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BC8AFF4-50E9-4181-A465-2EE48E311910}" xr6:coauthVersionLast="41" xr6:coauthVersionMax="41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Sheet1" sheetId="1" state="hidden" r:id="rId1"/>
    <sheet name="Sheet1 (2)" sheetId="2" state="hidden" r:id="rId2"/>
    <sheet name="Sheet1 (3)" sheetId="3" r:id="rId3"/>
    <sheet name="เดือน8" sheetId="4" r:id="rId4"/>
    <sheet name="Sheet2" sheetId="5" r:id="rId5"/>
    <sheet name="Sheet2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5" i="6" l="1"/>
  <c r="S35" i="6"/>
  <c r="P35" i="6"/>
  <c r="M35" i="6"/>
  <c r="J35" i="6"/>
  <c r="E35" i="6"/>
  <c r="D35" i="6"/>
  <c r="Y34" i="6"/>
  <c r="X34" i="6"/>
  <c r="W34" i="6"/>
  <c r="U34" i="6"/>
  <c r="T34" i="6"/>
  <c r="R34" i="6"/>
  <c r="Q34" i="6"/>
  <c r="O34" i="6"/>
  <c r="N34" i="6"/>
  <c r="L34" i="6"/>
  <c r="B34" i="6" s="1"/>
  <c r="G34" i="6" s="1"/>
  <c r="K34" i="6"/>
  <c r="C34" i="6" s="1"/>
  <c r="F34" i="6"/>
  <c r="Y33" i="6"/>
  <c r="L33" i="6"/>
  <c r="B33" i="6" s="1"/>
  <c r="G33" i="6" s="1"/>
  <c r="K33" i="6"/>
  <c r="C33" i="6" s="1"/>
  <c r="F33" i="6"/>
  <c r="Y32" i="6"/>
  <c r="X32" i="6"/>
  <c r="W32" i="6"/>
  <c r="U32" i="6"/>
  <c r="T32" i="6"/>
  <c r="R32" i="6"/>
  <c r="Q32" i="6"/>
  <c r="O32" i="6"/>
  <c r="N32" i="6"/>
  <c r="C32" i="6" s="1"/>
  <c r="L32" i="6"/>
  <c r="B32" i="6" s="1"/>
  <c r="G32" i="6" s="1"/>
  <c r="K32" i="6"/>
  <c r="F32" i="6"/>
  <c r="Y31" i="6"/>
  <c r="X31" i="6"/>
  <c r="W31" i="6"/>
  <c r="U31" i="6"/>
  <c r="T31" i="6"/>
  <c r="R31" i="6"/>
  <c r="Q31" i="6"/>
  <c r="O31" i="6"/>
  <c r="N31" i="6"/>
  <c r="L31" i="6"/>
  <c r="K31" i="6"/>
  <c r="F31" i="6"/>
  <c r="B31" i="6"/>
  <c r="Y30" i="6"/>
  <c r="X30" i="6"/>
  <c r="W30" i="6"/>
  <c r="U30" i="6"/>
  <c r="T30" i="6"/>
  <c r="R30" i="6"/>
  <c r="Q30" i="6"/>
  <c r="O30" i="6"/>
  <c r="B30" i="6" s="1"/>
  <c r="G30" i="6" s="1"/>
  <c r="N30" i="6"/>
  <c r="L30" i="6"/>
  <c r="K30" i="6"/>
  <c r="F30" i="6"/>
  <c r="C30" i="6"/>
  <c r="Y29" i="6"/>
  <c r="X29" i="6"/>
  <c r="W29" i="6"/>
  <c r="U29" i="6"/>
  <c r="T29" i="6"/>
  <c r="R29" i="6"/>
  <c r="Q29" i="6"/>
  <c r="O29" i="6"/>
  <c r="N29" i="6"/>
  <c r="L29" i="6"/>
  <c r="B29" i="6" s="1"/>
  <c r="K29" i="6"/>
  <c r="F29" i="6"/>
  <c r="Y28" i="6"/>
  <c r="X28" i="6"/>
  <c r="W28" i="6"/>
  <c r="U28" i="6"/>
  <c r="T28" i="6"/>
  <c r="R28" i="6"/>
  <c r="Q28" i="6"/>
  <c r="O28" i="6"/>
  <c r="N28" i="6"/>
  <c r="L28" i="6"/>
  <c r="B28" i="6" s="1"/>
  <c r="K28" i="6"/>
  <c r="C28" i="6" s="1"/>
  <c r="F28" i="6"/>
  <c r="Y27" i="6"/>
  <c r="L27" i="6"/>
  <c r="B27" i="6" s="1"/>
  <c r="G27" i="6" s="1"/>
  <c r="K27" i="6"/>
  <c r="C27" i="6" s="1"/>
  <c r="F27" i="6"/>
  <c r="Y26" i="6"/>
  <c r="L26" i="6"/>
  <c r="B26" i="6" s="1"/>
  <c r="K26" i="6"/>
  <c r="C26" i="6" s="1"/>
  <c r="F26" i="6"/>
  <c r="Y25" i="6"/>
  <c r="L25" i="6"/>
  <c r="B25" i="6" s="1"/>
  <c r="G25" i="6" s="1"/>
  <c r="K25" i="6"/>
  <c r="C25" i="6" s="1"/>
  <c r="F25" i="6"/>
  <c r="Y24" i="6"/>
  <c r="L24" i="6"/>
  <c r="B24" i="6" s="1"/>
  <c r="K24" i="6"/>
  <c r="F24" i="6"/>
  <c r="C24" i="6"/>
  <c r="Y23" i="6"/>
  <c r="L23" i="6"/>
  <c r="K23" i="6"/>
  <c r="C23" i="6" s="1"/>
  <c r="F23" i="6"/>
  <c r="B23" i="6"/>
  <c r="Y22" i="6"/>
  <c r="L22" i="6"/>
  <c r="B22" i="6" s="1"/>
  <c r="K22" i="6"/>
  <c r="C22" i="6" s="1"/>
  <c r="F22" i="6"/>
  <c r="Y21" i="6"/>
  <c r="L21" i="6"/>
  <c r="B21" i="6" s="1"/>
  <c r="K21" i="6"/>
  <c r="C21" i="6" s="1"/>
  <c r="F21" i="6"/>
  <c r="Y20" i="6"/>
  <c r="L20" i="6"/>
  <c r="B20" i="6" s="1"/>
  <c r="K20" i="6"/>
  <c r="C20" i="6" s="1"/>
  <c r="F20" i="6"/>
  <c r="Y19" i="6"/>
  <c r="L19" i="6"/>
  <c r="B19" i="6" s="1"/>
  <c r="K19" i="6"/>
  <c r="C19" i="6" s="1"/>
  <c r="F19" i="6"/>
  <c r="Y18" i="6"/>
  <c r="L18" i="6"/>
  <c r="B18" i="6" s="1"/>
  <c r="K18" i="6"/>
  <c r="C18" i="6" s="1"/>
  <c r="F18" i="6"/>
  <c r="Y17" i="6"/>
  <c r="L17" i="6"/>
  <c r="B17" i="6" s="1"/>
  <c r="G17" i="6" s="1"/>
  <c r="K17" i="6"/>
  <c r="C17" i="6" s="1"/>
  <c r="F17" i="6"/>
  <c r="Y16" i="6"/>
  <c r="L16" i="6"/>
  <c r="B16" i="6" s="1"/>
  <c r="K16" i="6"/>
  <c r="F16" i="6"/>
  <c r="C16" i="6"/>
  <c r="Y15" i="6"/>
  <c r="L15" i="6"/>
  <c r="K15" i="6"/>
  <c r="C15" i="6" s="1"/>
  <c r="F15" i="6"/>
  <c r="B15" i="6"/>
  <c r="Y14" i="6"/>
  <c r="L14" i="6"/>
  <c r="B14" i="6" s="1"/>
  <c r="K14" i="6"/>
  <c r="C14" i="6" s="1"/>
  <c r="F14" i="6"/>
  <c r="Y13" i="6"/>
  <c r="L13" i="6"/>
  <c r="B13" i="6" s="1"/>
  <c r="K13" i="6"/>
  <c r="F13" i="6"/>
  <c r="C13" i="6"/>
  <c r="Y12" i="6"/>
  <c r="L12" i="6"/>
  <c r="B12" i="6" s="1"/>
  <c r="K12" i="6"/>
  <c r="C12" i="6" s="1"/>
  <c r="F12" i="6"/>
  <c r="Y11" i="6"/>
  <c r="L11" i="6"/>
  <c r="B11" i="6" s="1"/>
  <c r="K11" i="6"/>
  <c r="C11" i="6" s="1"/>
  <c r="F11" i="6"/>
  <c r="Y10" i="6"/>
  <c r="X10" i="6"/>
  <c r="W10" i="6"/>
  <c r="U10" i="6"/>
  <c r="T10" i="6"/>
  <c r="R10" i="6"/>
  <c r="Q10" i="6"/>
  <c r="O10" i="6"/>
  <c r="N10" i="6"/>
  <c r="L10" i="6"/>
  <c r="B10" i="6" s="1"/>
  <c r="K10" i="6"/>
  <c r="C10" i="6" s="1"/>
  <c r="F10" i="6"/>
  <c r="Y9" i="6"/>
  <c r="X9" i="6"/>
  <c r="W9" i="6"/>
  <c r="U9" i="6"/>
  <c r="T9" i="6"/>
  <c r="R9" i="6"/>
  <c r="Q9" i="6"/>
  <c r="O9" i="6"/>
  <c r="N9" i="6"/>
  <c r="L9" i="6"/>
  <c r="B9" i="6" s="1"/>
  <c r="G9" i="6" s="1"/>
  <c r="K9" i="6"/>
  <c r="C9" i="6" s="1"/>
  <c r="F9" i="6"/>
  <c r="Y8" i="6"/>
  <c r="X8" i="6"/>
  <c r="W8" i="6"/>
  <c r="U8" i="6"/>
  <c r="T8" i="6"/>
  <c r="R8" i="6"/>
  <c r="Q8" i="6"/>
  <c r="O8" i="6"/>
  <c r="N8" i="6"/>
  <c r="L8" i="6"/>
  <c r="B8" i="6" s="1"/>
  <c r="K8" i="6"/>
  <c r="F8" i="6"/>
  <c r="Y7" i="6"/>
  <c r="X7" i="6"/>
  <c r="W7" i="6"/>
  <c r="U7" i="6"/>
  <c r="T7" i="6"/>
  <c r="R7" i="6"/>
  <c r="Q7" i="6"/>
  <c r="O7" i="6"/>
  <c r="N7" i="6"/>
  <c r="C7" i="6" s="1"/>
  <c r="L7" i="6"/>
  <c r="K7" i="6"/>
  <c r="F7" i="6"/>
  <c r="Y6" i="6"/>
  <c r="X6" i="6"/>
  <c r="W6" i="6"/>
  <c r="U6" i="6"/>
  <c r="T6" i="6"/>
  <c r="R6" i="6"/>
  <c r="Q6" i="6"/>
  <c r="O6" i="6"/>
  <c r="N6" i="6"/>
  <c r="L6" i="6"/>
  <c r="K6" i="6"/>
  <c r="F6" i="6"/>
  <c r="Y5" i="6"/>
  <c r="X5" i="6"/>
  <c r="W5" i="6"/>
  <c r="U5" i="6"/>
  <c r="T5" i="6"/>
  <c r="R5" i="6"/>
  <c r="Q5" i="6"/>
  <c r="C5" i="6" s="1"/>
  <c r="O5" i="6"/>
  <c r="N5" i="6"/>
  <c r="L5" i="6"/>
  <c r="B5" i="6" s="1"/>
  <c r="K5" i="6"/>
  <c r="F5" i="6"/>
  <c r="Y4" i="6"/>
  <c r="X4" i="6"/>
  <c r="W4" i="6"/>
  <c r="U4" i="6"/>
  <c r="T4" i="6"/>
  <c r="R4" i="6"/>
  <c r="Q4" i="6"/>
  <c r="O4" i="6"/>
  <c r="N4" i="6"/>
  <c r="L4" i="6"/>
  <c r="B4" i="6" s="1"/>
  <c r="K4" i="6"/>
  <c r="F4" i="6"/>
  <c r="F35" i="6" s="1"/>
  <c r="C4" i="6"/>
  <c r="G11" i="6" l="1"/>
  <c r="G19" i="6"/>
  <c r="G15" i="6"/>
  <c r="G21" i="6"/>
  <c r="G23" i="6"/>
  <c r="G13" i="6"/>
  <c r="G22" i="6"/>
  <c r="G14" i="6"/>
  <c r="G31" i="6"/>
  <c r="B7" i="6"/>
  <c r="G16" i="6"/>
  <c r="Y35" i="6"/>
  <c r="G10" i="6"/>
  <c r="G26" i="6"/>
  <c r="G12" i="6"/>
  <c r="G20" i="6"/>
  <c r="G28" i="6"/>
  <c r="C29" i="6"/>
  <c r="C31" i="6"/>
  <c r="G8" i="6"/>
  <c r="G24" i="6"/>
  <c r="C8" i="6"/>
  <c r="B6" i="6"/>
  <c r="G6" i="6" s="1"/>
  <c r="G18" i="6"/>
  <c r="C6" i="6"/>
  <c r="G7" i="6"/>
  <c r="G4" i="6"/>
  <c r="G5" i="6"/>
  <c r="G29" i="6"/>
  <c r="Z4" i="6"/>
  <c r="B6" i="5"/>
  <c r="C6" i="5"/>
  <c r="F6" i="5"/>
  <c r="G6" i="5" s="1"/>
  <c r="F7" i="5"/>
  <c r="B8" i="5"/>
  <c r="C8" i="5"/>
  <c r="F8" i="5"/>
  <c r="G8" i="5" s="1"/>
  <c r="B9" i="5"/>
  <c r="G9" i="5" s="1"/>
  <c r="F9" i="5"/>
  <c r="F10" i="5"/>
  <c r="F11" i="5"/>
  <c r="B12" i="5"/>
  <c r="G12" i="5" s="1"/>
  <c r="C12" i="5"/>
  <c r="F12" i="5"/>
  <c r="B13" i="5"/>
  <c r="C13" i="5"/>
  <c r="F13" i="5"/>
  <c r="G13" i="5"/>
  <c r="B14" i="5"/>
  <c r="F14" i="5"/>
  <c r="F15" i="5"/>
  <c r="C16" i="5"/>
  <c r="F16" i="5"/>
  <c r="F17" i="5"/>
  <c r="C18" i="5"/>
  <c r="F18" i="5"/>
  <c r="B19" i="5"/>
  <c r="C19" i="5"/>
  <c r="F19" i="5"/>
  <c r="G19" i="5"/>
  <c r="B20" i="5"/>
  <c r="G20" i="5" s="1"/>
  <c r="C20" i="5"/>
  <c r="F20" i="5"/>
  <c r="F21" i="5"/>
  <c r="F22" i="5"/>
  <c r="B23" i="5"/>
  <c r="C23" i="5"/>
  <c r="F23" i="5"/>
  <c r="G23" i="5"/>
  <c r="B24" i="5"/>
  <c r="C24" i="5"/>
  <c r="F24" i="5"/>
  <c r="F25" i="5"/>
  <c r="B26" i="5"/>
  <c r="F26" i="5"/>
  <c r="B27" i="5"/>
  <c r="C27" i="5"/>
  <c r="F27" i="5"/>
  <c r="G27" i="5"/>
  <c r="B28" i="5"/>
  <c r="G28" i="5" s="1"/>
  <c r="C28" i="5"/>
  <c r="F28" i="5"/>
  <c r="C29" i="5"/>
  <c r="F29" i="5"/>
  <c r="F30" i="5"/>
  <c r="B31" i="5"/>
  <c r="G31" i="5" s="1"/>
  <c r="C31" i="5"/>
  <c r="F31" i="5"/>
  <c r="F32" i="5"/>
  <c r="B33" i="5"/>
  <c r="C33" i="5"/>
  <c r="F33" i="5"/>
  <c r="G33" i="5"/>
  <c r="V35" i="5"/>
  <c r="S35" i="5"/>
  <c r="P35" i="5"/>
  <c r="M35" i="5"/>
  <c r="J35" i="5"/>
  <c r="E35" i="5"/>
  <c r="D35" i="5"/>
  <c r="Y34" i="5"/>
  <c r="X34" i="5"/>
  <c r="W34" i="5"/>
  <c r="U34" i="5"/>
  <c r="T34" i="5"/>
  <c r="R34" i="5"/>
  <c r="Q34" i="5"/>
  <c r="O34" i="5"/>
  <c r="N34" i="5"/>
  <c r="L34" i="5"/>
  <c r="B34" i="5" s="1"/>
  <c r="G34" i="5" s="1"/>
  <c r="K34" i="5"/>
  <c r="C34" i="5" s="1"/>
  <c r="F34" i="5"/>
  <c r="Y33" i="5"/>
  <c r="L33" i="5"/>
  <c r="K33" i="5"/>
  <c r="Y32" i="5"/>
  <c r="X32" i="5"/>
  <c r="W32" i="5"/>
  <c r="U32" i="5"/>
  <c r="T32" i="5"/>
  <c r="R32" i="5"/>
  <c r="Q32" i="5"/>
  <c r="O32" i="5"/>
  <c r="N32" i="5"/>
  <c r="L32" i="5"/>
  <c r="B32" i="5" s="1"/>
  <c r="K32" i="5"/>
  <c r="C32" i="5" s="1"/>
  <c r="Y31" i="5"/>
  <c r="X31" i="5"/>
  <c r="W31" i="5"/>
  <c r="U31" i="5"/>
  <c r="T31" i="5"/>
  <c r="R31" i="5"/>
  <c r="Q31" i="5"/>
  <c r="O31" i="5"/>
  <c r="N31" i="5"/>
  <c r="L31" i="5"/>
  <c r="K31" i="5"/>
  <c r="Y30" i="5"/>
  <c r="X30" i="5"/>
  <c r="W30" i="5"/>
  <c r="U30" i="5"/>
  <c r="T30" i="5"/>
  <c r="R30" i="5"/>
  <c r="Q30" i="5"/>
  <c r="O30" i="5"/>
  <c r="N30" i="5"/>
  <c r="L30" i="5"/>
  <c r="B30" i="5" s="1"/>
  <c r="K30" i="5"/>
  <c r="C30" i="5" s="1"/>
  <c r="Y29" i="5"/>
  <c r="X29" i="5"/>
  <c r="W29" i="5"/>
  <c r="U29" i="5"/>
  <c r="T29" i="5"/>
  <c r="R29" i="5"/>
  <c r="Q29" i="5"/>
  <c r="O29" i="5"/>
  <c r="N29" i="5"/>
  <c r="L29" i="5"/>
  <c r="B29" i="5" s="1"/>
  <c r="G29" i="5" s="1"/>
  <c r="K29" i="5"/>
  <c r="Y28" i="5"/>
  <c r="X28" i="5"/>
  <c r="W28" i="5"/>
  <c r="U28" i="5"/>
  <c r="T28" i="5"/>
  <c r="R28" i="5"/>
  <c r="Q28" i="5"/>
  <c r="O28" i="5"/>
  <c r="N28" i="5"/>
  <c r="L28" i="5"/>
  <c r="K28" i="5"/>
  <c r="Y27" i="5"/>
  <c r="L27" i="5"/>
  <c r="K27" i="5"/>
  <c r="Y26" i="5"/>
  <c r="L26" i="5"/>
  <c r="K26" i="5"/>
  <c r="C26" i="5" s="1"/>
  <c r="Y25" i="5"/>
  <c r="L25" i="5"/>
  <c r="B25" i="5" s="1"/>
  <c r="G25" i="5" s="1"/>
  <c r="K25" i="5"/>
  <c r="C25" i="5" s="1"/>
  <c r="Y24" i="5"/>
  <c r="L24" i="5"/>
  <c r="K24" i="5"/>
  <c r="Y23" i="5"/>
  <c r="L23" i="5"/>
  <c r="K23" i="5"/>
  <c r="Y22" i="5"/>
  <c r="L22" i="5"/>
  <c r="B22" i="5" s="1"/>
  <c r="K22" i="5"/>
  <c r="C22" i="5" s="1"/>
  <c r="Y21" i="5"/>
  <c r="L21" i="5"/>
  <c r="B21" i="5" s="1"/>
  <c r="K21" i="5"/>
  <c r="C21" i="5" s="1"/>
  <c r="Y20" i="5"/>
  <c r="L20" i="5"/>
  <c r="K20" i="5"/>
  <c r="Y19" i="5"/>
  <c r="L19" i="5"/>
  <c r="K19" i="5"/>
  <c r="Y18" i="5"/>
  <c r="L18" i="5"/>
  <c r="B18" i="5" s="1"/>
  <c r="G18" i="5" s="1"/>
  <c r="K18" i="5"/>
  <c r="Y17" i="5"/>
  <c r="L17" i="5"/>
  <c r="B17" i="5" s="1"/>
  <c r="G17" i="5" s="1"/>
  <c r="K17" i="5"/>
  <c r="C17" i="5" s="1"/>
  <c r="Y16" i="5"/>
  <c r="L16" i="5"/>
  <c r="B16" i="5" s="1"/>
  <c r="G16" i="5" s="1"/>
  <c r="K16" i="5"/>
  <c r="Y15" i="5"/>
  <c r="L15" i="5"/>
  <c r="B15" i="5" s="1"/>
  <c r="K15" i="5"/>
  <c r="C15" i="5" s="1"/>
  <c r="Y14" i="5"/>
  <c r="L14" i="5"/>
  <c r="K14" i="5"/>
  <c r="C14" i="5" s="1"/>
  <c r="Y13" i="5"/>
  <c r="L13" i="5"/>
  <c r="K13" i="5"/>
  <c r="Y12" i="5"/>
  <c r="L12" i="5"/>
  <c r="K12" i="5"/>
  <c r="Y11" i="5"/>
  <c r="L11" i="5"/>
  <c r="B11" i="5" s="1"/>
  <c r="K11" i="5"/>
  <c r="C11" i="5" s="1"/>
  <c r="Y10" i="5"/>
  <c r="X10" i="5"/>
  <c r="W10" i="5"/>
  <c r="U10" i="5"/>
  <c r="T10" i="5"/>
  <c r="R10" i="5"/>
  <c r="Q10" i="5"/>
  <c r="O10" i="5"/>
  <c r="N10" i="5"/>
  <c r="L10" i="5"/>
  <c r="B10" i="5" s="1"/>
  <c r="K10" i="5"/>
  <c r="C10" i="5" s="1"/>
  <c r="Y9" i="5"/>
  <c r="X9" i="5"/>
  <c r="W9" i="5"/>
  <c r="U9" i="5"/>
  <c r="T9" i="5"/>
  <c r="R9" i="5"/>
  <c r="Q9" i="5"/>
  <c r="O9" i="5"/>
  <c r="N9" i="5"/>
  <c r="L9" i="5"/>
  <c r="K9" i="5"/>
  <c r="C9" i="5" s="1"/>
  <c r="Y8" i="5"/>
  <c r="X8" i="5"/>
  <c r="W8" i="5"/>
  <c r="U8" i="5"/>
  <c r="T8" i="5"/>
  <c r="R8" i="5"/>
  <c r="Q8" i="5"/>
  <c r="O8" i="5"/>
  <c r="N8" i="5"/>
  <c r="L8" i="5"/>
  <c r="K8" i="5"/>
  <c r="Y7" i="5"/>
  <c r="X7" i="5"/>
  <c r="W7" i="5"/>
  <c r="U7" i="5"/>
  <c r="T7" i="5"/>
  <c r="R7" i="5"/>
  <c r="Q7" i="5"/>
  <c r="O7" i="5"/>
  <c r="N7" i="5"/>
  <c r="L7" i="5"/>
  <c r="B7" i="5" s="1"/>
  <c r="K7" i="5"/>
  <c r="C7" i="5" s="1"/>
  <c r="Y6" i="5"/>
  <c r="X6" i="5"/>
  <c r="W6" i="5"/>
  <c r="U6" i="5"/>
  <c r="T6" i="5"/>
  <c r="R6" i="5"/>
  <c r="Q6" i="5"/>
  <c r="O6" i="5"/>
  <c r="N6" i="5"/>
  <c r="L6" i="5"/>
  <c r="K6" i="5"/>
  <c r="Y5" i="5"/>
  <c r="X5" i="5"/>
  <c r="W5" i="5"/>
  <c r="U5" i="5"/>
  <c r="T5" i="5"/>
  <c r="R5" i="5"/>
  <c r="Q5" i="5"/>
  <c r="O5" i="5"/>
  <c r="N5" i="5"/>
  <c r="L5" i="5"/>
  <c r="B5" i="5" s="1"/>
  <c r="K5" i="5"/>
  <c r="C5" i="5" s="1"/>
  <c r="F5" i="5"/>
  <c r="Y4" i="5"/>
  <c r="X4" i="5"/>
  <c r="W4" i="5"/>
  <c r="U4" i="5"/>
  <c r="T4" i="5"/>
  <c r="R4" i="5"/>
  <c r="Q4" i="5"/>
  <c r="O4" i="5"/>
  <c r="N4" i="5"/>
  <c r="L4" i="5"/>
  <c r="B4" i="5" s="1"/>
  <c r="K4" i="5"/>
  <c r="C4" i="5" s="1"/>
  <c r="F4" i="5"/>
  <c r="C35" i="6" l="1"/>
  <c r="G35" i="6"/>
  <c r="B35" i="6"/>
  <c r="Z5" i="6"/>
  <c r="AB4" i="6"/>
  <c r="G30" i="5"/>
  <c r="G24" i="5"/>
  <c r="G22" i="5"/>
  <c r="G21" i="5"/>
  <c r="G11" i="5"/>
  <c r="G32" i="5"/>
  <c r="G26" i="5"/>
  <c r="G15" i="5"/>
  <c r="G14" i="5"/>
  <c r="G10" i="5"/>
  <c r="G7" i="5"/>
  <c r="F35" i="5"/>
  <c r="Y35" i="5"/>
  <c r="C35" i="5"/>
  <c r="G4" i="5"/>
  <c r="G5" i="5"/>
  <c r="Z4" i="5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L5" i="4"/>
  <c r="B5" i="4" s="1"/>
  <c r="L6" i="4"/>
  <c r="B6" i="4" s="1"/>
  <c r="L7" i="4"/>
  <c r="B7" i="4" s="1"/>
  <c r="L8" i="4"/>
  <c r="B8" i="4" s="1"/>
  <c r="L9" i="4"/>
  <c r="B9" i="4" s="1"/>
  <c r="L10" i="4"/>
  <c r="B10" i="4" s="1"/>
  <c r="L11" i="4"/>
  <c r="B11" i="4" s="1"/>
  <c r="L12" i="4"/>
  <c r="B12" i="4" s="1"/>
  <c r="L13" i="4"/>
  <c r="B13" i="4" s="1"/>
  <c r="L14" i="4"/>
  <c r="B14" i="4" s="1"/>
  <c r="L15" i="4"/>
  <c r="B15" i="4" s="1"/>
  <c r="L16" i="4"/>
  <c r="B16" i="4" s="1"/>
  <c r="L17" i="4"/>
  <c r="B17" i="4" s="1"/>
  <c r="L18" i="4"/>
  <c r="B18" i="4" s="1"/>
  <c r="L19" i="4"/>
  <c r="B19" i="4" s="1"/>
  <c r="L20" i="4"/>
  <c r="B20" i="4" s="1"/>
  <c r="L21" i="4"/>
  <c r="B21" i="4" s="1"/>
  <c r="L22" i="4"/>
  <c r="L23" i="4"/>
  <c r="L24" i="4"/>
  <c r="B24" i="4" s="1"/>
  <c r="L25" i="4"/>
  <c r="B25" i="4" s="1"/>
  <c r="L26" i="4"/>
  <c r="B26" i="4" s="1"/>
  <c r="L27" i="4"/>
  <c r="B27" i="4" s="1"/>
  <c r="L28" i="4"/>
  <c r="B28" i="4" s="1"/>
  <c r="L29" i="4"/>
  <c r="B29" i="4" s="1"/>
  <c r="L30" i="4"/>
  <c r="B30" i="4" s="1"/>
  <c r="L31" i="4"/>
  <c r="B31" i="4" s="1"/>
  <c r="L32" i="4"/>
  <c r="B32" i="4" s="1"/>
  <c r="L33" i="4"/>
  <c r="B33" i="4" s="1"/>
  <c r="L34" i="4"/>
  <c r="B34" i="4" s="1"/>
  <c r="K7" i="4"/>
  <c r="C7" i="4" s="1"/>
  <c r="K8" i="4"/>
  <c r="C8" i="4" s="1"/>
  <c r="K9" i="4"/>
  <c r="C9" i="4" s="1"/>
  <c r="K10" i="4"/>
  <c r="K11" i="4"/>
  <c r="C11" i="4" s="1"/>
  <c r="K12" i="4"/>
  <c r="C12" i="4" s="1"/>
  <c r="K13" i="4"/>
  <c r="C13" i="4" s="1"/>
  <c r="K14" i="4"/>
  <c r="C14" i="4" s="1"/>
  <c r="K15" i="4"/>
  <c r="C15" i="4" s="1"/>
  <c r="K16" i="4"/>
  <c r="C16" i="4" s="1"/>
  <c r="K17" i="4"/>
  <c r="C17" i="4" s="1"/>
  <c r="K18" i="4"/>
  <c r="C18" i="4" s="1"/>
  <c r="K19" i="4"/>
  <c r="C19" i="4" s="1"/>
  <c r="K20" i="4"/>
  <c r="C20" i="4" s="1"/>
  <c r="K21" i="4"/>
  <c r="C21" i="4" s="1"/>
  <c r="K22" i="4"/>
  <c r="C22" i="4" s="1"/>
  <c r="K23" i="4"/>
  <c r="C23" i="4" s="1"/>
  <c r="K24" i="4"/>
  <c r="C24" i="4" s="1"/>
  <c r="K25" i="4"/>
  <c r="C25" i="4" s="1"/>
  <c r="K26" i="4"/>
  <c r="C26" i="4" s="1"/>
  <c r="K27" i="4"/>
  <c r="K28" i="4"/>
  <c r="C28" i="4" s="1"/>
  <c r="K29" i="4"/>
  <c r="C29" i="4" s="1"/>
  <c r="K30" i="4"/>
  <c r="C30" i="4" s="1"/>
  <c r="K31" i="4"/>
  <c r="C31" i="4" s="1"/>
  <c r="K32" i="4"/>
  <c r="C32" i="4" s="1"/>
  <c r="K33" i="4"/>
  <c r="C33" i="4" s="1"/>
  <c r="K34" i="4"/>
  <c r="C34" i="4" s="1"/>
  <c r="F5" i="4"/>
  <c r="F35" i="4" s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4" i="4"/>
  <c r="C27" i="4"/>
  <c r="B22" i="4"/>
  <c r="B23" i="4"/>
  <c r="K5" i="4"/>
  <c r="C5" i="4" s="1"/>
  <c r="N5" i="4"/>
  <c r="O5" i="4"/>
  <c r="Q5" i="4"/>
  <c r="R5" i="4"/>
  <c r="T5" i="4"/>
  <c r="U5" i="4"/>
  <c r="W5" i="4"/>
  <c r="X5" i="4"/>
  <c r="Y5" i="4"/>
  <c r="K6" i="4"/>
  <c r="C6" i="4" s="1"/>
  <c r="N6" i="4"/>
  <c r="O6" i="4"/>
  <c r="Q6" i="4"/>
  <c r="R6" i="4"/>
  <c r="T6" i="4"/>
  <c r="U6" i="4"/>
  <c r="W6" i="4"/>
  <c r="X6" i="4"/>
  <c r="Y6" i="4"/>
  <c r="N7" i="4"/>
  <c r="O7" i="4"/>
  <c r="Q7" i="4"/>
  <c r="R7" i="4"/>
  <c r="T7" i="4"/>
  <c r="U7" i="4"/>
  <c r="W7" i="4"/>
  <c r="X7" i="4"/>
  <c r="Y7" i="4"/>
  <c r="N8" i="4"/>
  <c r="O8" i="4"/>
  <c r="Q8" i="4"/>
  <c r="R8" i="4"/>
  <c r="T8" i="4"/>
  <c r="U8" i="4"/>
  <c r="W8" i="4"/>
  <c r="X8" i="4"/>
  <c r="N9" i="4"/>
  <c r="O9" i="4"/>
  <c r="Q9" i="4"/>
  <c r="R9" i="4"/>
  <c r="T9" i="4"/>
  <c r="U9" i="4"/>
  <c r="W9" i="4"/>
  <c r="X9" i="4"/>
  <c r="C10" i="4"/>
  <c r="N10" i="4"/>
  <c r="O10" i="4"/>
  <c r="Q10" i="4"/>
  <c r="R10" i="4"/>
  <c r="T10" i="4"/>
  <c r="U10" i="4"/>
  <c r="W10" i="4"/>
  <c r="X10" i="4"/>
  <c r="N28" i="4"/>
  <c r="O28" i="4"/>
  <c r="Q28" i="4"/>
  <c r="R28" i="4"/>
  <c r="T28" i="4"/>
  <c r="U28" i="4"/>
  <c r="W28" i="4"/>
  <c r="X28" i="4"/>
  <c r="N29" i="4"/>
  <c r="O29" i="4"/>
  <c r="Q29" i="4"/>
  <c r="R29" i="4"/>
  <c r="T29" i="4"/>
  <c r="U29" i="4"/>
  <c r="W29" i="4"/>
  <c r="X29" i="4"/>
  <c r="N30" i="4"/>
  <c r="O30" i="4"/>
  <c r="Q30" i="4"/>
  <c r="R30" i="4"/>
  <c r="T30" i="4"/>
  <c r="U30" i="4"/>
  <c r="W30" i="4"/>
  <c r="X30" i="4"/>
  <c r="N31" i="4"/>
  <c r="O31" i="4"/>
  <c r="Q31" i="4"/>
  <c r="R31" i="4"/>
  <c r="T31" i="4"/>
  <c r="U31" i="4"/>
  <c r="W31" i="4"/>
  <c r="X31" i="4"/>
  <c r="N32" i="4"/>
  <c r="O32" i="4"/>
  <c r="Q32" i="4"/>
  <c r="R32" i="4"/>
  <c r="T32" i="4"/>
  <c r="U32" i="4"/>
  <c r="W32" i="4"/>
  <c r="X32" i="4"/>
  <c r="N34" i="4"/>
  <c r="O34" i="4"/>
  <c r="Q34" i="4"/>
  <c r="R34" i="4"/>
  <c r="T34" i="4"/>
  <c r="U34" i="4"/>
  <c r="W34" i="4"/>
  <c r="X34" i="4"/>
  <c r="V35" i="4"/>
  <c r="S35" i="4"/>
  <c r="P35" i="4"/>
  <c r="M35" i="4"/>
  <c r="J35" i="4"/>
  <c r="E35" i="4"/>
  <c r="D35" i="4"/>
  <c r="Y4" i="4"/>
  <c r="Z4" i="4" s="1"/>
  <c r="X4" i="4"/>
  <c r="W4" i="4"/>
  <c r="U4" i="4"/>
  <c r="T4" i="4"/>
  <c r="R4" i="4"/>
  <c r="Q4" i="4"/>
  <c r="O4" i="4"/>
  <c r="N4" i="4"/>
  <c r="L4" i="4"/>
  <c r="B4" i="4" s="1"/>
  <c r="K4" i="4"/>
  <c r="C4" i="4" s="1"/>
  <c r="AB5" i="6" l="1"/>
  <c r="Z6" i="6"/>
  <c r="B35" i="5"/>
  <c r="G35" i="5"/>
  <c r="Z5" i="5"/>
  <c r="AB4" i="5"/>
  <c r="G23" i="4"/>
  <c r="G24" i="4"/>
  <c r="G20" i="4"/>
  <c r="G18" i="4"/>
  <c r="G12" i="4"/>
  <c r="G5" i="4"/>
  <c r="G15" i="4"/>
  <c r="G32" i="4"/>
  <c r="Z5" i="4"/>
  <c r="Z6" i="4" s="1"/>
  <c r="AB6" i="4" s="1"/>
  <c r="G31" i="4"/>
  <c r="G11" i="4"/>
  <c r="G13" i="4"/>
  <c r="G21" i="4"/>
  <c r="G6" i="4"/>
  <c r="G19" i="4"/>
  <c r="G22" i="4"/>
  <c r="G14" i="4"/>
  <c r="G16" i="4"/>
  <c r="G27" i="4"/>
  <c r="G26" i="4"/>
  <c r="G33" i="4"/>
  <c r="G25" i="4"/>
  <c r="G17" i="4"/>
  <c r="G29" i="4"/>
  <c r="G10" i="4"/>
  <c r="G28" i="4"/>
  <c r="G8" i="4"/>
  <c r="G30" i="4"/>
  <c r="G9" i="4"/>
  <c r="G7" i="4"/>
  <c r="G34" i="4"/>
  <c r="Y35" i="4"/>
  <c r="G4" i="4"/>
  <c r="AB4" i="4"/>
  <c r="AB4" i="3"/>
  <c r="Z5" i="3"/>
  <c r="Z6" i="3" s="1"/>
  <c r="Z7" i="3" s="1"/>
  <c r="Z8" i="3" s="1"/>
  <c r="Z9" i="3" s="1"/>
  <c r="Z10" i="3" s="1"/>
  <c r="Z11" i="3" s="1"/>
  <c r="Z12" i="3" s="1"/>
  <c r="Z13" i="3" s="1"/>
  <c r="Z14" i="3" s="1"/>
  <c r="Z15" i="3" s="1"/>
  <c r="Z7" i="6" l="1"/>
  <c r="AB6" i="6"/>
  <c r="Z6" i="5"/>
  <c r="AB5" i="5"/>
  <c r="AB5" i="4"/>
  <c r="Z7" i="4"/>
  <c r="AB7" i="4" s="1"/>
  <c r="C35" i="4"/>
  <c r="B35" i="4"/>
  <c r="G35" i="4"/>
  <c r="AB6" i="3"/>
  <c r="AB5" i="3"/>
  <c r="AB12" i="3"/>
  <c r="AB11" i="3"/>
  <c r="AB10" i="3"/>
  <c r="AB9" i="3"/>
  <c r="AB8" i="3"/>
  <c r="AB7" i="3"/>
  <c r="AB15" i="3"/>
  <c r="AB14" i="3"/>
  <c r="AB13" i="3"/>
  <c r="F4" i="3"/>
  <c r="J17" i="3"/>
  <c r="Z8" i="6" l="1"/>
  <c r="AB7" i="6"/>
  <c r="Z7" i="5"/>
  <c r="AB6" i="5"/>
  <c r="Z8" i="4"/>
  <c r="AB8" i="4" s="1"/>
  <c r="K16" i="3"/>
  <c r="C16" i="3" s="1"/>
  <c r="D17" i="3"/>
  <c r="Z3" i="3"/>
  <c r="E17" i="3"/>
  <c r="C15" i="3"/>
  <c r="G15" i="3" s="1"/>
  <c r="X16" i="3"/>
  <c r="Y5" i="3"/>
  <c r="Y6" i="3"/>
  <c r="Y7" i="3"/>
  <c r="Y8" i="3"/>
  <c r="Y9" i="3"/>
  <c r="Y10" i="3"/>
  <c r="Y11" i="3"/>
  <c r="Y12" i="3"/>
  <c r="Y13" i="3"/>
  <c r="Y14" i="3"/>
  <c r="Y15" i="3"/>
  <c r="X5" i="3"/>
  <c r="X6" i="3"/>
  <c r="X7" i="3"/>
  <c r="X8" i="3"/>
  <c r="X9" i="3"/>
  <c r="X10" i="3"/>
  <c r="X11" i="3"/>
  <c r="X12" i="3"/>
  <c r="X13" i="3"/>
  <c r="X14" i="3"/>
  <c r="X15" i="3"/>
  <c r="W5" i="3"/>
  <c r="W6" i="3"/>
  <c r="W7" i="3"/>
  <c r="W8" i="3"/>
  <c r="W9" i="3"/>
  <c r="W10" i="3"/>
  <c r="W11" i="3"/>
  <c r="W12" i="3"/>
  <c r="W13" i="3"/>
  <c r="W14" i="3"/>
  <c r="W15" i="3"/>
  <c r="W16" i="3"/>
  <c r="U5" i="3"/>
  <c r="U6" i="3"/>
  <c r="U7" i="3"/>
  <c r="U8" i="3"/>
  <c r="U9" i="3"/>
  <c r="U10" i="3"/>
  <c r="U11" i="3"/>
  <c r="U12" i="3"/>
  <c r="U13" i="3"/>
  <c r="U14" i="3"/>
  <c r="U15" i="3"/>
  <c r="U16" i="3"/>
  <c r="T5" i="3"/>
  <c r="T6" i="3"/>
  <c r="T7" i="3"/>
  <c r="T8" i="3"/>
  <c r="T9" i="3"/>
  <c r="T10" i="3"/>
  <c r="T11" i="3"/>
  <c r="T12" i="3"/>
  <c r="T13" i="3"/>
  <c r="T14" i="3"/>
  <c r="T15" i="3"/>
  <c r="T16" i="3"/>
  <c r="R5" i="3"/>
  <c r="R6" i="3"/>
  <c r="R7" i="3"/>
  <c r="R8" i="3"/>
  <c r="R9" i="3"/>
  <c r="R10" i="3"/>
  <c r="R11" i="3"/>
  <c r="R12" i="3"/>
  <c r="R13" i="3"/>
  <c r="R14" i="3"/>
  <c r="R15" i="3"/>
  <c r="R16" i="3"/>
  <c r="Q5" i="3"/>
  <c r="Q6" i="3"/>
  <c r="Q7" i="3"/>
  <c r="Q8" i="3"/>
  <c r="Q9" i="3"/>
  <c r="Q10" i="3"/>
  <c r="Q11" i="3"/>
  <c r="Q12" i="3"/>
  <c r="Q13" i="3"/>
  <c r="Q14" i="3"/>
  <c r="Q15" i="3"/>
  <c r="Q16" i="3"/>
  <c r="O5" i="3"/>
  <c r="O6" i="3"/>
  <c r="O7" i="3"/>
  <c r="O8" i="3"/>
  <c r="O9" i="3"/>
  <c r="O10" i="3"/>
  <c r="O11" i="3"/>
  <c r="O12" i="3"/>
  <c r="O13" i="3"/>
  <c r="O14" i="3"/>
  <c r="O15" i="3"/>
  <c r="O16" i="3"/>
  <c r="N5" i="3"/>
  <c r="N6" i="3"/>
  <c r="N7" i="3"/>
  <c r="N8" i="3"/>
  <c r="N9" i="3"/>
  <c r="N10" i="3"/>
  <c r="N11" i="3"/>
  <c r="N12" i="3"/>
  <c r="N13" i="3"/>
  <c r="N14" i="3"/>
  <c r="N15" i="3"/>
  <c r="N16" i="3"/>
  <c r="L5" i="3"/>
  <c r="B5" i="3" s="1"/>
  <c r="L6" i="3"/>
  <c r="B6" i="3" s="1"/>
  <c r="L7" i="3"/>
  <c r="B7" i="3" s="1"/>
  <c r="L8" i="3"/>
  <c r="B8" i="3" s="1"/>
  <c r="L9" i="3"/>
  <c r="B9" i="3" s="1"/>
  <c r="L10" i="3"/>
  <c r="B10" i="3" s="1"/>
  <c r="G10" i="3" s="1"/>
  <c r="L11" i="3"/>
  <c r="B11" i="3" s="1"/>
  <c r="G11" i="3" s="1"/>
  <c r="L12" i="3"/>
  <c r="B12" i="3" s="1"/>
  <c r="L13" i="3"/>
  <c r="B13" i="3" s="1"/>
  <c r="L14" i="3"/>
  <c r="B14" i="3" s="1"/>
  <c r="G14" i="3" s="1"/>
  <c r="L15" i="3"/>
  <c r="B15" i="3" s="1"/>
  <c r="L16" i="3"/>
  <c r="B16" i="3" s="1"/>
  <c r="K5" i="3"/>
  <c r="C5" i="3" s="1"/>
  <c r="K6" i="3"/>
  <c r="C6" i="3" s="1"/>
  <c r="K7" i="3"/>
  <c r="C7" i="3" s="1"/>
  <c r="K8" i="3"/>
  <c r="C8" i="3" s="1"/>
  <c r="K9" i="3"/>
  <c r="C9" i="3" s="1"/>
  <c r="K10" i="3"/>
  <c r="C10" i="3" s="1"/>
  <c r="K11" i="3"/>
  <c r="C11" i="3" s="1"/>
  <c r="K12" i="3"/>
  <c r="C12" i="3" s="1"/>
  <c r="K13" i="3"/>
  <c r="C13" i="3" s="1"/>
  <c r="K14" i="3"/>
  <c r="C14" i="3" s="1"/>
  <c r="K15" i="3"/>
  <c r="V17" i="3"/>
  <c r="S17" i="3"/>
  <c r="P17" i="3"/>
  <c r="M17" i="3"/>
  <c r="Y4" i="3"/>
  <c r="X4" i="3"/>
  <c r="W4" i="3"/>
  <c r="U4" i="3"/>
  <c r="T4" i="3"/>
  <c r="R4" i="3"/>
  <c r="Q4" i="3"/>
  <c r="O4" i="3"/>
  <c r="N4" i="3"/>
  <c r="L4" i="3"/>
  <c r="K4" i="3"/>
  <c r="Z9" i="6" l="1"/>
  <c r="AB8" i="6"/>
  <c r="Z8" i="5"/>
  <c r="AB7" i="5"/>
  <c r="Z9" i="4"/>
  <c r="AB9" i="4" s="1"/>
  <c r="G9" i="3"/>
  <c r="G12" i="3"/>
  <c r="G13" i="3"/>
  <c r="G5" i="3"/>
  <c r="G8" i="3"/>
  <c r="G7" i="3"/>
  <c r="G6" i="3"/>
  <c r="Z4" i="3"/>
  <c r="Y16" i="3"/>
  <c r="G16" i="3"/>
  <c r="C4" i="3"/>
  <c r="F17" i="3"/>
  <c r="B4" i="3"/>
  <c r="J6" i="1"/>
  <c r="U34" i="2"/>
  <c r="R34" i="2"/>
  <c r="O34" i="2"/>
  <c r="L34" i="2"/>
  <c r="I34" i="2"/>
  <c r="D34" i="2"/>
  <c r="X33" i="2"/>
  <c r="W33" i="2"/>
  <c r="V33" i="2"/>
  <c r="T33" i="2"/>
  <c r="S33" i="2"/>
  <c r="Q33" i="2"/>
  <c r="P33" i="2"/>
  <c r="N33" i="2"/>
  <c r="M33" i="2"/>
  <c r="K33" i="2"/>
  <c r="J33" i="2"/>
  <c r="E33" i="2"/>
  <c r="X32" i="2"/>
  <c r="W32" i="2"/>
  <c r="V32" i="2"/>
  <c r="T32" i="2"/>
  <c r="S32" i="2"/>
  <c r="Q32" i="2"/>
  <c r="P32" i="2"/>
  <c r="N32" i="2"/>
  <c r="M32" i="2"/>
  <c r="K32" i="2"/>
  <c r="J32" i="2"/>
  <c r="E32" i="2"/>
  <c r="X31" i="2"/>
  <c r="W31" i="2"/>
  <c r="V31" i="2"/>
  <c r="T31" i="2"/>
  <c r="S31" i="2"/>
  <c r="Q31" i="2"/>
  <c r="P31" i="2"/>
  <c r="N31" i="2"/>
  <c r="M31" i="2"/>
  <c r="K31" i="2"/>
  <c r="J31" i="2"/>
  <c r="E31" i="2"/>
  <c r="X30" i="2"/>
  <c r="W30" i="2"/>
  <c r="V30" i="2"/>
  <c r="T30" i="2"/>
  <c r="S30" i="2"/>
  <c r="Q30" i="2"/>
  <c r="P30" i="2"/>
  <c r="N30" i="2"/>
  <c r="M30" i="2"/>
  <c r="K30" i="2"/>
  <c r="J30" i="2"/>
  <c r="E30" i="2"/>
  <c r="X29" i="2"/>
  <c r="W29" i="2"/>
  <c r="V29" i="2"/>
  <c r="T29" i="2"/>
  <c r="B29" i="2" s="1"/>
  <c r="S29" i="2"/>
  <c r="Q29" i="2"/>
  <c r="P29" i="2"/>
  <c r="N29" i="2"/>
  <c r="M29" i="2"/>
  <c r="K29" i="2"/>
  <c r="J29" i="2"/>
  <c r="E29" i="2"/>
  <c r="X28" i="2"/>
  <c r="W28" i="2"/>
  <c r="V28" i="2"/>
  <c r="T28" i="2"/>
  <c r="S28" i="2"/>
  <c r="Q28" i="2"/>
  <c r="P28" i="2"/>
  <c r="N28" i="2"/>
  <c r="M28" i="2"/>
  <c r="K28" i="2"/>
  <c r="J28" i="2"/>
  <c r="E28" i="2"/>
  <c r="X27" i="2"/>
  <c r="W27" i="2"/>
  <c r="V27" i="2"/>
  <c r="T27" i="2"/>
  <c r="S27" i="2"/>
  <c r="Q27" i="2"/>
  <c r="P27" i="2"/>
  <c r="N27" i="2"/>
  <c r="M27" i="2"/>
  <c r="K27" i="2"/>
  <c r="J27" i="2"/>
  <c r="E27" i="2"/>
  <c r="X26" i="2"/>
  <c r="W26" i="2"/>
  <c r="V26" i="2"/>
  <c r="T26" i="2"/>
  <c r="S26" i="2"/>
  <c r="Q26" i="2"/>
  <c r="P26" i="2"/>
  <c r="N26" i="2"/>
  <c r="M26" i="2"/>
  <c r="K26" i="2"/>
  <c r="J26" i="2"/>
  <c r="E26" i="2"/>
  <c r="X25" i="2"/>
  <c r="W25" i="2"/>
  <c r="V25" i="2"/>
  <c r="T25" i="2"/>
  <c r="S25" i="2"/>
  <c r="Q25" i="2"/>
  <c r="P25" i="2"/>
  <c r="N25" i="2"/>
  <c r="M25" i="2"/>
  <c r="K25" i="2"/>
  <c r="J25" i="2"/>
  <c r="E25" i="2"/>
  <c r="X24" i="2"/>
  <c r="W24" i="2"/>
  <c r="V24" i="2"/>
  <c r="T24" i="2"/>
  <c r="S24" i="2"/>
  <c r="Q24" i="2"/>
  <c r="P24" i="2"/>
  <c r="N24" i="2"/>
  <c r="M24" i="2"/>
  <c r="K24" i="2"/>
  <c r="J24" i="2"/>
  <c r="E24" i="2"/>
  <c r="X23" i="2"/>
  <c r="W23" i="2"/>
  <c r="V23" i="2"/>
  <c r="T23" i="2"/>
  <c r="S23" i="2"/>
  <c r="Q23" i="2"/>
  <c r="P23" i="2"/>
  <c r="N23" i="2"/>
  <c r="M23" i="2"/>
  <c r="K23" i="2"/>
  <c r="J23" i="2"/>
  <c r="E23" i="2"/>
  <c r="X22" i="2"/>
  <c r="W22" i="2"/>
  <c r="V22" i="2"/>
  <c r="T22" i="2"/>
  <c r="S22" i="2"/>
  <c r="Q22" i="2"/>
  <c r="P22" i="2"/>
  <c r="N22" i="2"/>
  <c r="M22" i="2"/>
  <c r="K22" i="2"/>
  <c r="J22" i="2"/>
  <c r="E22" i="2"/>
  <c r="X21" i="2"/>
  <c r="W21" i="2"/>
  <c r="V21" i="2"/>
  <c r="T21" i="2"/>
  <c r="S21" i="2"/>
  <c r="Q21" i="2"/>
  <c r="P21" i="2"/>
  <c r="N21" i="2"/>
  <c r="B21" i="2" s="1"/>
  <c r="M21" i="2"/>
  <c r="K21" i="2"/>
  <c r="J21" i="2"/>
  <c r="E21" i="2"/>
  <c r="X20" i="2"/>
  <c r="W20" i="2"/>
  <c r="V20" i="2"/>
  <c r="T20" i="2"/>
  <c r="S20" i="2"/>
  <c r="Q20" i="2"/>
  <c r="P20" i="2"/>
  <c r="N20" i="2"/>
  <c r="M20" i="2"/>
  <c r="K20" i="2"/>
  <c r="J20" i="2"/>
  <c r="E20" i="2"/>
  <c r="X19" i="2"/>
  <c r="W19" i="2"/>
  <c r="V19" i="2"/>
  <c r="T19" i="2"/>
  <c r="S19" i="2"/>
  <c r="Q19" i="2"/>
  <c r="P19" i="2"/>
  <c r="N19" i="2"/>
  <c r="M19" i="2"/>
  <c r="K19" i="2"/>
  <c r="J19" i="2"/>
  <c r="E19" i="2"/>
  <c r="X18" i="2"/>
  <c r="W18" i="2"/>
  <c r="V18" i="2"/>
  <c r="T18" i="2"/>
  <c r="S18" i="2"/>
  <c r="Q18" i="2"/>
  <c r="P18" i="2"/>
  <c r="N18" i="2"/>
  <c r="M18" i="2"/>
  <c r="K18" i="2"/>
  <c r="J18" i="2"/>
  <c r="E18" i="2"/>
  <c r="X17" i="2"/>
  <c r="W17" i="2"/>
  <c r="V17" i="2"/>
  <c r="T17" i="2"/>
  <c r="S17" i="2"/>
  <c r="Q17" i="2"/>
  <c r="P17" i="2"/>
  <c r="N17" i="2"/>
  <c r="M17" i="2"/>
  <c r="K17" i="2"/>
  <c r="J17" i="2"/>
  <c r="E17" i="2"/>
  <c r="X16" i="2"/>
  <c r="W16" i="2"/>
  <c r="V16" i="2"/>
  <c r="T16" i="2"/>
  <c r="S16" i="2"/>
  <c r="Q16" i="2"/>
  <c r="P16" i="2"/>
  <c r="N16" i="2"/>
  <c r="M16" i="2"/>
  <c r="K16" i="2"/>
  <c r="J16" i="2"/>
  <c r="E16" i="2"/>
  <c r="X15" i="2"/>
  <c r="W15" i="2"/>
  <c r="V15" i="2"/>
  <c r="T15" i="2"/>
  <c r="S15" i="2"/>
  <c r="Q15" i="2"/>
  <c r="P15" i="2"/>
  <c r="N15" i="2"/>
  <c r="B15" i="2" s="1"/>
  <c r="M15" i="2"/>
  <c r="K15" i="2"/>
  <c r="J15" i="2"/>
  <c r="E15" i="2"/>
  <c r="X14" i="2"/>
  <c r="W14" i="2"/>
  <c r="V14" i="2"/>
  <c r="T14" i="2"/>
  <c r="S14" i="2"/>
  <c r="Q14" i="2"/>
  <c r="P14" i="2"/>
  <c r="N14" i="2"/>
  <c r="M14" i="2"/>
  <c r="K14" i="2"/>
  <c r="J14" i="2"/>
  <c r="E14" i="2"/>
  <c r="X13" i="2"/>
  <c r="W13" i="2"/>
  <c r="V13" i="2"/>
  <c r="T13" i="2"/>
  <c r="S13" i="2"/>
  <c r="Q13" i="2"/>
  <c r="P13" i="2"/>
  <c r="N13" i="2"/>
  <c r="B13" i="2" s="1"/>
  <c r="M13" i="2"/>
  <c r="K13" i="2"/>
  <c r="J13" i="2"/>
  <c r="E13" i="2"/>
  <c r="X12" i="2"/>
  <c r="W12" i="2"/>
  <c r="V12" i="2"/>
  <c r="T12" i="2"/>
  <c r="S12" i="2"/>
  <c r="Q12" i="2"/>
  <c r="P12" i="2"/>
  <c r="N12" i="2"/>
  <c r="M12" i="2"/>
  <c r="K12" i="2"/>
  <c r="J12" i="2"/>
  <c r="E12" i="2"/>
  <c r="X11" i="2"/>
  <c r="W11" i="2"/>
  <c r="V11" i="2"/>
  <c r="T11" i="2"/>
  <c r="S11" i="2"/>
  <c r="Q11" i="2"/>
  <c r="P11" i="2"/>
  <c r="N11" i="2"/>
  <c r="M11" i="2"/>
  <c r="K11" i="2"/>
  <c r="J11" i="2"/>
  <c r="E11" i="2"/>
  <c r="X10" i="2"/>
  <c r="W10" i="2"/>
  <c r="V10" i="2"/>
  <c r="T10" i="2"/>
  <c r="S10" i="2"/>
  <c r="Q10" i="2"/>
  <c r="P10" i="2"/>
  <c r="N10" i="2"/>
  <c r="M10" i="2"/>
  <c r="K10" i="2"/>
  <c r="J10" i="2"/>
  <c r="E10" i="2"/>
  <c r="X9" i="2"/>
  <c r="W9" i="2"/>
  <c r="V9" i="2"/>
  <c r="T9" i="2"/>
  <c r="S9" i="2"/>
  <c r="Q9" i="2"/>
  <c r="P9" i="2"/>
  <c r="N9" i="2"/>
  <c r="M9" i="2"/>
  <c r="K9" i="2"/>
  <c r="J9" i="2"/>
  <c r="E9" i="2"/>
  <c r="X8" i="2"/>
  <c r="W8" i="2"/>
  <c r="V8" i="2"/>
  <c r="T8" i="2"/>
  <c r="S8" i="2"/>
  <c r="Q8" i="2"/>
  <c r="P8" i="2"/>
  <c r="N8" i="2"/>
  <c r="M8" i="2"/>
  <c r="K8" i="2"/>
  <c r="J8" i="2"/>
  <c r="E8" i="2"/>
  <c r="X7" i="2"/>
  <c r="W7" i="2"/>
  <c r="V7" i="2"/>
  <c r="T7" i="2"/>
  <c r="S7" i="2"/>
  <c r="Q7" i="2"/>
  <c r="P7" i="2"/>
  <c r="N7" i="2"/>
  <c r="M7" i="2"/>
  <c r="K7" i="2"/>
  <c r="J7" i="2"/>
  <c r="E7" i="2"/>
  <c r="X6" i="2"/>
  <c r="W6" i="2"/>
  <c r="V6" i="2"/>
  <c r="T6" i="2"/>
  <c r="S6" i="2"/>
  <c r="Q6" i="2"/>
  <c r="P6" i="2"/>
  <c r="N6" i="2"/>
  <c r="M6" i="2"/>
  <c r="K6" i="2"/>
  <c r="J6" i="2"/>
  <c r="E6" i="2"/>
  <c r="X5" i="2"/>
  <c r="W5" i="2"/>
  <c r="V5" i="2"/>
  <c r="T5" i="2"/>
  <c r="S5" i="2"/>
  <c r="Q5" i="2"/>
  <c r="P5" i="2"/>
  <c r="N5" i="2"/>
  <c r="M5" i="2"/>
  <c r="K5" i="2"/>
  <c r="J5" i="2"/>
  <c r="E5" i="2"/>
  <c r="X4" i="2"/>
  <c r="W4" i="2"/>
  <c r="V4" i="2"/>
  <c r="T4" i="2"/>
  <c r="S4" i="2"/>
  <c r="Q4" i="2"/>
  <c r="P4" i="2"/>
  <c r="N4" i="2"/>
  <c r="M4" i="2"/>
  <c r="K4" i="2"/>
  <c r="J4" i="2"/>
  <c r="E4" i="2"/>
  <c r="Z10" i="6" l="1"/>
  <c r="AB9" i="6"/>
  <c r="AB8" i="5"/>
  <c r="Z9" i="5"/>
  <c r="Z10" i="4"/>
  <c r="AB10" i="4" s="1"/>
  <c r="Y17" i="3"/>
  <c r="Z16" i="3"/>
  <c r="AB16" i="3" s="1"/>
  <c r="E34" i="2"/>
  <c r="B31" i="2"/>
  <c r="B32" i="2"/>
  <c r="G4" i="3"/>
  <c r="G17" i="3" s="1"/>
  <c r="B17" i="3"/>
  <c r="C17" i="3"/>
  <c r="C12" i="2"/>
  <c r="C6" i="2"/>
  <c r="C24" i="2"/>
  <c r="C28" i="2"/>
  <c r="C22" i="2"/>
  <c r="B24" i="2"/>
  <c r="B25" i="2"/>
  <c r="C5" i="2"/>
  <c r="C11" i="2"/>
  <c r="C17" i="2"/>
  <c r="C9" i="2"/>
  <c r="C15" i="2"/>
  <c r="F15" i="2" s="1"/>
  <c r="C19" i="2"/>
  <c r="B23" i="2"/>
  <c r="C14" i="2"/>
  <c r="C26" i="2"/>
  <c r="C31" i="2"/>
  <c r="C33" i="2"/>
  <c r="B16" i="2"/>
  <c r="B18" i="2"/>
  <c r="C8" i="2"/>
  <c r="C21" i="2"/>
  <c r="F21" i="2" s="1"/>
  <c r="B26" i="2"/>
  <c r="C30" i="2"/>
  <c r="B10" i="2"/>
  <c r="C23" i="2"/>
  <c r="F23" i="2" s="1"/>
  <c r="B30" i="2"/>
  <c r="C32" i="2"/>
  <c r="F32" i="2" s="1"/>
  <c r="C16" i="2"/>
  <c r="F16" i="2" s="1"/>
  <c r="C20" i="2"/>
  <c r="C25" i="2"/>
  <c r="F25" i="2" s="1"/>
  <c r="B14" i="2"/>
  <c r="C27" i="2"/>
  <c r="B5" i="2"/>
  <c r="F5" i="2" s="1"/>
  <c r="B19" i="2"/>
  <c r="C29" i="2"/>
  <c r="F29" i="2" s="1"/>
  <c r="C10" i="2"/>
  <c r="B12" i="2"/>
  <c r="F12" i="2" s="1"/>
  <c r="C13" i="2"/>
  <c r="F13" i="2" s="1"/>
  <c r="B17" i="2"/>
  <c r="B22" i="2"/>
  <c r="B28" i="2"/>
  <c r="F28" i="2" s="1"/>
  <c r="B33" i="2"/>
  <c r="C18" i="2"/>
  <c r="B20" i="2"/>
  <c r="B9" i="2"/>
  <c r="F26" i="2"/>
  <c r="B27" i="2"/>
  <c r="B11" i="2"/>
  <c r="C4" i="2"/>
  <c r="B8" i="2"/>
  <c r="C7" i="2"/>
  <c r="B7" i="2"/>
  <c r="B6" i="2"/>
  <c r="X34" i="2"/>
  <c r="Y4" i="2"/>
  <c r="B4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U34" i="1"/>
  <c r="R34" i="1"/>
  <c r="Z11" i="6" l="1"/>
  <c r="AB10" i="6"/>
  <c r="Z10" i="5"/>
  <c r="AB9" i="5"/>
  <c r="Z11" i="4"/>
  <c r="Z12" i="4" s="1"/>
  <c r="F24" i="2"/>
  <c r="F22" i="2"/>
  <c r="F31" i="2"/>
  <c r="F6" i="2"/>
  <c r="F20" i="2"/>
  <c r="F11" i="2"/>
  <c r="F33" i="2"/>
  <c r="F19" i="2"/>
  <c r="F10" i="2"/>
  <c r="F9" i="2"/>
  <c r="F17" i="2"/>
  <c r="F14" i="2"/>
  <c r="F30" i="2"/>
  <c r="F8" i="2"/>
  <c r="F18" i="2"/>
  <c r="F27" i="2"/>
  <c r="F4" i="2"/>
  <c r="C34" i="2"/>
  <c r="F7" i="2"/>
  <c r="AA4" i="2"/>
  <c r="Y5" i="2"/>
  <c r="B34" i="2"/>
  <c r="D34" i="1"/>
  <c r="X33" i="1"/>
  <c r="W33" i="1"/>
  <c r="V33" i="1"/>
  <c r="T33" i="1"/>
  <c r="S33" i="1"/>
  <c r="Q33" i="1"/>
  <c r="P33" i="1"/>
  <c r="N33" i="1"/>
  <c r="M33" i="1"/>
  <c r="K33" i="1"/>
  <c r="J33" i="1"/>
  <c r="X32" i="1"/>
  <c r="W32" i="1"/>
  <c r="V32" i="1"/>
  <c r="T32" i="1"/>
  <c r="S32" i="1"/>
  <c r="Q32" i="1"/>
  <c r="P32" i="1"/>
  <c r="N32" i="1"/>
  <c r="M32" i="1"/>
  <c r="K32" i="1"/>
  <c r="J32" i="1"/>
  <c r="X31" i="1"/>
  <c r="W31" i="1"/>
  <c r="V31" i="1"/>
  <c r="T31" i="1"/>
  <c r="S31" i="1"/>
  <c r="Q31" i="1"/>
  <c r="P31" i="1"/>
  <c r="N31" i="1"/>
  <c r="M31" i="1"/>
  <c r="K31" i="1"/>
  <c r="J31" i="1"/>
  <c r="X30" i="1"/>
  <c r="W30" i="1"/>
  <c r="V30" i="1"/>
  <c r="T30" i="1"/>
  <c r="S30" i="1"/>
  <c r="Q30" i="1"/>
  <c r="P30" i="1"/>
  <c r="N30" i="1"/>
  <c r="M30" i="1"/>
  <c r="K30" i="1"/>
  <c r="J30" i="1"/>
  <c r="X29" i="1"/>
  <c r="W29" i="1"/>
  <c r="V29" i="1"/>
  <c r="T29" i="1"/>
  <c r="S29" i="1"/>
  <c r="Q29" i="1"/>
  <c r="P29" i="1"/>
  <c r="N29" i="1"/>
  <c r="M29" i="1"/>
  <c r="K29" i="1"/>
  <c r="J29" i="1"/>
  <c r="X28" i="1"/>
  <c r="W28" i="1"/>
  <c r="V28" i="1"/>
  <c r="T28" i="1"/>
  <c r="S28" i="1"/>
  <c r="Q28" i="1"/>
  <c r="P28" i="1"/>
  <c r="N28" i="1"/>
  <c r="M28" i="1"/>
  <c r="K28" i="1"/>
  <c r="J28" i="1"/>
  <c r="X27" i="1"/>
  <c r="W27" i="1"/>
  <c r="V27" i="1"/>
  <c r="T27" i="1"/>
  <c r="S27" i="1"/>
  <c r="Q27" i="1"/>
  <c r="P27" i="1"/>
  <c r="N27" i="1"/>
  <c r="M27" i="1"/>
  <c r="K27" i="1"/>
  <c r="J27" i="1"/>
  <c r="X26" i="1"/>
  <c r="W26" i="1"/>
  <c r="V26" i="1"/>
  <c r="T26" i="1"/>
  <c r="S26" i="1"/>
  <c r="Q26" i="1"/>
  <c r="P26" i="1"/>
  <c r="N26" i="1"/>
  <c r="M26" i="1"/>
  <c r="K26" i="1"/>
  <c r="J26" i="1"/>
  <c r="X25" i="1"/>
  <c r="W25" i="1"/>
  <c r="V25" i="1"/>
  <c r="T25" i="1"/>
  <c r="S25" i="1"/>
  <c r="Q25" i="1"/>
  <c r="P25" i="1"/>
  <c r="N25" i="1"/>
  <c r="M25" i="1"/>
  <c r="K25" i="1"/>
  <c r="J25" i="1"/>
  <c r="X24" i="1"/>
  <c r="W24" i="1"/>
  <c r="V24" i="1"/>
  <c r="T24" i="1"/>
  <c r="S24" i="1"/>
  <c r="Q24" i="1"/>
  <c r="P24" i="1"/>
  <c r="N24" i="1"/>
  <c r="M24" i="1"/>
  <c r="K24" i="1"/>
  <c r="J24" i="1"/>
  <c r="X23" i="1"/>
  <c r="W23" i="1"/>
  <c r="V23" i="1"/>
  <c r="T23" i="1"/>
  <c r="S23" i="1"/>
  <c r="Q23" i="1"/>
  <c r="P23" i="1"/>
  <c r="N23" i="1"/>
  <c r="M23" i="1"/>
  <c r="K23" i="1"/>
  <c r="J23" i="1"/>
  <c r="X22" i="1"/>
  <c r="W22" i="1"/>
  <c r="V22" i="1"/>
  <c r="T22" i="1"/>
  <c r="S22" i="1"/>
  <c r="Q22" i="1"/>
  <c r="P22" i="1"/>
  <c r="N22" i="1"/>
  <c r="M22" i="1"/>
  <c r="K22" i="1"/>
  <c r="J22" i="1"/>
  <c r="X21" i="1"/>
  <c r="W21" i="1"/>
  <c r="V21" i="1"/>
  <c r="T21" i="1"/>
  <c r="S21" i="1"/>
  <c r="Q21" i="1"/>
  <c r="P21" i="1"/>
  <c r="N21" i="1"/>
  <c r="M21" i="1"/>
  <c r="K21" i="1"/>
  <c r="J21" i="1"/>
  <c r="X20" i="1"/>
  <c r="W20" i="1"/>
  <c r="V20" i="1"/>
  <c r="T20" i="1"/>
  <c r="S20" i="1"/>
  <c r="Q20" i="1"/>
  <c r="P20" i="1"/>
  <c r="N20" i="1"/>
  <c r="M20" i="1"/>
  <c r="K20" i="1"/>
  <c r="J20" i="1"/>
  <c r="W19" i="1"/>
  <c r="V19" i="1"/>
  <c r="T19" i="1"/>
  <c r="S19" i="1"/>
  <c r="P19" i="1"/>
  <c r="N19" i="1"/>
  <c r="X18" i="1"/>
  <c r="W18" i="1"/>
  <c r="V18" i="1"/>
  <c r="T18" i="1"/>
  <c r="S18" i="1"/>
  <c r="Q18" i="1"/>
  <c r="P18" i="1"/>
  <c r="N18" i="1"/>
  <c r="M18" i="1"/>
  <c r="K18" i="1"/>
  <c r="J18" i="1"/>
  <c r="X17" i="1"/>
  <c r="W17" i="1"/>
  <c r="V17" i="1"/>
  <c r="T17" i="1"/>
  <c r="S17" i="1"/>
  <c r="Q17" i="1"/>
  <c r="P17" i="1"/>
  <c r="N17" i="1"/>
  <c r="M17" i="1"/>
  <c r="K17" i="1"/>
  <c r="J17" i="1"/>
  <c r="X16" i="1"/>
  <c r="W16" i="1"/>
  <c r="V16" i="1"/>
  <c r="T16" i="1"/>
  <c r="S16" i="1"/>
  <c r="Q16" i="1"/>
  <c r="P16" i="1"/>
  <c r="N16" i="1"/>
  <c r="M16" i="1"/>
  <c r="K16" i="1"/>
  <c r="J16" i="1"/>
  <c r="W15" i="1"/>
  <c r="V15" i="1"/>
  <c r="T15" i="1"/>
  <c r="S15" i="1"/>
  <c r="P15" i="1"/>
  <c r="M15" i="1"/>
  <c r="K15" i="1"/>
  <c r="W14" i="1"/>
  <c r="V14" i="1"/>
  <c r="T14" i="1"/>
  <c r="S14" i="1"/>
  <c r="Q14" i="1"/>
  <c r="P14" i="1"/>
  <c r="M14" i="1"/>
  <c r="N14" i="1"/>
  <c r="K14" i="1"/>
  <c r="J14" i="1"/>
  <c r="W13" i="1"/>
  <c r="V13" i="1"/>
  <c r="T13" i="1"/>
  <c r="S13" i="1"/>
  <c r="P13" i="1"/>
  <c r="Q13" i="1"/>
  <c r="N13" i="1"/>
  <c r="M13" i="1"/>
  <c r="J13" i="1"/>
  <c r="X12" i="1"/>
  <c r="W12" i="1"/>
  <c r="V12" i="1"/>
  <c r="T12" i="1"/>
  <c r="S12" i="1"/>
  <c r="Q12" i="1"/>
  <c r="P12" i="1"/>
  <c r="N12" i="1"/>
  <c r="M12" i="1"/>
  <c r="K12" i="1"/>
  <c r="J12" i="1"/>
  <c r="X11" i="1"/>
  <c r="W11" i="1"/>
  <c r="V11" i="1"/>
  <c r="T11" i="1"/>
  <c r="S11" i="1"/>
  <c r="Q11" i="1"/>
  <c r="P11" i="1"/>
  <c r="N11" i="1"/>
  <c r="M11" i="1"/>
  <c r="K11" i="1"/>
  <c r="J11" i="1"/>
  <c r="X10" i="1"/>
  <c r="W10" i="1"/>
  <c r="V10" i="1"/>
  <c r="T10" i="1"/>
  <c r="S10" i="1"/>
  <c r="Q10" i="1"/>
  <c r="P10" i="1"/>
  <c r="N10" i="1"/>
  <c r="M10" i="1"/>
  <c r="K10" i="1"/>
  <c r="J10" i="1"/>
  <c r="X9" i="1"/>
  <c r="W9" i="1"/>
  <c r="V9" i="1"/>
  <c r="T9" i="1"/>
  <c r="S9" i="1"/>
  <c r="Q9" i="1"/>
  <c r="P9" i="1"/>
  <c r="N9" i="1"/>
  <c r="M9" i="1"/>
  <c r="K9" i="1"/>
  <c r="J9" i="1"/>
  <c r="W8" i="1"/>
  <c r="V8" i="1"/>
  <c r="T8" i="1"/>
  <c r="S8" i="1"/>
  <c r="Q8" i="1"/>
  <c r="P8" i="1"/>
  <c r="X8" i="1"/>
  <c r="K8" i="1"/>
  <c r="J8" i="1"/>
  <c r="X7" i="1"/>
  <c r="W7" i="1"/>
  <c r="V7" i="1"/>
  <c r="T7" i="1"/>
  <c r="S7" i="1"/>
  <c r="Q7" i="1"/>
  <c r="P7" i="1"/>
  <c r="N7" i="1"/>
  <c r="M7" i="1"/>
  <c r="K7" i="1"/>
  <c r="J7" i="1"/>
  <c r="W6" i="1"/>
  <c r="V6" i="1"/>
  <c r="T6" i="1"/>
  <c r="S6" i="1"/>
  <c r="Q6" i="1"/>
  <c r="X6" i="1"/>
  <c r="K6" i="1"/>
  <c r="X5" i="1"/>
  <c r="W5" i="1"/>
  <c r="V5" i="1"/>
  <c r="T5" i="1"/>
  <c r="S5" i="1"/>
  <c r="Q5" i="1"/>
  <c r="P5" i="1"/>
  <c r="N5" i="1"/>
  <c r="M5" i="1"/>
  <c r="K5" i="1"/>
  <c r="J5" i="1"/>
  <c r="X4" i="1"/>
  <c r="W4" i="1"/>
  <c r="V4" i="1"/>
  <c r="T4" i="1"/>
  <c r="S4" i="1"/>
  <c r="Q4" i="1"/>
  <c r="P4" i="1"/>
  <c r="N4" i="1"/>
  <c r="M4" i="1"/>
  <c r="K4" i="1"/>
  <c r="J4" i="1"/>
  <c r="Z12" i="6" l="1"/>
  <c r="AB11" i="6"/>
  <c r="Z11" i="5"/>
  <c r="AB10" i="5"/>
  <c r="AB11" i="4"/>
  <c r="Z13" i="4"/>
  <c r="AB12" i="4"/>
  <c r="F34" i="2"/>
  <c r="AA5" i="2"/>
  <c r="Y6" i="2"/>
  <c r="C32" i="1"/>
  <c r="B4" i="1"/>
  <c r="F4" i="1" s="1"/>
  <c r="B16" i="1"/>
  <c r="C14" i="1"/>
  <c r="B28" i="1"/>
  <c r="C28" i="1"/>
  <c r="C7" i="1"/>
  <c r="B9" i="1"/>
  <c r="B23" i="1"/>
  <c r="C24" i="1"/>
  <c r="C26" i="1"/>
  <c r="B17" i="1"/>
  <c r="C29" i="1"/>
  <c r="C23" i="1"/>
  <c r="B25" i="1"/>
  <c r="C33" i="1"/>
  <c r="C27" i="1"/>
  <c r="C20" i="1"/>
  <c r="C21" i="1"/>
  <c r="B5" i="1"/>
  <c r="B31" i="1"/>
  <c r="C22" i="1"/>
  <c r="B22" i="1"/>
  <c r="N8" i="1"/>
  <c r="B8" i="1" s="1"/>
  <c r="C11" i="1"/>
  <c r="E34" i="1"/>
  <c r="C31" i="1"/>
  <c r="C4" i="1"/>
  <c r="P6" i="1"/>
  <c r="B11" i="1"/>
  <c r="Q15" i="1"/>
  <c r="C17" i="1"/>
  <c r="X19" i="1"/>
  <c r="B21" i="1"/>
  <c r="B27" i="1"/>
  <c r="B33" i="1"/>
  <c r="C5" i="1"/>
  <c r="B7" i="1"/>
  <c r="C9" i="1"/>
  <c r="B12" i="1"/>
  <c r="B14" i="1"/>
  <c r="X14" i="1"/>
  <c r="M19" i="1"/>
  <c r="B24" i="1"/>
  <c r="C30" i="1"/>
  <c r="B30" i="1"/>
  <c r="C18" i="1"/>
  <c r="B20" i="1"/>
  <c r="B26" i="1"/>
  <c r="B29" i="1"/>
  <c r="B32" i="1"/>
  <c r="B10" i="1"/>
  <c r="C10" i="1"/>
  <c r="C13" i="1"/>
  <c r="J15" i="1"/>
  <c r="C15" i="1" s="1"/>
  <c r="C16" i="1"/>
  <c r="F16" i="1" s="1"/>
  <c r="B18" i="1"/>
  <c r="C25" i="1"/>
  <c r="C12" i="1"/>
  <c r="K13" i="1"/>
  <c r="B13" i="1" s="1"/>
  <c r="N15" i="1"/>
  <c r="X15" i="1"/>
  <c r="Q19" i="1"/>
  <c r="I34" i="1"/>
  <c r="Y4" i="1"/>
  <c r="Y5" i="1" s="1"/>
  <c r="M6" i="1"/>
  <c r="J19" i="1"/>
  <c r="L34" i="1"/>
  <c r="N6" i="1"/>
  <c r="B6" i="1" s="1"/>
  <c r="X13" i="1"/>
  <c r="K19" i="1"/>
  <c r="O34" i="1"/>
  <c r="M8" i="1"/>
  <c r="C8" i="1" s="1"/>
  <c r="Z13" i="6" l="1"/>
  <c r="AB12" i="6"/>
  <c r="Z12" i="5"/>
  <c r="AB11" i="5"/>
  <c r="Z14" i="4"/>
  <c r="AB13" i="4"/>
  <c r="F24" i="1"/>
  <c r="Y7" i="2"/>
  <c r="AA6" i="2"/>
  <c r="F9" i="1"/>
  <c r="B15" i="1"/>
  <c r="F15" i="1" s="1"/>
  <c r="F8" i="1"/>
  <c r="F7" i="1"/>
  <c r="C19" i="1"/>
  <c r="F32" i="1"/>
  <c r="F25" i="1"/>
  <c r="F26" i="1"/>
  <c r="F14" i="1"/>
  <c r="F23" i="1"/>
  <c r="Y6" i="1"/>
  <c r="AA5" i="1"/>
  <c r="F20" i="1"/>
  <c r="F27" i="1"/>
  <c r="F21" i="1"/>
  <c r="F5" i="1"/>
  <c r="F28" i="1"/>
  <c r="F18" i="1"/>
  <c r="F33" i="1"/>
  <c r="F13" i="1"/>
  <c r="F29" i="1"/>
  <c r="C6" i="1"/>
  <c r="C34" i="1" s="1"/>
  <c r="F31" i="1"/>
  <c r="F17" i="1"/>
  <c r="X34" i="1"/>
  <c r="F12" i="1"/>
  <c r="F30" i="1"/>
  <c r="F22" i="1"/>
  <c r="AA4" i="1"/>
  <c r="F11" i="1"/>
  <c r="B19" i="1"/>
  <c r="F19" i="1" s="1"/>
  <c r="F10" i="1"/>
  <c r="Z14" i="6" l="1"/>
  <c r="AB13" i="6"/>
  <c r="Z13" i="5"/>
  <c r="AB12" i="5"/>
  <c r="Z15" i="4"/>
  <c r="AB14" i="4"/>
  <c r="AA7" i="2"/>
  <c r="Y8" i="2"/>
  <c r="Y7" i="1"/>
  <c r="AA6" i="1"/>
  <c r="F6" i="1"/>
  <c r="F34" i="1" s="1"/>
  <c r="B34" i="1"/>
  <c r="Z15" i="6" l="1"/>
  <c r="AB14" i="6"/>
  <c r="Z14" i="5"/>
  <c r="AB13" i="5"/>
  <c r="Z16" i="4"/>
  <c r="AB15" i="4"/>
  <c r="Y9" i="2"/>
  <c r="AA8" i="2"/>
  <c r="Y8" i="1"/>
  <c r="AA7" i="1"/>
  <c r="AB15" i="6" l="1"/>
  <c r="Z16" i="6"/>
  <c r="Z15" i="5"/>
  <c r="AB14" i="5"/>
  <c r="Z17" i="4"/>
  <c r="AB16" i="4"/>
  <c r="AA9" i="2"/>
  <c r="Y10" i="2"/>
  <c r="Y9" i="1"/>
  <c r="AA8" i="1"/>
  <c r="Z17" i="6" l="1"/>
  <c r="AB16" i="6"/>
  <c r="AB15" i="5"/>
  <c r="Z16" i="5"/>
  <c r="Z18" i="4"/>
  <c r="AB17" i="4"/>
  <c r="Y11" i="2"/>
  <c r="AA10" i="2"/>
  <c r="Y10" i="1"/>
  <c r="AA9" i="1"/>
  <c r="Z18" i="6" l="1"/>
  <c r="AB17" i="6"/>
  <c r="Z17" i="5"/>
  <c r="AB16" i="5"/>
  <c r="Z19" i="4"/>
  <c r="AB18" i="4"/>
  <c r="Y12" i="2"/>
  <c r="AA11" i="2"/>
  <c r="Y11" i="1"/>
  <c r="AA10" i="1"/>
  <c r="Z19" i="6" l="1"/>
  <c r="AB18" i="6"/>
  <c r="Z18" i="5"/>
  <c r="AB17" i="5"/>
  <c r="Z20" i="4"/>
  <c r="AB19" i="4"/>
  <c r="AA12" i="2"/>
  <c r="Y13" i="2"/>
  <c r="Y12" i="1"/>
  <c r="AA11" i="1"/>
  <c r="Z20" i="6" l="1"/>
  <c r="AB19" i="6"/>
  <c r="Z19" i="5"/>
  <c r="AB18" i="5"/>
  <c r="Z21" i="4"/>
  <c r="AB20" i="4"/>
  <c r="Y14" i="2"/>
  <c r="AA13" i="2"/>
  <c r="Y13" i="1"/>
  <c r="AA12" i="1"/>
  <c r="Z21" i="6" l="1"/>
  <c r="AB20" i="6"/>
  <c r="Z20" i="5"/>
  <c r="AB19" i="5"/>
  <c r="Z22" i="4"/>
  <c r="AB21" i="4"/>
  <c r="AA14" i="2"/>
  <c r="Y15" i="2"/>
  <c r="Y14" i="1"/>
  <c r="AA13" i="1"/>
  <c r="Z22" i="6" l="1"/>
  <c r="AB21" i="6"/>
  <c r="Z21" i="5"/>
  <c r="AB20" i="5"/>
  <c r="Z23" i="4"/>
  <c r="AB22" i="4"/>
  <c r="Y16" i="2"/>
  <c r="AA15" i="2"/>
  <c r="Y15" i="1"/>
  <c r="AA14" i="1"/>
  <c r="Z23" i="6" l="1"/>
  <c r="AB22" i="6"/>
  <c r="Z22" i="5"/>
  <c r="AB21" i="5"/>
  <c r="Z24" i="4"/>
  <c r="AB23" i="4"/>
  <c r="Y17" i="2"/>
  <c r="AA16" i="2"/>
  <c r="Y16" i="1"/>
  <c r="AA15" i="1"/>
  <c r="Z24" i="6" l="1"/>
  <c r="AB23" i="6"/>
  <c r="Z23" i="5"/>
  <c r="AB22" i="5"/>
  <c r="Z25" i="4"/>
  <c r="AB24" i="4"/>
  <c r="AA17" i="2"/>
  <c r="Y18" i="2"/>
  <c r="Y17" i="1"/>
  <c r="AA16" i="1"/>
  <c r="Z25" i="6" l="1"/>
  <c r="AB24" i="6"/>
  <c r="AB23" i="5"/>
  <c r="Z24" i="5"/>
  <c r="Z26" i="4"/>
  <c r="AB25" i="4"/>
  <c r="Y19" i="2"/>
  <c r="AA18" i="2"/>
  <c r="Y18" i="1"/>
  <c r="AA17" i="1"/>
  <c r="Z26" i="6" l="1"/>
  <c r="AB25" i="6"/>
  <c r="Z25" i="5"/>
  <c r="AB24" i="5"/>
  <c r="Z27" i="4"/>
  <c r="AB26" i="4"/>
  <c r="Y20" i="2"/>
  <c r="AA19" i="2"/>
  <c r="Y19" i="1"/>
  <c r="AA18" i="1"/>
  <c r="Z27" i="6" l="1"/>
  <c r="AB26" i="6"/>
  <c r="Z26" i="5"/>
  <c r="AB25" i="5"/>
  <c r="Z28" i="4"/>
  <c r="AB27" i="4"/>
  <c r="AA20" i="2"/>
  <c r="Y21" i="2"/>
  <c r="Y20" i="1"/>
  <c r="AA19" i="1"/>
  <c r="Z28" i="6" l="1"/>
  <c r="AB27" i="6"/>
  <c r="Z27" i="5"/>
  <c r="AB26" i="5"/>
  <c r="Z29" i="4"/>
  <c r="AB28" i="4"/>
  <c r="AA21" i="2"/>
  <c r="Y22" i="2"/>
  <c r="Y21" i="1"/>
  <c r="AA20" i="1"/>
  <c r="Z29" i="6" l="1"/>
  <c r="AB28" i="6"/>
  <c r="Z28" i="5"/>
  <c r="AB27" i="5"/>
  <c r="Z30" i="4"/>
  <c r="AB29" i="4"/>
  <c r="Y23" i="2"/>
  <c r="AA22" i="2"/>
  <c r="Y22" i="1"/>
  <c r="AA21" i="1"/>
  <c r="AB29" i="6" l="1"/>
  <c r="Z30" i="6"/>
  <c r="Z29" i="5"/>
  <c r="AB28" i="5"/>
  <c r="Z31" i="4"/>
  <c r="AB30" i="4"/>
  <c r="Y24" i="2"/>
  <c r="AA23" i="2"/>
  <c r="Y23" i="1"/>
  <c r="AA22" i="1"/>
  <c r="Z31" i="6" l="1"/>
  <c r="AB30" i="6"/>
  <c r="Z30" i="5"/>
  <c r="AB29" i="5"/>
  <c r="Z32" i="4"/>
  <c r="AB31" i="4"/>
  <c r="Y25" i="2"/>
  <c r="AA24" i="2"/>
  <c r="Y24" i="1"/>
  <c r="AA23" i="1"/>
  <c r="Z32" i="6" l="1"/>
  <c r="AB31" i="6"/>
  <c r="Z31" i="5"/>
  <c r="AB30" i="5"/>
  <c r="Z33" i="4"/>
  <c r="AB32" i="4"/>
  <c r="AA25" i="2"/>
  <c r="Y26" i="2"/>
  <c r="Y25" i="1"/>
  <c r="AA24" i="1"/>
  <c r="Z33" i="6" l="1"/>
  <c r="AB32" i="6"/>
  <c r="Z32" i="5"/>
  <c r="AB31" i="5"/>
  <c r="Z34" i="4"/>
  <c r="AB34" i="4" s="1"/>
  <c r="AB33" i="4"/>
  <c r="Y27" i="2"/>
  <c r="AA26" i="2"/>
  <c r="Y26" i="1"/>
  <c r="AA25" i="1"/>
  <c r="Z34" i="6" l="1"/>
  <c r="AB34" i="6" s="1"/>
  <c r="AB33" i="6"/>
  <c r="Z33" i="5"/>
  <c r="AB32" i="5"/>
  <c r="Y28" i="2"/>
  <c r="AA27" i="2"/>
  <c r="AA26" i="1"/>
  <c r="Y27" i="1"/>
  <c r="Z34" i="5" l="1"/>
  <c r="AB34" i="5" s="1"/>
  <c r="AB33" i="5"/>
  <c r="Y29" i="2"/>
  <c r="AA28" i="2"/>
  <c r="Y28" i="1"/>
  <c r="AA27" i="1"/>
  <c r="Y30" i="2" l="1"/>
  <c r="AA29" i="2"/>
  <c r="Y29" i="1"/>
  <c r="AA28" i="1"/>
  <c r="AA30" i="2" l="1"/>
  <c r="Y31" i="2"/>
  <c r="Y30" i="1"/>
  <c r="AA29" i="1"/>
  <c r="AA31" i="2" l="1"/>
  <c r="Y32" i="2"/>
  <c r="Y31" i="1"/>
  <c r="AA30" i="1"/>
  <c r="AA32" i="2" l="1"/>
  <c r="Y33" i="2"/>
  <c r="AA33" i="2" s="1"/>
  <c r="Y32" i="1"/>
  <c r="AA31" i="1"/>
  <c r="Y33" i="1" l="1"/>
  <c r="AA33" i="1" s="1"/>
  <c r="AA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4" authorId="0" shapeId="0" xr:uid="{D8FE7B57-50F1-4BAE-A2B5-E9D15C434A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ค่าถุง90
ค่าไฟ100
ค่าพวงมาลัย 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9" authorId="0" shapeId="0" xr:uid="{EE13E531-8AC2-483C-AD4D-2FD0304F6C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ถุง
</t>
        </r>
      </text>
    </comment>
  </commentList>
</comments>
</file>

<file path=xl/sharedStrings.xml><?xml version="1.0" encoding="utf-8"?>
<sst xmlns="http://schemas.openxmlformats.org/spreadsheetml/2006/main" count="344" uniqueCount="23">
  <si>
    <t>ค่าแรง</t>
  </si>
  <si>
    <t>คงเหลือ</t>
  </si>
  <si>
    <t>วันที่</t>
  </si>
  <si>
    <t>ประเภท1</t>
  </si>
  <si>
    <t>ทุนขาย</t>
  </si>
  <si>
    <t>ขายเป็นเงิน</t>
  </si>
  <si>
    <t>ประเภท2</t>
  </si>
  <si>
    <t>ประเภท3</t>
  </si>
  <si>
    <t>ประเภท4</t>
  </si>
  <si>
    <t>ประเภท5</t>
  </si>
  <si>
    <t>จำนวนรวม</t>
  </si>
  <si>
    <t>สตอก</t>
  </si>
  <si>
    <t>ซื้อเข้า</t>
  </si>
  <si>
    <t>ต้องซื้อ</t>
  </si>
  <si>
    <t>ราคาขาย</t>
  </si>
  <si>
    <t>ขายได้</t>
  </si>
  <si>
    <t>ต้นทุน</t>
  </si>
  <si>
    <t>ค่าที่</t>
  </si>
  <si>
    <t>ราคาทุน</t>
  </si>
  <si>
    <t>จำนวนขาย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</si>
  <si>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</si>
  <si>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รวม</t>
  </si>
  <si>
    <t>อื่นอื่น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</si>
</sst>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14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4" borderId="1" xfId="0" applyFont="1" applyFill="1" applyBorder="1"/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4"/>
  <sheetViews>
    <sheetView workbookViewId="0">
      <selection activeCell="E34" sqref="E34"/>
    </sheetView>
  </sheetViews>
  <sheetFormatPr defaultRowHeight="15"/>
  <cols>
    <col min="1" max="1" width="11.42578125" style="1" customWidth="1"/>
    <col min="2" max="2" width="11.28515625" style="1" customWidth="1"/>
    <col min="3" max="3" width="10.42578125" style="1" customWidth="1"/>
    <col min="4" max="4" width="10" style="1" customWidth="1"/>
    <col min="5" max="5" width="11.140625" style="1" customWidth="1"/>
    <col min="6" max="6" width="16.42578125" style="1" customWidth="1"/>
    <col min="8" max="8" width="11.7109375" style="1" customWidth="1"/>
    <col min="9" max="9" width="8.140625" style="1" customWidth="1"/>
    <col min="10" max="10" width="7.7109375" style="1" customWidth="1"/>
    <col min="11" max="11" width="9" style="1" customWidth="1"/>
    <col min="12" max="20" width="9" style="1"/>
  </cols>
  <sheetData>
    <row r="1" spans="1:69">
      <c r="I1" s="2" t="s">
        <v>3</v>
      </c>
      <c r="J1" s="2" t="s">
        <v>4</v>
      </c>
      <c r="K1" s="2" t="s">
        <v>5</v>
      </c>
      <c r="L1" s="2" t="s">
        <v>6</v>
      </c>
      <c r="M1" s="2" t="s">
        <v>4</v>
      </c>
      <c r="N1" s="2" t="s">
        <v>5</v>
      </c>
      <c r="O1" s="2" t="s">
        <v>7</v>
      </c>
      <c r="P1" s="2" t="s">
        <v>4</v>
      </c>
      <c r="Q1" s="2" t="s">
        <v>5</v>
      </c>
      <c r="R1" s="2" t="s">
        <v>8</v>
      </c>
      <c r="S1" s="2" t="s">
        <v>4</v>
      </c>
      <c r="T1" s="2" t="s">
        <v>5</v>
      </c>
      <c r="U1" s="2" t="s">
        <v>9</v>
      </c>
      <c r="V1" s="2" t="s">
        <v>4</v>
      </c>
      <c r="W1" s="2" t="s">
        <v>5</v>
      </c>
      <c r="X1" s="30" t="s">
        <v>10</v>
      </c>
      <c r="Y1" s="31" t="s">
        <v>11</v>
      </c>
      <c r="Z1" s="31" t="s">
        <v>12</v>
      </c>
      <c r="AA1" s="31" t="s">
        <v>13</v>
      </c>
    </row>
    <row r="2" spans="1:69">
      <c r="H2" s="3" t="s">
        <v>14</v>
      </c>
      <c r="I2" s="4">
        <v>100</v>
      </c>
      <c r="J2" s="4"/>
      <c r="K2" s="4"/>
      <c r="L2" s="4">
        <v>100</v>
      </c>
      <c r="M2" s="4"/>
      <c r="N2" s="4"/>
      <c r="O2" s="4">
        <v>120</v>
      </c>
      <c r="P2" s="4"/>
      <c r="Q2" s="4"/>
      <c r="R2" s="4">
        <v>150</v>
      </c>
      <c r="S2" s="4"/>
      <c r="T2" s="4"/>
      <c r="U2" s="4">
        <v>200</v>
      </c>
      <c r="V2" s="4"/>
      <c r="W2" s="4"/>
      <c r="X2" s="30"/>
      <c r="Y2" s="31"/>
      <c r="Z2" s="31"/>
      <c r="AA2" s="31"/>
    </row>
    <row r="3" spans="1:69" s="1" customFormat="1">
      <c r="A3" s="4" t="s">
        <v>2</v>
      </c>
      <c r="B3" s="4" t="s">
        <v>15</v>
      </c>
      <c r="C3" s="4" t="s">
        <v>16</v>
      </c>
      <c r="D3" s="4" t="s">
        <v>0</v>
      </c>
      <c r="E3" s="4" t="s">
        <v>17</v>
      </c>
      <c r="F3" s="4" t="s">
        <v>1</v>
      </c>
      <c r="H3" s="3" t="s">
        <v>18</v>
      </c>
      <c r="I3" s="4">
        <v>58</v>
      </c>
      <c r="J3" s="4"/>
      <c r="K3" s="4"/>
      <c r="L3" s="4">
        <v>63</v>
      </c>
      <c r="M3" s="4"/>
      <c r="N3" s="4"/>
      <c r="O3" s="4">
        <v>70</v>
      </c>
      <c r="P3" s="4"/>
      <c r="Q3" s="4"/>
      <c r="R3" s="4">
        <v>110</v>
      </c>
      <c r="S3" s="4"/>
      <c r="T3" s="4"/>
      <c r="U3" s="4">
        <v>150</v>
      </c>
      <c r="V3" s="4"/>
      <c r="W3" s="4"/>
      <c r="X3" s="30"/>
      <c r="Y3" s="5">
        <v>0</v>
      </c>
      <c r="Z3" s="5">
        <v>0</v>
      </c>
      <c r="AA3" s="5">
        <v>0</v>
      </c>
    </row>
    <row r="4" spans="1:69" s="26" customFormat="1">
      <c r="A4" s="23">
        <v>43556</v>
      </c>
      <c r="B4" s="24">
        <f>K4+N4+Q4+T4+W4</f>
        <v>0</v>
      </c>
      <c r="C4" s="24">
        <f>J4+M4+P4+S4+V4</f>
        <v>0</v>
      </c>
      <c r="D4" s="24"/>
      <c r="E4" s="25">
        <f>10000/21</f>
        <v>476.1904761904762</v>
      </c>
      <c r="F4" s="25">
        <f>B4-C4-D4-E4</f>
        <v>-476.1904761904762</v>
      </c>
      <c r="H4" s="24" t="s">
        <v>19</v>
      </c>
      <c r="I4" s="24">
        <v>0</v>
      </c>
      <c r="J4" s="24">
        <f>$I$3*I4</f>
        <v>0</v>
      </c>
      <c r="K4" s="24">
        <f>$I$2*I4</f>
        <v>0</v>
      </c>
      <c r="L4" s="24">
        <v>0</v>
      </c>
      <c r="M4" s="24">
        <f>$L$3*L4</f>
        <v>0</v>
      </c>
      <c r="N4" s="24">
        <f>$L$2*L4</f>
        <v>0</v>
      </c>
      <c r="O4" s="24">
        <v>0</v>
      </c>
      <c r="P4" s="24">
        <f>$O$3*O4</f>
        <v>0</v>
      </c>
      <c r="Q4" s="24">
        <f>$O$2*O4</f>
        <v>0</v>
      </c>
      <c r="R4" s="24">
        <v>0</v>
      </c>
      <c r="S4" s="24">
        <f>$R$3*R4</f>
        <v>0</v>
      </c>
      <c r="T4" s="24">
        <f>$R$2*R4</f>
        <v>0</v>
      </c>
      <c r="U4" s="24">
        <v>0</v>
      </c>
      <c r="V4" s="24">
        <f>$U$3*U4</f>
        <v>0</v>
      </c>
      <c r="W4" s="24">
        <f>$U$2*U4</f>
        <v>0</v>
      </c>
      <c r="X4" s="17">
        <f>I4+L4+O4+R4+U4</f>
        <v>0</v>
      </c>
      <c r="Y4" s="17">
        <f>Y3+Z4-X4</f>
        <v>0</v>
      </c>
      <c r="Z4" s="17">
        <v>0</v>
      </c>
      <c r="AA4" s="17">
        <f t="shared" ref="AA4:AA33" si="0">$Y$3-Y4</f>
        <v>0</v>
      </c>
    </row>
    <row r="5" spans="1:69" s="26" customFormat="1">
      <c r="A5" s="23">
        <v>43557</v>
      </c>
      <c r="B5" s="24">
        <f>K5+N5+Q5+T5+W5</f>
        <v>0</v>
      </c>
      <c r="C5" s="24">
        <f>J5+M5+P5+S5+V5</f>
        <v>0</v>
      </c>
      <c r="D5" s="24"/>
      <c r="E5" s="25">
        <f t="shared" ref="E5:E33" si="1">10000/21</f>
        <v>476.1904761904762</v>
      </c>
      <c r="F5" s="25">
        <f t="shared" ref="F5:F33" si="2">B5-C5-D5-E5</f>
        <v>-476.1904761904762</v>
      </c>
      <c r="H5" s="24" t="s">
        <v>19</v>
      </c>
      <c r="I5" s="24">
        <v>0</v>
      </c>
      <c r="J5" s="24">
        <f t="shared" ref="J5:J33" si="3">$I$3*I5</f>
        <v>0</v>
      </c>
      <c r="K5" s="24">
        <f t="shared" ref="K5:K33" si="4">$I$2*I5</f>
        <v>0</v>
      </c>
      <c r="L5" s="24">
        <v>0</v>
      </c>
      <c r="M5" s="24">
        <f t="shared" ref="M5:M33" si="5">$L$3*L5</f>
        <v>0</v>
      </c>
      <c r="N5" s="24">
        <f t="shared" ref="N5:N33" si="6">$L$2*L5</f>
        <v>0</v>
      </c>
      <c r="O5" s="24">
        <v>0</v>
      </c>
      <c r="P5" s="24">
        <f t="shared" ref="P5:P33" si="7">$O$3*O5</f>
        <v>0</v>
      </c>
      <c r="Q5" s="24">
        <f t="shared" ref="Q5:Q33" si="8">$O$2*O5</f>
        <v>0</v>
      </c>
      <c r="R5" s="24">
        <v>0</v>
      </c>
      <c r="S5" s="24">
        <f t="shared" ref="S5:S33" si="9">$R$3*R5</f>
        <v>0</v>
      </c>
      <c r="T5" s="24">
        <f t="shared" ref="T5:T33" si="10">$R$2*R5</f>
        <v>0</v>
      </c>
      <c r="U5" s="24">
        <v>0</v>
      </c>
      <c r="V5" s="24">
        <f t="shared" ref="V5:V33" si="11">$U$3*U5</f>
        <v>0</v>
      </c>
      <c r="W5" s="24">
        <f t="shared" ref="W5:W33" si="12">$U$2*U5</f>
        <v>0</v>
      </c>
      <c r="X5" s="17">
        <f t="shared" ref="X5:X33" si="13">I5+L5+O5+R5+U5</f>
        <v>0</v>
      </c>
      <c r="Y5" s="17">
        <f t="shared" ref="Y5:Y33" si="14">Y4+Z5-X5</f>
        <v>0</v>
      </c>
      <c r="Z5" s="17">
        <v>0</v>
      </c>
      <c r="AA5" s="17">
        <f t="shared" si="0"/>
        <v>0</v>
      </c>
    </row>
    <row r="6" spans="1:69">
      <c r="A6" s="6">
        <v>43558</v>
      </c>
      <c r="B6" s="7">
        <f>K6+N6+Q6+T6+W6</f>
        <v>1020</v>
      </c>
      <c r="C6" s="7">
        <f>J6+M6+P6+S6+V6</f>
        <v>612</v>
      </c>
      <c r="D6" s="7">
        <v>300</v>
      </c>
      <c r="E6" s="8">
        <f t="shared" si="1"/>
        <v>476.1904761904762</v>
      </c>
      <c r="F6" s="8">
        <f t="shared" si="2"/>
        <v>-368.1904761904762</v>
      </c>
      <c r="H6" s="9" t="s">
        <v>19</v>
      </c>
      <c r="I6" s="10">
        <v>5</v>
      </c>
      <c r="J6" s="7">
        <f>$I$3*I6</f>
        <v>290</v>
      </c>
      <c r="K6" s="7">
        <f t="shared" si="4"/>
        <v>500</v>
      </c>
      <c r="L6" s="10">
        <v>4</v>
      </c>
      <c r="M6" s="7">
        <f t="shared" si="5"/>
        <v>252</v>
      </c>
      <c r="N6" s="7">
        <f t="shared" si="6"/>
        <v>400</v>
      </c>
      <c r="O6" s="10">
        <v>1</v>
      </c>
      <c r="P6" s="7">
        <f t="shared" si="7"/>
        <v>70</v>
      </c>
      <c r="Q6" s="7">
        <f t="shared" si="8"/>
        <v>120</v>
      </c>
      <c r="R6" s="10">
        <v>0</v>
      </c>
      <c r="S6" s="7">
        <f t="shared" si="9"/>
        <v>0</v>
      </c>
      <c r="T6" s="7">
        <f t="shared" si="10"/>
        <v>0</v>
      </c>
      <c r="U6" s="10">
        <v>0</v>
      </c>
      <c r="V6" s="7">
        <f t="shared" si="11"/>
        <v>0</v>
      </c>
      <c r="W6" s="7">
        <f t="shared" si="12"/>
        <v>0</v>
      </c>
      <c r="X6" s="11">
        <f t="shared" si="13"/>
        <v>10</v>
      </c>
      <c r="Y6" s="12">
        <f t="shared" si="14"/>
        <v>-10</v>
      </c>
      <c r="Z6" s="12">
        <v>0</v>
      </c>
      <c r="AA6" s="12">
        <f t="shared" si="0"/>
        <v>10</v>
      </c>
    </row>
    <row r="7" spans="1:69">
      <c r="A7" s="6">
        <v>43559</v>
      </c>
      <c r="B7" s="7">
        <f>K7+N7+Q7+T7+W7</f>
        <v>2220</v>
      </c>
      <c r="C7" s="7">
        <f>J7+M7+P7+S7+V7</f>
        <v>1353</v>
      </c>
      <c r="D7" s="7">
        <v>300</v>
      </c>
      <c r="E7" s="8">
        <f t="shared" si="1"/>
        <v>476.1904761904762</v>
      </c>
      <c r="F7" s="8">
        <f t="shared" si="2"/>
        <v>90.809523809523796</v>
      </c>
      <c r="H7" s="9" t="s">
        <v>19</v>
      </c>
      <c r="I7" s="10">
        <v>8</v>
      </c>
      <c r="J7" s="7">
        <f t="shared" si="3"/>
        <v>464</v>
      </c>
      <c r="K7" s="7">
        <f t="shared" si="4"/>
        <v>800</v>
      </c>
      <c r="L7" s="10">
        <v>13</v>
      </c>
      <c r="M7" s="7">
        <f t="shared" si="5"/>
        <v>819</v>
      </c>
      <c r="N7" s="7">
        <f t="shared" si="6"/>
        <v>1300</v>
      </c>
      <c r="O7" s="10">
        <v>1</v>
      </c>
      <c r="P7" s="7">
        <f t="shared" si="7"/>
        <v>70</v>
      </c>
      <c r="Q7" s="7">
        <f t="shared" si="8"/>
        <v>120</v>
      </c>
      <c r="R7" s="10">
        <v>0</v>
      </c>
      <c r="S7" s="7">
        <f t="shared" si="9"/>
        <v>0</v>
      </c>
      <c r="T7" s="7">
        <f t="shared" si="10"/>
        <v>0</v>
      </c>
      <c r="U7" s="10">
        <v>0</v>
      </c>
      <c r="V7" s="7">
        <f t="shared" si="11"/>
        <v>0</v>
      </c>
      <c r="W7" s="7">
        <f t="shared" si="12"/>
        <v>0</v>
      </c>
      <c r="X7" s="11">
        <f t="shared" si="13"/>
        <v>22</v>
      </c>
      <c r="Y7" s="12">
        <f t="shared" si="14"/>
        <v>-32</v>
      </c>
      <c r="Z7" s="12">
        <v>0</v>
      </c>
      <c r="AA7" s="12">
        <f t="shared" si="0"/>
        <v>32</v>
      </c>
    </row>
    <row r="8" spans="1:69">
      <c r="A8" s="6">
        <v>43560</v>
      </c>
      <c r="B8" s="7">
        <f t="shared" ref="B8:B33" si="15">K8+N8+Q8+T8+W8</f>
        <v>1860</v>
      </c>
      <c r="C8" s="7">
        <f t="shared" ref="C8:C33" si="16">J8+M8+P8+S8+V8</f>
        <v>1130</v>
      </c>
      <c r="D8" s="7">
        <v>300</v>
      </c>
      <c r="E8" s="8">
        <f t="shared" si="1"/>
        <v>476.1904761904762</v>
      </c>
      <c r="F8" s="8">
        <f t="shared" si="2"/>
        <v>-46.190476190476204</v>
      </c>
      <c r="H8" s="9" t="s">
        <v>19</v>
      </c>
      <c r="I8" s="10">
        <v>5</v>
      </c>
      <c r="J8" s="7">
        <f t="shared" si="3"/>
        <v>290</v>
      </c>
      <c r="K8" s="7">
        <f t="shared" si="4"/>
        <v>500</v>
      </c>
      <c r="L8" s="10">
        <v>10</v>
      </c>
      <c r="M8" s="7">
        <f t="shared" si="5"/>
        <v>630</v>
      </c>
      <c r="N8" s="7">
        <f t="shared" si="6"/>
        <v>1000</v>
      </c>
      <c r="O8" s="10">
        <v>3</v>
      </c>
      <c r="P8" s="7">
        <f t="shared" si="7"/>
        <v>210</v>
      </c>
      <c r="Q8" s="7">
        <f t="shared" si="8"/>
        <v>360</v>
      </c>
      <c r="R8" s="10">
        <v>0</v>
      </c>
      <c r="S8" s="7">
        <f t="shared" si="9"/>
        <v>0</v>
      </c>
      <c r="T8" s="7">
        <f t="shared" si="10"/>
        <v>0</v>
      </c>
      <c r="U8" s="10">
        <v>0</v>
      </c>
      <c r="V8" s="7">
        <f t="shared" si="11"/>
        <v>0</v>
      </c>
      <c r="W8" s="7">
        <f t="shared" si="12"/>
        <v>0</v>
      </c>
      <c r="X8" s="11">
        <f t="shared" si="13"/>
        <v>18</v>
      </c>
      <c r="Y8" s="12">
        <f t="shared" si="14"/>
        <v>-50</v>
      </c>
      <c r="Z8" s="12">
        <v>0</v>
      </c>
      <c r="AA8" s="12">
        <f t="shared" si="0"/>
        <v>50</v>
      </c>
      <c r="BQ8" t="s">
        <v>20</v>
      </c>
    </row>
    <row r="9" spans="1:69">
      <c r="A9" s="6">
        <v>43561</v>
      </c>
      <c r="B9" s="7">
        <f t="shared" si="15"/>
        <v>2380</v>
      </c>
      <c r="C9" s="7">
        <f t="shared" si="16"/>
        <v>1432</v>
      </c>
      <c r="D9" s="7">
        <v>300</v>
      </c>
      <c r="E9" s="8">
        <f t="shared" si="1"/>
        <v>476.1904761904762</v>
      </c>
      <c r="F9" s="8">
        <f t="shared" si="2"/>
        <v>171.8095238095238</v>
      </c>
      <c r="H9" s="9" t="s">
        <v>19</v>
      </c>
      <c r="I9" s="10">
        <v>9</v>
      </c>
      <c r="J9" s="7">
        <f t="shared" si="3"/>
        <v>522</v>
      </c>
      <c r="K9" s="7">
        <f t="shared" si="4"/>
        <v>900</v>
      </c>
      <c r="L9" s="10">
        <v>10</v>
      </c>
      <c r="M9" s="7">
        <f t="shared" si="5"/>
        <v>630</v>
      </c>
      <c r="N9" s="7">
        <f t="shared" si="6"/>
        <v>1000</v>
      </c>
      <c r="O9" s="10">
        <v>4</v>
      </c>
      <c r="P9" s="7">
        <f t="shared" si="7"/>
        <v>280</v>
      </c>
      <c r="Q9" s="7">
        <f t="shared" si="8"/>
        <v>480</v>
      </c>
      <c r="R9" s="10">
        <v>0</v>
      </c>
      <c r="S9" s="7">
        <f t="shared" si="9"/>
        <v>0</v>
      </c>
      <c r="T9" s="7">
        <f t="shared" si="10"/>
        <v>0</v>
      </c>
      <c r="U9" s="10">
        <v>0</v>
      </c>
      <c r="V9" s="7">
        <f t="shared" si="11"/>
        <v>0</v>
      </c>
      <c r="W9" s="7">
        <f t="shared" si="12"/>
        <v>0</v>
      </c>
      <c r="X9" s="11">
        <f t="shared" si="13"/>
        <v>23</v>
      </c>
      <c r="Y9" s="12">
        <f t="shared" si="14"/>
        <v>-73</v>
      </c>
      <c r="Z9" s="12">
        <v>0</v>
      </c>
      <c r="AA9" s="12">
        <f t="shared" si="0"/>
        <v>73</v>
      </c>
    </row>
    <row r="10" spans="1:69">
      <c r="A10" s="6">
        <v>43562</v>
      </c>
      <c r="B10" s="7">
        <f t="shared" si="15"/>
        <v>2900</v>
      </c>
      <c r="C10" s="7">
        <f t="shared" si="16"/>
        <v>1749</v>
      </c>
      <c r="D10" s="7">
        <v>300</v>
      </c>
      <c r="E10" s="8">
        <f t="shared" si="1"/>
        <v>476.1904761904762</v>
      </c>
      <c r="F10" s="8">
        <f t="shared" si="2"/>
        <v>374.8095238095238</v>
      </c>
      <c r="H10" s="9" t="s">
        <v>19</v>
      </c>
      <c r="I10" s="10">
        <v>10</v>
      </c>
      <c r="J10" s="7">
        <f t="shared" si="3"/>
        <v>580</v>
      </c>
      <c r="K10" s="7">
        <f t="shared" si="4"/>
        <v>1000</v>
      </c>
      <c r="L10" s="10">
        <v>13</v>
      </c>
      <c r="M10" s="7">
        <f t="shared" si="5"/>
        <v>819</v>
      </c>
      <c r="N10" s="7">
        <f t="shared" si="6"/>
        <v>1300</v>
      </c>
      <c r="O10" s="10">
        <v>5</v>
      </c>
      <c r="P10" s="7">
        <f t="shared" si="7"/>
        <v>350</v>
      </c>
      <c r="Q10" s="7">
        <f t="shared" si="8"/>
        <v>600</v>
      </c>
      <c r="R10" s="10">
        <v>0</v>
      </c>
      <c r="S10" s="7">
        <f t="shared" si="9"/>
        <v>0</v>
      </c>
      <c r="T10" s="7">
        <f t="shared" si="10"/>
        <v>0</v>
      </c>
      <c r="U10" s="10">
        <v>0</v>
      </c>
      <c r="V10" s="7">
        <f t="shared" si="11"/>
        <v>0</v>
      </c>
      <c r="W10" s="7">
        <f t="shared" si="12"/>
        <v>0</v>
      </c>
      <c r="X10" s="11">
        <f t="shared" si="13"/>
        <v>28</v>
      </c>
      <c r="Y10" s="12">
        <f t="shared" si="14"/>
        <v>-101</v>
      </c>
      <c r="Z10" s="12">
        <v>0</v>
      </c>
      <c r="AA10" s="12">
        <f t="shared" si="0"/>
        <v>101</v>
      </c>
    </row>
    <row r="11" spans="1:69" s="26" customFormat="1">
      <c r="A11" s="23">
        <v>43563</v>
      </c>
      <c r="B11" s="24">
        <f t="shared" si="15"/>
        <v>0</v>
      </c>
      <c r="C11" s="24">
        <f t="shared" si="16"/>
        <v>0</v>
      </c>
      <c r="D11" s="24"/>
      <c r="E11" s="25">
        <f t="shared" si="1"/>
        <v>476.1904761904762</v>
      </c>
      <c r="F11" s="25">
        <f t="shared" si="2"/>
        <v>-476.1904761904762</v>
      </c>
      <c r="H11" s="24" t="s">
        <v>19</v>
      </c>
      <c r="I11" s="24">
        <v>0</v>
      </c>
      <c r="J11" s="24">
        <f t="shared" si="3"/>
        <v>0</v>
      </c>
      <c r="K11" s="24">
        <f t="shared" si="4"/>
        <v>0</v>
      </c>
      <c r="L11" s="24">
        <v>0</v>
      </c>
      <c r="M11" s="24">
        <f t="shared" si="5"/>
        <v>0</v>
      </c>
      <c r="N11" s="24">
        <f t="shared" si="6"/>
        <v>0</v>
      </c>
      <c r="O11" s="24">
        <v>0</v>
      </c>
      <c r="P11" s="24">
        <f t="shared" si="7"/>
        <v>0</v>
      </c>
      <c r="Q11" s="24">
        <f t="shared" si="8"/>
        <v>0</v>
      </c>
      <c r="R11" s="24">
        <v>0</v>
      </c>
      <c r="S11" s="24">
        <f t="shared" si="9"/>
        <v>0</v>
      </c>
      <c r="T11" s="24">
        <f t="shared" si="10"/>
        <v>0</v>
      </c>
      <c r="U11" s="24">
        <v>0</v>
      </c>
      <c r="V11" s="24">
        <f t="shared" si="11"/>
        <v>0</v>
      </c>
      <c r="W11" s="24">
        <f t="shared" si="12"/>
        <v>0</v>
      </c>
      <c r="X11" s="17">
        <f t="shared" si="13"/>
        <v>0</v>
      </c>
      <c r="Y11" s="17">
        <f t="shared" si="14"/>
        <v>-101</v>
      </c>
      <c r="Z11" s="17">
        <v>0</v>
      </c>
      <c r="AA11" s="17">
        <f t="shared" si="0"/>
        <v>101</v>
      </c>
    </row>
    <row r="12" spans="1:69" s="26" customFormat="1">
      <c r="A12" s="23">
        <v>43564</v>
      </c>
      <c r="B12" s="24">
        <f t="shared" si="15"/>
        <v>0</v>
      </c>
      <c r="C12" s="24">
        <f t="shared" si="16"/>
        <v>0</v>
      </c>
      <c r="D12" s="24"/>
      <c r="E12" s="25">
        <f t="shared" si="1"/>
        <v>476.1904761904762</v>
      </c>
      <c r="F12" s="25">
        <f t="shared" si="2"/>
        <v>-476.1904761904762</v>
      </c>
      <c r="H12" s="24" t="s">
        <v>19</v>
      </c>
      <c r="I12" s="24">
        <v>0</v>
      </c>
      <c r="J12" s="24">
        <f t="shared" si="3"/>
        <v>0</v>
      </c>
      <c r="K12" s="24">
        <f t="shared" si="4"/>
        <v>0</v>
      </c>
      <c r="L12" s="24">
        <v>0</v>
      </c>
      <c r="M12" s="24">
        <f t="shared" si="5"/>
        <v>0</v>
      </c>
      <c r="N12" s="24">
        <f t="shared" si="6"/>
        <v>0</v>
      </c>
      <c r="O12" s="24">
        <v>0</v>
      </c>
      <c r="P12" s="24">
        <f t="shared" si="7"/>
        <v>0</v>
      </c>
      <c r="Q12" s="24">
        <f t="shared" si="8"/>
        <v>0</v>
      </c>
      <c r="R12" s="24">
        <v>0</v>
      </c>
      <c r="S12" s="24">
        <f t="shared" si="9"/>
        <v>0</v>
      </c>
      <c r="T12" s="24">
        <f t="shared" si="10"/>
        <v>0</v>
      </c>
      <c r="U12" s="24">
        <v>0</v>
      </c>
      <c r="V12" s="24">
        <f t="shared" si="11"/>
        <v>0</v>
      </c>
      <c r="W12" s="24">
        <f t="shared" si="12"/>
        <v>0</v>
      </c>
      <c r="X12" s="17">
        <f t="shared" si="13"/>
        <v>0</v>
      </c>
      <c r="Y12" s="17">
        <f t="shared" si="14"/>
        <v>-101</v>
      </c>
      <c r="Z12" s="17">
        <v>0</v>
      </c>
      <c r="AA12" s="17">
        <f t="shared" si="0"/>
        <v>101</v>
      </c>
    </row>
    <row r="13" spans="1:69">
      <c r="A13" s="6">
        <v>43565</v>
      </c>
      <c r="B13" s="7">
        <f t="shared" si="15"/>
        <v>10200</v>
      </c>
      <c r="C13" s="7">
        <f t="shared" si="16"/>
        <v>6220</v>
      </c>
      <c r="D13" s="7">
        <v>300</v>
      </c>
      <c r="E13" s="8">
        <f t="shared" si="1"/>
        <v>476.1904761904762</v>
      </c>
      <c r="F13" s="8">
        <f t="shared" si="2"/>
        <v>3203.8095238095239</v>
      </c>
      <c r="H13" s="9" t="s">
        <v>19</v>
      </c>
      <c r="I13" s="10">
        <v>30</v>
      </c>
      <c r="J13" s="7">
        <f t="shared" si="3"/>
        <v>1740</v>
      </c>
      <c r="K13" s="7">
        <f t="shared" si="4"/>
        <v>3000</v>
      </c>
      <c r="L13" s="10">
        <v>60</v>
      </c>
      <c r="M13" s="7">
        <f t="shared" si="5"/>
        <v>3780</v>
      </c>
      <c r="N13" s="7">
        <f t="shared" si="6"/>
        <v>6000</v>
      </c>
      <c r="O13" s="10">
        <v>10</v>
      </c>
      <c r="P13" s="7">
        <f t="shared" si="7"/>
        <v>700</v>
      </c>
      <c r="Q13" s="7">
        <f t="shared" si="8"/>
        <v>1200</v>
      </c>
      <c r="R13" s="10">
        <v>0</v>
      </c>
      <c r="S13" s="7">
        <f t="shared" si="9"/>
        <v>0</v>
      </c>
      <c r="T13" s="7">
        <f t="shared" si="10"/>
        <v>0</v>
      </c>
      <c r="U13" s="10">
        <v>0</v>
      </c>
      <c r="V13" s="7">
        <f t="shared" si="11"/>
        <v>0</v>
      </c>
      <c r="W13" s="7">
        <f t="shared" si="12"/>
        <v>0</v>
      </c>
      <c r="X13" s="11">
        <f t="shared" si="13"/>
        <v>100</v>
      </c>
      <c r="Y13" s="12">
        <f t="shared" si="14"/>
        <v>-201</v>
      </c>
      <c r="Z13" s="12">
        <v>0</v>
      </c>
      <c r="AA13" s="12">
        <f t="shared" si="0"/>
        <v>201</v>
      </c>
    </row>
    <row r="14" spans="1:69">
      <c r="A14" s="6">
        <v>43566</v>
      </c>
      <c r="B14" s="7">
        <f t="shared" si="15"/>
        <v>3400</v>
      </c>
      <c r="C14" s="7">
        <f t="shared" si="16"/>
        <v>2064</v>
      </c>
      <c r="D14" s="7">
        <v>300</v>
      </c>
      <c r="E14" s="8">
        <f t="shared" si="1"/>
        <v>476.1904761904762</v>
      </c>
      <c r="F14" s="8">
        <f t="shared" si="2"/>
        <v>559.80952380952385</v>
      </c>
      <c r="H14" s="9" t="s">
        <v>19</v>
      </c>
      <c r="I14" s="10">
        <v>10</v>
      </c>
      <c r="J14" s="7">
        <f t="shared" si="3"/>
        <v>580</v>
      </c>
      <c r="K14" s="7">
        <f t="shared" si="4"/>
        <v>1000</v>
      </c>
      <c r="L14" s="10">
        <v>18</v>
      </c>
      <c r="M14" s="7">
        <f t="shared" si="5"/>
        <v>1134</v>
      </c>
      <c r="N14" s="7">
        <f t="shared" si="6"/>
        <v>1800</v>
      </c>
      <c r="O14" s="10">
        <v>5</v>
      </c>
      <c r="P14" s="7">
        <f t="shared" si="7"/>
        <v>350</v>
      </c>
      <c r="Q14" s="7">
        <f t="shared" si="8"/>
        <v>600</v>
      </c>
      <c r="R14" s="10">
        <v>0</v>
      </c>
      <c r="S14" s="7">
        <f t="shared" si="9"/>
        <v>0</v>
      </c>
      <c r="T14" s="7">
        <f t="shared" si="10"/>
        <v>0</v>
      </c>
      <c r="U14" s="10">
        <v>0</v>
      </c>
      <c r="V14" s="7">
        <f t="shared" si="11"/>
        <v>0</v>
      </c>
      <c r="W14" s="7">
        <f t="shared" si="12"/>
        <v>0</v>
      </c>
      <c r="X14" s="11">
        <f t="shared" si="13"/>
        <v>33</v>
      </c>
      <c r="Y14" s="12">
        <f t="shared" si="14"/>
        <v>-234</v>
      </c>
      <c r="Z14" s="12">
        <v>0</v>
      </c>
      <c r="AA14" s="12">
        <f t="shared" si="0"/>
        <v>234</v>
      </c>
    </row>
    <row r="15" spans="1:69" s="21" customFormat="1">
      <c r="A15" s="18">
        <v>43567</v>
      </c>
      <c r="B15" s="19">
        <f t="shared" si="15"/>
        <v>0</v>
      </c>
      <c r="C15" s="19">
        <f t="shared" si="16"/>
        <v>0</v>
      </c>
      <c r="D15" s="19"/>
      <c r="E15" s="20">
        <f t="shared" si="1"/>
        <v>476.1904761904762</v>
      </c>
      <c r="F15" s="20">
        <f t="shared" si="2"/>
        <v>-476.1904761904762</v>
      </c>
      <c r="H15" s="19" t="s">
        <v>19</v>
      </c>
      <c r="I15" s="19">
        <v>0</v>
      </c>
      <c r="J15" s="19">
        <f t="shared" si="3"/>
        <v>0</v>
      </c>
      <c r="K15" s="19">
        <f t="shared" si="4"/>
        <v>0</v>
      </c>
      <c r="L15" s="19">
        <v>0</v>
      </c>
      <c r="M15" s="19">
        <f t="shared" si="5"/>
        <v>0</v>
      </c>
      <c r="N15" s="19">
        <f t="shared" si="6"/>
        <v>0</v>
      </c>
      <c r="O15" s="19">
        <v>0</v>
      </c>
      <c r="P15" s="19">
        <f t="shared" si="7"/>
        <v>0</v>
      </c>
      <c r="Q15" s="19">
        <f t="shared" si="8"/>
        <v>0</v>
      </c>
      <c r="R15" s="19">
        <v>0</v>
      </c>
      <c r="S15" s="19">
        <f t="shared" si="9"/>
        <v>0</v>
      </c>
      <c r="T15" s="19">
        <f t="shared" si="10"/>
        <v>0</v>
      </c>
      <c r="U15" s="19">
        <v>0</v>
      </c>
      <c r="V15" s="19">
        <f t="shared" si="11"/>
        <v>0</v>
      </c>
      <c r="W15" s="19">
        <f t="shared" si="12"/>
        <v>0</v>
      </c>
      <c r="X15" s="22">
        <f t="shared" si="13"/>
        <v>0</v>
      </c>
      <c r="Y15" s="22">
        <f t="shared" si="14"/>
        <v>-234</v>
      </c>
      <c r="Z15" s="22">
        <v>0</v>
      </c>
      <c r="AA15" s="22">
        <f t="shared" si="0"/>
        <v>234</v>
      </c>
    </row>
    <row r="16" spans="1:69" s="21" customFormat="1">
      <c r="A16" s="18">
        <v>43568</v>
      </c>
      <c r="B16" s="19">
        <f t="shared" si="15"/>
        <v>0</v>
      </c>
      <c r="C16" s="19">
        <f t="shared" si="16"/>
        <v>0</v>
      </c>
      <c r="D16" s="19"/>
      <c r="E16" s="20">
        <f t="shared" si="1"/>
        <v>476.1904761904762</v>
      </c>
      <c r="F16" s="20">
        <f t="shared" si="2"/>
        <v>-476.1904761904762</v>
      </c>
      <c r="H16" s="19" t="s">
        <v>19</v>
      </c>
      <c r="I16" s="19">
        <v>0</v>
      </c>
      <c r="J16" s="19">
        <f t="shared" si="3"/>
        <v>0</v>
      </c>
      <c r="K16" s="19">
        <f t="shared" si="4"/>
        <v>0</v>
      </c>
      <c r="L16" s="19">
        <v>0</v>
      </c>
      <c r="M16" s="19">
        <f t="shared" si="5"/>
        <v>0</v>
      </c>
      <c r="N16" s="19">
        <f t="shared" si="6"/>
        <v>0</v>
      </c>
      <c r="O16" s="19">
        <v>0</v>
      </c>
      <c r="P16" s="19">
        <f t="shared" si="7"/>
        <v>0</v>
      </c>
      <c r="Q16" s="19">
        <f t="shared" si="8"/>
        <v>0</v>
      </c>
      <c r="R16" s="19">
        <v>0</v>
      </c>
      <c r="S16" s="19">
        <f t="shared" si="9"/>
        <v>0</v>
      </c>
      <c r="T16" s="19">
        <f t="shared" si="10"/>
        <v>0</v>
      </c>
      <c r="U16" s="19">
        <v>0</v>
      </c>
      <c r="V16" s="19">
        <f t="shared" si="11"/>
        <v>0</v>
      </c>
      <c r="W16" s="19">
        <f t="shared" si="12"/>
        <v>0</v>
      </c>
      <c r="X16" s="22">
        <f t="shared" si="13"/>
        <v>0</v>
      </c>
      <c r="Y16" s="22">
        <f t="shared" si="14"/>
        <v>-234</v>
      </c>
      <c r="Z16" s="22">
        <v>0</v>
      </c>
      <c r="AA16" s="22">
        <f t="shared" si="0"/>
        <v>234</v>
      </c>
    </row>
    <row r="17" spans="1:27" s="21" customFormat="1">
      <c r="A17" s="18">
        <v>43569</v>
      </c>
      <c r="B17" s="19">
        <f t="shared" si="15"/>
        <v>0</v>
      </c>
      <c r="C17" s="19">
        <f t="shared" si="16"/>
        <v>0</v>
      </c>
      <c r="D17" s="19"/>
      <c r="E17" s="20">
        <f t="shared" si="1"/>
        <v>476.1904761904762</v>
      </c>
      <c r="F17" s="20">
        <f t="shared" si="2"/>
        <v>-476.1904761904762</v>
      </c>
      <c r="H17" s="19" t="s">
        <v>19</v>
      </c>
      <c r="I17" s="19">
        <v>0</v>
      </c>
      <c r="J17" s="19">
        <f t="shared" si="3"/>
        <v>0</v>
      </c>
      <c r="K17" s="19">
        <f t="shared" si="4"/>
        <v>0</v>
      </c>
      <c r="L17" s="19">
        <v>0</v>
      </c>
      <c r="M17" s="19">
        <f t="shared" si="5"/>
        <v>0</v>
      </c>
      <c r="N17" s="19">
        <f t="shared" si="6"/>
        <v>0</v>
      </c>
      <c r="O17" s="19">
        <v>0</v>
      </c>
      <c r="P17" s="19">
        <f t="shared" si="7"/>
        <v>0</v>
      </c>
      <c r="Q17" s="19">
        <f t="shared" si="8"/>
        <v>0</v>
      </c>
      <c r="R17" s="19">
        <v>0</v>
      </c>
      <c r="S17" s="19">
        <f t="shared" si="9"/>
        <v>0</v>
      </c>
      <c r="T17" s="19">
        <f t="shared" si="10"/>
        <v>0</v>
      </c>
      <c r="U17" s="19">
        <v>0</v>
      </c>
      <c r="V17" s="19">
        <f t="shared" si="11"/>
        <v>0</v>
      </c>
      <c r="W17" s="19">
        <f t="shared" si="12"/>
        <v>0</v>
      </c>
      <c r="X17" s="22">
        <f t="shared" si="13"/>
        <v>0</v>
      </c>
      <c r="Y17" s="22">
        <f t="shared" si="14"/>
        <v>-234</v>
      </c>
      <c r="Z17" s="22">
        <v>0</v>
      </c>
      <c r="AA17" s="22">
        <f t="shared" si="0"/>
        <v>234</v>
      </c>
    </row>
    <row r="18" spans="1:27" s="21" customFormat="1">
      <c r="A18" s="18">
        <v>43570</v>
      </c>
      <c r="B18" s="19">
        <f t="shared" si="15"/>
        <v>0</v>
      </c>
      <c r="C18" s="19">
        <f t="shared" si="16"/>
        <v>0</v>
      </c>
      <c r="D18" s="19"/>
      <c r="E18" s="20">
        <f t="shared" si="1"/>
        <v>476.1904761904762</v>
      </c>
      <c r="F18" s="20">
        <f t="shared" si="2"/>
        <v>-476.1904761904762</v>
      </c>
      <c r="H18" s="19" t="s">
        <v>19</v>
      </c>
      <c r="I18" s="19">
        <v>0</v>
      </c>
      <c r="J18" s="19">
        <f t="shared" si="3"/>
        <v>0</v>
      </c>
      <c r="K18" s="19">
        <f t="shared" si="4"/>
        <v>0</v>
      </c>
      <c r="L18" s="19">
        <v>0</v>
      </c>
      <c r="M18" s="19">
        <f t="shared" si="5"/>
        <v>0</v>
      </c>
      <c r="N18" s="19">
        <f t="shared" si="6"/>
        <v>0</v>
      </c>
      <c r="O18" s="19">
        <v>0</v>
      </c>
      <c r="P18" s="19">
        <f t="shared" si="7"/>
        <v>0</v>
      </c>
      <c r="Q18" s="19">
        <f t="shared" si="8"/>
        <v>0</v>
      </c>
      <c r="R18" s="19">
        <v>0</v>
      </c>
      <c r="S18" s="19">
        <f t="shared" si="9"/>
        <v>0</v>
      </c>
      <c r="T18" s="19">
        <f t="shared" si="10"/>
        <v>0</v>
      </c>
      <c r="U18" s="19">
        <v>0</v>
      </c>
      <c r="V18" s="19">
        <f t="shared" si="11"/>
        <v>0</v>
      </c>
      <c r="W18" s="19">
        <f t="shared" si="12"/>
        <v>0</v>
      </c>
      <c r="X18" s="22">
        <f t="shared" si="13"/>
        <v>0</v>
      </c>
      <c r="Y18" s="22">
        <f t="shared" si="14"/>
        <v>-234</v>
      </c>
      <c r="Z18" s="22">
        <v>0</v>
      </c>
      <c r="AA18" s="22">
        <f t="shared" si="0"/>
        <v>234</v>
      </c>
    </row>
    <row r="19" spans="1:27" s="21" customFormat="1">
      <c r="A19" s="18">
        <v>43571</v>
      </c>
      <c r="B19" s="19">
        <f t="shared" si="15"/>
        <v>0</v>
      </c>
      <c r="C19" s="19">
        <f t="shared" si="16"/>
        <v>0</v>
      </c>
      <c r="D19" s="19"/>
      <c r="E19" s="20">
        <f t="shared" si="1"/>
        <v>476.1904761904762</v>
      </c>
      <c r="F19" s="20">
        <f t="shared" si="2"/>
        <v>-476.1904761904762</v>
      </c>
      <c r="H19" s="19" t="s">
        <v>19</v>
      </c>
      <c r="I19" s="19">
        <v>0</v>
      </c>
      <c r="J19" s="19">
        <f t="shared" si="3"/>
        <v>0</v>
      </c>
      <c r="K19" s="19">
        <f t="shared" si="4"/>
        <v>0</v>
      </c>
      <c r="L19" s="19">
        <v>0</v>
      </c>
      <c r="M19" s="19">
        <f t="shared" si="5"/>
        <v>0</v>
      </c>
      <c r="N19" s="19">
        <f t="shared" si="6"/>
        <v>0</v>
      </c>
      <c r="O19" s="19">
        <v>0</v>
      </c>
      <c r="P19" s="19">
        <f t="shared" si="7"/>
        <v>0</v>
      </c>
      <c r="Q19" s="19">
        <f t="shared" si="8"/>
        <v>0</v>
      </c>
      <c r="R19" s="19">
        <v>0</v>
      </c>
      <c r="S19" s="19">
        <f t="shared" si="9"/>
        <v>0</v>
      </c>
      <c r="T19" s="19">
        <f t="shared" si="10"/>
        <v>0</v>
      </c>
      <c r="U19" s="19">
        <v>0</v>
      </c>
      <c r="V19" s="19">
        <f t="shared" si="11"/>
        <v>0</v>
      </c>
      <c r="W19" s="19">
        <f t="shared" si="12"/>
        <v>0</v>
      </c>
      <c r="X19" s="22">
        <f t="shared" si="13"/>
        <v>0</v>
      </c>
      <c r="Y19" s="22">
        <f t="shared" si="14"/>
        <v>-234</v>
      </c>
      <c r="Z19" s="22">
        <v>0</v>
      </c>
      <c r="AA19" s="22">
        <f t="shared" si="0"/>
        <v>234</v>
      </c>
    </row>
    <row r="20" spans="1:27">
      <c r="A20" s="6">
        <v>43572</v>
      </c>
      <c r="B20" s="7">
        <f t="shared" si="15"/>
        <v>1440</v>
      </c>
      <c r="C20" s="7">
        <f t="shared" si="16"/>
        <v>886</v>
      </c>
      <c r="D20" s="7">
        <v>300</v>
      </c>
      <c r="E20" s="8">
        <f t="shared" si="1"/>
        <v>476.1904761904762</v>
      </c>
      <c r="F20" s="8">
        <f t="shared" si="2"/>
        <v>-222.1904761904762</v>
      </c>
      <c r="H20" s="9" t="s">
        <v>19</v>
      </c>
      <c r="I20" s="10">
        <v>2</v>
      </c>
      <c r="J20" s="7">
        <f t="shared" si="3"/>
        <v>116</v>
      </c>
      <c r="K20" s="7">
        <f t="shared" si="4"/>
        <v>200</v>
      </c>
      <c r="L20" s="10">
        <v>10</v>
      </c>
      <c r="M20" s="7">
        <f t="shared" si="5"/>
        <v>630</v>
      </c>
      <c r="N20" s="7">
        <f t="shared" si="6"/>
        <v>1000</v>
      </c>
      <c r="O20" s="10">
        <v>2</v>
      </c>
      <c r="P20" s="7">
        <f t="shared" si="7"/>
        <v>140</v>
      </c>
      <c r="Q20" s="7">
        <f t="shared" si="8"/>
        <v>240</v>
      </c>
      <c r="R20" s="10">
        <v>0</v>
      </c>
      <c r="S20" s="7">
        <f t="shared" si="9"/>
        <v>0</v>
      </c>
      <c r="T20" s="7">
        <f t="shared" si="10"/>
        <v>0</v>
      </c>
      <c r="U20" s="10">
        <v>0</v>
      </c>
      <c r="V20" s="7">
        <f t="shared" si="11"/>
        <v>0</v>
      </c>
      <c r="W20" s="7">
        <f t="shared" si="12"/>
        <v>0</v>
      </c>
      <c r="X20" s="11">
        <f t="shared" si="13"/>
        <v>14</v>
      </c>
      <c r="Y20" s="12">
        <f t="shared" si="14"/>
        <v>-248</v>
      </c>
      <c r="Z20" s="12">
        <v>0</v>
      </c>
      <c r="AA20" s="12">
        <f t="shared" si="0"/>
        <v>248</v>
      </c>
    </row>
    <row r="21" spans="1:27">
      <c r="A21" s="6">
        <v>43573</v>
      </c>
      <c r="B21" s="7">
        <f t="shared" si="15"/>
        <v>1540</v>
      </c>
      <c r="C21" s="7">
        <f t="shared" si="16"/>
        <v>934</v>
      </c>
      <c r="D21" s="7">
        <v>300</v>
      </c>
      <c r="E21" s="8">
        <f t="shared" si="1"/>
        <v>476.1904761904762</v>
      </c>
      <c r="F21" s="8">
        <f t="shared" si="2"/>
        <v>-170.1904761904762</v>
      </c>
      <c r="H21" s="9" t="s">
        <v>19</v>
      </c>
      <c r="I21" s="10">
        <v>5</v>
      </c>
      <c r="J21" s="7">
        <f t="shared" si="3"/>
        <v>290</v>
      </c>
      <c r="K21" s="7">
        <f t="shared" si="4"/>
        <v>500</v>
      </c>
      <c r="L21" s="10">
        <v>8</v>
      </c>
      <c r="M21" s="7">
        <f t="shared" si="5"/>
        <v>504</v>
      </c>
      <c r="N21" s="7">
        <f t="shared" si="6"/>
        <v>800</v>
      </c>
      <c r="O21" s="10">
        <v>2</v>
      </c>
      <c r="P21" s="7">
        <f t="shared" si="7"/>
        <v>140</v>
      </c>
      <c r="Q21" s="7">
        <f t="shared" si="8"/>
        <v>240</v>
      </c>
      <c r="R21" s="10">
        <v>0</v>
      </c>
      <c r="S21" s="7">
        <f t="shared" si="9"/>
        <v>0</v>
      </c>
      <c r="T21" s="7">
        <f t="shared" si="10"/>
        <v>0</v>
      </c>
      <c r="U21" s="10">
        <v>0</v>
      </c>
      <c r="V21" s="7">
        <f t="shared" si="11"/>
        <v>0</v>
      </c>
      <c r="W21" s="7">
        <f t="shared" si="12"/>
        <v>0</v>
      </c>
      <c r="X21" s="11">
        <f t="shared" si="13"/>
        <v>15</v>
      </c>
      <c r="Y21" s="12">
        <f t="shared" si="14"/>
        <v>-263</v>
      </c>
      <c r="Z21" s="12">
        <v>0</v>
      </c>
      <c r="AA21" s="12">
        <f t="shared" si="0"/>
        <v>263</v>
      </c>
    </row>
    <row r="22" spans="1:27">
      <c r="A22" s="6">
        <v>43574</v>
      </c>
      <c r="B22" s="7">
        <f t="shared" si="15"/>
        <v>2560</v>
      </c>
      <c r="C22" s="7">
        <f t="shared" si="16"/>
        <v>1551</v>
      </c>
      <c r="D22" s="7">
        <v>300</v>
      </c>
      <c r="E22" s="8">
        <f t="shared" si="1"/>
        <v>476.1904761904762</v>
      </c>
      <c r="F22" s="8">
        <f t="shared" si="2"/>
        <v>232.8095238095238</v>
      </c>
      <c r="H22" s="9" t="s">
        <v>19</v>
      </c>
      <c r="I22" s="10">
        <v>9</v>
      </c>
      <c r="J22" s="7">
        <f t="shared" si="3"/>
        <v>522</v>
      </c>
      <c r="K22" s="7">
        <f t="shared" si="4"/>
        <v>900</v>
      </c>
      <c r="L22" s="10">
        <v>13</v>
      </c>
      <c r="M22" s="7">
        <f t="shared" si="5"/>
        <v>819</v>
      </c>
      <c r="N22" s="7">
        <f t="shared" si="6"/>
        <v>1300</v>
      </c>
      <c r="O22" s="10">
        <v>3</v>
      </c>
      <c r="P22" s="7">
        <f t="shared" si="7"/>
        <v>210</v>
      </c>
      <c r="Q22" s="7">
        <f t="shared" si="8"/>
        <v>360</v>
      </c>
      <c r="R22" s="10">
        <v>0</v>
      </c>
      <c r="S22" s="7">
        <f t="shared" si="9"/>
        <v>0</v>
      </c>
      <c r="T22" s="7">
        <f t="shared" si="10"/>
        <v>0</v>
      </c>
      <c r="U22" s="10">
        <v>0</v>
      </c>
      <c r="V22" s="7">
        <f t="shared" si="11"/>
        <v>0</v>
      </c>
      <c r="W22" s="7">
        <f t="shared" si="12"/>
        <v>0</v>
      </c>
      <c r="X22" s="11">
        <f t="shared" si="13"/>
        <v>25</v>
      </c>
      <c r="Y22" s="12">
        <f t="shared" si="14"/>
        <v>-288</v>
      </c>
      <c r="Z22" s="12">
        <v>0</v>
      </c>
      <c r="AA22" s="12">
        <f t="shared" si="0"/>
        <v>288</v>
      </c>
    </row>
    <row r="23" spans="1:27">
      <c r="A23" s="6">
        <v>43575</v>
      </c>
      <c r="B23" s="7">
        <f t="shared" si="15"/>
        <v>2780</v>
      </c>
      <c r="C23" s="7">
        <f t="shared" si="16"/>
        <v>1704</v>
      </c>
      <c r="D23" s="7">
        <v>300</v>
      </c>
      <c r="E23" s="8">
        <f t="shared" si="1"/>
        <v>476.1904761904762</v>
      </c>
      <c r="F23" s="8">
        <f t="shared" si="2"/>
        <v>299.8095238095238</v>
      </c>
      <c r="H23" s="9" t="s">
        <v>19</v>
      </c>
      <c r="I23" s="10">
        <v>5</v>
      </c>
      <c r="J23" s="7">
        <f t="shared" si="3"/>
        <v>290</v>
      </c>
      <c r="K23" s="7">
        <f t="shared" si="4"/>
        <v>500</v>
      </c>
      <c r="L23" s="10">
        <v>18</v>
      </c>
      <c r="M23" s="7">
        <f t="shared" si="5"/>
        <v>1134</v>
      </c>
      <c r="N23" s="7">
        <f t="shared" si="6"/>
        <v>1800</v>
      </c>
      <c r="O23" s="10">
        <v>4</v>
      </c>
      <c r="P23" s="7">
        <f t="shared" si="7"/>
        <v>280</v>
      </c>
      <c r="Q23" s="7">
        <f t="shared" si="8"/>
        <v>480</v>
      </c>
      <c r="R23" s="10">
        <v>0</v>
      </c>
      <c r="S23" s="7">
        <f t="shared" si="9"/>
        <v>0</v>
      </c>
      <c r="T23" s="7">
        <f t="shared" si="10"/>
        <v>0</v>
      </c>
      <c r="U23" s="10">
        <v>0</v>
      </c>
      <c r="V23" s="7">
        <f t="shared" si="11"/>
        <v>0</v>
      </c>
      <c r="W23" s="7">
        <f t="shared" si="12"/>
        <v>0</v>
      </c>
      <c r="X23" s="11">
        <f t="shared" si="13"/>
        <v>27</v>
      </c>
      <c r="Y23" s="12">
        <f t="shared" si="14"/>
        <v>-315</v>
      </c>
      <c r="Z23" s="12">
        <v>0</v>
      </c>
      <c r="AA23" s="12">
        <f t="shared" si="0"/>
        <v>315</v>
      </c>
    </row>
    <row r="24" spans="1:27">
      <c r="A24" s="6">
        <v>43576</v>
      </c>
      <c r="B24" s="7">
        <f t="shared" si="15"/>
        <v>2600</v>
      </c>
      <c r="C24" s="7">
        <f t="shared" si="16"/>
        <v>1570</v>
      </c>
      <c r="D24" s="7">
        <v>300</v>
      </c>
      <c r="E24" s="8">
        <f t="shared" si="1"/>
        <v>476.1904761904762</v>
      </c>
      <c r="F24" s="8">
        <f t="shared" si="2"/>
        <v>253.8095238095238</v>
      </c>
      <c r="H24" s="9" t="s">
        <v>19</v>
      </c>
      <c r="I24" s="10">
        <v>8</v>
      </c>
      <c r="J24" s="7">
        <f t="shared" si="3"/>
        <v>464</v>
      </c>
      <c r="K24" s="7">
        <f t="shared" si="4"/>
        <v>800</v>
      </c>
      <c r="L24" s="10">
        <v>12</v>
      </c>
      <c r="M24" s="7">
        <f t="shared" si="5"/>
        <v>756</v>
      </c>
      <c r="N24" s="7">
        <f t="shared" si="6"/>
        <v>1200</v>
      </c>
      <c r="O24" s="10">
        <v>5</v>
      </c>
      <c r="P24" s="7">
        <f t="shared" si="7"/>
        <v>350</v>
      </c>
      <c r="Q24" s="7">
        <f t="shared" si="8"/>
        <v>600</v>
      </c>
      <c r="R24" s="10">
        <v>0</v>
      </c>
      <c r="S24" s="7">
        <f t="shared" si="9"/>
        <v>0</v>
      </c>
      <c r="T24" s="7">
        <f t="shared" si="10"/>
        <v>0</v>
      </c>
      <c r="U24" s="10">
        <v>0</v>
      </c>
      <c r="V24" s="7">
        <f t="shared" si="11"/>
        <v>0</v>
      </c>
      <c r="W24" s="7">
        <f t="shared" si="12"/>
        <v>0</v>
      </c>
      <c r="X24" s="11">
        <f t="shared" si="13"/>
        <v>25</v>
      </c>
      <c r="Y24" s="12">
        <f t="shared" si="14"/>
        <v>-340</v>
      </c>
      <c r="Z24" s="12">
        <v>0</v>
      </c>
      <c r="AA24" s="12">
        <f t="shared" si="0"/>
        <v>340</v>
      </c>
    </row>
    <row r="25" spans="1:27" s="26" customFormat="1">
      <c r="A25" s="23">
        <v>43577</v>
      </c>
      <c r="B25" s="24">
        <f t="shared" si="15"/>
        <v>0</v>
      </c>
      <c r="C25" s="24">
        <f t="shared" si="16"/>
        <v>0</v>
      </c>
      <c r="D25" s="24"/>
      <c r="E25" s="25">
        <f t="shared" si="1"/>
        <v>476.1904761904762</v>
      </c>
      <c r="F25" s="25">
        <f t="shared" si="2"/>
        <v>-476.1904761904762</v>
      </c>
      <c r="H25" s="24" t="s">
        <v>19</v>
      </c>
      <c r="I25" s="24">
        <v>0</v>
      </c>
      <c r="J25" s="24">
        <f t="shared" si="3"/>
        <v>0</v>
      </c>
      <c r="K25" s="24">
        <f t="shared" si="4"/>
        <v>0</v>
      </c>
      <c r="L25" s="24">
        <v>0</v>
      </c>
      <c r="M25" s="24">
        <f t="shared" si="5"/>
        <v>0</v>
      </c>
      <c r="N25" s="24">
        <f t="shared" si="6"/>
        <v>0</v>
      </c>
      <c r="O25" s="24">
        <v>0</v>
      </c>
      <c r="P25" s="24">
        <f t="shared" si="7"/>
        <v>0</v>
      </c>
      <c r="Q25" s="24">
        <f t="shared" si="8"/>
        <v>0</v>
      </c>
      <c r="R25" s="24">
        <v>0</v>
      </c>
      <c r="S25" s="24">
        <f t="shared" si="9"/>
        <v>0</v>
      </c>
      <c r="T25" s="24">
        <f t="shared" si="10"/>
        <v>0</v>
      </c>
      <c r="U25" s="24">
        <v>0</v>
      </c>
      <c r="V25" s="24">
        <f t="shared" si="11"/>
        <v>0</v>
      </c>
      <c r="W25" s="24">
        <f t="shared" si="12"/>
        <v>0</v>
      </c>
      <c r="X25" s="17">
        <f t="shared" si="13"/>
        <v>0</v>
      </c>
      <c r="Y25" s="17">
        <f t="shared" si="14"/>
        <v>-340</v>
      </c>
      <c r="Z25" s="17">
        <v>0</v>
      </c>
      <c r="AA25" s="17">
        <f t="shared" si="0"/>
        <v>340</v>
      </c>
    </row>
    <row r="26" spans="1:27" s="26" customFormat="1">
      <c r="A26" s="23">
        <v>43578</v>
      </c>
      <c r="B26" s="24">
        <f t="shared" si="15"/>
        <v>0</v>
      </c>
      <c r="C26" s="24">
        <f t="shared" si="16"/>
        <v>0</v>
      </c>
      <c r="D26" s="24"/>
      <c r="E26" s="25">
        <f t="shared" si="1"/>
        <v>476.1904761904762</v>
      </c>
      <c r="F26" s="25">
        <f t="shared" si="2"/>
        <v>-476.1904761904762</v>
      </c>
      <c r="H26" s="24" t="s">
        <v>19</v>
      </c>
      <c r="I26" s="24">
        <v>0</v>
      </c>
      <c r="J26" s="24">
        <f t="shared" si="3"/>
        <v>0</v>
      </c>
      <c r="K26" s="24">
        <f t="shared" si="4"/>
        <v>0</v>
      </c>
      <c r="L26" s="24">
        <v>0</v>
      </c>
      <c r="M26" s="24">
        <f t="shared" si="5"/>
        <v>0</v>
      </c>
      <c r="N26" s="24">
        <f t="shared" si="6"/>
        <v>0</v>
      </c>
      <c r="O26" s="24">
        <v>0</v>
      </c>
      <c r="P26" s="24">
        <f t="shared" si="7"/>
        <v>0</v>
      </c>
      <c r="Q26" s="24">
        <f t="shared" si="8"/>
        <v>0</v>
      </c>
      <c r="R26" s="24">
        <v>0</v>
      </c>
      <c r="S26" s="24">
        <f t="shared" si="9"/>
        <v>0</v>
      </c>
      <c r="T26" s="24">
        <f t="shared" si="10"/>
        <v>0</v>
      </c>
      <c r="U26" s="24">
        <v>0</v>
      </c>
      <c r="V26" s="24">
        <f t="shared" si="11"/>
        <v>0</v>
      </c>
      <c r="W26" s="24">
        <f t="shared" si="12"/>
        <v>0</v>
      </c>
      <c r="X26" s="17">
        <f t="shared" si="13"/>
        <v>0</v>
      </c>
      <c r="Y26" s="17">
        <f t="shared" si="14"/>
        <v>-340</v>
      </c>
      <c r="Z26" s="17">
        <v>0</v>
      </c>
      <c r="AA26" s="17">
        <f t="shared" si="0"/>
        <v>340</v>
      </c>
    </row>
    <row r="27" spans="1:27">
      <c r="A27" s="6">
        <v>43579</v>
      </c>
      <c r="B27" s="7">
        <f t="shared" si="15"/>
        <v>2600</v>
      </c>
      <c r="C27" s="7">
        <f t="shared" si="16"/>
        <v>1585</v>
      </c>
      <c r="D27" s="7">
        <v>300</v>
      </c>
      <c r="E27" s="8">
        <f t="shared" si="1"/>
        <v>476.1904761904762</v>
      </c>
      <c r="F27" s="8">
        <f t="shared" si="2"/>
        <v>238.8095238095238</v>
      </c>
      <c r="H27" s="9" t="s">
        <v>19</v>
      </c>
      <c r="I27" s="10">
        <v>5</v>
      </c>
      <c r="J27" s="7">
        <f t="shared" si="3"/>
        <v>290</v>
      </c>
      <c r="K27" s="7">
        <f t="shared" si="4"/>
        <v>500</v>
      </c>
      <c r="L27" s="10">
        <v>15</v>
      </c>
      <c r="M27" s="7">
        <f t="shared" si="5"/>
        <v>945</v>
      </c>
      <c r="N27" s="7">
        <f t="shared" si="6"/>
        <v>1500</v>
      </c>
      <c r="O27" s="10">
        <v>5</v>
      </c>
      <c r="P27" s="7">
        <f t="shared" si="7"/>
        <v>350</v>
      </c>
      <c r="Q27" s="7">
        <f t="shared" si="8"/>
        <v>600</v>
      </c>
      <c r="R27" s="10">
        <v>0</v>
      </c>
      <c r="S27" s="7">
        <f t="shared" si="9"/>
        <v>0</v>
      </c>
      <c r="T27" s="7">
        <f t="shared" si="10"/>
        <v>0</v>
      </c>
      <c r="U27" s="10">
        <v>0</v>
      </c>
      <c r="V27" s="7">
        <f t="shared" si="11"/>
        <v>0</v>
      </c>
      <c r="W27" s="7">
        <f t="shared" si="12"/>
        <v>0</v>
      </c>
      <c r="X27" s="11">
        <f t="shared" si="13"/>
        <v>25</v>
      </c>
      <c r="Y27" s="12">
        <f t="shared" si="14"/>
        <v>-365</v>
      </c>
      <c r="Z27" s="12">
        <v>0</v>
      </c>
      <c r="AA27" s="12">
        <f t="shared" si="0"/>
        <v>365</v>
      </c>
    </row>
    <row r="28" spans="1:27">
      <c r="A28" s="6">
        <v>43580</v>
      </c>
      <c r="B28" s="7">
        <f t="shared" si="15"/>
        <v>2360</v>
      </c>
      <c r="C28" s="7">
        <f t="shared" si="16"/>
        <v>1432</v>
      </c>
      <c r="D28" s="7">
        <v>300</v>
      </c>
      <c r="E28" s="8">
        <f t="shared" si="1"/>
        <v>476.1904761904762</v>
      </c>
      <c r="F28" s="8">
        <f t="shared" si="2"/>
        <v>151.8095238095238</v>
      </c>
      <c r="H28" s="9" t="s">
        <v>19</v>
      </c>
      <c r="I28" s="10">
        <v>2</v>
      </c>
      <c r="J28" s="7">
        <f t="shared" si="3"/>
        <v>116</v>
      </c>
      <c r="K28" s="7">
        <f t="shared" si="4"/>
        <v>200</v>
      </c>
      <c r="L28" s="10">
        <v>12</v>
      </c>
      <c r="M28" s="7">
        <f t="shared" si="5"/>
        <v>756</v>
      </c>
      <c r="N28" s="7">
        <f t="shared" si="6"/>
        <v>1200</v>
      </c>
      <c r="O28" s="10">
        <v>8</v>
      </c>
      <c r="P28" s="7">
        <f t="shared" si="7"/>
        <v>560</v>
      </c>
      <c r="Q28" s="7">
        <f t="shared" si="8"/>
        <v>960</v>
      </c>
      <c r="R28" s="10">
        <v>0</v>
      </c>
      <c r="S28" s="7">
        <f t="shared" si="9"/>
        <v>0</v>
      </c>
      <c r="T28" s="7">
        <f t="shared" si="10"/>
        <v>0</v>
      </c>
      <c r="U28" s="10">
        <v>0</v>
      </c>
      <c r="V28" s="7">
        <f t="shared" si="11"/>
        <v>0</v>
      </c>
      <c r="W28" s="7">
        <f t="shared" si="12"/>
        <v>0</v>
      </c>
      <c r="X28" s="11">
        <f t="shared" si="13"/>
        <v>22</v>
      </c>
      <c r="Y28" s="12">
        <f t="shared" si="14"/>
        <v>-387</v>
      </c>
      <c r="Z28" s="12">
        <v>0</v>
      </c>
      <c r="AA28" s="12">
        <f t="shared" si="0"/>
        <v>387</v>
      </c>
    </row>
    <row r="29" spans="1:27">
      <c r="A29" s="6">
        <v>43581</v>
      </c>
      <c r="B29" s="7">
        <f t="shared" si="15"/>
        <v>2380</v>
      </c>
      <c r="C29" s="7">
        <f t="shared" si="16"/>
        <v>1434</v>
      </c>
      <c r="D29" s="7">
        <v>300</v>
      </c>
      <c r="E29" s="8">
        <f t="shared" si="1"/>
        <v>476.1904761904762</v>
      </c>
      <c r="F29" s="8">
        <f t="shared" si="2"/>
        <v>169.8095238095238</v>
      </c>
      <c r="H29" s="9" t="s">
        <v>19</v>
      </c>
      <c r="I29" s="10">
        <v>3</v>
      </c>
      <c r="J29" s="7">
        <f t="shared" si="3"/>
        <v>174</v>
      </c>
      <c r="K29" s="7">
        <f t="shared" si="4"/>
        <v>300</v>
      </c>
      <c r="L29" s="10">
        <v>10</v>
      </c>
      <c r="M29" s="7">
        <f t="shared" si="5"/>
        <v>630</v>
      </c>
      <c r="N29" s="7">
        <f t="shared" si="6"/>
        <v>1000</v>
      </c>
      <c r="O29" s="10">
        <v>9</v>
      </c>
      <c r="P29" s="7">
        <f t="shared" si="7"/>
        <v>630</v>
      </c>
      <c r="Q29" s="7">
        <f t="shared" si="8"/>
        <v>1080</v>
      </c>
      <c r="R29" s="10">
        <v>0</v>
      </c>
      <c r="S29" s="7">
        <f t="shared" si="9"/>
        <v>0</v>
      </c>
      <c r="T29" s="7">
        <f t="shared" si="10"/>
        <v>0</v>
      </c>
      <c r="U29" s="10">
        <v>0</v>
      </c>
      <c r="V29" s="7">
        <f t="shared" si="11"/>
        <v>0</v>
      </c>
      <c r="W29" s="7">
        <f t="shared" si="12"/>
        <v>0</v>
      </c>
      <c r="X29" s="11">
        <f t="shared" si="13"/>
        <v>22</v>
      </c>
      <c r="Y29" s="12">
        <f t="shared" si="14"/>
        <v>-409</v>
      </c>
      <c r="Z29" s="12">
        <v>0</v>
      </c>
      <c r="AA29" s="12">
        <f t="shared" si="0"/>
        <v>409</v>
      </c>
    </row>
    <row r="30" spans="1:27">
      <c r="A30" s="6">
        <v>43582</v>
      </c>
      <c r="B30" s="7">
        <f t="shared" si="15"/>
        <v>3100</v>
      </c>
      <c r="C30" s="7">
        <f t="shared" si="16"/>
        <v>1890</v>
      </c>
      <c r="D30" s="7">
        <v>300</v>
      </c>
      <c r="E30" s="8">
        <f t="shared" si="1"/>
        <v>476.1904761904762</v>
      </c>
      <c r="F30" s="8">
        <f t="shared" si="2"/>
        <v>433.8095238095238</v>
      </c>
      <c r="H30" s="9" t="s">
        <v>19</v>
      </c>
      <c r="I30" s="10">
        <v>7</v>
      </c>
      <c r="J30" s="7">
        <f t="shared" si="3"/>
        <v>406</v>
      </c>
      <c r="K30" s="7">
        <f t="shared" si="4"/>
        <v>700</v>
      </c>
      <c r="L30" s="10">
        <v>18</v>
      </c>
      <c r="M30" s="7">
        <f t="shared" si="5"/>
        <v>1134</v>
      </c>
      <c r="N30" s="7">
        <f t="shared" si="6"/>
        <v>1800</v>
      </c>
      <c r="O30" s="10">
        <v>5</v>
      </c>
      <c r="P30" s="7">
        <f t="shared" si="7"/>
        <v>350</v>
      </c>
      <c r="Q30" s="7">
        <f t="shared" si="8"/>
        <v>600</v>
      </c>
      <c r="R30" s="10">
        <v>0</v>
      </c>
      <c r="S30" s="7">
        <f t="shared" si="9"/>
        <v>0</v>
      </c>
      <c r="T30" s="7">
        <f t="shared" si="10"/>
        <v>0</v>
      </c>
      <c r="U30" s="10">
        <v>0</v>
      </c>
      <c r="V30" s="7">
        <f t="shared" si="11"/>
        <v>0</v>
      </c>
      <c r="W30" s="7">
        <f t="shared" si="12"/>
        <v>0</v>
      </c>
      <c r="X30" s="11">
        <f t="shared" si="13"/>
        <v>30</v>
      </c>
      <c r="Y30" s="12">
        <f t="shared" si="14"/>
        <v>-439</v>
      </c>
      <c r="Z30" s="12">
        <v>0</v>
      </c>
      <c r="AA30" s="12">
        <f t="shared" si="0"/>
        <v>439</v>
      </c>
    </row>
    <row r="31" spans="1:27">
      <c r="A31" s="6">
        <v>43583</v>
      </c>
      <c r="B31" s="7">
        <f t="shared" si="15"/>
        <v>4460</v>
      </c>
      <c r="C31" s="7">
        <f t="shared" si="16"/>
        <v>2692</v>
      </c>
      <c r="D31" s="7">
        <v>300</v>
      </c>
      <c r="E31" s="8">
        <f t="shared" si="1"/>
        <v>476.1904761904762</v>
      </c>
      <c r="F31" s="8">
        <f t="shared" si="2"/>
        <v>991.80952380952385</v>
      </c>
      <c r="H31" s="9" t="s">
        <v>19</v>
      </c>
      <c r="I31" s="10">
        <v>9</v>
      </c>
      <c r="J31" s="7">
        <f t="shared" si="3"/>
        <v>522</v>
      </c>
      <c r="K31" s="7">
        <f t="shared" si="4"/>
        <v>900</v>
      </c>
      <c r="L31" s="10">
        <v>20</v>
      </c>
      <c r="M31" s="7">
        <f t="shared" si="5"/>
        <v>1260</v>
      </c>
      <c r="N31" s="7">
        <f t="shared" si="6"/>
        <v>2000</v>
      </c>
      <c r="O31" s="10">
        <v>13</v>
      </c>
      <c r="P31" s="7">
        <f t="shared" si="7"/>
        <v>910</v>
      </c>
      <c r="Q31" s="7">
        <f t="shared" si="8"/>
        <v>1560</v>
      </c>
      <c r="R31" s="10">
        <v>0</v>
      </c>
      <c r="S31" s="7">
        <f t="shared" si="9"/>
        <v>0</v>
      </c>
      <c r="T31" s="7">
        <f t="shared" si="10"/>
        <v>0</v>
      </c>
      <c r="U31" s="10">
        <v>0</v>
      </c>
      <c r="V31" s="7">
        <f t="shared" si="11"/>
        <v>0</v>
      </c>
      <c r="W31" s="7">
        <f t="shared" si="12"/>
        <v>0</v>
      </c>
      <c r="X31" s="11">
        <f t="shared" si="13"/>
        <v>42</v>
      </c>
      <c r="Y31" s="12">
        <f t="shared" si="14"/>
        <v>-481</v>
      </c>
      <c r="Z31" s="12">
        <v>0</v>
      </c>
      <c r="AA31" s="12">
        <f t="shared" si="0"/>
        <v>481</v>
      </c>
    </row>
    <row r="32" spans="1:27" s="26" customFormat="1">
      <c r="A32" s="23">
        <v>43584</v>
      </c>
      <c r="B32" s="24">
        <f t="shared" si="15"/>
        <v>1200</v>
      </c>
      <c r="C32" s="24">
        <f t="shared" si="16"/>
        <v>696</v>
      </c>
      <c r="D32" s="24"/>
      <c r="E32" s="25">
        <f t="shared" si="1"/>
        <v>476.1904761904762</v>
      </c>
      <c r="F32" s="25">
        <f t="shared" si="2"/>
        <v>27.809523809523796</v>
      </c>
      <c r="H32" s="24" t="s">
        <v>19</v>
      </c>
      <c r="I32" s="24">
        <v>12</v>
      </c>
      <c r="J32" s="24">
        <f t="shared" si="3"/>
        <v>696</v>
      </c>
      <c r="K32" s="24">
        <f t="shared" si="4"/>
        <v>1200</v>
      </c>
      <c r="L32" s="24">
        <v>0</v>
      </c>
      <c r="M32" s="24">
        <f t="shared" si="5"/>
        <v>0</v>
      </c>
      <c r="N32" s="24">
        <f t="shared" si="6"/>
        <v>0</v>
      </c>
      <c r="O32" s="24">
        <v>0</v>
      </c>
      <c r="P32" s="24">
        <f t="shared" si="7"/>
        <v>0</v>
      </c>
      <c r="Q32" s="24">
        <f t="shared" si="8"/>
        <v>0</v>
      </c>
      <c r="R32" s="24">
        <v>0</v>
      </c>
      <c r="S32" s="24">
        <f t="shared" si="9"/>
        <v>0</v>
      </c>
      <c r="T32" s="24">
        <f t="shared" si="10"/>
        <v>0</v>
      </c>
      <c r="U32" s="24">
        <v>0</v>
      </c>
      <c r="V32" s="24">
        <f t="shared" si="11"/>
        <v>0</v>
      </c>
      <c r="W32" s="24">
        <f t="shared" si="12"/>
        <v>0</v>
      </c>
      <c r="X32" s="17">
        <f t="shared" si="13"/>
        <v>12</v>
      </c>
      <c r="Y32" s="17">
        <f t="shared" si="14"/>
        <v>-493</v>
      </c>
      <c r="Z32" s="17">
        <v>0</v>
      </c>
      <c r="AA32" s="17">
        <f t="shared" si="0"/>
        <v>493</v>
      </c>
    </row>
    <row r="33" spans="1:27" s="26" customFormat="1">
      <c r="A33" s="23">
        <v>43585</v>
      </c>
      <c r="B33" s="24">
        <f t="shared" si="15"/>
        <v>0</v>
      </c>
      <c r="C33" s="24">
        <f t="shared" si="16"/>
        <v>0</v>
      </c>
      <c r="D33" s="24"/>
      <c r="E33" s="25">
        <f t="shared" si="1"/>
        <v>476.1904761904762</v>
      </c>
      <c r="F33" s="25">
        <f t="shared" si="2"/>
        <v>-476.1904761904762</v>
      </c>
      <c r="H33" s="24" t="s">
        <v>19</v>
      </c>
      <c r="I33" s="24">
        <v>0</v>
      </c>
      <c r="J33" s="24">
        <f t="shared" si="3"/>
        <v>0</v>
      </c>
      <c r="K33" s="24">
        <f t="shared" si="4"/>
        <v>0</v>
      </c>
      <c r="L33" s="24">
        <v>0</v>
      </c>
      <c r="M33" s="24">
        <f t="shared" si="5"/>
        <v>0</v>
      </c>
      <c r="N33" s="24">
        <f t="shared" si="6"/>
        <v>0</v>
      </c>
      <c r="O33" s="24">
        <v>0</v>
      </c>
      <c r="P33" s="24">
        <f t="shared" si="7"/>
        <v>0</v>
      </c>
      <c r="Q33" s="24">
        <f t="shared" si="8"/>
        <v>0</v>
      </c>
      <c r="R33" s="24">
        <v>0</v>
      </c>
      <c r="S33" s="24">
        <f t="shared" si="9"/>
        <v>0</v>
      </c>
      <c r="T33" s="24">
        <f t="shared" si="10"/>
        <v>0</v>
      </c>
      <c r="U33" s="24">
        <v>0</v>
      </c>
      <c r="V33" s="24">
        <f t="shared" si="11"/>
        <v>0</v>
      </c>
      <c r="W33" s="24">
        <f t="shared" si="12"/>
        <v>0</v>
      </c>
      <c r="X33" s="17">
        <f t="shared" si="13"/>
        <v>0</v>
      </c>
      <c r="Y33" s="17">
        <f t="shared" si="14"/>
        <v>-493</v>
      </c>
      <c r="Z33" s="17">
        <v>0</v>
      </c>
      <c r="AA33" s="17">
        <f t="shared" si="0"/>
        <v>493</v>
      </c>
    </row>
    <row r="34" spans="1:27">
      <c r="A34" s="13" t="s">
        <v>21</v>
      </c>
      <c r="B34" s="14">
        <f>SUM(B4:B33)</f>
        <v>51000</v>
      </c>
      <c r="C34" s="14">
        <f>SUM(C4:C33)</f>
        <v>30934</v>
      </c>
      <c r="D34" s="14">
        <f>SUM(D4:D33)</f>
        <v>5100</v>
      </c>
      <c r="E34" s="15">
        <f>SUM(E4:E33)</f>
        <v>14285.714285714297</v>
      </c>
      <c r="F34" s="16">
        <f>SUM(F4:F33)</f>
        <v>680.2857142857149</v>
      </c>
      <c r="I34" s="1">
        <f>SUM(I4:I33)</f>
        <v>144</v>
      </c>
      <c r="L34" s="1">
        <f>SUM(L4:L33)</f>
        <v>264</v>
      </c>
      <c r="O34" s="1">
        <f>SUM(O4:O33)</f>
        <v>85</v>
      </c>
      <c r="R34" s="1">
        <f>SUM(R4:R33)</f>
        <v>0</v>
      </c>
      <c r="U34" s="1">
        <f>SUM(U4:U33)</f>
        <v>0</v>
      </c>
      <c r="X34" s="17">
        <f>SUM(X4:X33)</f>
        <v>493</v>
      </c>
    </row>
  </sheetData>
  <mergeCells count="4">
    <mergeCell ref="X1:X3"/>
    <mergeCell ref="Y1:Y2"/>
    <mergeCell ref="Z1:Z2"/>
    <mergeCell ref="AA1:A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6A8D-66B2-49C5-8ADE-38547D6DE666}">
  <dimension ref="A1:BQ34"/>
  <sheetViews>
    <sheetView workbookViewId="0">
      <selection activeCell="E4" sqref="E4"/>
    </sheetView>
  </sheetViews>
  <sheetFormatPr defaultRowHeight="15"/>
  <cols>
    <col min="1" max="1" width="11.42578125" style="1" customWidth="1"/>
    <col min="2" max="2" width="11.28515625" style="1" customWidth="1"/>
    <col min="3" max="3" width="10.42578125" style="1" customWidth="1"/>
    <col min="4" max="4" width="10" style="1" customWidth="1"/>
    <col min="5" max="5" width="11.140625" style="1" customWidth="1"/>
    <col min="6" max="6" width="16.42578125" style="1" customWidth="1"/>
    <col min="8" max="8" width="11.7109375" style="1" customWidth="1"/>
    <col min="9" max="9" width="8.140625" style="1" customWidth="1"/>
    <col min="10" max="10" width="7.7109375" style="1" customWidth="1"/>
    <col min="11" max="11" width="9" style="1" customWidth="1"/>
    <col min="12" max="20" width="9.140625" style="1"/>
  </cols>
  <sheetData>
    <row r="1" spans="1:69">
      <c r="I1" s="2" t="s">
        <v>3</v>
      </c>
      <c r="J1" s="2" t="s">
        <v>4</v>
      </c>
      <c r="K1" s="2" t="s">
        <v>5</v>
      </c>
      <c r="L1" s="2" t="s">
        <v>6</v>
      </c>
      <c r="M1" s="2" t="s">
        <v>4</v>
      </c>
      <c r="N1" s="2" t="s">
        <v>5</v>
      </c>
      <c r="O1" s="2" t="s">
        <v>7</v>
      </c>
      <c r="P1" s="2" t="s">
        <v>4</v>
      </c>
      <c r="Q1" s="2" t="s">
        <v>5</v>
      </c>
      <c r="R1" s="2" t="s">
        <v>8</v>
      </c>
      <c r="S1" s="2" t="s">
        <v>4</v>
      </c>
      <c r="T1" s="2" t="s">
        <v>5</v>
      </c>
      <c r="U1" s="2" t="s">
        <v>9</v>
      </c>
      <c r="V1" s="2" t="s">
        <v>4</v>
      </c>
      <c r="W1" s="2" t="s">
        <v>5</v>
      </c>
      <c r="X1" s="30" t="s">
        <v>10</v>
      </c>
      <c r="Y1" s="31" t="s">
        <v>11</v>
      </c>
      <c r="Z1" s="31" t="s">
        <v>12</v>
      </c>
      <c r="AA1" s="31" t="s">
        <v>13</v>
      </c>
    </row>
    <row r="2" spans="1:69">
      <c r="H2" s="3" t="s">
        <v>14</v>
      </c>
      <c r="I2" s="4">
        <v>100</v>
      </c>
      <c r="J2" s="4"/>
      <c r="K2" s="4"/>
      <c r="L2" s="4">
        <v>100</v>
      </c>
      <c r="M2" s="4"/>
      <c r="N2" s="4"/>
      <c r="O2" s="4">
        <v>120</v>
      </c>
      <c r="P2" s="4"/>
      <c r="Q2" s="4"/>
      <c r="R2" s="4">
        <v>150</v>
      </c>
      <c r="S2" s="4"/>
      <c r="T2" s="4"/>
      <c r="U2" s="4">
        <v>200</v>
      </c>
      <c r="V2" s="4"/>
      <c r="W2" s="4"/>
      <c r="X2" s="30"/>
      <c r="Y2" s="31"/>
      <c r="Z2" s="31"/>
      <c r="AA2" s="31"/>
    </row>
    <row r="3" spans="1:69" s="1" customFormat="1">
      <c r="A3" s="4" t="s">
        <v>2</v>
      </c>
      <c r="B3" s="4" t="s">
        <v>15</v>
      </c>
      <c r="C3" s="4" t="s">
        <v>16</v>
      </c>
      <c r="D3" s="4" t="s">
        <v>0</v>
      </c>
      <c r="E3" s="4" t="s">
        <v>17</v>
      </c>
      <c r="F3" s="4" t="s">
        <v>1</v>
      </c>
      <c r="H3" s="3" t="s">
        <v>18</v>
      </c>
      <c r="I3" s="4">
        <v>58</v>
      </c>
      <c r="J3" s="4"/>
      <c r="K3" s="4"/>
      <c r="L3" s="4">
        <v>63</v>
      </c>
      <c r="M3" s="4"/>
      <c r="N3" s="4"/>
      <c r="O3" s="4">
        <v>70</v>
      </c>
      <c r="P3" s="4"/>
      <c r="Q3" s="4"/>
      <c r="R3" s="4">
        <v>110</v>
      </c>
      <c r="S3" s="4"/>
      <c r="T3" s="4"/>
      <c r="U3" s="4">
        <v>150</v>
      </c>
      <c r="V3" s="4"/>
      <c r="W3" s="4"/>
      <c r="X3" s="30"/>
      <c r="Y3" s="5">
        <v>0</v>
      </c>
      <c r="Z3" s="5">
        <v>0</v>
      </c>
      <c r="AA3" s="5">
        <v>0</v>
      </c>
    </row>
    <row r="4" spans="1:69">
      <c r="A4" s="6">
        <v>43586</v>
      </c>
      <c r="B4" s="7">
        <f>K4+N4+Q4+T4+W4</f>
        <v>0</v>
      </c>
      <c r="C4" s="7">
        <f>J4+M4+P4+S4+V4</f>
        <v>0</v>
      </c>
      <c r="D4" s="7">
        <v>300</v>
      </c>
      <c r="E4" s="8">
        <f>10000/21</f>
        <v>476.1904761904762</v>
      </c>
      <c r="F4" s="8">
        <f>B4-C4-D4-E4</f>
        <v>-776.19047619047615</v>
      </c>
      <c r="H4" s="9" t="s">
        <v>19</v>
      </c>
      <c r="I4" s="10"/>
      <c r="J4" s="7">
        <f>$I$3*I4</f>
        <v>0</v>
      </c>
      <c r="K4" s="7">
        <f>$I$2*I4</f>
        <v>0</v>
      </c>
      <c r="L4" s="10"/>
      <c r="M4" s="7">
        <f>$L$3*L4</f>
        <v>0</v>
      </c>
      <c r="N4" s="7">
        <f>$L$2*L4</f>
        <v>0</v>
      </c>
      <c r="O4" s="10"/>
      <c r="P4" s="7">
        <f>$O$3*O4</f>
        <v>0</v>
      </c>
      <c r="Q4" s="7">
        <f>$O$2*O4</f>
        <v>0</v>
      </c>
      <c r="R4" s="10"/>
      <c r="S4" s="7">
        <f>$R$3*R4</f>
        <v>0</v>
      </c>
      <c r="T4" s="7">
        <f>$R$2*R4</f>
        <v>0</v>
      </c>
      <c r="U4" s="10"/>
      <c r="V4" s="7">
        <f>$U$3*U4</f>
        <v>0</v>
      </c>
      <c r="W4" s="7">
        <f>$U$2*U4</f>
        <v>0</v>
      </c>
      <c r="X4" s="11">
        <f>I4+L4+O4+R4+U4</f>
        <v>0</v>
      </c>
      <c r="Y4" s="12">
        <f>Y3+Z4-X4</f>
        <v>0</v>
      </c>
      <c r="Z4" s="12">
        <v>0</v>
      </c>
      <c r="AA4" s="12">
        <f t="shared" ref="AA4:AA33" si="0">$Y$3-Y4</f>
        <v>0</v>
      </c>
    </row>
    <row r="5" spans="1:69" s="26" customFormat="1">
      <c r="A5" s="23">
        <v>43587</v>
      </c>
      <c r="B5" s="24">
        <f>K5+N5+Q5+T5+W5</f>
        <v>0</v>
      </c>
      <c r="C5" s="24">
        <f>J5+M5+P5+S5+V5</f>
        <v>0</v>
      </c>
      <c r="D5" s="24"/>
      <c r="E5" s="25">
        <f t="shared" ref="E5:E33" si="1">10000/21</f>
        <v>476.1904761904762</v>
      </c>
      <c r="F5" s="25">
        <f t="shared" ref="F5:F33" si="2">B5-C5-D5-E5</f>
        <v>-476.1904761904762</v>
      </c>
      <c r="H5" s="24" t="s">
        <v>19</v>
      </c>
      <c r="I5" s="10"/>
      <c r="J5" s="24">
        <f t="shared" ref="J5:J33" si="3">$I$3*I5</f>
        <v>0</v>
      </c>
      <c r="K5" s="24">
        <f t="shared" ref="K5:K33" si="4">$I$2*I5</f>
        <v>0</v>
      </c>
      <c r="L5" s="10"/>
      <c r="M5" s="24">
        <f t="shared" ref="M5:M33" si="5">$L$3*L5</f>
        <v>0</v>
      </c>
      <c r="N5" s="24">
        <f t="shared" ref="N5:N33" si="6">$L$2*L5</f>
        <v>0</v>
      </c>
      <c r="O5" s="24"/>
      <c r="P5" s="24">
        <f t="shared" ref="P5:P33" si="7">$O$3*O5</f>
        <v>0</v>
      </c>
      <c r="Q5" s="24">
        <f t="shared" ref="Q5:Q33" si="8">$O$2*O5</f>
        <v>0</v>
      </c>
      <c r="R5" s="24"/>
      <c r="S5" s="24">
        <f t="shared" ref="S5:S33" si="9">$R$3*R5</f>
        <v>0</v>
      </c>
      <c r="T5" s="24">
        <f t="shared" ref="T5:T33" si="10">$R$2*R5</f>
        <v>0</v>
      </c>
      <c r="U5" s="24"/>
      <c r="V5" s="24">
        <f t="shared" ref="V5:V33" si="11">$U$3*U5</f>
        <v>0</v>
      </c>
      <c r="W5" s="24">
        <f t="shared" ref="W5:W33" si="12">$U$2*U5</f>
        <v>0</v>
      </c>
      <c r="X5" s="17">
        <f t="shared" ref="X5:X33" si="13">I5+L5+O5+R5+U5</f>
        <v>0</v>
      </c>
      <c r="Y5" s="17">
        <f t="shared" ref="Y5:Y33" si="14">Y4+Z5-X5</f>
        <v>0</v>
      </c>
      <c r="Z5" s="17">
        <v>0</v>
      </c>
      <c r="AA5" s="17">
        <f t="shared" si="0"/>
        <v>0</v>
      </c>
    </row>
    <row r="6" spans="1:69">
      <c r="A6" s="6">
        <v>43588</v>
      </c>
      <c r="B6" s="7">
        <f>K6+N6+Q6+T6+W6</f>
        <v>0</v>
      </c>
      <c r="C6" s="7">
        <f>J6+M6+P6+S6+V6</f>
        <v>0</v>
      </c>
      <c r="D6" s="7">
        <v>300</v>
      </c>
      <c r="E6" s="8">
        <f t="shared" si="1"/>
        <v>476.1904761904762</v>
      </c>
      <c r="F6" s="8">
        <f t="shared" si="2"/>
        <v>-776.19047619047615</v>
      </c>
      <c r="H6" s="9" t="s">
        <v>19</v>
      </c>
      <c r="I6" s="10"/>
      <c r="J6" s="7">
        <f t="shared" si="3"/>
        <v>0</v>
      </c>
      <c r="K6" s="7">
        <f t="shared" si="4"/>
        <v>0</v>
      </c>
      <c r="L6" s="10"/>
      <c r="M6" s="7">
        <f t="shared" si="5"/>
        <v>0</v>
      </c>
      <c r="N6" s="7">
        <f t="shared" si="6"/>
        <v>0</v>
      </c>
      <c r="O6" s="10"/>
      <c r="P6" s="7">
        <f t="shared" si="7"/>
        <v>0</v>
      </c>
      <c r="Q6" s="7">
        <f t="shared" si="8"/>
        <v>0</v>
      </c>
      <c r="R6" s="10"/>
      <c r="S6" s="7">
        <f t="shared" si="9"/>
        <v>0</v>
      </c>
      <c r="T6" s="7">
        <f t="shared" si="10"/>
        <v>0</v>
      </c>
      <c r="U6" s="10"/>
      <c r="V6" s="7">
        <f t="shared" si="11"/>
        <v>0</v>
      </c>
      <c r="W6" s="7">
        <f t="shared" si="12"/>
        <v>0</v>
      </c>
      <c r="X6" s="11">
        <f t="shared" si="13"/>
        <v>0</v>
      </c>
      <c r="Y6" s="12">
        <f t="shared" si="14"/>
        <v>0</v>
      </c>
      <c r="Z6" s="12">
        <v>0</v>
      </c>
      <c r="AA6" s="12">
        <f t="shared" si="0"/>
        <v>0</v>
      </c>
    </row>
    <row r="7" spans="1:69">
      <c r="A7" s="6">
        <v>43589</v>
      </c>
      <c r="B7" s="7">
        <f>K7+N7+Q7+T7+W7</f>
        <v>0</v>
      </c>
      <c r="C7" s="7">
        <f>J7+M7+P7+S7+V7</f>
        <v>0</v>
      </c>
      <c r="D7" s="7">
        <v>300</v>
      </c>
      <c r="E7" s="8">
        <f t="shared" si="1"/>
        <v>476.1904761904762</v>
      </c>
      <c r="F7" s="8">
        <f t="shared" si="2"/>
        <v>-776.19047619047615</v>
      </c>
      <c r="H7" s="9" t="s">
        <v>19</v>
      </c>
      <c r="I7" s="10"/>
      <c r="J7" s="7">
        <f t="shared" si="3"/>
        <v>0</v>
      </c>
      <c r="K7" s="7">
        <f t="shared" si="4"/>
        <v>0</v>
      </c>
      <c r="L7" s="10"/>
      <c r="M7" s="7">
        <f t="shared" si="5"/>
        <v>0</v>
      </c>
      <c r="N7" s="7">
        <f t="shared" si="6"/>
        <v>0</v>
      </c>
      <c r="O7" s="10"/>
      <c r="P7" s="7">
        <f t="shared" si="7"/>
        <v>0</v>
      </c>
      <c r="Q7" s="7">
        <f t="shared" si="8"/>
        <v>0</v>
      </c>
      <c r="R7" s="10"/>
      <c r="S7" s="7">
        <f t="shared" si="9"/>
        <v>0</v>
      </c>
      <c r="T7" s="7">
        <f t="shared" si="10"/>
        <v>0</v>
      </c>
      <c r="U7" s="10"/>
      <c r="V7" s="7">
        <f t="shared" si="11"/>
        <v>0</v>
      </c>
      <c r="W7" s="7">
        <f t="shared" si="12"/>
        <v>0</v>
      </c>
      <c r="X7" s="11">
        <f t="shared" si="13"/>
        <v>0</v>
      </c>
      <c r="Y7" s="12">
        <f t="shared" si="14"/>
        <v>0</v>
      </c>
      <c r="Z7" s="12">
        <v>0</v>
      </c>
      <c r="AA7" s="12">
        <f t="shared" si="0"/>
        <v>0</v>
      </c>
    </row>
    <row r="8" spans="1:69">
      <c r="A8" s="6">
        <v>43590</v>
      </c>
      <c r="B8" s="7">
        <f t="shared" ref="B8:B33" si="15">K8+N8+Q8+T8+W8</f>
        <v>0</v>
      </c>
      <c r="C8" s="7">
        <f t="shared" ref="C8:C33" si="16">J8+M8+P8+S8+V8</f>
        <v>0</v>
      </c>
      <c r="D8" s="7">
        <v>300</v>
      </c>
      <c r="E8" s="8">
        <f t="shared" si="1"/>
        <v>476.1904761904762</v>
      </c>
      <c r="F8" s="8">
        <f t="shared" si="2"/>
        <v>-776.19047619047615</v>
      </c>
      <c r="H8" s="9" t="s">
        <v>19</v>
      </c>
      <c r="I8" s="10"/>
      <c r="J8" s="7">
        <f t="shared" si="3"/>
        <v>0</v>
      </c>
      <c r="K8" s="7">
        <f t="shared" si="4"/>
        <v>0</v>
      </c>
      <c r="L8" s="10"/>
      <c r="M8" s="7">
        <f t="shared" si="5"/>
        <v>0</v>
      </c>
      <c r="N8" s="7">
        <f t="shared" si="6"/>
        <v>0</v>
      </c>
      <c r="O8" s="10"/>
      <c r="P8" s="7">
        <f t="shared" si="7"/>
        <v>0</v>
      </c>
      <c r="Q8" s="7">
        <f t="shared" si="8"/>
        <v>0</v>
      </c>
      <c r="R8" s="10"/>
      <c r="S8" s="7">
        <f t="shared" si="9"/>
        <v>0</v>
      </c>
      <c r="T8" s="7">
        <f t="shared" si="10"/>
        <v>0</v>
      </c>
      <c r="U8" s="10"/>
      <c r="V8" s="7">
        <f t="shared" si="11"/>
        <v>0</v>
      </c>
      <c r="W8" s="7">
        <f t="shared" si="12"/>
        <v>0</v>
      </c>
      <c r="X8" s="11">
        <f t="shared" si="13"/>
        <v>0</v>
      </c>
      <c r="Y8" s="12">
        <f t="shared" si="14"/>
        <v>0</v>
      </c>
      <c r="Z8" s="12">
        <v>0</v>
      </c>
      <c r="AA8" s="12">
        <f t="shared" si="0"/>
        <v>0</v>
      </c>
      <c r="BQ8" t="s">
        <v>20</v>
      </c>
    </row>
    <row r="9" spans="1:69" s="26" customFormat="1">
      <c r="A9" s="23">
        <v>43591</v>
      </c>
      <c r="B9" s="24">
        <f t="shared" si="15"/>
        <v>0</v>
      </c>
      <c r="C9" s="24">
        <f t="shared" si="16"/>
        <v>0</v>
      </c>
      <c r="D9" s="24"/>
      <c r="E9" s="25">
        <f t="shared" si="1"/>
        <v>476.1904761904762</v>
      </c>
      <c r="F9" s="25">
        <f t="shared" si="2"/>
        <v>-476.1904761904762</v>
      </c>
      <c r="H9" s="24" t="s">
        <v>19</v>
      </c>
      <c r="I9" s="10"/>
      <c r="J9" s="24">
        <f t="shared" si="3"/>
        <v>0</v>
      </c>
      <c r="K9" s="24">
        <f t="shared" si="4"/>
        <v>0</v>
      </c>
      <c r="L9" s="10"/>
      <c r="M9" s="24">
        <f t="shared" si="5"/>
        <v>0</v>
      </c>
      <c r="N9" s="24">
        <f t="shared" si="6"/>
        <v>0</v>
      </c>
      <c r="O9" s="24"/>
      <c r="P9" s="24">
        <f t="shared" si="7"/>
        <v>0</v>
      </c>
      <c r="Q9" s="24">
        <f t="shared" si="8"/>
        <v>0</v>
      </c>
      <c r="R9" s="24"/>
      <c r="S9" s="24">
        <f t="shared" si="9"/>
        <v>0</v>
      </c>
      <c r="T9" s="24">
        <f t="shared" si="10"/>
        <v>0</v>
      </c>
      <c r="U9" s="24"/>
      <c r="V9" s="24">
        <f t="shared" si="11"/>
        <v>0</v>
      </c>
      <c r="W9" s="24">
        <f t="shared" si="12"/>
        <v>0</v>
      </c>
      <c r="X9" s="17">
        <f t="shared" si="13"/>
        <v>0</v>
      </c>
      <c r="Y9" s="17">
        <f t="shared" si="14"/>
        <v>0</v>
      </c>
      <c r="Z9" s="17">
        <v>0</v>
      </c>
      <c r="AA9" s="17">
        <f t="shared" si="0"/>
        <v>0</v>
      </c>
    </row>
    <row r="10" spans="1:69" s="26" customFormat="1">
      <c r="A10" s="23">
        <v>43592</v>
      </c>
      <c r="B10" s="24">
        <f t="shared" si="15"/>
        <v>0</v>
      </c>
      <c r="C10" s="24">
        <f t="shared" si="16"/>
        <v>0</v>
      </c>
      <c r="D10" s="24"/>
      <c r="E10" s="25">
        <f t="shared" si="1"/>
        <v>476.1904761904762</v>
      </c>
      <c r="F10" s="25">
        <f t="shared" si="2"/>
        <v>-476.1904761904762</v>
      </c>
      <c r="H10" s="24" t="s">
        <v>19</v>
      </c>
      <c r="I10" s="10"/>
      <c r="J10" s="24">
        <f t="shared" si="3"/>
        <v>0</v>
      </c>
      <c r="K10" s="24">
        <f t="shared" si="4"/>
        <v>0</v>
      </c>
      <c r="L10" s="10"/>
      <c r="M10" s="24">
        <f t="shared" si="5"/>
        <v>0</v>
      </c>
      <c r="N10" s="24">
        <f t="shared" si="6"/>
        <v>0</v>
      </c>
      <c r="O10" s="24"/>
      <c r="P10" s="24">
        <f t="shared" si="7"/>
        <v>0</v>
      </c>
      <c r="Q10" s="24">
        <f t="shared" si="8"/>
        <v>0</v>
      </c>
      <c r="R10" s="24"/>
      <c r="S10" s="24">
        <f t="shared" si="9"/>
        <v>0</v>
      </c>
      <c r="T10" s="24">
        <f t="shared" si="10"/>
        <v>0</v>
      </c>
      <c r="U10" s="24"/>
      <c r="V10" s="24">
        <f t="shared" si="11"/>
        <v>0</v>
      </c>
      <c r="W10" s="24">
        <f t="shared" si="12"/>
        <v>0</v>
      </c>
      <c r="X10" s="17">
        <f t="shared" si="13"/>
        <v>0</v>
      </c>
      <c r="Y10" s="17">
        <f t="shared" si="14"/>
        <v>0</v>
      </c>
      <c r="Z10" s="17">
        <v>0</v>
      </c>
      <c r="AA10" s="17">
        <f t="shared" si="0"/>
        <v>0</v>
      </c>
    </row>
    <row r="11" spans="1:69">
      <c r="A11" s="6">
        <v>43593</v>
      </c>
      <c r="B11" s="7">
        <f t="shared" si="15"/>
        <v>0</v>
      </c>
      <c r="C11" s="7">
        <f t="shared" si="16"/>
        <v>0</v>
      </c>
      <c r="D11" s="7">
        <v>300</v>
      </c>
      <c r="E11" s="8">
        <f t="shared" si="1"/>
        <v>476.1904761904762</v>
      </c>
      <c r="F11" s="8">
        <f t="shared" si="2"/>
        <v>-776.19047619047615</v>
      </c>
      <c r="H11" s="9" t="s">
        <v>19</v>
      </c>
      <c r="I11" s="10"/>
      <c r="J11" s="7">
        <f t="shared" si="3"/>
        <v>0</v>
      </c>
      <c r="K11" s="7">
        <f t="shared" si="4"/>
        <v>0</v>
      </c>
      <c r="L11" s="10"/>
      <c r="M11" s="7">
        <f t="shared" si="5"/>
        <v>0</v>
      </c>
      <c r="N11" s="7">
        <f t="shared" si="6"/>
        <v>0</v>
      </c>
      <c r="O11" s="10"/>
      <c r="P11" s="7">
        <f t="shared" si="7"/>
        <v>0</v>
      </c>
      <c r="Q11" s="7">
        <f t="shared" si="8"/>
        <v>0</v>
      </c>
      <c r="R11" s="10"/>
      <c r="S11" s="7">
        <f t="shared" si="9"/>
        <v>0</v>
      </c>
      <c r="T11" s="7">
        <f t="shared" si="10"/>
        <v>0</v>
      </c>
      <c r="U11" s="10"/>
      <c r="V11" s="7">
        <f t="shared" si="11"/>
        <v>0</v>
      </c>
      <c r="W11" s="7">
        <f t="shared" si="12"/>
        <v>0</v>
      </c>
      <c r="X11" s="11">
        <f t="shared" si="13"/>
        <v>0</v>
      </c>
      <c r="Y11" s="12">
        <f t="shared" si="14"/>
        <v>0</v>
      </c>
      <c r="Z11" s="12">
        <v>0</v>
      </c>
      <c r="AA11" s="12">
        <f t="shared" si="0"/>
        <v>0</v>
      </c>
    </row>
    <row r="12" spans="1:69">
      <c r="A12" s="6">
        <v>43594</v>
      </c>
      <c r="B12" s="7">
        <f t="shared" si="15"/>
        <v>0</v>
      </c>
      <c r="C12" s="7">
        <f t="shared" si="16"/>
        <v>0</v>
      </c>
      <c r="D12" s="7">
        <v>300</v>
      </c>
      <c r="E12" s="8">
        <f t="shared" si="1"/>
        <v>476.1904761904762</v>
      </c>
      <c r="F12" s="8">
        <f t="shared" si="2"/>
        <v>-776.19047619047615</v>
      </c>
      <c r="H12" s="9" t="s">
        <v>19</v>
      </c>
      <c r="I12" s="10"/>
      <c r="J12" s="7">
        <f t="shared" si="3"/>
        <v>0</v>
      </c>
      <c r="K12" s="7">
        <f t="shared" si="4"/>
        <v>0</v>
      </c>
      <c r="L12" s="10"/>
      <c r="M12" s="7">
        <f t="shared" si="5"/>
        <v>0</v>
      </c>
      <c r="N12" s="7">
        <f t="shared" si="6"/>
        <v>0</v>
      </c>
      <c r="O12" s="10"/>
      <c r="P12" s="7">
        <f t="shared" si="7"/>
        <v>0</v>
      </c>
      <c r="Q12" s="7">
        <f t="shared" si="8"/>
        <v>0</v>
      </c>
      <c r="R12" s="10"/>
      <c r="S12" s="7">
        <f t="shared" si="9"/>
        <v>0</v>
      </c>
      <c r="T12" s="7">
        <f t="shared" si="10"/>
        <v>0</v>
      </c>
      <c r="U12" s="10"/>
      <c r="V12" s="7">
        <f t="shared" si="11"/>
        <v>0</v>
      </c>
      <c r="W12" s="7">
        <f t="shared" si="12"/>
        <v>0</v>
      </c>
      <c r="X12" s="11">
        <f t="shared" si="13"/>
        <v>0</v>
      </c>
      <c r="Y12" s="12">
        <f t="shared" si="14"/>
        <v>0</v>
      </c>
      <c r="Z12" s="12">
        <v>0</v>
      </c>
      <c r="AA12" s="12">
        <f t="shared" si="0"/>
        <v>0</v>
      </c>
    </row>
    <row r="13" spans="1:69">
      <c r="A13" s="6">
        <v>43595</v>
      </c>
      <c r="B13" s="7">
        <f t="shared" si="15"/>
        <v>0</v>
      </c>
      <c r="C13" s="7">
        <f t="shared" si="16"/>
        <v>0</v>
      </c>
      <c r="D13" s="7">
        <v>300</v>
      </c>
      <c r="E13" s="8">
        <f t="shared" si="1"/>
        <v>476.1904761904762</v>
      </c>
      <c r="F13" s="8">
        <f t="shared" si="2"/>
        <v>-776.19047619047615</v>
      </c>
      <c r="H13" s="9" t="s">
        <v>19</v>
      </c>
      <c r="I13" s="10"/>
      <c r="J13" s="7">
        <f t="shared" si="3"/>
        <v>0</v>
      </c>
      <c r="K13" s="7">
        <f t="shared" si="4"/>
        <v>0</v>
      </c>
      <c r="L13" s="10"/>
      <c r="M13" s="7">
        <f t="shared" si="5"/>
        <v>0</v>
      </c>
      <c r="N13" s="7">
        <f t="shared" si="6"/>
        <v>0</v>
      </c>
      <c r="O13" s="10"/>
      <c r="P13" s="7">
        <f t="shared" si="7"/>
        <v>0</v>
      </c>
      <c r="Q13" s="7">
        <f t="shared" si="8"/>
        <v>0</v>
      </c>
      <c r="R13" s="10"/>
      <c r="S13" s="7">
        <f t="shared" si="9"/>
        <v>0</v>
      </c>
      <c r="T13" s="7">
        <f t="shared" si="10"/>
        <v>0</v>
      </c>
      <c r="U13" s="10"/>
      <c r="V13" s="7">
        <f t="shared" si="11"/>
        <v>0</v>
      </c>
      <c r="W13" s="7">
        <f t="shared" si="12"/>
        <v>0</v>
      </c>
      <c r="X13" s="11">
        <f t="shared" si="13"/>
        <v>0</v>
      </c>
      <c r="Y13" s="12">
        <f t="shared" si="14"/>
        <v>0</v>
      </c>
      <c r="Z13" s="12">
        <v>0</v>
      </c>
      <c r="AA13" s="12">
        <f t="shared" si="0"/>
        <v>0</v>
      </c>
    </row>
    <row r="14" spans="1:69">
      <c r="A14" s="6">
        <v>43596</v>
      </c>
      <c r="B14" s="7">
        <f t="shared" si="15"/>
        <v>0</v>
      </c>
      <c r="C14" s="7">
        <f t="shared" si="16"/>
        <v>0</v>
      </c>
      <c r="D14" s="7">
        <v>300</v>
      </c>
      <c r="E14" s="8">
        <f t="shared" si="1"/>
        <v>476.1904761904762</v>
      </c>
      <c r="F14" s="8">
        <f t="shared" si="2"/>
        <v>-776.19047619047615</v>
      </c>
      <c r="H14" s="9" t="s">
        <v>19</v>
      </c>
      <c r="I14" s="10"/>
      <c r="J14" s="7">
        <f t="shared" si="3"/>
        <v>0</v>
      </c>
      <c r="K14" s="7">
        <f t="shared" si="4"/>
        <v>0</v>
      </c>
      <c r="L14" s="10"/>
      <c r="M14" s="7">
        <f t="shared" si="5"/>
        <v>0</v>
      </c>
      <c r="N14" s="7">
        <f t="shared" si="6"/>
        <v>0</v>
      </c>
      <c r="O14" s="10"/>
      <c r="P14" s="7">
        <f t="shared" si="7"/>
        <v>0</v>
      </c>
      <c r="Q14" s="7">
        <f t="shared" si="8"/>
        <v>0</v>
      </c>
      <c r="R14" s="10"/>
      <c r="S14" s="7">
        <f t="shared" si="9"/>
        <v>0</v>
      </c>
      <c r="T14" s="7">
        <f t="shared" si="10"/>
        <v>0</v>
      </c>
      <c r="U14" s="10"/>
      <c r="V14" s="7">
        <f t="shared" si="11"/>
        <v>0</v>
      </c>
      <c r="W14" s="7">
        <f t="shared" si="12"/>
        <v>0</v>
      </c>
      <c r="X14" s="11">
        <f t="shared" si="13"/>
        <v>0</v>
      </c>
      <c r="Y14" s="12">
        <f t="shared" si="14"/>
        <v>0</v>
      </c>
      <c r="Z14" s="12">
        <v>0</v>
      </c>
      <c r="AA14" s="12">
        <f t="shared" si="0"/>
        <v>0</v>
      </c>
    </row>
    <row r="15" spans="1:69">
      <c r="A15" s="6">
        <v>43597</v>
      </c>
      <c r="B15" s="7">
        <f t="shared" si="15"/>
        <v>0</v>
      </c>
      <c r="C15" s="7">
        <f t="shared" si="16"/>
        <v>0</v>
      </c>
      <c r="D15" s="7">
        <v>300</v>
      </c>
      <c r="E15" s="8">
        <f t="shared" si="1"/>
        <v>476.1904761904762</v>
      </c>
      <c r="F15" s="8">
        <f t="shared" si="2"/>
        <v>-776.19047619047615</v>
      </c>
      <c r="H15" s="9" t="s">
        <v>19</v>
      </c>
      <c r="I15" s="10"/>
      <c r="J15" s="7">
        <f t="shared" si="3"/>
        <v>0</v>
      </c>
      <c r="K15" s="7">
        <f t="shared" si="4"/>
        <v>0</v>
      </c>
      <c r="L15" s="10"/>
      <c r="M15" s="7">
        <f t="shared" si="5"/>
        <v>0</v>
      </c>
      <c r="N15" s="7">
        <f t="shared" si="6"/>
        <v>0</v>
      </c>
      <c r="O15" s="10"/>
      <c r="P15" s="7">
        <f t="shared" si="7"/>
        <v>0</v>
      </c>
      <c r="Q15" s="7">
        <f t="shared" si="8"/>
        <v>0</v>
      </c>
      <c r="R15" s="10"/>
      <c r="S15" s="7">
        <f t="shared" si="9"/>
        <v>0</v>
      </c>
      <c r="T15" s="7">
        <f t="shared" si="10"/>
        <v>0</v>
      </c>
      <c r="U15" s="10"/>
      <c r="V15" s="7">
        <f t="shared" si="11"/>
        <v>0</v>
      </c>
      <c r="W15" s="7">
        <f t="shared" si="12"/>
        <v>0</v>
      </c>
      <c r="X15" s="11">
        <f t="shared" si="13"/>
        <v>0</v>
      </c>
      <c r="Y15" s="12">
        <f t="shared" si="14"/>
        <v>0</v>
      </c>
      <c r="Z15" s="12">
        <v>0</v>
      </c>
      <c r="AA15" s="12">
        <f t="shared" si="0"/>
        <v>0</v>
      </c>
    </row>
    <row r="16" spans="1:69" s="26" customFormat="1">
      <c r="A16" s="23">
        <v>43598</v>
      </c>
      <c r="B16" s="24">
        <f t="shared" si="15"/>
        <v>0</v>
      </c>
      <c r="C16" s="24">
        <f t="shared" si="16"/>
        <v>0</v>
      </c>
      <c r="D16" s="24"/>
      <c r="E16" s="25">
        <f t="shared" si="1"/>
        <v>476.1904761904762</v>
      </c>
      <c r="F16" s="25">
        <f t="shared" si="2"/>
        <v>-476.1904761904762</v>
      </c>
      <c r="H16" s="24" t="s">
        <v>19</v>
      </c>
      <c r="I16" s="10"/>
      <c r="J16" s="24">
        <f t="shared" si="3"/>
        <v>0</v>
      </c>
      <c r="K16" s="24">
        <f t="shared" si="4"/>
        <v>0</v>
      </c>
      <c r="L16" s="10"/>
      <c r="M16" s="24">
        <f t="shared" si="5"/>
        <v>0</v>
      </c>
      <c r="N16" s="24">
        <f t="shared" si="6"/>
        <v>0</v>
      </c>
      <c r="O16" s="24"/>
      <c r="P16" s="24">
        <f t="shared" si="7"/>
        <v>0</v>
      </c>
      <c r="Q16" s="24">
        <f t="shared" si="8"/>
        <v>0</v>
      </c>
      <c r="R16" s="24"/>
      <c r="S16" s="24">
        <f t="shared" si="9"/>
        <v>0</v>
      </c>
      <c r="T16" s="24">
        <f t="shared" si="10"/>
        <v>0</v>
      </c>
      <c r="U16" s="24"/>
      <c r="V16" s="24">
        <f t="shared" si="11"/>
        <v>0</v>
      </c>
      <c r="W16" s="24">
        <f t="shared" si="12"/>
        <v>0</v>
      </c>
      <c r="X16" s="17">
        <f t="shared" si="13"/>
        <v>0</v>
      </c>
      <c r="Y16" s="17">
        <f t="shared" si="14"/>
        <v>0</v>
      </c>
      <c r="Z16" s="17">
        <v>0</v>
      </c>
      <c r="AA16" s="17">
        <f t="shared" si="0"/>
        <v>0</v>
      </c>
    </row>
    <row r="17" spans="1:27" s="26" customFormat="1">
      <c r="A17" s="23">
        <v>43599</v>
      </c>
      <c r="B17" s="24">
        <f t="shared" si="15"/>
        <v>0</v>
      </c>
      <c r="C17" s="24">
        <f t="shared" si="16"/>
        <v>0</v>
      </c>
      <c r="D17" s="24"/>
      <c r="E17" s="25">
        <f t="shared" si="1"/>
        <v>476.1904761904762</v>
      </c>
      <c r="F17" s="25">
        <f t="shared" si="2"/>
        <v>-476.1904761904762</v>
      </c>
      <c r="H17" s="24" t="s">
        <v>19</v>
      </c>
      <c r="I17" s="10"/>
      <c r="J17" s="24">
        <f t="shared" si="3"/>
        <v>0</v>
      </c>
      <c r="K17" s="24">
        <f t="shared" si="4"/>
        <v>0</v>
      </c>
      <c r="L17" s="10"/>
      <c r="M17" s="24">
        <f t="shared" si="5"/>
        <v>0</v>
      </c>
      <c r="N17" s="24">
        <f t="shared" si="6"/>
        <v>0</v>
      </c>
      <c r="O17" s="24"/>
      <c r="P17" s="24">
        <f t="shared" si="7"/>
        <v>0</v>
      </c>
      <c r="Q17" s="24">
        <f t="shared" si="8"/>
        <v>0</v>
      </c>
      <c r="R17" s="24"/>
      <c r="S17" s="24">
        <f t="shared" si="9"/>
        <v>0</v>
      </c>
      <c r="T17" s="24">
        <f t="shared" si="10"/>
        <v>0</v>
      </c>
      <c r="U17" s="24"/>
      <c r="V17" s="24">
        <f t="shared" si="11"/>
        <v>0</v>
      </c>
      <c r="W17" s="24">
        <f t="shared" si="12"/>
        <v>0</v>
      </c>
      <c r="X17" s="17">
        <f t="shared" si="13"/>
        <v>0</v>
      </c>
      <c r="Y17" s="17">
        <f t="shared" si="14"/>
        <v>0</v>
      </c>
      <c r="Z17" s="17">
        <v>0</v>
      </c>
      <c r="AA17" s="17">
        <f t="shared" si="0"/>
        <v>0</v>
      </c>
    </row>
    <row r="18" spans="1:27">
      <c r="A18" s="6">
        <v>43600</v>
      </c>
      <c r="B18" s="7">
        <f t="shared" si="15"/>
        <v>0</v>
      </c>
      <c r="C18" s="7">
        <f t="shared" si="16"/>
        <v>0</v>
      </c>
      <c r="D18" s="7">
        <v>300</v>
      </c>
      <c r="E18" s="8">
        <f t="shared" si="1"/>
        <v>476.1904761904762</v>
      </c>
      <c r="F18" s="8">
        <f t="shared" si="2"/>
        <v>-776.19047619047615</v>
      </c>
      <c r="H18" s="9" t="s">
        <v>19</v>
      </c>
      <c r="I18" s="10"/>
      <c r="J18" s="7">
        <f t="shared" si="3"/>
        <v>0</v>
      </c>
      <c r="K18" s="7">
        <f t="shared" si="4"/>
        <v>0</v>
      </c>
      <c r="L18" s="10"/>
      <c r="M18" s="7">
        <f t="shared" si="5"/>
        <v>0</v>
      </c>
      <c r="N18" s="7">
        <f t="shared" si="6"/>
        <v>0</v>
      </c>
      <c r="O18" s="10"/>
      <c r="P18" s="7">
        <f t="shared" si="7"/>
        <v>0</v>
      </c>
      <c r="Q18" s="7">
        <f t="shared" si="8"/>
        <v>0</v>
      </c>
      <c r="R18" s="10"/>
      <c r="S18" s="7">
        <f t="shared" si="9"/>
        <v>0</v>
      </c>
      <c r="T18" s="7">
        <f t="shared" si="10"/>
        <v>0</v>
      </c>
      <c r="U18" s="10"/>
      <c r="V18" s="7">
        <f t="shared" si="11"/>
        <v>0</v>
      </c>
      <c r="W18" s="7">
        <f t="shared" si="12"/>
        <v>0</v>
      </c>
      <c r="X18" s="11">
        <f t="shared" si="13"/>
        <v>0</v>
      </c>
      <c r="Y18" s="12">
        <f t="shared" si="14"/>
        <v>0</v>
      </c>
      <c r="Z18" s="12">
        <v>0</v>
      </c>
      <c r="AA18" s="12">
        <f t="shared" si="0"/>
        <v>0</v>
      </c>
    </row>
    <row r="19" spans="1:27">
      <c r="A19" s="6">
        <v>43601</v>
      </c>
      <c r="B19" s="7">
        <f t="shared" si="15"/>
        <v>0</v>
      </c>
      <c r="C19" s="7">
        <f t="shared" si="16"/>
        <v>0</v>
      </c>
      <c r="D19" s="7">
        <v>300</v>
      </c>
      <c r="E19" s="8">
        <f t="shared" si="1"/>
        <v>476.1904761904762</v>
      </c>
      <c r="F19" s="8">
        <f t="shared" si="2"/>
        <v>-776.19047619047615</v>
      </c>
      <c r="H19" s="9" t="s">
        <v>19</v>
      </c>
      <c r="I19" s="10"/>
      <c r="J19" s="7">
        <f t="shared" si="3"/>
        <v>0</v>
      </c>
      <c r="K19" s="7">
        <f t="shared" si="4"/>
        <v>0</v>
      </c>
      <c r="L19" s="10"/>
      <c r="M19" s="7">
        <f t="shared" si="5"/>
        <v>0</v>
      </c>
      <c r="N19" s="7">
        <f t="shared" si="6"/>
        <v>0</v>
      </c>
      <c r="O19" s="10"/>
      <c r="P19" s="7">
        <f t="shared" si="7"/>
        <v>0</v>
      </c>
      <c r="Q19" s="7">
        <f t="shared" si="8"/>
        <v>0</v>
      </c>
      <c r="R19" s="10"/>
      <c r="S19" s="7">
        <f t="shared" si="9"/>
        <v>0</v>
      </c>
      <c r="T19" s="7">
        <f t="shared" si="10"/>
        <v>0</v>
      </c>
      <c r="U19" s="10"/>
      <c r="V19" s="7">
        <f t="shared" si="11"/>
        <v>0</v>
      </c>
      <c r="W19" s="7">
        <f t="shared" si="12"/>
        <v>0</v>
      </c>
      <c r="X19" s="11">
        <f t="shared" si="13"/>
        <v>0</v>
      </c>
      <c r="Y19" s="12">
        <f t="shared" si="14"/>
        <v>0</v>
      </c>
      <c r="Z19" s="12">
        <v>0</v>
      </c>
      <c r="AA19" s="12">
        <f t="shared" si="0"/>
        <v>0</v>
      </c>
    </row>
    <row r="20" spans="1:27">
      <c r="A20" s="6">
        <v>43602</v>
      </c>
      <c r="B20" s="7">
        <f t="shared" si="15"/>
        <v>0</v>
      </c>
      <c r="C20" s="7">
        <f t="shared" si="16"/>
        <v>0</v>
      </c>
      <c r="D20" s="7">
        <v>300</v>
      </c>
      <c r="E20" s="8">
        <f t="shared" si="1"/>
        <v>476.1904761904762</v>
      </c>
      <c r="F20" s="8">
        <f t="shared" si="2"/>
        <v>-776.19047619047615</v>
      </c>
      <c r="H20" s="9" t="s">
        <v>19</v>
      </c>
      <c r="I20" s="10"/>
      <c r="J20" s="7">
        <f t="shared" si="3"/>
        <v>0</v>
      </c>
      <c r="K20" s="7">
        <f t="shared" si="4"/>
        <v>0</v>
      </c>
      <c r="L20" s="10"/>
      <c r="M20" s="7">
        <f t="shared" si="5"/>
        <v>0</v>
      </c>
      <c r="N20" s="7">
        <f t="shared" si="6"/>
        <v>0</v>
      </c>
      <c r="O20" s="10"/>
      <c r="P20" s="7">
        <f t="shared" si="7"/>
        <v>0</v>
      </c>
      <c r="Q20" s="7">
        <f t="shared" si="8"/>
        <v>0</v>
      </c>
      <c r="R20" s="10"/>
      <c r="S20" s="7">
        <f t="shared" si="9"/>
        <v>0</v>
      </c>
      <c r="T20" s="7">
        <f t="shared" si="10"/>
        <v>0</v>
      </c>
      <c r="U20" s="10"/>
      <c r="V20" s="7">
        <f t="shared" si="11"/>
        <v>0</v>
      </c>
      <c r="W20" s="7">
        <f t="shared" si="12"/>
        <v>0</v>
      </c>
      <c r="X20" s="11">
        <f t="shared" si="13"/>
        <v>0</v>
      </c>
      <c r="Y20" s="12">
        <f t="shared" si="14"/>
        <v>0</v>
      </c>
      <c r="Z20" s="12">
        <v>0</v>
      </c>
      <c r="AA20" s="12">
        <f t="shared" si="0"/>
        <v>0</v>
      </c>
    </row>
    <row r="21" spans="1:27">
      <c r="A21" s="6">
        <v>43603</v>
      </c>
      <c r="B21" s="7">
        <f t="shared" si="15"/>
        <v>0</v>
      </c>
      <c r="C21" s="7">
        <f t="shared" si="16"/>
        <v>0</v>
      </c>
      <c r="D21" s="7">
        <v>300</v>
      </c>
      <c r="E21" s="8">
        <f t="shared" si="1"/>
        <v>476.1904761904762</v>
      </c>
      <c r="F21" s="8">
        <f t="shared" si="2"/>
        <v>-776.19047619047615</v>
      </c>
      <c r="H21" s="9" t="s">
        <v>19</v>
      </c>
      <c r="I21" s="10"/>
      <c r="J21" s="7">
        <f t="shared" si="3"/>
        <v>0</v>
      </c>
      <c r="K21" s="7">
        <f t="shared" si="4"/>
        <v>0</v>
      </c>
      <c r="L21" s="10"/>
      <c r="M21" s="7">
        <f t="shared" si="5"/>
        <v>0</v>
      </c>
      <c r="N21" s="7">
        <f t="shared" si="6"/>
        <v>0</v>
      </c>
      <c r="O21" s="10"/>
      <c r="P21" s="7">
        <f t="shared" si="7"/>
        <v>0</v>
      </c>
      <c r="Q21" s="7">
        <f t="shared" si="8"/>
        <v>0</v>
      </c>
      <c r="R21" s="10"/>
      <c r="S21" s="7">
        <f t="shared" si="9"/>
        <v>0</v>
      </c>
      <c r="T21" s="7">
        <f t="shared" si="10"/>
        <v>0</v>
      </c>
      <c r="U21" s="10"/>
      <c r="V21" s="7">
        <f t="shared" si="11"/>
        <v>0</v>
      </c>
      <c r="W21" s="7">
        <f t="shared" si="12"/>
        <v>0</v>
      </c>
      <c r="X21" s="11">
        <f t="shared" si="13"/>
        <v>0</v>
      </c>
      <c r="Y21" s="12">
        <f t="shared" si="14"/>
        <v>0</v>
      </c>
      <c r="Z21" s="12">
        <v>0</v>
      </c>
      <c r="AA21" s="12">
        <f t="shared" si="0"/>
        <v>0</v>
      </c>
    </row>
    <row r="22" spans="1:27">
      <c r="A22" s="6">
        <v>43604</v>
      </c>
      <c r="B22" s="7">
        <f t="shared" si="15"/>
        <v>0</v>
      </c>
      <c r="C22" s="7">
        <f t="shared" si="16"/>
        <v>0</v>
      </c>
      <c r="D22" s="7">
        <v>300</v>
      </c>
      <c r="E22" s="8">
        <f t="shared" si="1"/>
        <v>476.1904761904762</v>
      </c>
      <c r="F22" s="8">
        <f t="shared" si="2"/>
        <v>-776.19047619047615</v>
      </c>
      <c r="H22" s="9" t="s">
        <v>19</v>
      </c>
      <c r="I22" s="10"/>
      <c r="J22" s="7">
        <f t="shared" si="3"/>
        <v>0</v>
      </c>
      <c r="K22" s="7">
        <f t="shared" si="4"/>
        <v>0</v>
      </c>
      <c r="L22" s="10"/>
      <c r="M22" s="7">
        <f t="shared" si="5"/>
        <v>0</v>
      </c>
      <c r="N22" s="7">
        <f t="shared" si="6"/>
        <v>0</v>
      </c>
      <c r="O22" s="10"/>
      <c r="P22" s="7">
        <f t="shared" si="7"/>
        <v>0</v>
      </c>
      <c r="Q22" s="7">
        <f t="shared" si="8"/>
        <v>0</v>
      </c>
      <c r="R22" s="10"/>
      <c r="S22" s="7">
        <f t="shared" si="9"/>
        <v>0</v>
      </c>
      <c r="T22" s="7">
        <f t="shared" si="10"/>
        <v>0</v>
      </c>
      <c r="U22" s="10"/>
      <c r="V22" s="7">
        <f t="shared" si="11"/>
        <v>0</v>
      </c>
      <c r="W22" s="7">
        <f t="shared" si="12"/>
        <v>0</v>
      </c>
      <c r="X22" s="11">
        <f t="shared" si="13"/>
        <v>0</v>
      </c>
      <c r="Y22" s="12">
        <f t="shared" si="14"/>
        <v>0</v>
      </c>
      <c r="Z22" s="12">
        <v>0</v>
      </c>
      <c r="AA22" s="12">
        <f t="shared" si="0"/>
        <v>0</v>
      </c>
    </row>
    <row r="23" spans="1:27" s="26" customFormat="1">
      <c r="A23" s="23">
        <v>43605</v>
      </c>
      <c r="B23" s="24">
        <f t="shared" si="15"/>
        <v>0</v>
      </c>
      <c r="C23" s="24">
        <f t="shared" si="16"/>
        <v>0</v>
      </c>
      <c r="D23" s="24"/>
      <c r="E23" s="25">
        <f t="shared" si="1"/>
        <v>476.1904761904762</v>
      </c>
      <c r="F23" s="25">
        <f t="shared" si="2"/>
        <v>-476.1904761904762</v>
      </c>
      <c r="H23" s="24" t="s">
        <v>19</v>
      </c>
      <c r="I23" s="10"/>
      <c r="J23" s="24">
        <f t="shared" si="3"/>
        <v>0</v>
      </c>
      <c r="K23" s="24">
        <f t="shared" si="4"/>
        <v>0</v>
      </c>
      <c r="L23" s="10"/>
      <c r="M23" s="24">
        <f t="shared" si="5"/>
        <v>0</v>
      </c>
      <c r="N23" s="24">
        <f t="shared" si="6"/>
        <v>0</v>
      </c>
      <c r="O23" s="24"/>
      <c r="P23" s="24">
        <f t="shared" si="7"/>
        <v>0</v>
      </c>
      <c r="Q23" s="24">
        <f t="shared" si="8"/>
        <v>0</v>
      </c>
      <c r="R23" s="24"/>
      <c r="S23" s="24">
        <f t="shared" si="9"/>
        <v>0</v>
      </c>
      <c r="T23" s="24">
        <f t="shared" si="10"/>
        <v>0</v>
      </c>
      <c r="U23" s="24"/>
      <c r="V23" s="24">
        <f t="shared" si="11"/>
        <v>0</v>
      </c>
      <c r="W23" s="24">
        <f t="shared" si="12"/>
        <v>0</v>
      </c>
      <c r="X23" s="17">
        <f t="shared" si="13"/>
        <v>0</v>
      </c>
      <c r="Y23" s="17">
        <f t="shared" si="14"/>
        <v>0</v>
      </c>
      <c r="Z23" s="17">
        <v>0</v>
      </c>
      <c r="AA23" s="17">
        <f t="shared" si="0"/>
        <v>0</v>
      </c>
    </row>
    <row r="24" spans="1:27" s="26" customFormat="1">
      <c r="A24" s="23">
        <v>43606</v>
      </c>
      <c r="B24" s="24">
        <f t="shared" si="15"/>
        <v>0</v>
      </c>
      <c r="C24" s="24">
        <f t="shared" si="16"/>
        <v>0</v>
      </c>
      <c r="D24" s="24"/>
      <c r="E24" s="25">
        <f t="shared" si="1"/>
        <v>476.1904761904762</v>
      </c>
      <c r="F24" s="25">
        <f t="shared" si="2"/>
        <v>-476.1904761904762</v>
      </c>
      <c r="H24" s="24" t="s">
        <v>19</v>
      </c>
      <c r="I24" s="10"/>
      <c r="J24" s="24">
        <f t="shared" si="3"/>
        <v>0</v>
      </c>
      <c r="K24" s="24">
        <f t="shared" si="4"/>
        <v>0</v>
      </c>
      <c r="L24" s="10"/>
      <c r="M24" s="24">
        <f t="shared" si="5"/>
        <v>0</v>
      </c>
      <c r="N24" s="24">
        <f t="shared" si="6"/>
        <v>0</v>
      </c>
      <c r="O24" s="24"/>
      <c r="P24" s="24">
        <f t="shared" si="7"/>
        <v>0</v>
      </c>
      <c r="Q24" s="24">
        <f t="shared" si="8"/>
        <v>0</v>
      </c>
      <c r="R24" s="24"/>
      <c r="S24" s="24">
        <f t="shared" si="9"/>
        <v>0</v>
      </c>
      <c r="T24" s="24">
        <f t="shared" si="10"/>
        <v>0</v>
      </c>
      <c r="U24" s="24"/>
      <c r="V24" s="24">
        <f t="shared" si="11"/>
        <v>0</v>
      </c>
      <c r="W24" s="24">
        <f t="shared" si="12"/>
        <v>0</v>
      </c>
      <c r="X24" s="17">
        <f t="shared" si="13"/>
        <v>0</v>
      </c>
      <c r="Y24" s="17">
        <f t="shared" si="14"/>
        <v>0</v>
      </c>
      <c r="Z24" s="17">
        <v>0</v>
      </c>
      <c r="AA24" s="17">
        <f t="shared" si="0"/>
        <v>0</v>
      </c>
    </row>
    <row r="25" spans="1:27">
      <c r="A25" s="6">
        <v>43607</v>
      </c>
      <c r="B25" s="7">
        <f t="shared" si="15"/>
        <v>0</v>
      </c>
      <c r="C25" s="7">
        <f t="shared" si="16"/>
        <v>0</v>
      </c>
      <c r="D25" s="7">
        <v>300</v>
      </c>
      <c r="E25" s="8">
        <f t="shared" si="1"/>
        <v>476.1904761904762</v>
      </c>
      <c r="F25" s="8">
        <f t="shared" si="2"/>
        <v>-776.19047619047615</v>
      </c>
      <c r="H25" s="9" t="s">
        <v>19</v>
      </c>
      <c r="I25" s="10"/>
      <c r="J25" s="7">
        <f t="shared" si="3"/>
        <v>0</v>
      </c>
      <c r="K25" s="7">
        <f t="shared" si="4"/>
        <v>0</v>
      </c>
      <c r="L25" s="10"/>
      <c r="M25" s="7">
        <f t="shared" si="5"/>
        <v>0</v>
      </c>
      <c r="N25" s="7">
        <f t="shared" si="6"/>
        <v>0</v>
      </c>
      <c r="O25" s="10"/>
      <c r="P25" s="7">
        <f t="shared" si="7"/>
        <v>0</v>
      </c>
      <c r="Q25" s="7">
        <f t="shared" si="8"/>
        <v>0</v>
      </c>
      <c r="R25" s="10"/>
      <c r="S25" s="7">
        <f t="shared" si="9"/>
        <v>0</v>
      </c>
      <c r="T25" s="7">
        <f t="shared" si="10"/>
        <v>0</v>
      </c>
      <c r="U25" s="10"/>
      <c r="V25" s="7">
        <f t="shared" si="11"/>
        <v>0</v>
      </c>
      <c r="W25" s="7">
        <f t="shared" si="12"/>
        <v>0</v>
      </c>
      <c r="X25" s="11">
        <f t="shared" si="13"/>
        <v>0</v>
      </c>
      <c r="Y25" s="12">
        <f t="shared" si="14"/>
        <v>0</v>
      </c>
      <c r="Z25" s="12">
        <v>0</v>
      </c>
      <c r="AA25" s="12">
        <f t="shared" si="0"/>
        <v>0</v>
      </c>
    </row>
    <row r="26" spans="1:27">
      <c r="A26" s="6">
        <v>43608</v>
      </c>
      <c r="B26" s="7">
        <f t="shared" si="15"/>
        <v>0</v>
      </c>
      <c r="C26" s="7">
        <f t="shared" si="16"/>
        <v>0</v>
      </c>
      <c r="D26" s="7">
        <v>300</v>
      </c>
      <c r="E26" s="8">
        <f t="shared" si="1"/>
        <v>476.1904761904762</v>
      </c>
      <c r="F26" s="8">
        <f t="shared" si="2"/>
        <v>-776.19047619047615</v>
      </c>
      <c r="H26" s="9" t="s">
        <v>19</v>
      </c>
      <c r="I26" s="10"/>
      <c r="J26" s="7">
        <f t="shared" si="3"/>
        <v>0</v>
      </c>
      <c r="K26" s="7">
        <f t="shared" si="4"/>
        <v>0</v>
      </c>
      <c r="L26" s="10"/>
      <c r="M26" s="7">
        <f t="shared" si="5"/>
        <v>0</v>
      </c>
      <c r="N26" s="7">
        <f t="shared" si="6"/>
        <v>0</v>
      </c>
      <c r="O26" s="10"/>
      <c r="P26" s="7">
        <f t="shared" si="7"/>
        <v>0</v>
      </c>
      <c r="Q26" s="7">
        <f t="shared" si="8"/>
        <v>0</v>
      </c>
      <c r="R26" s="10"/>
      <c r="S26" s="7">
        <f t="shared" si="9"/>
        <v>0</v>
      </c>
      <c r="T26" s="7">
        <f t="shared" si="10"/>
        <v>0</v>
      </c>
      <c r="U26" s="10"/>
      <c r="V26" s="7">
        <f t="shared" si="11"/>
        <v>0</v>
      </c>
      <c r="W26" s="7">
        <f t="shared" si="12"/>
        <v>0</v>
      </c>
      <c r="X26" s="11">
        <f t="shared" si="13"/>
        <v>0</v>
      </c>
      <c r="Y26" s="12">
        <f t="shared" si="14"/>
        <v>0</v>
      </c>
      <c r="Z26" s="12">
        <v>0</v>
      </c>
      <c r="AA26" s="12">
        <f t="shared" si="0"/>
        <v>0</v>
      </c>
    </row>
    <row r="27" spans="1:27">
      <c r="A27" s="6">
        <v>43609</v>
      </c>
      <c r="B27" s="7">
        <f t="shared" si="15"/>
        <v>0</v>
      </c>
      <c r="C27" s="7">
        <f t="shared" si="16"/>
        <v>0</v>
      </c>
      <c r="D27" s="7">
        <v>300</v>
      </c>
      <c r="E27" s="8">
        <f t="shared" si="1"/>
        <v>476.1904761904762</v>
      </c>
      <c r="F27" s="8">
        <f t="shared" si="2"/>
        <v>-776.19047619047615</v>
      </c>
      <c r="H27" s="9" t="s">
        <v>19</v>
      </c>
      <c r="I27" s="10"/>
      <c r="J27" s="7">
        <f t="shared" si="3"/>
        <v>0</v>
      </c>
      <c r="K27" s="7">
        <f t="shared" si="4"/>
        <v>0</v>
      </c>
      <c r="L27" s="10"/>
      <c r="M27" s="7">
        <f t="shared" si="5"/>
        <v>0</v>
      </c>
      <c r="N27" s="7">
        <f t="shared" si="6"/>
        <v>0</v>
      </c>
      <c r="O27" s="10"/>
      <c r="P27" s="7">
        <f t="shared" si="7"/>
        <v>0</v>
      </c>
      <c r="Q27" s="7">
        <f t="shared" si="8"/>
        <v>0</v>
      </c>
      <c r="R27" s="10"/>
      <c r="S27" s="7">
        <f t="shared" si="9"/>
        <v>0</v>
      </c>
      <c r="T27" s="7">
        <f t="shared" si="10"/>
        <v>0</v>
      </c>
      <c r="U27" s="10"/>
      <c r="V27" s="7">
        <f t="shared" si="11"/>
        <v>0</v>
      </c>
      <c r="W27" s="7">
        <f t="shared" si="12"/>
        <v>0</v>
      </c>
      <c r="X27" s="11">
        <f t="shared" si="13"/>
        <v>0</v>
      </c>
      <c r="Y27" s="12">
        <f t="shared" si="14"/>
        <v>0</v>
      </c>
      <c r="Z27" s="12">
        <v>0</v>
      </c>
      <c r="AA27" s="12">
        <f t="shared" si="0"/>
        <v>0</v>
      </c>
    </row>
    <row r="28" spans="1:27">
      <c r="A28" s="6">
        <v>43610</v>
      </c>
      <c r="B28" s="7">
        <f t="shared" si="15"/>
        <v>0</v>
      </c>
      <c r="C28" s="7">
        <f t="shared" si="16"/>
        <v>0</v>
      </c>
      <c r="D28" s="7">
        <v>300</v>
      </c>
      <c r="E28" s="8">
        <f t="shared" si="1"/>
        <v>476.1904761904762</v>
      </c>
      <c r="F28" s="8">
        <f t="shared" si="2"/>
        <v>-776.19047619047615</v>
      </c>
      <c r="H28" s="9" t="s">
        <v>19</v>
      </c>
      <c r="I28" s="10"/>
      <c r="J28" s="7">
        <f t="shared" si="3"/>
        <v>0</v>
      </c>
      <c r="K28" s="7">
        <f t="shared" si="4"/>
        <v>0</v>
      </c>
      <c r="L28" s="10"/>
      <c r="M28" s="7">
        <f t="shared" si="5"/>
        <v>0</v>
      </c>
      <c r="N28" s="7">
        <f t="shared" si="6"/>
        <v>0</v>
      </c>
      <c r="O28" s="10"/>
      <c r="P28" s="7">
        <f t="shared" si="7"/>
        <v>0</v>
      </c>
      <c r="Q28" s="7">
        <f t="shared" si="8"/>
        <v>0</v>
      </c>
      <c r="R28" s="10"/>
      <c r="S28" s="7">
        <f t="shared" si="9"/>
        <v>0</v>
      </c>
      <c r="T28" s="7">
        <f t="shared" si="10"/>
        <v>0</v>
      </c>
      <c r="U28" s="10"/>
      <c r="V28" s="7">
        <f t="shared" si="11"/>
        <v>0</v>
      </c>
      <c r="W28" s="7">
        <f t="shared" si="12"/>
        <v>0</v>
      </c>
      <c r="X28" s="11">
        <f t="shared" si="13"/>
        <v>0</v>
      </c>
      <c r="Y28" s="12">
        <f t="shared" si="14"/>
        <v>0</v>
      </c>
      <c r="Z28" s="12">
        <v>0</v>
      </c>
      <c r="AA28" s="12">
        <f t="shared" si="0"/>
        <v>0</v>
      </c>
    </row>
    <row r="29" spans="1:27">
      <c r="A29" s="6">
        <v>43611</v>
      </c>
      <c r="B29" s="7">
        <f t="shared" si="15"/>
        <v>0</v>
      </c>
      <c r="C29" s="7">
        <f t="shared" si="16"/>
        <v>0</v>
      </c>
      <c r="D29" s="7">
        <v>300</v>
      </c>
      <c r="E29" s="8">
        <f t="shared" si="1"/>
        <v>476.1904761904762</v>
      </c>
      <c r="F29" s="8">
        <f t="shared" si="2"/>
        <v>-776.19047619047615</v>
      </c>
      <c r="H29" s="9" t="s">
        <v>19</v>
      </c>
      <c r="I29" s="10"/>
      <c r="J29" s="7">
        <f t="shared" si="3"/>
        <v>0</v>
      </c>
      <c r="K29" s="7">
        <f t="shared" si="4"/>
        <v>0</v>
      </c>
      <c r="L29" s="10"/>
      <c r="M29" s="7">
        <f t="shared" si="5"/>
        <v>0</v>
      </c>
      <c r="N29" s="7">
        <f t="shared" si="6"/>
        <v>0</v>
      </c>
      <c r="O29" s="10"/>
      <c r="P29" s="7">
        <f t="shared" si="7"/>
        <v>0</v>
      </c>
      <c r="Q29" s="7">
        <f t="shared" si="8"/>
        <v>0</v>
      </c>
      <c r="R29" s="10"/>
      <c r="S29" s="7">
        <f t="shared" si="9"/>
        <v>0</v>
      </c>
      <c r="T29" s="7">
        <f t="shared" si="10"/>
        <v>0</v>
      </c>
      <c r="U29" s="10"/>
      <c r="V29" s="7">
        <f t="shared" si="11"/>
        <v>0</v>
      </c>
      <c r="W29" s="7">
        <f t="shared" si="12"/>
        <v>0</v>
      </c>
      <c r="X29" s="11">
        <f t="shared" si="13"/>
        <v>0</v>
      </c>
      <c r="Y29" s="12">
        <f t="shared" si="14"/>
        <v>0</v>
      </c>
      <c r="Z29" s="12">
        <v>0</v>
      </c>
      <c r="AA29" s="12">
        <f t="shared" si="0"/>
        <v>0</v>
      </c>
    </row>
    <row r="30" spans="1:27">
      <c r="A30" s="6">
        <v>43612</v>
      </c>
      <c r="B30" s="7">
        <f t="shared" si="15"/>
        <v>0</v>
      </c>
      <c r="C30" s="7">
        <f t="shared" si="16"/>
        <v>0</v>
      </c>
      <c r="D30" s="7">
        <v>300</v>
      </c>
      <c r="E30" s="8">
        <f t="shared" si="1"/>
        <v>476.1904761904762</v>
      </c>
      <c r="F30" s="8">
        <f t="shared" si="2"/>
        <v>-776.19047619047615</v>
      </c>
      <c r="H30" s="9" t="s">
        <v>19</v>
      </c>
      <c r="I30" s="10"/>
      <c r="J30" s="7">
        <f t="shared" si="3"/>
        <v>0</v>
      </c>
      <c r="K30" s="7">
        <f t="shared" si="4"/>
        <v>0</v>
      </c>
      <c r="L30" s="10"/>
      <c r="M30" s="7">
        <f t="shared" si="5"/>
        <v>0</v>
      </c>
      <c r="N30" s="7">
        <f t="shared" si="6"/>
        <v>0</v>
      </c>
      <c r="O30" s="10"/>
      <c r="P30" s="7">
        <f t="shared" si="7"/>
        <v>0</v>
      </c>
      <c r="Q30" s="7">
        <f t="shared" si="8"/>
        <v>0</v>
      </c>
      <c r="R30" s="10"/>
      <c r="S30" s="7">
        <f t="shared" si="9"/>
        <v>0</v>
      </c>
      <c r="T30" s="7">
        <f t="shared" si="10"/>
        <v>0</v>
      </c>
      <c r="U30" s="10"/>
      <c r="V30" s="7">
        <f t="shared" si="11"/>
        <v>0</v>
      </c>
      <c r="W30" s="7">
        <f t="shared" si="12"/>
        <v>0</v>
      </c>
      <c r="X30" s="11">
        <f t="shared" si="13"/>
        <v>0</v>
      </c>
      <c r="Y30" s="12">
        <f t="shared" si="14"/>
        <v>0</v>
      </c>
      <c r="Z30" s="12">
        <v>0</v>
      </c>
      <c r="AA30" s="12">
        <f t="shared" si="0"/>
        <v>0</v>
      </c>
    </row>
    <row r="31" spans="1:27">
      <c r="A31" s="6">
        <v>43613</v>
      </c>
      <c r="B31" s="7">
        <f t="shared" si="15"/>
        <v>0</v>
      </c>
      <c r="C31" s="7">
        <f t="shared" si="16"/>
        <v>0</v>
      </c>
      <c r="D31" s="7">
        <v>300</v>
      </c>
      <c r="E31" s="8">
        <f t="shared" si="1"/>
        <v>476.1904761904762</v>
      </c>
      <c r="F31" s="8">
        <f t="shared" si="2"/>
        <v>-776.19047619047615</v>
      </c>
      <c r="H31" s="9" t="s">
        <v>19</v>
      </c>
      <c r="I31" s="10"/>
      <c r="J31" s="7">
        <f t="shared" si="3"/>
        <v>0</v>
      </c>
      <c r="K31" s="7">
        <f t="shared" si="4"/>
        <v>0</v>
      </c>
      <c r="L31" s="10"/>
      <c r="M31" s="7">
        <f t="shared" si="5"/>
        <v>0</v>
      </c>
      <c r="N31" s="7">
        <f t="shared" si="6"/>
        <v>0</v>
      </c>
      <c r="O31" s="10"/>
      <c r="P31" s="7">
        <f t="shared" si="7"/>
        <v>0</v>
      </c>
      <c r="Q31" s="7">
        <f t="shared" si="8"/>
        <v>0</v>
      </c>
      <c r="R31" s="10"/>
      <c r="S31" s="7">
        <f t="shared" si="9"/>
        <v>0</v>
      </c>
      <c r="T31" s="7">
        <f t="shared" si="10"/>
        <v>0</v>
      </c>
      <c r="U31" s="10"/>
      <c r="V31" s="7">
        <f t="shared" si="11"/>
        <v>0</v>
      </c>
      <c r="W31" s="7">
        <f t="shared" si="12"/>
        <v>0</v>
      </c>
      <c r="X31" s="11">
        <f t="shared" si="13"/>
        <v>0</v>
      </c>
      <c r="Y31" s="12">
        <f t="shared" si="14"/>
        <v>0</v>
      </c>
      <c r="Z31" s="12">
        <v>0</v>
      </c>
      <c r="AA31" s="12">
        <f t="shared" si="0"/>
        <v>0</v>
      </c>
    </row>
    <row r="32" spans="1:27">
      <c r="A32" s="6">
        <v>43614</v>
      </c>
      <c r="B32" s="7">
        <f t="shared" si="15"/>
        <v>0</v>
      </c>
      <c r="C32" s="7">
        <f t="shared" si="16"/>
        <v>0</v>
      </c>
      <c r="D32" s="7">
        <v>300</v>
      </c>
      <c r="E32" s="8">
        <f t="shared" si="1"/>
        <v>476.1904761904762</v>
      </c>
      <c r="F32" s="8">
        <f t="shared" si="2"/>
        <v>-776.19047619047615</v>
      </c>
      <c r="H32" s="9" t="s">
        <v>19</v>
      </c>
      <c r="I32" s="10"/>
      <c r="J32" s="7">
        <f t="shared" si="3"/>
        <v>0</v>
      </c>
      <c r="K32" s="7">
        <f t="shared" si="4"/>
        <v>0</v>
      </c>
      <c r="L32" s="10"/>
      <c r="M32" s="7">
        <f t="shared" si="5"/>
        <v>0</v>
      </c>
      <c r="N32" s="7">
        <f t="shared" si="6"/>
        <v>0</v>
      </c>
      <c r="O32" s="10"/>
      <c r="P32" s="7">
        <f t="shared" si="7"/>
        <v>0</v>
      </c>
      <c r="Q32" s="7">
        <f t="shared" si="8"/>
        <v>0</v>
      </c>
      <c r="R32" s="10"/>
      <c r="S32" s="7">
        <f t="shared" si="9"/>
        <v>0</v>
      </c>
      <c r="T32" s="7">
        <f t="shared" si="10"/>
        <v>0</v>
      </c>
      <c r="U32" s="10"/>
      <c r="V32" s="7">
        <f t="shared" si="11"/>
        <v>0</v>
      </c>
      <c r="W32" s="7">
        <f t="shared" si="12"/>
        <v>0</v>
      </c>
      <c r="X32" s="11">
        <f t="shared" si="13"/>
        <v>0</v>
      </c>
      <c r="Y32" s="12">
        <f t="shared" si="14"/>
        <v>0</v>
      </c>
      <c r="Z32" s="12">
        <v>0</v>
      </c>
      <c r="AA32" s="12">
        <f t="shared" si="0"/>
        <v>0</v>
      </c>
    </row>
    <row r="33" spans="1:27">
      <c r="A33" s="6">
        <v>43615</v>
      </c>
      <c r="B33" s="7">
        <f t="shared" si="15"/>
        <v>0</v>
      </c>
      <c r="C33" s="7">
        <f t="shared" si="16"/>
        <v>0</v>
      </c>
      <c r="D33" s="7">
        <v>300</v>
      </c>
      <c r="E33" s="8">
        <f t="shared" si="1"/>
        <v>476.1904761904762</v>
      </c>
      <c r="F33" s="8">
        <f t="shared" si="2"/>
        <v>-776.19047619047615</v>
      </c>
      <c r="H33" s="9" t="s">
        <v>19</v>
      </c>
      <c r="I33" s="10"/>
      <c r="J33" s="7">
        <f t="shared" si="3"/>
        <v>0</v>
      </c>
      <c r="K33" s="7">
        <f t="shared" si="4"/>
        <v>0</v>
      </c>
      <c r="L33" s="10"/>
      <c r="M33" s="7">
        <f t="shared" si="5"/>
        <v>0</v>
      </c>
      <c r="N33" s="7">
        <f t="shared" si="6"/>
        <v>0</v>
      </c>
      <c r="O33" s="10"/>
      <c r="P33" s="7">
        <f t="shared" si="7"/>
        <v>0</v>
      </c>
      <c r="Q33" s="7">
        <f t="shared" si="8"/>
        <v>0</v>
      </c>
      <c r="R33" s="10"/>
      <c r="S33" s="7">
        <f t="shared" si="9"/>
        <v>0</v>
      </c>
      <c r="T33" s="7">
        <f t="shared" si="10"/>
        <v>0</v>
      </c>
      <c r="U33" s="10"/>
      <c r="V33" s="7">
        <f t="shared" si="11"/>
        <v>0</v>
      </c>
      <c r="W33" s="7">
        <f t="shared" si="12"/>
        <v>0</v>
      </c>
      <c r="X33" s="11">
        <f t="shared" si="13"/>
        <v>0</v>
      </c>
      <c r="Y33" s="12">
        <f t="shared" si="14"/>
        <v>0</v>
      </c>
      <c r="Z33" s="12">
        <v>0</v>
      </c>
      <c r="AA33" s="12">
        <f t="shared" si="0"/>
        <v>0</v>
      </c>
    </row>
    <row r="34" spans="1:27">
      <c r="A34" s="13" t="s">
        <v>21</v>
      </c>
      <c r="B34" s="14">
        <f>SUM(B4:B33)</f>
        <v>0</v>
      </c>
      <c r="C34" s="14">
        <f>SUM(C4:C33)</f>
        <v>0</v>
      </c>
      <c r="D34" s="14">
        <f>SUM(D4:D33)</f>
        <v>6900</v>
      </c>
      <c r="E34" s="15">
        <f>SUM(E4:E33)</f>
        <v>14285.714285714297</v>
      </c>
      <c r="F34" s="16">
        <f>SUM(F4:F33)</f>
        <v>-21185.714285714301</v>
      </c>
      <c r="I34" s="1">
        <f>SUM(I4:I33)</f>
        <v>0</v>
      </c>
      <c r="L34" s="1">
        <f>SUM(L4:L33)</f>
        <v>0</v>
      </c>
      <c r="O34" s="1">
        <f>SUM(O4:O33)</f>
        <v>0</v>
      </c>
      <c r="R34" s="1">
        <f>SUM(R4:R33)</f>
        <v>0</v>
      </c>
      <c r="U34" s="1">
        <f>SUM(U4:U33)</f>
        <v>0</v>
      </c>
      <c r="X34" s="17">
        <f>SUM(X4:X33)</f>
        <v>0</v>
      </c>
    </row>
  </sheetData>
  <mergeCells count="4">
    <mergeCell ref="X1:X3"/>
    <mergeCell ref="Y1:Y2"/>
    <mergeCell ref="Z1:Z2"/>
    <mergeCell ref="AA1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870C-3058-4F63-A92E-627BABC8A375}">
  <dimension ref="A1:BS17"/>
  <sheetViews>
    <sheetView workbookViewId="0">
      <selection activeCell="K35" sqref="K35"/>
    </sheetView>
  </sheetViews>
  <sheetFormatPr defaultRowHeight="15"/>
  <cols>
    <col min="1" max="1" width="11.42578125" style="1" customWidth="1"/>
    <col min="2" max="2" width="11.28515625" style="1" customWidth="1"/>
    <col min="3" max="3" width="10.42578125" style="1" customWidth="1"/>
    <col min="4" max="5" width="10" style="1" customWidth="1"/>
    <col min="6" max="6" width="11.140625" style="1" customWidth="1"/>
    <col min="7" max="7" width="16.42578125" style="1" customWidth="1"/>
    <col min="8" max="8" width="9.140625" style="27"/>
    <col min="9" max="9" width="11.7109375" style="1" customWidth="1"/>
    <col min="10" max="10" width="8.140625" style="1" customWidth="1"/>
    <col min="11" max="11" width="7.7109375" style="1" customWidth="1"/>
    <col min="12" max="12" width="9" style="1" customWidth="1"/>
    <col min="13" max="21" width="0" style="1" hidden="1" customWidth="1"/>
    <col min="22" max="24" width="0" hidden="1" customWidth="1"/>
  </cols>
  <sheetData>
    <row r="1" spans="1:71">
      <c r="J1" s="2" t="s">
        <v>3</v>
      </c>
      <c r="K1" s="2" t="s">
        <v>4</v>
      </c>
      <c r="L1" s="2" t="s">
        <v>5</v>
      </c>
      <c r="M1" s="2" t="s">
        <v>6</v>
      </c>
      <c r="N1" s="2" t="s">
        <v>4</v>
      </c>
      <c r="O1" s="2" t="s">
        <v>5</v>
      </c>
      <c r="P1" s="2" t="s">
        <v>7</v>
      </c>
      <c r="Q1" s="2" t="s">
        <v>4</v>
      </c>
      <c r="R1" s="2" t="s">
        <v>5</v>
      </c>
      <c r="S1" s="2" t="s">
        <v>8</v>
      </c>
      <c r="T1" s="2" t="s">
        <v>4</v>
      </c>
      <c r="U1" s="2" t="s">
        <v>5</v>
      </c>
      <c r="V1" s="2" t="s">
        <v>9</v>
      </c>
      <c r="W1" s="2" t="s">
        <v>4</v>
      </c>
      <c r="X1" s="2" t="s">
        <v>5</v>
      </c>
      <c r="Y1" s="30" t="s">
        <v>10</v>
      </c>
      <c r="Z1" s="31" t="s">
        <v>11</v>
      </c>
      <c r="AA1" s="31" t="s">
        <v>12</v>
      </c>
      <c r="AB1" s="31" t="s">
        <v>13</v>
      </c>
    </row>
    <row r="2" spans="1:71">
      <c r="I2" s="3" t="s">
        <v>14</v>
      </c>
      <c r="J2" s="4">
        <v>100</v>
      </c>
      <c r="K2" s="4"/>
      <c r="L2" s="4"/>
      <c r="M2" s="4">
        <v>100</v>
      </c>
      <c r="N2" s="4"/>
      <c r="O2" s="4"/>
      <c r="P2" s="4">
        <v>100</v>
      </c>
      <c r="Q2" s="4"/>
      <c r="R2" s="4"/>
      <c r="S2" s="4">
        <v>100</v>
      </c>
      <c r="T2" s="4"/>
      <c r="U2" s="4"/>
      <c r="V2" s="4">
        <v>100</v>
      </c>
      <c r="W2" s="4"/>
      <c r="X2" s="4"/>
      <c r="Y2" s="30"/>
      <c r="Z2" s="31"/>
      <c r="AA2" s="31"/>
      <c r="AB2" s="31"/>
    </row>
    <row r="3" spans="1:71" s="1" customFormat="1">
      <c r="A3" s="4" t="s">
        <v>2</v>
      </c>
      <c r="B3" s="4" t="s">
        <v>15</v>
      </c>
      <c r="C3" s="4" t="s">
        <v>16</v>
      </c>
      <c r="D3" s="4" t="s">
        <v>0</v>
      </c>
      <c r="E3" s="4" t="s">
        <v>22</v>
      </c>
      <c r="F3" s="4" t="s">
        <v>17</v>
      </c>
      <c r="G3" s="4" t="s">
        <v>1</v>
      </c>
      <c r="H3" s="28"/>
      <c r="I3" s="3" t="s">
        <v>18</v>
      </c>
      <c r="J3" s="4">
        <v>60</v>
      </c>
      <c r="K3" s="4"/>
      <c r="L3" s="4"/>
      <c r="M3" s="4">
        <v>58</v>
      </c>
      <c r="N3" s="4"/>
      <c r="O3" s="4"/>
      <c r="P3" s="4">
        <v>57</v>
      </c>
      <c r="Q3" s="4"/>
      <c r="R3" s="4"/>
      <c r="S3" s="4">
        <v>55</v>
      </c>
      <c r="T3" s="4"/>
      <c r="U3" s="4"/>
      <c r="V3" s="4">
        <v>50</v>
      </c>
      <c r="W3" s="4"/>
      <c r="X3" s="4"/>
      <c r="Y3" s="30"/>
      <c r="Z3" s="5">
        <f>78+15</f>
        <v>93</v>
      </c>
      <c r="AA3" s="5">
        <v>0</v>
      </c>
      <c r="AB3" s="5">
        <v>0</v>
      </c>
    </row>
    <row r="4" spans="1:71">
      <c r="A4" s="6">
        <v>43665</v>
      </c>
      <c r="B4" s="7">
        <f>L4+O4+R4+U4+X4</f>
        <v>0</v>
      </c>
      <c r="C4" s="7">
        <f>K4+N4+Q4+T4+W4</f>
        <v>0</v>
      </c>
      <c r="D4" s="7">
        <v>3000</v>
      </c>
      <c r="E4" s="7">
        <v>200</v>
      </c>
      <c r="F4" s="8">
        <f>10000/31*13</f>
        <v>4193.5483870967737</v>
      </c>
      <c r="G4" s="8">
        <f>B4-C4-D4-E4-F4</f>
        <v>-7393.5483870967737</v>
      </c>
      <c r="I4" s="9" t="s">
        <v>19</v>
      </c>
      <c r="J4" s="10">
        <v>0</v>
      </c>
      <c r="K4" s="7">
        <f>$J$3*J4</f>
        <v>0</v>
      </c>
      <c r="L4" s="7">
        <f>$J$2*J4</f>
        <v>0</v>
      </c>
      <c r="M4" s="10"/>
      <c r="N4" s="7">
        <f>$M$3*M4</f>
        <v>0</v>
      </c>
      <c r="O4" s="7">
        <f>$M$2*M4</f>
        <v>0</v>
      </c>
      <c r="P4" s="10"/>
      <c r="Q4" s="7">
        <f>$P$3*P4</f>
        <v>0</v>
      </c>
      <c r="R4" s="7">
        <f>$P$2*P4</f>
        <v>0</v>
      </c>
      <c r="S4" s="10"/>
      <c r="T4" s="7">
        <f>$S$3*S4</f>
        <v>0</v>
      </c>
      <c r="U4" s="7">
        <f>$S$2*S4</f>
        <v>0</v>
      </c>
      <c r="V4" s="10"/>
      <c r="W4" s="7">
        <f>$V$3*V4</f>
        <v>0</v>
      </c>
      <c r="X4" s="7">
        <f>$V$2*V4</f>
        <v>0</v>
      </c>
      <c r="Y4" s="11">
        <f>J4+M4+P4+S4+V4</f>
        <v>0</v>
      </c>
      <c r="Z4" s="12">
        <f>Z3+AA4-Y4</f>
        <v>163</v>
      </c>
      <c r="AA4" s="12">
        <v>70</v>
      </c>
      <c r="AB4" s="12">
        <f>(Z4-600)*-1</f>
        <v>437</v>
      </c>
    </row>
    <row r="5" spans="1:71" s="26" customFormat="1">
      <c r="A5" s="6">
        <v>43666</v>
      </c>
      <c r="B5" s="7">
        <f t="shared" ref="B5:B16" si="0">L5+O5+R5+U5+X5</f>
        <v>1600</v>
      </c>
      <c r="C5" s="7">
        <f t="shared" ref="C5:C16" si="1">K5+N5+Q5+T5+W5</f>
        <v>960</v>
      </c>
      <c r="D5" s="7">
        <v>0</v>
      </c>
      <c r="E5" s="7">
        <v>0</v>
      </c>
      <c r="F5" s="8">
        <v>0</v>
      </c>
      <c r="G5" s="8">
        <f t="shared" ref="G5:G16" si="2">B5-C5-D5-E5-F5</f>
        <v>640</v>
      </c>
      <c r="H5" s="27"/>
      <c r="I5" s="9" t="s">
        <v>19</v>
      </c>
      <c r="J5" s="10">
        <v>16</v>
      </c>
      <c r="K5" s="7">
        <f t="shared" ref="K5:K16" si="3">$J$3*J5</f>
        <v>960</v>
      </c>
      <c r="L5" s="7">
        <f t="shared" ref="L5:L16" si="4">$J$2*J5</f>
        <v>1600</v>
      </c>
      <c r="M5" s="10"/>
      <c r="N5" s="7">
        <f t="shared" ref="N5:N16" si="5">$M$3*M5</f>
        <v>0</v>
      </c>
      <c r="O5" s="7">
        <f t="shared" ref="O5:O16" si="6">$M$2*M5</f>
        <v>0</v>
      </c>
      <c r="P5" s="10"/>
      <c r="Q5" s="7">
        <f t="shared" ref="Q5:Q16" si="7">$P$3*P5</f>
        <v>0</v>
      </c>
      <c r="R5" s="7">
        <f t="shared" ref="R5:R16" si="8">$P$2*P5</f>
        <v>0</v>
      </c>
      <c r="S5" s="10"/>
      <c r="T5" s="7">
        <f t="shared" ref="T5:T16" si="9">$S$3*S5</f>
        <v>0</v>
      </c>
      <c r="U5" s="7">
        <f t="shared" ref="U5:U16" si="10">$S$2*S5</f>
        <v>0</v>
      </c>
      <c r="V5" s="10"/>
      <c r="W5" s="7">
        <f t="shared" ref="W5:W16" si="11">$V$3*V5</f>
        <v>0</v>
      </c>
      <c r="X5" s="7">
        <f t="shared" ref="X5:X16" si="12">$V$2*V5</f>
        <v>0</v>
      </c>
      <c r="Y5" s="11">
        <f t="shared" ref="Y5:Y16" si="13">J5+M5+P5+S5+V5</f>
        <v>16</v>
      </c>
      <c r="Z5" s="12">
        <f t="shared" ref="Z5:Z16" si="14">Z4+AA5-Y5</f>
        <v>663</v>
      </c>
      <c r="AA5" s="12">
        <v>516</v>
      </c>
      <c r="AB5" s="12">
        <f t="shared" ref="AB5:AB16" si="15">(Z5-600)*-1</f>
        <v>-63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</row>
    <row r="6" spans="1:71">
      <c r="A6" s="6">
        <v>43667</v>
      </c>
      <c r="B6" s="7">
        <f t="shared" si="0"/>
        <v>900</v>
      </c>
      <c r="C6" s="7">
        <f t="shared" si="1"/>
        <v>540</v>
      </c>
      <c r="D6" s="7">
        <v>0</v>
      </c>
      <c r="E6" s="7">
        <v>0</v>
      </c>
      <c r="F6" s="8">
        <v>0</v>
      </c>
      <c r="G6" s="8">
        <f t="shared" si="2"/>
        <v>360</v>
      </c>
      <c r="I6" s="9" t="s">
        <v>19</v>
      </c>
      <c r="J6" s="10">
        <v>9</v>
      </c>
      <c r="K6" s="7">
        <f t="shared" si="3"/>
        <v>540</v>
      </c>
      <c r="L6" s="7">
        <f t="shared" si="4"/>
        <v>900</v>
      </c>
      <c r="M6" s="10"/>
      <c r="N6" s="7">
        <f t="shared" si="5"/>
        <v>0</v>
      </c>
      <c r="O6" s="7">
        <f t="shared" si="6"/>
        <v>0</v>
      </c>
      <c r="P6" s="10"/>
      <c r="Q6" s="7">
        <f t="shared" si="7"/>
        <v>0</v>
      </c>
      <c r="R6" s="7">
        <f t="shared" si="8"/>
        <v>0</v>
      </c>
      <c r="S6" s="10"/>
      <c r="T6" s="7">
        <f t="shared" si="9"/>
        <v>0</v>
      </c>
      <c r="U6" s="7">
        <f t="shared" si="10"/>
        <v>0</v>
      </c>
      <c r="V6" s="10"/>
      <c r="W6" s="7">
        <f t="shared" si="11"/>
        <v>0</v>
      </c>
      <c r="X6" s="7">
        <f t="shared" si="12"/>
        <v>0</v>
      </c>
      <c r="Y6" s="11">
        <f t="shared" si="13"/>
        <v>9</v>
      </c>
      <c r="Z6" s="12">
        <f t="shared" si="14"/>
        <v>654</v>
      </c>
      <c r="AA6" s="12">
        <v>0</v>
      </c>
      <c r="AB6" s="12">
        <f t="shared" si="15"/>
        <v>-54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</row>
    <row r="7" spans="1:71">
      <c r="A7" s="23">
        <v>43668</v>
      </c>
      <c r="B7" s="7">
        <f t="shared" si="0"/>
        <v>0</v>
      </c>
      <c r="C7" s="7">
        <f t="shared" si="1"/>
        <v>0</v>
      </c>
      <c r="D7" s="7">
        <v>0</v>
      </c>
      <c r="E7" s="7">
        <v>0</v>
      </c>
      <c r="F7" s="8">
        <v>0</v>
      </c>
      <c r="G7" s="8">
        <f t="shared" si="2"/>
        <v>0</v>
      </c>
      <c r="I7" s="9" t="s">
        <v>19</v>
      </c>
      <c r="J7" s="10">
        <v>0</v>
      </c>
      <c r="K7" s="7">
        <f t="shared" si="3"/>
        <v>0</v>
      </c>
      <c r="L7" s="7">
        <f t="shared" si="4"/>
        <v>0</v>
      </c>
      <c r="M7" s="10"/>
      <c r="N7" s="7">
        <f t="shared" si="5"/>
        <v>0</v>
      </c>
      <c r="O7" s="7">
        <f t="shared" si="6"/>
        <v>0</v>
      </c>
      <c r="P7" s="10"/>
      <c r="Q7" s="7">
        <f t="shared" si="7"/>
        <v>0</v>
      </c>
      <c r="R7" s="7">
        <f t="shared" si="8"/>
        <v>0</v>
      </c>
      <c r="S7" s="10"/>
      <c r="T7" s="7">
        <f t="shared" si="9"/>
        <v>0</v>
      </c>
      <c r="U7" s="7">
        <f t="shared" si="10"/>
        <v>0</v>
      </c>
      <c r="V7" s="10"/>
      <c r="W7" s="7">
        <f t="shared" si="11"/>
        <v>0</v>
      </c>
      <c r="X7" s="7">
        <f t="shared" si="12"/>
        <v>0</v>
      </c>
      <c r="Y7" s="11">
        <f t="shared" si="13"/>
        <v>0</v>
      </c>
      <c r="Z7" s="12">
        <f t="shared" si="14"/>
        <v>654</v>
      </c>
      <c r="AA7" s="12">
        <v>0</v>
      </c>
      <c r="AB7" s="12">
        <f t="shared" si="15"/>
        <v>-54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</row>
    <row r="8" spans="1:71">
      <c r="A8" s="23">
        <v>43669</v>
      </c>
      <c r="B8" s="7">
        <f t="shared" si="0"/>
        <v>0</v>
      </c>
      <c r="C8" s="7">
        <f t="shared" si="1"/>
        <v>0</v>
      </c>
      <c r="D8" s="7">
        <v>0</v>
      </c>
      <c r="E8" s="7">
        <v>0</v>
      </c>
      <c r="F8" s="8">
        <v>0</v>
      </c>
      <c r="G8" s="8">
        <f t="shared" si="2"/>
        <v>0</v>
      </c>
      <c r="I8" s="9" t="s">
        <v>19</v>
      </c>
      <c r="J8" s="10">
        <v>0</v>
      </c>
      <c r="K8" s="7">
        <f t="shared" si="3"/>
        <v>0</v>
      </c>
      <c r="L8" s="7">
        <f t="shared" si="4"/>
        <v>0</v>
      </c>
      <c r="M8" s="10"/>
      <c r="N8" s="7">
        <f t="shared" si="5"/>
        <v>0</v>
      </c>
      <c r="O8" s="7">
        <f t="shared" si="6"/>
        <v>0</v>
      </c>
      <c r="P8" s="10"/>
      <c r="Q8" s="7">
        <f t="shared" si="7"/>
        <v>0</v>
      </c>
      <c r="R8" s="7">
        <f t="shared" si="8"/>
        <v>0</v>
      </c>
      <c r="S8" s="10"/>
      <c r="T8" s="7">
        <f t="shared" si="9"/>
        <v>0</v>
      </c>
      <c r="U8" s="7">
        <f t="shared" si="10"/>
        <v>0</v>
      </c>
      <c r="V8" s="10"/>
      <c r="W8" s="7">
        <f t="shared" si="11"/>
        <v>0</v>
      </c>
      <c r="X8" s="7">
        <f t="shared" si="12"/>
        <v>0</v>
      </c>
      <c r="Y8" s="11">
        <f t="shared" si="13"/>
        <v>0</v>
      </c>
      <c r="Z8" s="12">
        <f t="shared" si="14"/>
        <v>654</v>
      </c>
      <c r="AA8" s="12">
        <v>0</v>
      </c>
      <c r="AB8" s="12">
        <f t="shared" si="15"/>
        <v>-54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 t="s">
        <v>20</v>
      </c>
      <c r="BS8" s="27"/>
    </row>
    <row r="9" spans="1:71" s="26" customFormat="1">
      <c r="A9" s="6">
        <v>43670</v>
      </c>
      <c r="B9" s="7">
        <f t="shared" si="0"/>
        <v>700</v>
      </c>
      <c r="C9" s="7">
        <f t="shared" si="1"/>
        <v>420</v>
      </c>
      <c r="D9" s="7">
        <v>0</v>
      </c>
      <c r="E9" s="7">
        <v>0</v>
      </c>
      <c r="F9" s="8">
        <v>0</v>
      </c>
      <c r="G9" s="8">
        <f t="shared" si="2"/>
        <v>280</v>
      </c>
      <c r="H9" s="27"/>
      <c r="I9" s="9" t="s">
        <v>19</v>
      </c>
      <c r="J9" s="10">
        <v>7</v>
      </c>
      <c r="K9" s="7">
        <f t="shared" si="3"/>
        <v>420</v>
      </c>
      <c r="L9" s="7">
        <f t="shared" si="4"/>
        <v>700</v>
      </c>
      <c r="M9" s="10"/>
      <c r="N9" s="7">
        <f t="shared" si="5"/>
        <v>0</v>
      </c>
      <c r="O9" s="7">
        <f t="shared" si="6"/>
        <v>0</v>
      </c>
      <c r="P9" s="10"/>
      <c r="Q9" s="7">
        <f t="shared" si="7"/>
        <v>0</v>
      </c>
      <c r="R9" s="7">
        <f t="shared" si="8"/>
        <v>0</v>
      </c>
      <c r="S9" s="10"/>
      <c r="T9" s="7">
        <f t="shared" si="9"/>
        <v>0</v>
      </c>
      <c r="U9" s="7">
        <f t="shared" si="10"/>
        <v>0</v>
      </c>
      <c r="V9" s="10"/>
      <c r="W9" s="7">
        <f t="shared" si="11"/>
        <v>0</v>
      </c>
      <c r="X9" s="7">
        <f t="shared" si="12"/>
        <v>0</v>
      </c>
      <c r="Y9" s="11">
        <f t="shared" si="13"/>
        <v>7</v>
      </c>
      <c r="Z9" s="12">
        <f t="shared" si="14"/>
        <v>647</v>
      </c>
      <c r="AA9" s="12">
        <v>0</v>
      </c>
      <c r="AB9" s="12">
        <f t="shared" si="15"/>
        <v>-47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</row>
    <row r="10" spans="1:71" s="26" customFormat="1">
      <c r="A10" s="6">
        <v>43671</v>
      </c>
      <c r="B10" s="7">
        <f t="shared" si="0"/>
        <v>0</v>
      </c>
      <c r="C10" s="7">
        <f t="shared" si="1"/>
        <v>0</v>
      </c>
      <c r="D10" s="7">
        <v>0</v>
      </c>
      <c r="E10" s="7">
        <v>0</v>
      </c>
      <c r="F10" s="8">
        <v>0</v>
      </c>
      <c r="G10" s="8">
        <f t="shared" si="2"/>
        <v>0</v>
      </c>
      <c r="H10" s="27"/>
      <c r="I10" s="9" t="s">
        <v>19</v>
      </c>
      <c r="J10" s="10">
        <v>0</v>
      </c>
      <c r="K10" s="7">
        <f t="shared" si="3"/>
        <v>0</v>
      </c>
      <c r="L10" s="7">
        <f t="shared" si="4"/>
        <v>0</v>
      </c>
      <c r="M10" s="10"/>
      <c r="N10" s="7">
        <f t="shared" si="5"/>
        <v>0</v>
      </c>
      <c r="O10" s="7">
        <f t="shared" si="6"/>
        <v>0</v>
      </c>
      <c r="P10" s="10"/>
      <c r="Q10" s="7">
        <f t="shared" si="7"/>
        <v>0</v>
      </c>
      <c r="R10" s="7">
        <f t="shared" si="8"/>
        <v>0</v>
      </c>
      <c r="S10" s="10"/>
      <c r="T10" s="7">
        <f t="shared" si="9"/>
        <v>0</v>
      </c>
      <c r="U10" s="7">
        <f t="shared" si="10"/>
        <v>0</v>
      </c>
      <c r="V10" s="10"/>
      <c r="W10" s="7">
        <f t="shared" si="11"/>
        <v>0</v>
      </c>
      <c r="X10" s="7">
        <f t="shared" si="12"/>
        <v>0</v>
      </c>
      <c r="Y10" s="11">
        <f t="shared" si="13"/>
        <v>0</v>
      </c>
      <c r="Z10" s="12">
        <f t="shared" si="14"/>
        <v>647</v>
      </c>
      <c r="AA10" s="12">
        <v>0</v>
      </c>
      <c r="AB10" s="12">
        <f t="shared" si="15"/>
        <v>-47</v>
      </c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</row>
    <row r="11" spans="1:71">
      <c r="A11" s="6">
        <v>43672</v>
      </c>
      <c r="B11" s="7">
        <f t="shared" si="0"/>
        <v>900</v>
      </c>
      <c r="C11" s="7">
        <f t="shared" si="1"/>
        <v>540</v>
      </c>
      <c r="D11" s="7">
        <v>0</v>
      </c>
      <c r="E11" s="7">
        <v>0</v>
      </c>
      <c r="F11" s="8">
        <v>0</v>
      </c>
      <c r="G11" s="8">
        <f t="shared" si="2"/>
        <v>360</v>
      </c>
      <c r="I11" s="9" t="s">
        <v>19</v>
      </c>
      <c r="J11" s="10">
        <v>9</v>
      </c>
      <c r="K11" s="7">
        <f t="shared" si="3"/>
        <v>540</v>
      </c>
      <c r="L11" s="7">
        <f t="shared" si="4"/>
        <v>900</v>
      </c>
      <c r="M11" s="10"/>
      <c r="N11" s="7">
        <f t="shared" si="5"/>
        <v>0</v>
      </c>
      <c r="O11" s="7">
        <f t="shared" si="6"/>
        <v>0</v>
      </c>
      <c r="P11" s="10"/>
      <c r="Q11" s="7">
        <f t="shared" si="7"/>
        <v>0</v>
      </c>
      <c r="R11" s="7">
        <f t="shared" si="8"/>
        <v>0</v>
      </c>
      <c r="S11" s="10"/>
      <c r="T11" s="7">
        <f t="shared" si="9"/>
        <v>0</v>
      </c>
      <c r="U11" s="7">
        <f t="shared" si="10"/>
        <v>0</v>
      </c>
      <c r="V11" s="10"/>
      <c r="W11" s="7">
        <f t="shared" si="11"/>
        <v>0</v>
      </c>
      <c r="X11" s="7">
        <f t="shared" si="12"/>
        <v>0</v>
      </c>
      <c r="Y11" s="11">
        <f t="shared" si="13"/>
        <v>9</v>
      </c>
      <c r="Z11" s="12">
        <f t="shared" si="14"/>
        <v>638</v>
      </c>
      <c r="AA11" s="12">
        <v>0</v>
      </c>
      <c r="AB11" s="12">
        <f t="shared" si="15"/>
        <v>-38</v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</row>
    <row r="12" spans="1:71">
      <c r="A12" s="6">
        <v>43673</v>
      </c>
      <c r="B12" s="7">
        <f t="shared" si="0"/>
        <v>1700</v>
      </c>
      <c r="C12" s="7">
        <f t="shared" si="1"/>
        <v>1020</v>
      </c>
      <c r="D12" s="7">
        <v>0</v>
      </c>
      <c r="E12" s="7">
        <v>0</v>
      </c>
      <c r="F12" s="8">
        <v>0</v>
      </c>
      <c r="G12" s="8">
        <f t="shared" si="2"/>
        <v>680</v>
      </c>
      <c r="I12" s="9" t="s">
        <v>19</v>
      </c>
      <c r="J12" s="10">
        <v>17</v>
      </c>
      <c r="K12" s="7">
        <f t="shared" si="3"/>
        <v>1020</v>
      </c>
      <c r="L12" s="7">
        <f t="shared" si="4"/>
        <v>1700</v>
      </c>
      <c r="M12" s="10"/>
      <c r="N12" s="7">
        <f t="shared" si="5"/>
        <v>0</v>
      </c>
      <c r="O12" s="7">
        <f t="shared" si="6"/>
        <v>0</v>
      </c>
      <c r="P12" s="10"/>
      <c r="Q12" s="7">
        <f t="shared" si="7"/>
        <v>0</v>
      </c>
      <c r="R12" s="7">
        <f t="shared" si="8"/>
        <v>0</v>
      </c>
      <c r="S12" s="10"/>
      <c r="T12" s="7">
        <f t="shared" si="9"/>
        <v>0</v>
      </c>
      <c r="U12" s="7">
        <f t="shared" si="10"/>
        <v>0</v>
      </c>
      <c r="V12" s="10"/>
      <c r="W12" s="7">
        <f t="shared" si="11"/>
        <v>0</v>
      </c>
      <c r="X12" s="7">
        <f t="shared" si="12"/>
        <v>0</v>
      </c>
      <c r="Y12" s="11">
        <f t="shared" si="13"/>
        <v>17</v>
      </c>
      <c r="Z12" s="12">
        <f t="shared" si="14"/>
        <v>621</v>
      </c>
      <c r="AA12" s="12">
        <v>0</v>
      </c>
      <c r="AB12" s="12">
        <f t="shared" si="15"/>
        <v>-21</v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</row>
    <row r="13" spans="1:71">
      <c r="A13" s="6">
        <v>43674</v>
      </c>
      <c r="B13" s="7">
        <f t="shared" si="0"/>
        <v>2500</v>
      </c>
      <c r="C13" s="7">
        <f t="shared" si="1"/>
        <v>1500</v>
      </c>
      <c r="D13" s="7">
        <v>0</v>
      </c>
      <c r="E13" s="7">
        <v>0</v>
      </c>
      <c r="F13" s="8">
        <v>0</v>
      </c>
      <c r="G13" s="8">
        <f t="shared" si="2"/>
        <v>1000</v>
      </c>
      <c r="I13" s="9" t="s">
        <v>19</v>
      </c>
      <c r="J13" s="10">
        <v>25</v>
      </c>
      <c r="K13" s="7">
        <f t="shared" si="3"/>
        <v>1500</v>
      </c>
      <c r="L13" s="7">
        <f t="shared" si="4"/>
        <v>2500</v>
      </c>
      <c r="M13" s="10"/>
      <c r="N13" s="7">
        <f t="shared" si="5"/>
        <v>0</v>
      </c>
      <c r="O13" s="7">
        <f t="shared" si="6"/>
        <v>0</v>
      </c>
      <c r="P13" s="10"/>
      <c r="Q13" s="7">
        <f t="shared" si="7"/>
        <v>0</v>
      </c>
      <c r="R13" s="7">
        <f t="shared" si="8"/>
        <v>0</v>
      </c>
      <c r="S13" s="10"/>
      <c r="T13" s="7">
        <f t="shared" si="9"/>
        <v>0</v>
      </c>
      <c r="U13" s="7">
        <f t="shared" si="10"/>
        <v>0</v>
      </c>
      <c r="V13" s="10"/>
      <c r="W13" s="7">
        <f t="shared" si="11"/>
        <v>0</v>
      </c>
      <c r="X13" s="7">
        <f t="shared" si="12"/>
        <v>0</v>
      </c>
      <c r="Y13" s="11">
        <f t="shared" si="13"/>
        <v>25</v>
      </c>
      <c r="Z13" s="12">
        <f t="shared" si="14"/>
        <v>613</v>
      </c>
      <c r="AA13" s="12">
        <v>17</v>
      </c>
      <c r="AB13" s="12">
        <f t="shared" si="15"/>
        <v>-13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</row>
    <row r="14" spans="1:71">
      <c r="A14" s="23">
        <v>43675</v>
      </c>
      <c r="B14" s="7">
        <f t="shared" si="0"/>
        <v>0</v>
      </c>
      <c r="C14" s="7">
        <f t="shared" si="1"/>
        <v>0</v>
      </c>
      <c r="D14" s="7">
        <v>0</v>
      </c>
      <c r="E14" s="7">
        <v>0</v>
      </c>
      <c r="F14" s="8">
        <v>0</v>
      </c>
      <c r="G14" s="8">
        <f t="shared" si="2"/>
        <v>0</v>
      </c>
      <c r="I14" s="9" t="s">
        <v>19</v>
      </c>
      <c r="J14" s="10">
        <v>0</v>
      </c>
      <c r="K14" s="7">
        <f t="shared" si="3"/>
        <v>0</v>
      </c>
      <c r="L14" s="7">
        <f t="shared" si="4"/>
        <v>0</v>
      </c>
      <c r="M14" s="10"/>
      <c r="N14" s="7">
        <f t="shared" si="5"/>
        <v>0</v>
      </c>
      <c r="O14" s="7">
        <f t="shared" si="6"/>
        <v>0</v>
      </c>
      <c r="P14" s="10"/>
      <c r="Q14" s="7">
        <f t="shared" si="7"/>
        <v>0</v>
      </c>
      <c r="R14" s="7">
        <f t="shared" si="8"/>
        <v>0</v>
      </c>
      <c r="S14" s="10"/>
      <c r="T14" s="7">
        <f t="shared" si="9"/>
        <v>0</v>
      </c>
      <c r="U14" s="7">
        <f t="shared" si="10"/>
        <v>0</v>
      </c>
      <c r="V14" s="10"/>
      <c r="W14" s="7">
        <f t="shared" si="11"/>
        <v>0</v>
      </c>
      <c r="X14" s="7">
        <f t="shared" si="12"/>
        <v>0</v>
      </c>
      <c r="Y14" s="11">
        <f t="shared" si="13"/>
        <v>0</v>
      </c>
      <c r="Z14" s="12">
        <f t="shared" si="14"/>
        <v>613</v>
      </c>
      <c r="AA14" s="12">
        <v>0</v>
      </c>
      <c r="AB14" s="12">
        <f t="shared" si="15"/>
        <v>-13</v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</row>
    <row r="15" spans="1:71">
      <c r="A15" s="23">
        <v>43676</v>
      </c>
      <c r="B15" s="7">
        <f t="shared" si="0"/>
        <v>0</v>
      </c>
      <c r="C15" s="7">
        <f t="shared" si="1"/>
        <v>0</v>
      </c>
      <c r="D15" s="7">
        <v>0</v>
      </c>
      <c r="E15" s="7">
        <v>0</v>
      </c>
      <c r="F15" s="8">
        <v>0</v>
      </c>
      <c r="G15" s="8">
        <f t="shared" si="2"/>
        <v>0</v>
      </c>
      <c r="I15" s="9" t="s">
        <v>19</v>
      </c>
      <c r="J15" s="10">
        <v>0</v>
      </c>
      <c r="K15" s="7">
        <f t="shared" si="3"/>
        <v>0</v>
      </c>
      <c r="L15" s="7">
        <f t="shared" si="4"/>
        <v>0</v>
      </c>
      <c r="M15" s="10"/>
      <c r="N15" s="7">
        <f t="shared" si="5"/>
        <v>0</v>
      </c>
      <c r="O15" s="7">
        <f t="shared" si="6"/>
        <v>0</v>
      </c>
      <c r="P15" s="10"/>
      <c r="Q15" s="7">
        <f t="shared" si="7"/>
        <v>0</v>
      </c>
      <c r="R15" s="7">
        <f t="shared" si="8"/>
        <v>0</v>
      </c>
      <c r="S15" s="10"/>
      <c r="T15" s="7">
        <f t="shared" si="9"/>
        <v>0</v>
      </c>
      <c r="U15" s="7">
        <f t="shared" si="10"/>
        <v>0</v>
      </c>
      <c r="V15" s="10"/>
      <c r="W15" s="7">
        <f t="shared" si="11"/>
        <v>0</v>
      </c>
      <c r="X15" s="7">
        <f t="shared" si="12"/>
        <v>0</v>
      </c>
      <c r="Y15" s="11">
        <f t="shared" si="13"/>
        <v>0</v>
      </c>
      <c r="Z15" s="12">
        <f t="shared" si="14"/>
        <v>613</v>
      </c>
      <c r="AA15" s="12">
        <v>0</v>
      </c>
      <c r="AB15" s="12">
        <f t="shared" si="15"/>
        <v>-13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</row>
    <row r="16" spans="1:71" s="26" customFormat="1">
      <c r="A16" s="6">
        <v>43677</v>
      </c>
      <c r="B16" s="7">
        <f t="shared" si="0"/>
        <v>400</v>
      </c>
      <c r="C16" s="7">
        <f t="shared" si="1"/>
        <v>240</v>
      </c>
      <c r="D16" s="7">
        <v>0</v>
      </c>
      <c r="E16" s="7">
        <v>0</v>
      </c>
      <c r="F16" s="8">
        <v>0</v>
      </c>
      <c r="G16" s="8">
        <f t="shared" si="2"/>
        <v>160</v>
      </c>
      <c r="H16" s="27"/>
      <c r="I16" s="9" t="s">
        <v>19</v>
      </c>
      <c r="J16" s="10">
        <v>4</v>
      </c>
      <c r="K16" s="7">
        <f t="shared" si="3"/>
        <v>240</v>
      </c>
      <c r="L16" s="7">
        <f t="shared" si="4"/>
        <v>400</v>
      </c>
      <c r="M16" s="10"/>
      <c r="N16" s="7">
        <f t="shared" si="5"/>
        <v>0</v>
      </c>
      <c r="O16" s="7">
        <f t="shared" si="6"/>
        <v>0</v>
      </c>
      <c r="P16" s="10"/>
      <c r="Q16" s="7">
        <f t="shared" si="7"/>
        <v>0</v>
      </c>
      <c r="R16" s="7">
        <f t="shared" si="8"/>
        <v>0</v>
      </c>
      <c r="S16" s="10"/>
      <c r="T16" s="7">
        <f t="shared" si="9"/>
        <v>0</v>
      </c>
      <c r="U16" s="7">
        <f t="shared" si="10"/>
        <v>0</v>
      </c>
      <c r="V16" s="10"/>
      <c r="W16" s="7">
        <f t="shared" si="11"/>
        <v>0</v>
      </c>
      <c r="X16" s="7">
        <f t="shared" si="12"/>
        <v>0</v>
      </c>
      <c r="Y16" s="11">
        <f t="shared" si="13"/>
        <v>4</v>
      </c>
      <c r="Z16" s="12">
        <f t="shared" si="14"/>
        <v>609</v>
      </c>
      <c r="AA16" s="12">
        <v>0</v>
      </c>
      <c r="AB16" s="12">
        <f t="shared" si="15"/>
        <v>-9</v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</row>
    <row r="17" spans="1:25">
      <c r="A17" s="13" t="s">
        <v>21</v>
      </c>
      <c r="B17" s="14">
        <f t="shared" ref="B17:G17" si="16">SUM(B4:B16)</f>
        <v>8700</v>
      </c>
      <c r="C17" s="14">
        <f t="shared" si="16"/>
        <v>5220</v>
      </c>
      <c r="D17" s="14">
        <f t="shared" si="16"/>
        <v>3000</v>
      </c>
      <c r="E17" s="14">
        <f t="shared" si="16"/>
        <v>200</v>
      </c>
      <c r="F17" s="15">
        <f t="shared" si="16"/>
        <v>4193.5483870967737</v>
      </c>
      <c r="G17" s="16">
        <f t="shared" si="16"/>
        <v>-3913.5483870967737</v>
      </c>
      <c r="J17" s="1">
        <f>SUM(J4:J16)</f>
        <v>87</v>
      </c>
      <c r="M17" s="1">
        <f>SUM(M4:M16)</f>
        <v>0</v>
      </c>
      <c r="P17" s="1">
        <f>SUM(P4:P16)</f>
        <v>0</v>
      </c>
      <c r="S17" s="1">
        <f>SUM(S4:S16)</f>
        <v>0</v>
      </c>
      <c r="V17" s="1">
        <f>SUM(V4:V16)</f>
        <v>0</v>
      </c>
      <c r="Y17" s="17">
        <f>SUM(Y4:Y16)</f>
        <v>87</v>
      </c>
    </row>
  </sheetData>
  <mergeCells count="4">
    <mergeCell ref="Y1:Y3"/>
    <mergeCell ref="Z1:Z2"/>
    <mergeCell ref="AA1:AA2"/>
    <mergeCell ref="AB1:AB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854C-015F-4945-921E-44DEE9080593}">
  <dimension ref="A1:BS35"/>
  <sheetViews>
    <sheetView workbookViewId="0">
      <selection activeCell="D39" sqref="D39"/>
    </sheetView>
  </sheetViews>
  <sheetFormatPr defaultRowHeight="15"/>
  <cols>
    <col min="1" max="1" width="11.42578125" style="1" customWidth="1"/>
    <col min="2" max="2" width="11.28515625" style="1" customWidth="1"/>
    <col min="3" max="3" width="10.42578125" style="1" customWidth="1"/>
    <col min="4" max="5" width="10" style="1" customWidth="1"/>
    <col min="6" max="6" width="11.140625" style="1" customWidth="1"/>
    <col min="7" max="7" width="16.42578125" style="1" customWidth="1"/>
    <col min="8" max="8" width="9.140625" style="27"/>
    <col min="9" max="9" width="11.7109375" style="1" customWidth="1"/>
    <col min="10" max="10" width="8.140625" style="1" customWidth="1"/>
    <col min="11" max="11" width="7.7109375" style="1" customWidth="1"/>
    <col min="12" max="12" width="9" style="1" customWidth="1"/>
    <col min="13" max="21" width="0" style="1" hidden="1" customWidth="1"/>
    <col min="22" max="24" width="0" hidden="1" customWidth="1"/>
  </cols>
  <sheetData>
    <row r="1" spans="1:71">
      <c r="J1" s="2" t="s">
        <v>3</v>
      </c>
      <c r="K1" s="2" t="s">
        <v>4</v>
      </c>
      <c r="L1" s="2" t="s">
        <v>5</v>
      </c>
      <c r="M1" s="2" t="s">
        <v>6</v>
      </c>
      <c r="N1" s="2" t="s">
        <v>4</v>
      </c>
      <c r="O1" s="2" t="s">
        <v>5</v>
      </c>
      <c r="P1" s="2" t="s">
        <v>7</v>
      </c>
      <c r="Q1" s="2" t="s">
        <v>4</v>
      </c>
      <c r="R1" s="2" t="s">
        <v>5</v>
      </c>
      <c r="S1" s="2" t="s">
        <v>8</v>
      </c>
      <c r="T1" s="2" t="s">
        <v>4</v>
      </c>
      <c r="U1" s="2" t="s">
        <v>5</v>
      </c>
      <c r="V1" s="2" t="s">
        <v>9</v>
      </c>
      <c r="W1" s="2" t="s">
        <v>4</v>
      </c>
      <c r="X1" s="2" t="s">
        <v>5</v>
      </c>
      <c r="Y1" s="30" t="s">
        <v>10</v>
      </c>
      <c r="Z1" s="31" t="s">
        <v>11</v>
      </c>
      <c r="AA1" s="31" t="s">
        <v>12</v>
      </c>
      <c r="AB1" s="31" t="s">
        <v>13</v>
      </c>
    </row>
    <row r="2" spans="1:71">
      <c r="I2" s="3" t="s">
        <v>14</v>
      </c>
      <c r="J2" s="4">
        <v>100</v>
      </c>
      <c r="K2" s="4"/>
      <c r="L2" s="4"/>
      <c r="M2" s="4">
        <v>100</v>
      </c>
      <c r="N2" s="4"/>
      <c r="O2" s="4"/>
      <c r="P2" s="4">
        <v>100</v>
      </c>
      <c r="Q2" s="4"/>
      <c r="R2" s="4"/>
      <c r="S2" s="4">
        <v>100</v>
      </c>
      <c r="T2" s="4"/>
      <c r="U2" s="4"/>
      <c r="V2" s="4">
        <v>100</v>
      </c>
      <c r="W2" s="4"/>
      <c r="X2" s="4"/>
      <c r="Y2" s="30"/>
      <c r="Z2" s="31"/>
      <c r="AA2" s="31"/>
      <c r="AB2" s="31"/>
    </row>
    <row r="3" spans="1:71" s="1" customFormat="1">
      <c r="A3" s="4" t="s">
        <v>2</v>
      </c>
      <c r="B3" s="4" t="s">
        <v>15</v>
      </c>
      <c r="C3" s="4" t="s">
        <v>16</v>
      </c>
      <c r="D3" s="4" t="s">
        <v>0</v>
      </c>
      <c r="E3" s="4" t="s">
        <v>22</v>
      </c>
      <c r="F3" s="4" t="s">
        <v>17</v>
      </c>
      <c r="G3" s="4" t="s">
        <v>1</v>
      </c>
      <c r="H3" s="28"/>
      <c r="I3" s="3" t="s">
        <v>18</v>
      </c>
      <c r="J3" s="4">
        <v>60</v>
      </c>
      <c r="K3" s="4"/>
      <c r="L3" s="4"/>
      <c r="M3" s="4">
        <v>58</v>
      </c>
      <c r="N3" s="4"/>
      <c r="O3" s="4"/>
      <c r="P3" s="4">
        <v>57</v>
      </c>
      <c r="Q3" s="4"/>
      <c r="R3" s="4"/>
      <c r="S3" s="4">
        <v>55</v>
      </c>
      <c r="T3" s="4"/>
      <c r="U3" s="4"/>
      <c r="V3" s="4">
        <v>50</v>
      </c>
      <c r="W3" s="4"/>
      <c r="X3" s="4"/>
      <c r="Y3" s="30"/>
      <c r="Z3" s="5">
        <v>609</v>
      </c>
      <c r="AA3" s="5">
        <v>0</v>
      </c>
      <c r="AB3" s="5">
        <v>0</v>
      </c>
    </row>
    <row r="4" spans="1:71">
      <c r="A4" s="6">
        <v>43678</v>
      </c>
      <c r="B4" s="7">
        <f>L4+O4+R4+U4+X4</f>
        <v>800</v>
      </c>
      <c r="C4" s="7">
        <f>K4+N4+Q4+T4+W4</f>
        <v>480</v>
      </c>
      <c r="D4" s="7">
        <v>300</v>
      </c>
      <c r="E4" s="7">
        <v>0</v>
      </c>
      <c r="F4" s="8">
        <f>10000/31</f>
        <v>322.58064516129031</v>
      </c>
      <c r="G4" s="8">
        <f>B4-C4-D4-E4-F4</f>
        <v>-302.58064516129031</v>
      </c>
      <c r="I4" s="9" t="s">
        <v>19</v>
      </c>
      <c r="J4" s="10">
        <v>8</v>
      </c>
      <c r="K4" s="7">
        <f>$J$3*J4</f>
        <v>480</v>
      </c>
      <c r="L4" s="7">
        <f>$J$2*J4</f>
        <v>800</v>
      </c>
      <c r="M4" s="10"/>
      <c r="N4" s="7">
        <f t="shared" ref="N4:N10" si="0">$M$3*M4</f>
        <v>0</v>
      </c>
      <c r="O4" s="7">
        <f t="shared" ref="O4:O10" si="1">$M$2*M4</f>
        <v>0</v>
      </c>
      <c r="P4" s="10"/>
      <c r="Q4" s="7">
        <f t="shared" ref="Q4:Q10" si="2">$P$3*P4</f>
        <v>0</v>
      </c>
      <c r="R4" s="7">
        <f t="shared" ref="R4:R10" si="3">$P$2*P4</f>
        <v>0</v>
      </c>
      <c r="S4" s="10"/>
      <c r="T4" s="7">
        <f t="shared" ref="T4:T10" si="4">$S$3*S4</f>
        <v>0</v>
      </c>
      <c r="U4" s="7">
        <f t="shared" ref="U4:U10" si="5">$S$2*S4</f>
        <v>0</v>
      </c>
      <c r="V4" s="10"/>
      <c r="W4" s="7">
        <f t="shared" ref="W4:W10" si="6">$V$3*V4</f>
        <v>0</v>
      </c>
      <c r="X4" s="7">
        <f t="shared" ref="X4:X10" si="7">$V$2*V4</f>
        <v>0</v>
      </c>
      <c r="Y4" s="11">
        <f>J4+M4+P4+S4+V4</f>
        <v>8</v>
      </c>
      <c r="Z4" s="12">
        <f>Z3+AA4-Y4</f>
        <v>601</v>
      </c>
      <c r="AA4" s="12">
        <v>0</v>
      </c>
      <c r="AB4" s="12">
        <f>(Z4-600)*-1</f>
        <v>-1</v>
      </c>
    </row>
    <row r="5" spans="1:71" s="26" customFormat="1">
      <c r="A5" s="6">
        <v>43679</v>
      </c>
      <c r="B5" s="7">
        <f t="shared" ref="B5:B34" si="8">L5+O5+R5+U5+X5</f>
        <v>1000</v>
      </c>
      <c r="C5" s="7">
        <f t="shared" ref="C5:C34" si="9">K5+N5+Q5+T5+W5</f>
        <v>600</v>
      </c>
      <c r="D5" s="7">
        <v>300</v>
      </c>
      <c r="E5" s="7">
        <v>0</v>
      </c>
      <c r="F5" s="8">
        <f t="shared" ref="F5:F34" si="10">10000/31</f>
        <v>322.58064516129031</v>
      </c>
      <c r="G5" s="8">
        <f t="shared" ref="G5:G34" si="11">B5-C5-D5-E5-F5</f>
        <v>-222.58064516129031</v>
      </c>
      <c r="H5" s="27"/>
      <c r="I5" s="9" t="s">
        <v>19</v>
      </c>
      <c r="J5" s="10">
        <v>10</v>
      </c>
      <c r="K5" s="7">
        <f t="shared" ref="K5:K34" si="12">$J$3*J5</f>
        <v>600</v>
      </c>
      <c r="L5" s="7">
        <f t="shared" ref="L5:L34" si="13">$J$2*J5</f>
        <v>1000</v>
      </c>
      <c r="M5" s="10"/>
      <c r="N5" s="7">
        <f t="shared" si="0"/>
        <v>0</v>
      </c>
      <c r="O5" s="7">
        <f t="shared" si="1"/>
        <v>0</v>
      </c>
      <c r="P5" s="10"/>
      <c r="Q5" s="7">
        <f t="shared" si="2"/>
        <v>0</v>
      </c>
      <c r="R5" s="7">
        <f t="shared" si="3"/>
        <v>0</v>
      </c>
      <c r="S5" s="10"/>
      <c r="T5" s="7">
        <f t="shared" si="4"/>
        <v>0</v>
      </c>
      <c r="U5" s="7">
        <f t="shared" si="5"/>
        <v>0</v>
      </c>
      <c r="V5" s="10"/>
      <c r="W5" s="7">
        <f t="shared" si="6"/>
        <v>0</v>
      </c>
      <c r="X5" s="7">
        <f t="shared" si="7"/>
        <v>0</v>
      </c>
      <c r="Y5" s="11">
        <f t="shared" ref="Y5:Y34" si="14">J5+M5+P5+S5+V5</f>
        <v>10</v>
      </c>
      <c r="Z5" s="12">
        <f t="shared" ref="Z5:Z34" si="15">Z4+AA5-Y5</f>
        <v>591</v>
      </c>
      <c r="AA5" s="12">
        <v>0</v>
      </c>
      <c r="AB5" s="12">
        <f t="shared" ref="AB5:AB34" si="16">(Z5-600)*-1</f>
        <v>9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</row>
    <row r="6" spans="1:71">
      <c r="A6" s="6">
        <v>43680</v>
      </c>
      <c r="B6" s="7">
        <f t="shared" si="8"/>
        <v>1000</v>
      </c>
      <c r="C6" s="7">
        <f t="shared" si="9"/>
        <v>600</v>
      </c>
      <c r="D6" s="7">
        <v>300</v>
      </c>
      <c r="E6" s="7">
        <v>0</v>
      </c>
      <c r="F6" s="8">
        <f t="shared" si="10"/>
        <v>322.58064516129031</v>
      </c>
      <c r="G6" s="8">
        <f t="shared" si="11"/>
        <v>-222.58064516129031</v>
      </c>
      <c r="I6" s="9" t="s">
        <v>19</v>
      </c>
      <c r="J6" s="10">
        <v>10</v>
      </c>
      <c r="K6" s="7">
        <f t="shared" si="12"/>
        <v>600</v>
      </c>
      <c r="L6" s="7">
        <f t="shared" si="13"/>
        <v>1000</v>
      </c>
      <c r="M6" s="10"/>
      <c r="N6" s="7">
        <f t="shared" si="0"/>
        <v>0</v>
      </c>
      <c r="O6" s="7">
        <f t="shared" si="1"/>
        <v>0</v>
      </c>
      <c r="P6" s="10"/>
      <c r="Q6" s="7">
        <f t="shared" si="2"/>
        <v>0</v>
      </c>
      <c r="R6" s="7">
        <f t="shared" si="3"/>
        <v>0</v>
      </c>
      <c r="S6" s="10"/>
      <c r="T6" s="7">
        <f t="shared" si="4"/>
        <v>0</v>
      </c>
      <c r="U6" s="7">
        <f t="shared" si="5"/>
        <v>0</v>
      </c>
      <c r="V6" s="10"/>
      <c r="W6" s="7">
        <f t="shared" si="6"/>
        <v>0</v>
      </c>
      <c r="X6" s="7">
        <f t="shared" si="7"/>
        <v>0</v>
      </c>
      <c r="Y6" s="11">
        <f t="shared" si="14"/>
        <v>10</v>
      </c>
      <c r="Z6" s="12">
        <f t="shared" si="15"/>
        <v>581</v>
      </c>
      <c r="AA6" s="12">
        <v>0</v>
      </c>
      <c r="AB6" s="12">
        <f t="shared" si="16"/>
        <v>19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</row>
    <row r="7" spans="1:71">
      <c r="A7" s="6">
        <v>43681</v>
      </c>
      <c r="B7" s="7">
        <f t="shared" si="8"/>
        <v>1500</v>
      </c>
      <c r="C7" s="7">
        <f t="shared" si="9"/>
        <v>900</v>
      </c>
      <c r="D7" s="7">
        <v>300</v>
      </c>
      <c r="E7" s="7">
        <v>0</v>
      </c>
      <c r="F7" s="8">
        <f t="shared" si="10"/>
        <v>322.58064516129031</v>
      </c>
      <c r="G7" s="8">
        <f t="shared" si="11"/>
        <v>-22.580645161290306</v>
      </c>
      <c r="I7" s="9" t="s">
        <v>19</v>
      </c>
      <c r="J7" s="10">
        <v>15</v>
      </c>
      <c r="K7" s="7">
        <f t="shared" si="12"/>
        <v>900</v>
      </c>
      <c r="L7" s="7">
        <f t="shared" si="13"/>
        <v>1500</v>
      </c>
      <c r="M7" s="10"/>
      <c r="N7" s="7">
        <f t="shared" si="0"/>
        <v>0</v>
      </c>
      <c r="O7" s="7">
        <f t="shared" si="1"/>
        <v>0</v>
      </c>
      <c r="P7" s="10"/>
      <c r="Q7" s="7">
        <f t="shared" si="2"/>
        <v>0</v>
      </c>
      <c r="R7" s="7">
        <f t="shared" si="3"/>
        <v>0</v>
      </c>
      <c r="S7" s="10"/>
      <c r="T7" s="7">
        <f t="shared" si="4"/>
        <v>0</v>
      </c>
      <c r="U7" s="7">
        <f t="shared" si="5"/>
        <v>0</v>
      </c>
      <c r="V7" s="10"/>
      <c r="W7" s="7">
        <f t="shared" si="6"/>
        <v>0</v>
      </c>
      <c r="X7" s="7">
        <f t="shared" si="7"/>
        <v>0</v>
      </c>
      <c r="Y7" s="11">
        <f t="shared" si="14"/>
        <v>15</v>
      </c>
      <c r="Z7" s="12">
        <f t="shared" si="15"/>
        <v>566</v>
      </c>
      <c r="AA7" s="12">
        <v>0</v>
      </c>
      <c r="AB7" s="12">
        <f t="shared" si="16"/>
        <v>34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</row>
    <row r="8" spans="1:71">
      <c r="A8" s="23">
        <v>43682</v>
      </c>
      <c r="B8" s="24">
        <f t="shared" si="8"/>
        <v>0</v>
      </c>
      <c r="C8" s="24">
        <f t="shared" si="9"/>
        <v>0</v>
      </c>
      <c r="D8" s="24">
        <v>0</v>
      </c>
      <c r="E8" s="24">
        <v>0</v>
      </c>
      <c r="F8" s="25">
        <f t="shared" si="10"/>
        <v>322.58064516129031</v>
      </c>
      <c r="G8" s="25">
        <f t="shared" si="11"/>
        <v>-322.58064516129031</v>
      </c>
      <c r="I8" s="9" t="s">
        <v>19</v>
      </c>
      <c r="J8" s="24"/>
      <c r="K8" s="7">
        <f t="shared" si="12"/>
        <v>0</v>
      </c>
      <c r="L8" s="7">
        <f t="shared" si="13"/>
        <v>0</v>
      </c>
      <c r="M8" s="10"/>
      <c r="N8" s="7">
        <f t="shared" si="0"/>
        <v>0</v>
      </c>
      <c r="O8" s="7">
        <f t="shared" si="1"/>
        <v>0</v>
      </c>
      <c r="P8" s="10"/>
      <c r="Q8" s="7">
        <f t="shared" si="2"/>
        <v>0</v>
      </c>
      <c r="R8" s="7">
        <f t="shared" si="3"/>
        <v>0</v>
      </c>
      <c r="S8" s="10"/>
      <c r="T8" s="7">
        <f t="shared" si="4"/>
        <v>0</v>
      </c>
      <c r="U8" s="7">
        <f t="shared" si="5"/>
        <v>0</v>
      </c>
      <c r="V8" s="10"/>
      <c r="W8" s="7">
        <f t="shared" si="6"/>
        <v>0</v>
      </c>
      <c r="X8" s="7">
        <f t="shared" si="7"/>
        <v>0</v>
      </c>
      <c r="Y8" s="11">
        <f t="shared" si="14"/>
        <v>0</v>
      </c>
      <c r="Z8" s="12">
        <f t="shared" si="15"/>
        <v>566</v>
      </c>
      <c r="AA8" s="12">
        <v>0</v>
      </c>
      <c r="AB8" s="12">
        <f t="shared" si="16"/>
        <v>34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 t="s">
        <v>20</v>
      </c>
      <c r="BS8" s="27"/>
    </row>
    <row r="9" spans="1:71" s="26" customFormat="1">
      <c r="A9" s="23">
        <v>43683</v>
      </c>
      <c r="B9" s="24">
        <f t="shared" si="8"/>
        <v>0</v>
      </c>
      <c r="C9" s="24">
        <f t="shared" si="9"/>
        <v>0</v>
      </c>
      <c r="D9" s="24">
        <v>0</v>
      </c>
      <c r="E9" s="24">
        <v>0</v>
      </c>
      <c r="F9" s="25">
        <f t="shared" si="10"/>
        <v>322.58064516129031</v>
      </c>
      <c r="G9" s="25">
        <f t="shared" si="11"/>
        <v>-322.58064516129031</v>
      </c>
      <c r="H9" s="27"/>
      <c r="I9" s="9" t="s">
        <v>19</v>
      </c>
      <c r="J9" s="24"/>
      <c r="K9" s="7">
        <f t="shared" si="12"/>
        <v>0</v>
      </c>
      <c r="L9" s="7">
        <f t="shared" si="13"/>
        <v>0</v>
      </c>
      <c r="M9" s="10"/>
      <c r="N9" s="7">
        <f t="shared" si="0"/>
        <v>0</v>
      </c>
      <c r="O9" s="7">
        <f t="shared" si="1"/>
        <v>0</v>
      </c>
      <c r="P9" s="10"/>
      <c r="Q9" s="7">
        <f t="shared" si="2"/>
        <v>0</v>
      </c>
      <c r="R9" s="7">
        <f t="shared" si="3"/>
        <v>0</v>
      </c>
      <c r="S9" s="10"/>
      <c r="T9" s="7">
        <f t="shared" si="4"/>
        <v>0</v>
      </c>
      <c r="U9" s="7">
        <f t="shared" si="5"/>
        <v>0</v>
      </c>
      <c r="V9" s="10"/>
      <c r="W9" s="7">
        <f t="shared" si="6"/>
        <v>0</v>
      </c>
      <c r="X9" s="7">
        <f t="shared" si="7"/>
        <v>0</v>
      </c>
      <c r="Y9" s="11">
        <f t="shared" si="14"/>
        <v>0</v>
      </c>
      <c r="Z9" s="12">
        <f t="shared" si="15"/>
        <v>566</v>
      </c>
      <c r="AA9" s="12">
        <v>0</v>
      </c>
      <c r="AB9" s="12">
        <f t="shared" si="16"/>
        <v>34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</row>
    <row r="10" spans="1:71" s="26" customFormat="1">
      <c r="A10" s="6">
        <v>43684</v>
      </c>
      <c r="B10" s="7">
        <f t="shared" si="8"/>
        <v>500</v>
      </c>
      <c r="C10" s="7">
        <f t="shared" si="9"/>
        <v>300</v>
      </c>
      <c r="D10" s="7">
        <v>300</v>
      </c>
      <c r="E10" s="7">
        <v>0</v>
      </c>
      <c r="F10" s="8">
        <f t="shared" si="10"/>
        <v>322.58064516129031</v>
      </c>
      <c r="G10" s="8">
        <f t="shared" si="11"/>
        <v>-422.58064516129031</v>
      </c>
      <c r="H10" s="27"/>
      <c r="I10" s="9" t="s">
        <v>19</v>
      </c>
      <c r="J10" s="10">
        <v>5</v>
      </c>
      <c r="K10" s="7">
        <f t="shared" si="12"/>
        <v>300</v>
      </c>
      <c r="L10" s="7">
        <f t="shared" si="13"/>
        <v>500</v>
      </c>
      <c r="M10" s="10"/>
      <c r="N10" s="7">
        <f t="shared" si="0"/>
        <v>0</v>
      </c>
      <c r="O10" s="7">
        <f t="shared" si="1"/>
        <v>0</v>
      </c>
      <c r="P10" s="10"/>
      <c r="Q10" s="7">
        <f t="shared" si="2"/>
        <v>0</v>
      </c>
      <c r="R10" s="7">
        <f t="shared" si="3"/>
        <v>0</v>
      </c>
      <c r="S10" s="10"/>
      <c r="T10" s="7">
        <f t="shared" si="4"/>
        <v>0</v>
      </c>
      <c r="U10" s="7">
        <f t="shared" si="5"/>
        <v>0</v>
      </c>
      <c r="V10" s="10"/>
      <c r="W10" s="7">
        <f t="shared" si="6"/>
        <v>0</v>
      </c>
      <c r="X10" s="7">
        <f t="shared" si="7"/>
        <v>0</v>
      </c>
      <c r="Y10" s="11">
        <f t="shared" si="14"/>
        <v>5</v>
      </c>
      <c r="Z10" s="12">
        <f t="shared" si="15"/>
        <v>561</v>
      </c>
      <c r="AA10" s="12">
        <v>0</v>
      </c>
      <c r="AB10" s="12">
        <f t="shared" si="16"/>
        <v>39</v>
      </c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</row>
    <row r="11" spans="1:71" s="26" customFormat="1">
      <c r="A11" s="6">
        <v>43685</v>
      </c>
      <c r="B11" s="7">
        <f t="shared" si="8"/>
        <v>600</v>
      </c>
      <c r="C11" s="7">
        <f t="shared" si="9"/>
        <v>360</v>
      </c>
      <c r="D11" s="7">
        <v>300</v>
      </c>
      <c r="E11" s="7">
        <v>0</v>
      </c>
      <c r="F11" s="8">
        <f t="shared" si="10"/>
        <v>322.58064516129031</v>
      </c>
      <c r="G11" s="8">
        <f t="shared" si="11"/>
        <v>-382.58064516129031</v>
      </c>
      <c r="H11" s="27"/>
      <c r="I11" s="9" t="s">
        <v>19</v>
      </c>
      <c r="J11" s="10">
        <v>6</v>
      </c>
      <c r="K11" s="7">
        <f t="shared" si="12"/>
        <v>360</v>
      </c>
      <c r="L11" s="7">
        <f t="shared" si="13"/>
        <v>600</v>
      </c>
      <c r="M11" s="10"/>
      <c r="N11" s="7"/>
      <c r="O11" s="7"/>
      <c r="P11" s="10"/>
      <c r="Q11" s="7"/>
      <c r="R11" s="7"/>
      <c r="S11" s="10"/>
      <c r="T11" s="7"/>
      <c r="U11" s="7"/>
      <c r="V11" s="10"/>
      <c r="W11" s="7"/>
      <c r="X11" s="7"/>
      <c r="Y11" s="11">
        <f t="shared" si="14"/>
        <v>6</v>
      </c>
      <c r="Z11" s="12">
        <f t="shared" si="15"/>
        <v>555</v>
      </c>
      <c r="AA11" s="12">
        <v>0</v>
      </c>
      <c r="AB11" s="12">
        <f t="shared" si="16"/>
        <v>45</v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</row>
    <row r="12" spans="1:71" s="26" customFormat="1">
      <c r="A12" s="6">
        <v>43686</v>
      </c>
      <c r="B12" s="7">
        <f t="shared" si="8"/>
        <v>1000</v>
      </c>
      <c r="C12" s="7">
        <f t="shared" si="9"/>
        <v>600</v>
      </c>
      <c r="D12" s="7">
        <v>300</v>
      </c>
      <c r="E12" s="7">
        <v>0</v>
      </c>
      <c r="F12" s="8">
        <f t="shared" si="10"/>
        <v>322.58064516129031</v>
      </c>
      <c r="G12" s="8">
        <f t="shared" si="11"/>
        <v>-222.58064516129031</v>
      </c>
      <c r="H12" s="27"/>
      <c r="I12" s="9" t="s">
        <v>19</v>
      </c>
      <c r="J12" s="10">
        <v>10</v>
      </c>
      <c r="K12" s="7">
        <f t="shared" si="12"/>
        <v>600</v>
      </c>
      <c r="L12" s="7">
        <f t="shared" si="13"/>
        <v>1000</v>
      </c>
      <c r="M12" s="10"/>
      <c r="N12" s="7"/>
      <c r="O12" s="7"/>
      <c r="P12" s="10"/>
      <c r="Q12" s="7"/>
      <c r="R12" s="7"/>
      <c r="S12" s="10"/>
      <c r="T12" s="7"/>
      <c r="U12" s="7"/>
      <c r="V12" s="10"/>
      <c r="W12" s="7"/>
      <c r="X12" s="7"/>
      <c r="Y12" s="11">
        <f t="shared" si="14"/>
        <v>10</v>
      </c>
      <c r="Z12" s="12">
        <f t="shared" si="15"/>
        <v>545</v>
      </c>
      <c r="AA12" s="12">
        <v>0</v>
      </c>
      <c r="AB12" s="12">
        <f t="shared" si="16"/>
        <v>55</v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</row>
    <row r="13" spans="1:71" s="26" customFormat="1">
      <c r="A13" s="6">
        <v>43687</v>
      </c>
      <c r="B13" s="7">
        <f t="shared" si="8"/>
        <v>900</v>
      </c>
      <c r="C13" s="7">
        <f t="shared" si="9"/>
        <v>540</v>
      </c>
      <c r="D13" s="7">
        <v>300</v>
      </c>
      <c r="E13" s="7">
        <v>0</v>
      </c>
      <c r="F13" s="8">
        <f t="shared" si="10"/>
        <v>322.58064516129031</v>
      </c>
      <c r="G13" s="8">
        <f t="shared" si="11"/>
        <v>-262.58064516129031</v>
      </c>
      <c r="H13" s="27"/>
      <c r="I13" s="9" t="s">
        <v>19</v>
      </c>
      <c r="J13" s="10">
        <v>9</v>
      </c>
      <c r="K13" s="7">
        <f t="shared" si="12"/>
        <v>540</v>
      </c>
      <c r="L13" s="7">
        <f t="shared" si="13"/>
        <v>900</v>
      </c>
      <c r="M13" s="10"/>
      <c r="N13" s="7"/>
      <c r="O13" s="7"/>
      <c r="P13" s="10"/>
      <c r="Q13" s="7"/>
      <c r="R13" s="7"/>
      <c r="S13" s="10"/>
      <c r="T13" s="7"/>
      <c r="U13" s="7"/>
      <c r="V13" s="10"/>
      <c r="W13" s="7"/>
      <c r="X13" s="7"/>
      <c r="Y13" s="11">
        <f t="shared" si="14"/>
        <v>9</v>
      </c>
      <c r="Z13" s="12">
        <f t="shared" si="15"/>
        <v>536</v>
      </c>
      <c r="AA13" s="12">
        <v>0</v>
      </c>
      <c r="AB13" s="12">
        <f t="shared" si="16"/>
        <v>64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</row>
    <row r="14" spans="1:71" s="26" customFormat="1">
      <c r="A14" s="6">
        <v>43688</v>
      </c>
      <c r="B14" s="7">
        <f t="shared" si="8"/>
        <v>1200</v>
      </c>
      <c r="C14" s="7">
        <f t="shared" si="9"/>
        <v>720</v>
      </c>
      <c r="D14" s="7">
        <v>300</v>
      </c>
      <c r="E14" s="7">
        <v>0</v>
      </c>
      <c r="F14" s="8">
        <f t="shared" si="10"/>
        <v>322.58064516129031</v>
      </c>
      <c r="G14" s="8">
        <f t="shared" si="11"/>
        <v>-142.58064516129031</v>
      </c>
      <c r="H14" s="27"/>
      <c r="I14" s="9" t="s">
        <v>19</v>
      </c>
      <c r="J14" s="10">
        <v>12</v>
      </c>
      <c r="K14" s="7">
        <f t="shared" si="12"/>
        <v>720</v>
      </c>
      <c r="L14" s="7">
        <f t="shared" si="13"/>
        <v>1200</v>
      </c>
      <c r="M14" s="10"/>
      <c r="N14" s="7"/>
      <c r="O14" s="7"/>
      <c r="P14" s="10"/>
      <c r="Q14" s="7"/>
      <c r="R14" s="7"/>
      <c r="S14" s="10"/>
      <c r="T14" s="7"/>
      <c r="U14" s="7"/>
      <c r="V14" s="10"/>
      <c r="W14" s="7"/>
      <c r="X14" s="7"/>
      <c r="Y14" s="11">
        <f t="shared" si="14"/>
        <v>12</v>
      </c>
      <c r="Z14" s="12">
        <f t="shared" si="15"/>
        <v>524</v>
      </c>
      <c r="AA14" s="12">
        <v>0</v>
      </c>
      <c r="AB14" s="12">
        <f t="shared" si="16"/>
        <v>76</v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</row>
    <row r="15" spans="1:71" s="26" customFormat="1">
      <c r="A15" s="23">
        <v>43689</v>
      </c>
      <c r="B15" s="24">
        <f t="shared" si="8"/>
        <v>0</v>
      </c>
      <c r="C15" s="24">
        <f t="shared" si="9"/>
        <v>0</v>
      </c>
      <c r="D15" s="24">
        <v>0</v>
      </c>
      <c r="E15" s="24">
        <v>0</v>
      </c>
      <c r="F15" s="25">
        <f t="shared" si="10"/>
        <v>322.58064516129031</v>
      </c>
      <c r="G15" s="25">
        <f t="shared" si="11"/>
        <v>-322.58064516129031</v>
      </c>
      <c r="H15" s="27"/>
      <c r="I15" s="9" t="s">
        <v>19</v>
      </c>
      <c r="J15" s="24"/>
      <c r="K15" s="7">
        <f t="shared" si="12"/>
        <v>0</v>
      </c>
      <c r="L15" s="7">
        <f t="shared" si="13"/>
        <v>0</v>
      </c>
      <c r="M15" s="10"/>
      <c r="N15" s="7"/>
      <c r="O15" s="7"/>
      <c r="P15" s="10"/>
      <c r="Q15" s="7"/>
      <c r="R15" s="7"/>
      <c r="S15" s="10"/>
      <c r="T15" s="7"/>
      <c r="U15" s="7"/>
      <c r="V15" s="10"/>
      <c r="W15" s="7"/>
      <c r="X15" s="7"/>
      <c r="Y15" s="11">
        <f t="shared" si="14"/>
        <v>0</v>
      </c>
      <c r="Z15" s="12">
        <f t="shared" si="15"/>
        <v>524</v>
      </c>
      <c r="AA15" s="12">
        <v>0</v>
      </c>
      <c r="AB15" s="12">
        <f t="shared" si="16"/>
        <v>76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</row>
    <row r="16" spans="1:71" s="26" customFormat="1">
      <c r="A16" s="23">
        <v>43690</v>
      </c>
      <c r="B16" s="24">
        <f t="shared" si="8"/>
        <v>0</v>
      </c>
      <c r="C16" s="24">
        <f t="shared" si="9"/>
        <v>0</v>
      </c>
      <c r="D16" s="24">
        <v>0</v>
      </c>
      <c r="E16" s="24">
        <v>0</v>
      </c>
      <c r="F16" s="25">
        <f t="shared" si="10"/>
        <v>322.58064516129031</v>
      </c>
      <c r="G16" s="25">
        <f t="shared" si="11"/>
        <v>-322.58064516129031</v>
      </c>
      <c r="H16" s="27"/>
      <c r="I16" s="9" t="s">
        <v>19</v>
      </c>
      <c r="J16" s="24"/>
      <c r="K16" s="7">
        <f t="shared" si="12"/>
        <v>0</v>
      </c>
      <c r="L16" s="7">
        <f t="shared" si="13"/>
        <v>0</v>
      </c>
      <c r="M16" s="10"/>
      <c r="N16" s="7"/>
      <c r="O16" s="7"/>
      <c r="P16" s="10"/>
      <c r="Q16" s="7"/>
      <c r="R16" s="7"/>
      <c r="S16" s="10"/>
      <c r="T16" s="7"/>
      <c r="U16" s="7"/>
      <c r="V16" s="10"/>
      <c r="W16" s="7"/>
      <c r="X16" s="7"/>
      <c r="Y16" s="11">
        <f t="shared" si="14"/>
        <v>0</v>
      </c>
      <c r="Z16" s="12">
        <f t="shared" si="15"/>
        <v>524</v>
      </c>
      <c r="AA16" s="12">
        <v>0</v>
      </c>
      <c r="AB16" s="12">
        <f t="shared" si="16"/>
        <v>76</v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</row>
    <row r="17" spans="1:71" s="26" customFormat="1">
      <c r="A17" s="6">
        <v>43691</v>
      </c>
      <c r="B17" s="7">
        <f t="shared" si="8"/>
        <v>600</v>
      </c>
      <c r="C17" s="7">
        <f t="shared" si="9"/>
        <v>360</v>
      </c>
      <c r="D17" s="7">
        <v>300</v>
      </c>
      <c r="E17" s="7">
        <v>0</v>
      </c>
      <c r="F17" s="8">
        <f t="shared" si="10"/>
        <v>322.58064516129031</v>
      </c>
      <c r="G17" s="8">
        <f t="shared" si="11"/>
        <v>-382.58064516129031</v>
      </c>
      <c r="H17" s="27"/>
      <c r="I17" s="9" t="s">
        <v>19</v>
      </c>
      <c r="J17" s="10">
        <v>6</v>
      </c>
      <c r="K17" s="7">
        <f t="shared" si="12"/>
        <v>360</v>
      </c>
      <c r="L17" s="7">
        <f t="shared" si="13"/>
        <v>600</v>
      </c>
      <c r="M17" s="10"/>
      <c r="N17" s="7"/>
      <c r="O17" s="7"/>
      <c r="P17" s="10"/>
      <c r="Q17" s="7"/>
      <c r="R17" s="7"/>
      <c r="S17" s="10"/>
      <c r="T17" s="7"/>
      <c r="U17" s="7"/>
      <c r="V17" s="10"/>
      <c r="W17" s="7"/>
      <c r="X17" s="7"/>
      <c r="Y17" s="11">
        <f t="shared" si="14"/>
        <v>6</v>
      </c>
      <c r="Z17" s="12">
        <f t="shared" si="15"/>
        <v>518</v>
      </c>
      <c r="AA17" s="12">
        <v>0</v>
      </c>
      <c r="AB17" s="12">
        <f t="shared" si="16"/>
        <v>82</v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</row>
    <row r="18" spans="1:71" s="26" customFormat="1">
      <c r="A18" s="6">
        <v>43692</v>
      </c>
      <c r="B18" s="7">
        <f t="shared" si="8"/>
        <v>1300</v>
      </c>
      <c r="C18" s="7">
        <f t="shared" si="9"/>
        <v>780</v>
      </c>
      <c r="D18" s="7">
        <v>300</v>
      </c>
      <c r="E18" s="7">
        <v>0</v>
      </c>
      <c r="F18" s="8">
        <f t="shared" si="10"/>
        <v>322.58064516129031</v>
      </c>
      <c r="G18" s="8">
        <f t="shared" si="11"/>
        <v>-102.58064516129031</v>
      </c>
      <c r="H18" s="27"/>
      <c r="I18" s="9" t="s">
        <v>19</v>
      </c>
      <c r="J18" s="10">
        <v>13</v>
      </c>
      <c r="K18" s="7">
        <f t="shared" si="12"/>
        <v>780</v>
      </c>
      <c r="L18" s="7">
        <f t="shared" si="13"/>
        <v>1300</v>
      </c>
      <c r="M18" s="10"/>
      <c r="N18" s="7"/>
      <c r="O18" s="7"/>
      <c r="P18" s="10"/>
      <c r="Q18" s="7"/>
      <c r="R18" s="7"/>
      <c r="S18" s="10"/>
      <c r="T18" s="7"/>
      <c r="U18" s="7"/>
      <c r="V18" s="10"/>
      <c r="W18" s="7"/>
      <c r="X18" s="7"/>
      <c r="Y18" s="11">
        <f t="shared" si="14"/>
        <v>13</v>
      </c>
      <c r="Z18" s="12">
        <f t="shared" si="15"/>
        <v>605</v>
      </c>
      <c r="AA18" s="12">
        <v>100</v>
      </c>
      <c r="AB18" s="12">
        <f t="shared" si="16"/>
        <v>-5</v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</row>
    <row r="19" spans="1:71" s="26" customFormat="1">
      <c r="A19" s="6">
        <v>43693</v>
      </c>
      <c r="B19" s="7">
        <f t="shared" si="8"/>
        <v>200</v>
      </c>
      <c r="C19" s="7">
        <f t="shared" si="9"/>
        <v>120</v>
      </c>
      <c r="D19" s="7">
        <v>300</v>
      </c>
      <c r="E19" s="7">
        <v>160</v>
      </c>
      <c r="F19" s="8">
        <f t="shared" si="10"/>
        <v>322.58064516129031</v>
      </c>
      <c r="G19" s="8">
        <f t="shared" si="11"/>
        <v>-702.58064516129025</v>
      </c>
      <c r="H19" s="27"/>
      <c r="I19" s="9" t="s">
        <v>19</v>
      </c>
      <c r="J19" s="10">
        <v>2</v>
      </c>
      <c r="K19" s="7">
        <f t="shared" si="12"/>
        <v>120</v>
      </c>
      <c r="L19" s="7">
        <f t="shared" si="13"/>
        <v>200</v>
      </c>
      <c r="M19" s="10"/>
      <c r="N19" s="7"/>
      <c r="O19" s="7"/>
      <c r="P19" s="10"/>
      <c r="Q19" s="7"/>
      <c r="R19" s="7"/>
      <c r="S19" s="10"/>
      <c r="T19" s="7"/>
      <c r="U19" s="7"/>
      <c r="V19" s="10"/>
      <c r="W19" s="7"/>
      <c r="X19" s="7"/>
      <c r="Y19" s="11">
        <f t="shared" si="14"/>
        <v>2</v>
      </c>
      <c r="Z19" s="12">
        <f t="shared" si="15"/>
        <v>603</v>
      </c>
      <c r="AA19" s="12">
        <v>0</v>
      </c>
      <c r="AB19" s="12">
        <f t="shared" si="16"/>
        <v>-3</v>
      </c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</row>
    <row r="20" spans="1:71" s="26" customFormat="1">
      <c r="A20" s="6">
        <v>43694</v>
      </c>
      <c r="B20" s="7">
        <f t="shared" si="8"/>
        <v>2200</v>
      </c>
      <c r="C20" s="7">
        <f t="shared" si="9"/>
        <v>1320</v>
      </c>
      <c r="D20" s="7">
        <v>300</v>
      </c>
      <c r="E20" s="7">
        <v>0</v>
      </c>
      <c r="F20" s="8">
        <f t="shared" si="10"/>
        <v>322.58064516129031</v>
      </c>
      <c r="G20" s="8">
        <f t="shared" si="11"/>
        <v>257.41935483870969</v>
      </c>
      <c r="H20" s="27"/>
      <c r="I20" s="9" t="s">
        <v>19</v>
      </c>
      <c r="J20" s="10">
        <v>22</v>
      </c>
      <c r="K20" s="7">
        <f t="shared" si="12"/>
        <v>1320</v>
      </c>
      <c r="L20" s="7">
        <f t="shared" si="13"/>
        <v>2200</v>
      </c>
      <c r="M20" s="10"/>
      <c r="N20" s="7"/>
      <c r="O20" s="7"/>
      <c r="P20" s="10"/>
      <c r="Q20" s="7"/>
      <c r="R20" s="7"/>
      <c r="S20" s="10"/>
      <c r="T20" s="7"/>
      <c r="U20" s="7"/>
      <c r="V20" s="10"/>
      <c r="W20" s="7"/>
      <c r="X20" s="7"/>
      <c r="Y20" s="11">
        <f t="shared" si="14"/>
        <v>22</v>
      </c>
      <c r="Z20" s="12">
        <f t="shared" si="15"/>
        <v>581</v>
      </c>
      <c r="AA20" s="12">
        <v>0</v>
      </c>
      <c r="AB20" s="12">
        <f t="shared" si="16"/>
        <v>19</v>
      </c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</row>
    <row r="21" spans="1:71" s="26" customFormat="1">
      <c r="A21" s="6">
        <v>43695</v>
      </c>
      <c r="B21" s="7">
        <f t="shared" si="8"/>
        <v>1700</v>
      </c>
      <c r="C21" s="7">
        <f t="shared" si="9"/>
        <v>1020</v>
      </c>
      <c r="D21" s="7">
        <v>300</v>
      </c>
      <c r="E21" s="7">
        <v>0</v>
      </c>
      <c r="F21" s="8">
        <f t="shared" si="10"/>
        <v>322.58064516129031</v>
      </c>
      <c r="G21" s="8">
        <f t="shared" si="11"/>
        <v>57.419354838709694</v>
      </c>
      <c r="H21" s="27"/>
      <c r="I21" s="9" t="s">
        <v>19</v>
      </c>
      <c r="J21" s="10">
        <v>17</v>
      </c>
      <c r="K21" s="7">
        <f t="shared" si="12"/>
        <v>1020</v>
      </c>
      <c r="L21" s="7">
        <f t="shared" si="13"/>
        <v>1700</v>
      </c>
      <c r="M21" s="10"/>
      <c r="N21" s="7"/>
      <c r="O21" s="7"/>
      <c r="P21" s="10"/>
      <c r="Q21" s="7"/>
      <c r="R21" s="7"/>
      <c r="S21" s="10"/>
      <c r="T21" s="7"/>
      <c r="U21" s="7"/>
      <c r="V21" s="10"/>
      <c r="W21" s="7"/>
      <c r="X21" s="7"/>
      <c r="Y21" s="11">
        <f t="shared" si="14"/>
        <v>17</v>
      </c>
      <c r="Z21" s="12">
        <f t="shared" si="15"/>
        <v>564</v>
      </c>
      <c r="AA21" s="12">
        <v>0</v>
      </c>
      <c r="AB21" s="12">
        <f t="shared" si="16"/>
        <v>36</v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</row>
    <row r="22" spans="1:71" s="26" customFormat="1">
      <c r="A22" s="23">
        <v>43696</v>
      </c>
      <c r="B22" s="24">
        <f t="shared" si="8"/>
        <v>0</v>
      </c>
      <c r="C22" s="24">
        <f t="shared" si="9"/>
        <v>0</v>
      </c>
      <c r="D22" s="24">
        <v>0</v>
      </c>
      <c r="E22" s="24">
        <v>0</v>
      </c>
      <c r="F22" s="25">
        <f t="shared" si="10"/>
        <v>322.58064516129031</v>
      </c>
      <c r="G22" s="25">
        <f t="shared" si="11"/>
        <v>-322.58064516129031</v>
      </c>
      <c r="H22" s="27"/>
      <c r="I22" s="9" t="s">
        <v>19</v>
      </c>
      <c r="J22" s="24"/>
      <c r="K22" s="7">
        <f t="shared" si="12"/>
        <v>0</v>
      </c>
      <c r="L22" s="7">
        <f t="shared" si="13"/>
        <v>0</v>
      </c>
      <c r="M22" s="10"/>
      <c r="N22" s="7"/>
      <c r="O22" s="7"/>
      <c r="P22" s="10"/>
      <c r="Q22" s="7"/>
      <c r="R22" s="7"/>
      <c r="S22" s="10"/>
      <c r="T22" s="7"/>
      <c r="U22" s="7"/>
      <c r="V22" s="10"/>
      <c r="W22" s="7"/>
      <c r="X22" s="7"/>
      <c r="Y22" s="11">
        <f t="shared" si="14"/>
        <v>0</v>
      </c>
      <c r="Z22" s="12">
        <f t="shared" si="15"/>
        <v>564</v>
      </c>
      <c r="AA22" s="12">
        <v>0</v>
      </c>
      <c r="AB22" s="12">
        <f t="shared" si="16"/>
        <v>36</v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</row>
    <row r="23" spans="1:71" s="26" customFormat="1">
      <c r="A23" s="23">
        <v>43697</v>
      </c>
      <c r="B23" s="24">
        <f t="shared" si="8"/>
        <v>0</v>
      </c>
      <c r="C23" s="24">
        <f t="shared" si="9"/>
        <v>0</v>
      </c>
      <c r="D23" s="24">
        <v>0</v>
      </c>
      <c r="E23" s="24">
        <v>0</v>
      </c>
      <c r="F23" s="25">
        <f t="shared" si="10"/>
        <v>322.58064516129031</v>
      </c>
      <c r="G23" s="25">
        <f t="shared" si="11"/>
        <v>-322.58064516129031</v>
      </c>
      <c r="H23" s="27"/>
      <c r="I23" s="9" t="s">
        <v>19</v>
      </c>
      <c r="J23" s="24"/>
      <c r="K23" s="7">
        <f t="shared" si="12"/>
        <v>0</v>
      </c>
      <c r="L23" s="7">
        <f t="shared" si="13"/>
        <v>0</v>
      </c>
      <c r="M23" s="10"/>
      <c r="N23" s="7"/>
      <c r="O23" s="7"/>
      <c r="P23" s="10"/>
      <c r="Q23" s="7"/>
      <c r="R23" s="7"/>
      <c r="S23" s="10"/>
      <c r="T23" s="7"/>
      <c r="U23" s="7"/>
      <c r="V23" s="10"/>
      <c r="W23" s="7"/>
      <c r="X23" s="7"/>
      <c r="Y23" s="11">
        <f t="shared" si="14"/>
        <v>0</v>
      </c>
      <c r="Z23" s="12">
        <f t="shared" si="15"/>
        <v>564</v>
      </c>
      <c r="AA23" s="12">
        <v>0</v>
      </c>
      <c r="AB23" s="12">
        <f t="shared" si="16"/>
        <v>36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</row>
    <row r="24" spans="1:71" s="26" customFormat="1">
      <c r="A24" s="6">
        <v>43698</v>
      </c>
      <c r="B24" s="7">
        <f t="shared" si="8"/>
        <v>600</v>
      </c>
      <c r="C24" s="7">
        <f t="shared" si="9"/>
        <v>360</v>
      </c>
      <c r="D24" s="7">
        <v>300</v>
      </c>
      <c r="E24" s="7">
        <v>0</v>
      </c>
      <c r="F24" s="8">
        <f t="shared" si="10"/>
        <v>322.58064516129031</v>
      </c>
      <c r="G24" s="8">
        <f t="shared" si="11"/>
        <v>-382.58064516129031</v>
      </c>
      <c r="H24" s="27"/>
      <c r="I24" s="9" t="s">
        <v>19</v>
      </c>
      <c r="J24" s="10">
        <v>6</v>
      </c>
      <c r="K24" s="7">
        <f t="shared" si="12"/>
        <v>360</v>
      </c>
      <c r="L24" s="7">
        <f t="shared" si="13"/>
        <v>600</v>
      </c>
      <c r="M24" s="10"/>
      <c r="N24" s="7"/>
      <c r="O24" s="7"/>
      <c r="P24" s="10"/>
      <c r="Q24" s="7"/>
      <c r="R24" s="7"/>
      <c r="S24" s="10"/>
      <c r="T24" s="7"/>
      <c r="U24" s="7"/>
      <c r="V24" s="10"/>
      <c r="W24" s="7"/>
      <c r="X24" s="7"/>
      <c r="Y24" s="11">
        <f t="shared" si="14"/>
        <v>6</v>
      </c>
      <c r="Z24" s="12">
        <f t="shared" si="15"/>
        <v>558</v>
      </c>
      <c r="AA24" s="12">
        <v>0</v>
      </c>
      <c r="AB24" s="12">
        <f t="shared" si="16"/>
        <v>42</v>
      </c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</row>
    <row r="25" spans="1:71" s="26" customFormat="1">
      <c r="A25" s="6">
        <v>43699</v>
      </c>
      <c r="B25" s="7">
        <f t="shared" si="8"/>
        <v>1100</v>
      </c>
      <c r="C25" s="7">
        <f t="shared" si="9"/>
        <v>660</v>
      </c>
      <c r="D25" s="7">
        <v>300</v>
      </c>
      <c r="E25" s="7">
        <v>0</v>
      </c>
      <c r="F25" s="8">
        <f t="shared" si="10"/>
        <v>322.58064516129031</v>
      </c>
      <c r="G25" s="8">
        <f t="shared" si="11"/>
        <v>-182.58064516129031</v>
      </c>
      <c r="H25" s="27"/>
      <c r="I25" s="9" t="s">
        <v>19</v>
      </c>
      <c r="J25" s="10">
        <v>11</v>
      </c>
      <c r="K25" s="7">
        <f t="shared" si="12"/>
        <v>660</v>
      </c>
      <c r="L25" s="7">
        <f t="shared" si="13"/>
        <v>1100</v>
      </c>
      <c r="M25" s="10"/>
      <c r="N25" s="7"/>
      <c r="O25" s="7"/>
      <c r="P25" s="10"/>
      <c r="Q25" s="7"/>
      <c r="R25" s="7"/>
      <c r="S25" s="10"/>
      <c r="T25" s="7"/>
      <c r="U25" s="7"/>
      <c r="V25" s="10"/>
      <c r="W25" s="7"/>
      <c r="X25" s="7"/>
      <c r="Y25" s="11">
        <f t="shared" si="14"/>
        <v>11</v>
      </c>
      <c r="Z25" s="12">
        <f t="shared" si="15"/>
        <v>547</v>
      </c>
      <c r="AA25" s="12">
        <v>0</v>
      </c>
      <c r="AB25" s="12">
        <f t="shared" si="16"/>
        <v>53</v>
      </c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</row>
    <row r="26" spans="1:71" s="26" customFormat="1">
      <c r="A26" s="6">
        <v>43700</v>
      </c>
      <c r="B26" s="7">
        <f t="shared" si="8"/>
        <v>0</v>
      </c>
      <c r="C26" s="7">
        <f t="shared" si="9"/>
        <v>0</v>
      </c>
      <c r="D26" s="7">
        <v>300</v>
      </c>
      <c r="E26" s="7">
        <v>0</v>
      </c>
      <c r="F26" s="8">
        <f t="shared" si="10"/>
        <v>322.58064516129031</v>
      </c>
      <c r="G26" s="8">
        <f t="shared" si="11"/>
        <v>-622.58064516129025</v>
      </c>
      <c r="H26" s="27"/>
      <c r="I26" s="9" t="s">
        <v>19</v>
      </c>
      <c r="J26" s="10">
        <v>0</v>
      </c>
      <c r="K26" s="7">
        <f t="shared" si="12"/>
        <v>0</v>
      </c>
      <c r="L26" s="7">
        <f t="shared" si="13"/>
        <v>0</v>
      </c>
      <c r="M26" s="10"/>
      <c r="N26" s="7"/>
      <c r="O26" s="7"/>
      <c r="P26" s="10"/>
      <c r="Q26" s="7"/>
      <c r="R26" s="7"/>
      <c r="S26" s="10"/>
      <c r="T26" s="7"/>
      <c r="U26" s="7"/>
      <c r="V26" s="10"/>
      <c r="W26" s="7"/>
      <c r="X26" s="7"/>
      <c r="Y26" s="11">
        <f t="shared" si="14"/>
        <v>0</v>
      </c>
      <c r="Z26" s="12">
        <f t="shared" si="15"/>
        <v>547</v>
      </c>
      <c r="AA26" s="12">
        <v>0</v>
      </c>
      <c r="AB26" s="12">
        <f t="shared" si="16"/>
        <v>53</v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</row>
    <row r="27" spans="1:71" s="26" customFormat="1">
      <c r="A27" s="6">
        <v>43701</v>
      </c>
      <c r="B27" s="7">
        <f t="shared" si="8"/>
        <v>2500</v>
      </c>
      <c r="C27" s="7">
        <f t="shared" si="9"/>
        <v>1500</v>
      </c>
      <c r="D27" s="7">
        <v>300</v>
      </c>
      <c r="E27" s="7">
        <v>0</v>
      </c>
      <c r="F27" s="8">
        <f t="shared" si="10"/>
        <v>322.58064516129031</v>
      </c>
      <c r="G27" s="8">
        <f t="shared" si="11"/>
        <v>377.41935483870969</v>
      </c>
      <c r="H27" s="27"/>
      <c r="I27" s="9" t="s">
        <v>19</v>
      </c>
      <c r="J27" s="10">
        <v>25</v>
      </c>
      <c r="K27" s="7">
        <f t="shared" si="12"/>
        <v>1500</v>
      </c>
      <c r="L27" s="7">
        <f t="shared" si="13"/>
        <v>2500</v>
      </c>
      <c r="M27" s="10"/>
      <c r="N27" s="7"/>
      <c r="O27" s="7"/>
      <c r="P27" s="10"/>
      <c r="Q27" s="7"/>
      <c r="R27" s="7"/>
      <c r="S27" s="10"/>
      <c r="T27" s="7"/>
      <c r="U27" s="7"/>
      <c r="V27" s="10"/>
      <c r="W27" s="7"/>
      <c r="X27" s="7"/>
      <c r="Y27" s="11">
        <f t="shared" si="14"/>
        <v>25</v>
      </c>
      <c r="Z27" s="12">
        <f t="shared" si="15"/>
        <v>522</v>
      </c>
      <c r="AA27" s="12">
        <v>0</v>
      </c>
      <c r="AB27" s="12">
        <f t="shared" si="16"/>
        <v>78</v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</row>
    <row r="28" spans="1:71">
      <c r="A28" s="6">
        <v>43702</v>
      </c>
      <c r="B28" s="7">
        <f t="shared" si="8"/>
        <v>2000</v>
      </c>
      <c r="C28" s="7">
        <f t="shared" si="9"/>
        <v>1200</v>
      </c>
      <c r="D28" s="7">
        <v>300</v>
      </c>
      <c r="E28" s="7">
        <v>0</v>
      </c>
      <c r="F28" s="8">
        <f t="shared" si="10"/>
        <v>322.58064516129031</v>
      </c>
      <c r="G28" s="8">
        <f t="shared" si="11"/>
        <v>177.41935483870969</v>
      </c>
      <c r="I28" s="9" t="s">
        <v>19</v>
      </c>
      <c r="J28" s="10">
        <v>20</v>
      </c>
      <c r="K28" s="7">
        <f t="shared" si="12"/>
        <v>1200</v>
      </c>
      <c r="L28" s="7">
        <f t="shared" si="13"/>
        <v>2000</v>
      </c>
      <c r="M28" s="10"/>
      <c r="N28" s="7">
        <f>$M$3*M28</f>
        <v>0</v>
      </c>
      <c r="O28" s="7">
        <f>$M$2*M28</f>
        <v>0</v>
      </c>
      <c r="P28" s="10"/>
      <c r="Q28" s="7">
        <f>$P$3*P28</f>
        <v>0</v>
      </c>
      <c r="R28" s="7">
        <f>$P$2*P28</f>
        <v>0</v>
      </c>
      <c r="S28" s="10"/>
      <c r="T28" s="7">
        <f>$S$3*S28</f>
        <v>0</v>
      </c>
      <c r="U28" s="7">
        <f>$S$2*S28</f>
        <v>0</v>
      </c>
      <c r="V28" s="10"/>
      <c r="W28" s="7">
        <f>$V$3*V28</f>
        <v>0</v>
      </c>
      <c r="X28" s="7">
        <f>$V$2*V28</f>
        <v>0</v>
      </c>
      <c r="Y28" s="11">
        <f t="shared" si="14"/>
        <v>20</v>
      </c>
      <c r="Z28" s="12">
        <f t="shared" si="15"/>
        <v>502</v>
      </c>
      <c r="AA28" s="12">
        <v>0</v>
      </c>
      <c r="AB28" s="12">
        <f t="shared" si="16"/>
        <v>98</v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</row>
    <row r="29" spans="1:71">
      <c r="A29" s="23">
        <v>43703</v>
      </c>
      <c r="B29" s="24">
        <f t="shared" si="8"/>
        <v>0</v>
      </c>
      <c r="C29" s="24">
        <f t="shared" si="9"/>
        <v>0</v>
      </c>
      <c r="D29" s="24">
        <v>0</v>
      </c>
      <c r="E29" s="24">
        <v>0</v>
      </c>
      <c r="F29" s="25">
        <f t="shared" si="10"/>
        <v>322.58064516129031</v>
      </c>
      <c r="G29" s="25">
        <f t="shared" si="11"/>
        <v>-322.58064516129031</v>
      </c>
      <c r="I29" s="9" t="s">
        <v>19</v>
      </c>
      <c r="J29" s="24"/>
      <c r="K29" s="7">
        <f t="shared" si="12"/>
        <v>0</v>
      </c>
      <c r="L29" s="7">
        <f t="shared" si="13"/>
        <v>0</v>
      </c>
      <c r="M29" s="10"/>
      <c r="N29" s="7">
        <f>$M$3*M29</f>
        <v>0</v>
      </c>
      <c r="O29" s="7">
        <f>$M$2*M29</f>
        <v>0</v>
      </c>
      <c r="P29" s="10"/>
      <c r="Q29" s="7">
        <f>$P$3*P29</f>
        <v>0</v>
      </c>
      <c r="R29" s="7">
        <f>$P$2*P29</f>
        <v>0</v>
      </c>
      <c r="S29" s="10"/>
      <c r="T29" s="7">
        <f>$S$3*S29</f>
        <v>0</v>
      </c>
      <c r="U29" s="7">
        <f>$S$2*S29</f>
        <v>0</v>
      </c>
      <c r="V29" s="10"/>
      <c r="W29" s="7">
        <f>$V$3*V29</f>
        <v>0</v>
      </c>
      <c r="X29" s="7">
        <f>$V$2*V29</f>
        <v>0</v>
      </c>
      <c r="Y29" s="11">
        <f t="shared" si="14"/>
        <v>0</v>
      </c>
      <c r="Z29" s="12">
        <f t="shared" si="15"/>
        <v>502</v>
      </c>
      <c r="AA29" s="12">
        <v>0</v>
      </c>
      <c r="AB29" s="12">
        <f t="shared" si="16"/>
        <v>98</v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</row>
    <row r="30" spans="1:71">
      <c r="A30" s="23">
        <v>43704</v>
      </c>
      <c r="B30" s="24">
        <f t="shared" si="8"/>
        <v>0</v>
      </c>
      <c r="C30" s="24">
        <f t="shared" si="9"/>
        <v>0</v>
      </c>
      <c r="D30" s="24">
        <v>0</v>
      </c>
      <c r="E30" s="24">
        <v>0</v>
      </c>
      <c r="F30" s="25">
        <f t="shared" si="10"/>
        <v>322.58064516129031</v>
      </c>
      <c r="G30" s="25">
        <f t="shared" si="11"/>
        <v>-322.58064516129031</v>
      </c>
      <c r="I30" s="9" t="s">
        <v>19</v>
      </c>
      <c r="J30" s="24"/>
      <c r="K30" s="7">
        <f t="shared" si="12"/>
        <v>0</v>
      </c>
      <c r="L30" s="7">
        <f t="shared" si="13"/>
        <v>0</v>
      </c>
      <c r="M30" s="10"/>
      <c r="N30" s="7">
        <f>$M$3*M30</f>
        <v>0</v>
      </c>
      <c r="O30" s="7">
        <f>$M$2*M30</f>
        <v>0</v>
      </c>
      <c r="P30" s="10"/>
      <c r="Q30" s="7">
        <f>$P$3*P30</f>
        <v>0</v>
      </c>
      <c r="R30" s="7">
        <f>$P$2*P30</f>
        <v>0</v>
      </c>
      <c r="S30" s="10"/>
      <c r="T30" s="7">
        <f>$S$3*S30</f>
        <v>0</v>
      </c>
      <c r="U30" s="7">
        <f>$S$2*S30</f>
        <v>0</v>
      </c>
      <c r="V30" s="10"/>
      <c r="W30" s="7">
        <f>$V$3*V30</f>
        <v>0</v>
      </c>
      <c r="X30" s="7">
        <f>$V$2*V30</f>
        <v>0</v>
      </c>
      <c r="Y30" s="11">
        <f t="shared" si="14"/>
        <v>0</v>
      </c>
      <c r="Z30" s="12">
        <f t="shared" si="15"/>
        <v>502</v>
      </c>
      <c r="AA30" s="12">
        <v>0</v>
      </c>
      <c r="AB30" s="12">
        <f t="shared" si="16"/>
        <v>98</v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</row>
    <row r="31" spans="1:71">
      <c r="A31" s="6">
        <v>43705</v>
      </c>
      <c r="B31" s="7">
        <f t="shared" si="8"/>
        <v>0</v>
      </c>
      <c r="C31" s="7">
        <f t="shared" si="9"/>
        <v>0</v>
      </c>
      <c r="D31" s="7">
        <v>300</v>
      </c>
      <c r="E31" s="7">
        <v>0</v>
      </c>
      <c r="F31" s="8">
        <f t="shared" si="10"/>
        <v>322.58064516129031</v>
      </c>
      <c r="G31" s="8">
        <f t="shared" si="11"/>
        <v>-622.58064516129025</v>
      </c>
      <c r="I31" s="9" t="s">
        <v>19</v>
      </c>
      <c r="J31" s="10">
        <v>0</v>
      </c>
      <c r="K31" s="7">
        <f t="shared" si="12"/>
        <v>0</v>
      </c>
      <c r="L31" s="7">
        <f t="shared" si="13"/>
        <v>0</v>
      </c>
      <c r="M31" s="10"/>
      <c r="N31" s="7">
        <f>$M$3*M31</f>
        <v>0</v>
      </c>
      <c r="O31" s="7">
        <f>$M$2*M31</f>
        <v>0</v>
      </c>
      <c r="P31" s="10"/>
      <c r="Q31" s="7">
        <f>$P$3*P31</f>
        <v>0</v>
      </c>
      <c r="R31" s="7">
        <f>$P$2*P31</f>
        <v>0</v>
      </c>
      <c r="S31" s="10"/>
      <c r="T31" s="7">
        <f>$S$3*S31</f>
        <v>0</v>
      </c>
      <c r="U31" s="7">
        <f>$S$2*S31</f>
        <v>0</v>
      </c>
      <c r="V31" s="10"/>
      <c r="W31" s="7">
        <f>$V$3*V31</f>
        <v>0</v>
      </c>
      <c r="X31" s="7">
        <f>$V$2*V31</f>
        <v>0</v>
      </c>
      <c r="Y31" s="11">
        <f t="shared" si="14"/>
        <v>0</v>
      </c>
      <c r="Z31" s="12">
        <f t="shared" si="15"/>
        <v>502</v>
      </c>
      <c r="AA31" s="12">
        <v>0</v>
      </c>
      <c r="AB31" s="12">
        <f t="shared" si="16"/>
        <v>98</v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</row>
    <row r="32" spans="1:71">
      <c r="A32" s="6">
        <v>43706</v>
      </c>
      <c r="B32" s="7">
        <f t="shared" si="8"/>
        <v>0</v>
      </c>
      <c r="C32" s="7">
        <f t="shared" si="9"/>
        <v>0</v>
      </c>
      <c r="D32" s="7">
        <v>300</v>
      </c>
      <c r="E32" s="7">
        <v>0</v>
      </c>
      <c r="F32" s="8">
        <f t="shared" si="10"/>
        <v>322.58064516129031</v>
      </c>
      <c r="G32" s="8">
        <f t="shared" si="11"/>
        <v>-622.58064516129025</v>
      </c>
      <c r="I32" s="9" t="s">
        <v>19</v>
      </c>
      <c r="J32" s="10">
        <v>0</v>
      </c>
      <c r="K32" s="7">
        <f t="shared" si="12"/>
        <v>0</v>
      </c>
      <c r="L32" s="7">
        <f t="shared" si="13"/>
        <v>0</v>
      </c>
      <c r="M32" s="10"/>
      <c r="N32" s="7">
        <f>$M$3*M32</f>
        <v>0</v>
      </c>
      <c r="O32" s="7">
        <f>$M$2*M32</f>
        <v>0</v>
      </c>
      <c r="P32" s="10"/>
      <c r="Q32" s="7">
        <f>$P$3*P32</f>
        <v>0</v>
      </c>
      <c r="R32" s="7">
        <f>$P$2*P32</f>
        <v>0</v>
      </c>
      <c r="S32" s="10"/>
      <c r="T32" s="7">
        <f>$S$3*S32</f>
        <v>0</v>
      </c>
      <c r="U32" s="7">
        <f>$S$2*S32</f>
        <v>0</v>
      </c>
      <c r="V32" s="10"/>
      <c r="W32" s="7">
        <f>$V$3*V32</f>
        <v>0</v>
      </c>
      <c r="X32" s="7">
        <f>$V$2*V32</f>
        <v>0</v>
      </c>
      <c r="Y32" s="11">
        <f t="shared" si="14"/>
        <v>0</v>
      </c>
      <c r="Z32" s="12">
        <f t="shared" si="15"/>
        <v>502</v>
      </c>
      <c r="AA32" s="12">
        <v>0</v>
      </c>
      <c r="AB32" s="12">
        <f t="shared" si="16"/>
        <v>98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</row>
    <row r="33" spans="1:71">
      <c r="A33" s="6">
        <v>43707</v>
      </c>
      <c r="B33" s="7">
        <f t="shared" si="8"/>
        <v>1000</v>
      </c>
      <c r="C33" s="7">
        <f t="shared" si="9"/>
        <v>600</v>
      </c>
      <c r="D33" s="7">
        <v>300</v>
      </c>
      <c r="E33" s="7">
        <v>0</v>
      </c>
      <c r="F33" s="8">
        <f t="shared" si="10"/>
        <v>322.58064516129031</v>
      </c>
      <c r="G33" s="8">
        <f t="shared" si="11"/>
        <v>-222.58064516129031</v>
      </c>
      <c r="I33" s="9" t="s">
        <v>19</v>
      </c>
      <c r="J33" s="10">
        <v>10</v>
      </c>
      <c r="K33" s="7">
        <f t="shared" si="12"/>
        <v>600</v>
      </c>
      <c r="L33" s="7">
        <f t="shared" si="13"/>
        <v>1000</v>
      </c>
      <c r="M33" s="10"/>
      <c r="N33" s="7"/>
      <c r="O33" s="7"/>
      <c r="P33" s="10"/>
      <c r="Q33" s="7"/>
      <c r="R33" s="7"/>
      <c r="S33" s="10"/>
      <c r="T33" s="7"/>
      <c r="U33" s="7"/>
      <c r="V33" s="10"/>
      <c r="W33" s="7"/>
      <c r="X33" s="7"/>
      <c r="Y33" s="11">
        <f t="shared" si="14"/>
        <v>10</v>
      </c>
      <c r="Z33" s="12">
        <f t="shared" si="15"/>
        <v>492</v>
      </c>
      <c r="AA33" s="12">
        <v>0</v>
      </c>
      <c r="AB33" s="12">
        <f t="shared" si="16"/>
        <v>108</v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</row>
    <row r="34" spans="1:71" s="26" customFormat="1">
      <c r="A34" s="6">
        <v>43708</v>
      </c>
      <c r="B34" s="7">
        <f t="shared" si="8"/>
        <v>2000</v>
      </c>
      <c r="C34" s="7">
        <f t="shared" si="9"/>
        <v>1200</v>
      </c>
      <c r="D34" s="7">
        <v>300</v>
      </c>
      <c r="E34" s="7">
        <v>0</v>
      </c>
      <c r="F34" s="8">
        <f t="shared" si="10"/>
        <v>322.58064516129031</v>
      </c>
      <c r="G34" s="8">
        <f t="shared" si="11"/>
        <v>177.41935483870969</v>
      </c>
      <c r="H34" s="27"/>
      <c r="I34" s="9" t="s">
        <v>19</v>
      </c>
      <c r="J34" s="10">
        <v>20</v>
      </c>
      <c r="K34" s="7">
        <f t="shared" si="12"/>
        <v>1200</v>
      </c>
      <c r="L34" s="7">
        <f t="shared" si="13"/>
        <v>2000</v>
      </c>
      <c r="M34" s="10"/>
      <c r="N34" s="7">
        <f>$M$3*M34</f>
        <v>0</v>
      </c>
      <c r="O34" s="7">
        <f>$M$2*M34</f>
        <v>0</v>
      </c>
      <c r="P34" s="10"/>
      <c r="Q34" s="7">
        <f>$P$3*P34</f>
        <v>0</v>
      </c>
      <c r="R34" s="7">
        <f>$P$2*P34</f>
        <v>0</v>
      </c>
      <c r="S34" s="10"/>
      <c r="T34" s="7">
        <f>$S$3*S34</f>
        <v>0</v>
      </c>
      <c r="U34" s="7">
        <f>$S$2*S34</f>
        <v>0</v>
      </c>
      <c r="V34" s="10"/>
      <c r="W34" s="7">
        <f>$V$3*V34</f>
        <v>0</v>
      </c>
      <c r="X34" s="7">
        <f>$V$2*V34</f>
        <v>0</v>
      </c>
      <c r="Y34" s="11">
        <f t="shared" si="14"/>
        <v>20</v>
      </c>
      <c r="Z34" s="12">
        <f t="shared" si="15"/>
        <v>472</v>
      </c>
      <c r="AA34" s="12">
        <v>0</v>
      </c>
      <c r="AB34" s="12">
        <f t="shared" si="16"/>
        <v>128</v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</row>
    <row r="35" spans="1:71">
      <c r="A35" s="13" t="s">
        <v>21</v>
      </c>
      <c r="B35" s="14">
        <f t="shared" ref="B35:G35" si="17">SUM(B4:B34)</f>
        <v>23700</v>
      </c>
      <c r="C35" s="14">
        <f t="shared" si="17"/>
        <v>14220</v>
      </c>
      <c r="D35" s="14">
        <f t="shared" si="17"/>
        <v>6900</v>
      </c>
      <c r="E35" s="14">
        <f t="shared" si="17"/>
        <v>160</v>
      </c>
      <c r="F35" s="15">
        <f t="shared" si="17"/>
        <v>10000.000000000002</v>
      </c>
      <c r="G35" s="16">
        <f t="shared" si="17"/>
        <v>-7580.0000000000018</v>
      </c>
      <c r="J35" s="1">
        <f>SUM(J4:J34)</f>
        <v>237</v>
      </c>
      <c r="M35" s="1">
        <f>SUM(M4:M34)</f>
        <v>0</v>
      </c>
      <c r="P35" s="1">
        <f>SUM(P4:P34)</f>
        <v>0</v>
      </c>
      <c r="S35" s="1">
        <f>SUM(S4:S34)</f>
        <v>0</v>
      </c>
      <c r="V35" s="1">
        <f>SUM(V4:V34)</f>
        <v>0</v>
      </c>
      <c r="Y35" s="17">
        <f>SUM(Y4:Y34)</f>
        <v>237</v>
      </c>
    </row>
  </sheetData>
  <mergeCells count="4">
    <mergeCell ref="Y1:Y3"/>
    <mergeCell ref="Z1:Z2"/>
    <mergeCell ref="AA1:AA2"/>
    <mergeCell ref="AB1:AB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C3E1-C897-4444-9B87-C7E598D41E4D}">
  <dimension ref="A1:BS35"/>
  <sheetViews>
    <sheetView workbookViewId="0">
      <selection activeCell="D27" sqref="D27:D32"/>
    </sheetView>
  </sheetViews>
  <sheetFormatPr defaultRowHeight="15"/>
  <cols>
    <col min="1" max="1" width="11.42578125" style="1" customWidth="1"/>
    <col min="2" max="2" width="11.28515625" style="1" customWidth="1"/>
    <col min="3" max="3" width="10.42578125" style="1" customWidth="1"/>
    <col min="4" max="5" width="10" style="1" customWidth="1"/>
    <col min="6" max="6" width="11.140625" style="1" customWidth="1"/>
    <col min="7" max="7" width="16.42578125" style="1" customWidth="1"/>
    <col min="8" max="8" width="9.140625" style="27"/>
    <col min="9" max="9" width="11.7109375" style="1" customWidth="1"/>
    <col min="10" max="10" width="8.140625" style="1" customWidth="1"/>
    <col min="11" max="11" width="7.7109375" style="1" customWidth="1"/>
    <col min="12" max="12" width="9" style="1" customWidth="1"/>
    <col min="13" max="21" width="0" style="1" hidden="1" customWidth="1"/>
    <col min="22" max="24" width="0" hidden="1" customWidth="1"/>
  </cols>
  <sheetData>
    <row r="1" spans="1:71">
      <c r="J1" s="2" t="s">
        <v>3</v>
      </c>
      <c r="K1" s="2" t="s">
        <v>4</v>
      </c>
      <c r="L1" s="2" t="s">
        <v>5</v>
      </c>
      <c r="M1" s="2" t="s">
        <v>6</v>
      </c>
      <c r="N1" s="2" t="s">
        <v>4</v>
      </c>
      <c r="O1" s="2" t="s">
        <v>5</v>
      </c>
      <c r="P1" s="2" t="s">
        <v>7</v>
      </c>
      <c r="Q1" s="2" t="s">
        <v>4</v>
      </c>
      <c r="R1" s="2" t="s">
        <v>5</v>
      </c>
      <c r="S1" s="2" t="s">
        <v>8</v>
      </c>
      <c r="T1" s="2" t="s">
        <v>4</v>
      </c>
      <c r="U1" s="2" t="s">
        <v>5</v>
      </c>
      <c r="V1" s="2" t="s">
        <v>9</v>
      </c>
      <c r="W1" s="2" t="s">
        <v>4</v>
      </c>
      <c r="X1" s="2" t="s">
        <v>5</v>
      </c>
      <c r="Y1" s="30" t="s">
        <v>10</v>
      </c>
      <c r="Z1" s="31" t="s">
        <v>11</v>
      </c>
      <c r="AA1" s="31" t="s">
        <v>12</v>
      </c>
      <c r="AB1" s="31" t="s">
        <v>13</v>
      </c>
    </row>
    <row r="2" spans="1:71">
      <c r="I2" s="3" t="s">
        <v>14</v>
      </c>
      <c r="J2" s="4">
        <v>100</v>
      </c>
      <c r="K2" s="4"/>
      <c r="L2" s="4"/>
      <c r="M2" s="4">
        <v>100</v>
      </c>
      <c r="N2" s="4"/>
      <c r="O2" s="4"/>
      <c r="P2" s="4">
        <v>100</v>
      </c>
      <c r="Q2" s="4"/>
      <c r="R2" s="4"/>
      <c r="S2" s="4">
        <v>100</v>
      </c>
      <c r="T2" s="4"/>
      <c r="U2" s="4"/>
      <c r="V2" s="4">
        <v>100</v>
      </c>
      <c r="W2" s="4"/>
      <c r="X2" s="4"/>
      <c r="Y2" s="30"/>
      <c r="Z2" s="31"/>
      <c r="AA2" s="31"/>
      <c r="AB2" s="31"/>
    </row>
    <row r="3" spans="1:71" s="1" customFormat="1">
      <c r="A3" s="4" t="s">
        <v>2</v>
      </c>
      <c r="B3" s="4" t="s">
        <v>15</v>
      </c>
      <c r="C3" s="4" t="s">
        <v>16</v>
      </c>
      <c r="D3" s="4" t="s">
        <v>0</v>
      </c>
      <c r="E3" s="4" t="s">
        <v>22</v>
      </c>
      <c r="F3" s="4" t="s">
        <v>17</v>
      </c>
      <c r="G3" s="4" t="s">
        <v>1</v>
      </c>
      <c r="H3" s="28"/>
      <c r="I3" s="3" t="s">
        <v>18</v>
      </c>
      <c r="J3" s="4">
        <v>60</v>
      </c>
      <c r="K3" s="4"/>
      <c r="L3" s="4"/>
      <c r="M3" s="4">
        <v>58</v>
      </c>
      <c r="N3" s="4"/>
      <c r="O3" s="4"/>
      <c r="P3" s="4">
        <v>57</v>
      </c>
      <c r="Q3" s="4"/>
      <c r="R3" s="4"/>
      <c r="S3" s="4">
        <v>55</v>
      </c>
      <c r="T3" s="4"/>
      <c r="U3" s="4"/>
      <c r="V3" s="4">
        <v>50</v>
      </c>
      <c r="W3" s="4"/>
      <c r="X3" s="4"/>
      <c r="Y3" s="30"/>
      <c r="Z3" s="5">
        <v>472</v>
      </c>
      <c r="AA3" s="5">
        <v>0</v>
      </c>
      <c r="AB3" s="5">
        <v>0</v>
      </c>
    </row>
    <row r="4" spans="1:71">
      <c r="A4" s="6">
        <v>43709</v>
      </c>
      <c r="B4" s="7">
        <f>L4+O4+R4+U4+X4</f>
        <v>2200</v>
      </c>
      <c r="C4" s="7">
        <f>K4+N4+Q4+T4+W4</f>
        <v>1320</v>
      </c>
      <c r="D4" s="7">
        <v>300</v>
      </c>
      <c r="E4" s="7">
        <v>0</v>
      </c>
      <c r="F4" s="8">
        <f>10000/31</f>
        <v>322.58064516129031</v>
      </c>
      <c r="G4" s="8">
        <f>B4-C4-D4-E4-F4</f>
        <v>257.41935483870969</v>
      </c>
      <c r="I4" s="9" t="s">
        <v>19</v>
      </c>
      <c r="J4" s="10">
        <v>22</v>
      </c>
      <c r="K4" s="7">
        <f>$J$3*J4</f>
        <v>1320</v>
      </c>
      <c r="L4" s="7">
        <f>$J$2*J4</f>
        <v>2200</v>
      </c>
      <c r="M4" s="10"/>
      <c r="N4" s="7">
        <f t="shared" ref="N4:N10" si="0">$M$3*M4</f>
        <v>0</v>
      </c>
      <c r="O4" s="7">
        <f t="shared" ref="O4:O10" si="1">$M$2*M4</f>
        <v>0</v>
      </c>
      <c r="P4" s="10"/>
      <c r="Q4" s="7">
        <f t="shared" ref="Q4:Q10" si="2">$P$3*P4</f>
        <v>0</v>
      </c>
      <c r="R4" s="7">
        <f t="shared" ref="R4:R10" si="3">$P$2*P4</f>
        <v>0</v>
      </c>
      <c r="S4" s="10"/>
      <c r="T4" s="7">
        <f t="shared" ref="T4:T10" si="4">$S$3*S4</f>
        <v>0</v>
      </c>
      <c r="U4" s="7">
        <f t="shared" ref="U4:U10" si="5">$S$2*S4</f>
        <v>0</v>
      </c>
      <c r="V4" s="10"/>
      <c r="W4" s="7">
        <f t="shared" ref="W4:W10" si="6">$V$3*V4</f>
        <v>0</v>
      </c>
      <c r="X4" s="7">
        <f t="shared" ref="X4:X10" si="7">$V$2*V4</f>
        <v>0</v>
      </c>
      <c r="Y4" s="11">
        <f>J4+M4+P4+S4+V4</f>
        <v>22</v>
      </c>
      <c r="Z4" s="12">
        <f>Z3+AA4-Y4</f>
        <v>450</v>
      </c>
      <c r="AA4" s="12">
        <v>0</v>
      </c>
      <c r="AB4" s="12">
        <f>(Z4-600)*-1</f>
        <v>150</v>
      </c>
    </row>
    <row r="5" spans="1:71" s="26" customFormat="1">
      <c r="A5" s="23">
        <v>43710</v>
      </c>
      <c r="B5" s="7">
        <f t="shared" ref="B5:B34" si="8">L5+O5+R5+U5+X5</f>
        <v>0</v>
      </c>
      <c r="C5" s="7">
        <f t="shared" ref="C5:C34" si="9">K5+N5+Q5+T5+W5</f>
        <v>0</v>
      </c>
      <c r="D5" s="7">
        <v>0</v>
      </c>
      <c r="E5" s="7">
        <v>0</v>
      </c>
      <c r="F5" s="8">
        <f t="shared" ref="F5:F34" si="10">10000/31</f>
        <v>322.58064516129031</v>
      </c>
      <c r="G5" s="8">
        <f t="shared" ref="G5:G34" si="11">B5-C5-D5-E5-F5</f>
        <v>-322.58064516129031</v>
      </c>
      <c r="H5" s="27"/>
      <c r="I5" s="9" t="s">
        <v>19</v>
      </c>
      <c r="J5" s="24">
        <v>0</v>
      </c>
      <c r="K5" s="7">
        <f t="shared" ref="K5:K34" si="12">$J$3*J5</f>
        <v>0</v>
      </c>
      <c r="L5" s="7">
        <f t="shared" ref="L5:L34" si="13">$J$2*J5</f>
        <v>0</v>
      </c>
      <c r="M5" s="10"/>
      <c r="N5" s="7">
        <f t="shared" si="0"/>
        <v>0</v>
      </c>
      <c r="O5" s="7">
        <f t="shared" si="1"/>
        <v>0</v>
      </c>
      <c r="P5" s="10"/>
      <c r="Q5" s="7">
        <f t="shared" si="2"/>
        <v>0</v>
      </c>
      <c r="R5" s="7">
        <f t="shared" si="3"/>
        <v>0</v>
      </c>
      <c r="S5" s="10"/>
      <c r="T5" s="7">
        <f t="shared" si="4"/>
        <v>0</v>
      </c>
      <c r="U5" s="7">
        <f t="shared" si="5"/>
        <v>0</v>
      </c>
      <c r="V5" s="10"/>
      <c r="W5" s="7">
        <f t="shared" si="6"/>
        <v>0</v>
      </c>
      <c r="X5" s="7">
        <f t="shared" si="7"/>
        <v>0</v>
      </c>
      <c r="Y5" s="11">
        <f t="shared" ref="Y5:Y34" si="14">J5+M5+P5+S5+V5</f>
        <v>0</v>
      </c>
      <c r="Z5" s="12">
        <f t="shared" ref="Z5:Z34" si="15">Z4+AA5-Y5</f>
        <v>450</v>
      </c>
      <c r="AA5" s="12">
        <v>0</v>
      </c>
      <c r="AB5" s="12">
        <f t="shared" ref="AB5:AB34" si="16">(Z5-600)*-1</f>
        <v>150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</row>
    <row r="6" spans="1:71">
      <c r="A6" s="23">
        <v>43711</v>
      </c>
      <c r="B6" s="7">
        <f t="shared" ref="B6:B33" si="17">L6+O6+R6+U6+X6</f>
        <v>0</v>
      </c>
      <c r="C6" s="7">
        <f t="shared" ref="C6:C33" si="18">K6+N6+Q6+T6+W6</f>
        <v>0</v>
      </c>
      <c r="D6" s="7">
        <v>0</v>
      </c>
      <c r="E6" s="7">
        <v>0</v>
      </c>
      <c r="F6" s="8">
        <f t="shared" si="10"/>
        <v>322.58064516129031</v>
      </c>
      <c r="G6" s="8">
        <f t="shared" ref="G6:G33" si="19">B6-C6-D6-E6-F6</f>
        <v>-322.58064516129031</v>
      </c>
      <c r="I6" s="9" t="s">
        <v>19</v>
      </c>
      <c r="J6" s="24">
        <v>0</v>
      </c>
      <c r="K6" s="7">
        <f t="shared" si="12"/>
        <v>0</v>
      </c>
      <c r="L6" s="7">
        <f t="shared" si="13"/>
        <v>0</v>
      </c>
      <c r="M6" s="10"/>
      <c r="N6" s="7">
        <f t="shared" si="0"/>
        <v>0</v>
      </c>
      <c r="O6" s="7">
        <f t="shared" si="1"/>
        <v>0</v>
      </c>
      <c r="P6" s="10"/>
      <c r="Q6" s="7">
        <f t="shared" si="2"/>
        <v>0</v>
      </c>
      <c r="R6" s="7">
        <f t="shared" si="3"/>
        <v>0</v>
      </c>
      <c r="S6" s="10"/>
      <c r="T6" s="7">
        <f t="shared" si="4"/>
        <v>0</v>
      </c>
      <c r="U6" s="7">
        <f t="shared" si="5"/>
        <v>0</v>
      </c>
      <c r="V6" s="10"/>
      <c r="W6" s="7">
        <f t="shared" si="6"/>
        <v>0</v>
      </c>
      <c r="X6" s="7">
        <f t="shared" si="7"/>
        <v>0</v>
      </c>
      <c r="Y6" s="11">
        <f t="shared" si="14"/>
        <v>0</v>
      </c>
      <c r="Z6" s="12">
        <f t="shared" si="15"/>
        <v>450</v>
      </c>
      <c r="AA6" s="12">
        <v>0</v>
      </c>
      <c r="AB6" s="12">
        <f t="shared" si="16"/>
        <v>150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</row>
    <row r="7" spans="1:71">
      <c r="A7" s="6">
        <v>43712</v>
      </c>
      <c r="B7" s="7">
        <f t="shared" si="17"/>
        <v>500</v>
      </c>
      <c r="C7" s="7">
        <f t="shared" si="18"/>
        <v>300</v>
      </c>
      <c r="D7" s="7">
        <v>300</v>
      </c>
      <c r="E7" s="7">
        <v>0</v>
      </c>
      <c r="F7" s="8">
        <f t="shared" si="10"/>
        <v>322.58064516129031</v>
      </c>
      <c r="G7" s="8">
        <f t="shared" si="19"/>
        <v>-422.58064516129031</v>
      </c>
      <c r="I7" s="9" t="s">
        <v>19</v>
      </c>
      <c r="J7" s="10">
        <v>5</v>
      </c>
      <c r="K7" s="7">
        <f t="shared" si="12"/>
        <v>300</v>
      </c>
      <c r="L7" s="7">
        <f t="shared" si="13"/>
        <v>500</v>
      </c>
      <c r="M7" s="10"/>
      <c r="N7" s="7">
        <f t="shared" si="0"/>
        <v>0</v>
      </c>
      <c r="O7" s="7">
        <f t="shared" si="1"/>
        <v>0</v>
      </c>
      <c r="P7" s="10"/>
      <c r="Q7" s="7">
        <f t="shared" si="2"/>
        <v>0</v>
      </c>
      <c r="R7" s="7">
        <f t="shared" si="3"/>
        <v>0</v>
      </c>
      <c r="S7" s="10"/>
      <c r="T7" s="7">
        <f t="shared" si="4"/>
        <v>0</v>
      </c>
      <c r="U7" s="7">
        <f t="shared" si="5"/>
        <v>0</v>
      </c>
      <c r="V7" s="10"/>
      <c r="W7" s="7">
        <f t="shared" si="6"/>
        <v>0</v>
      </c>
      <c r="X7" s="7">
        <f t="shared" si="7"/>
        <v>0</v>
      </c>
      <c r="Y7" s="11">
        <f t="shared" si="14"/>
        <v>5</v>
      </c>
      <c r="Z7" s="12">
        <f t="shared" si="15"/>
        <v>445</v>
      </c>
      <c r="AA7" s="12">
        <v>0</v>
      </c>
      <c r="AB7" s="12">
        <f t="shared" si="16"/>
        <v>155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</row>
    <row r="8" spans="1:71">
      <c r="A8" s="6">
        <v>43713</v>
      </c>
      <c r="B8" s="7">
        <f t="shared" si="17"/>
        <v>0</v>
      </c>
      <c r="C8" s="7">
        <f t="shared" si="18"/>
        <v>0</v>
      </c>
      <c r="D8" s="7">
        <v>300</v>
      </c>
      <c r="E8" s="7">
        <v>0</v>
      </c>
      <c r="F8" s="8">
        <f t="shared" si="10"/>
        <v>322.58064516129031</v>
      </c>
      <c r="G8" s="8">
        <f t="shared" si="19"/>
        <v>-622.58064516129025</v>
      </c>
      <c r="I8" s="9" t="s">
        <v>19</v>
      </c>
      <c r="J8" s="10">
        <v>0</v>
      </c>
      <c r="K8" s="7">
        <f t="shared" si="12"/>
        <v>0</v>
      </c>
      <c r="L8" s="7">
        <f t="shared" si="13"/>
        <v>0</v>
      </c>
      <c r="M8" s="10"/>
      <c r="N8" s="7">
        <f t="shared" si="0"/>
        <v>0</v>
      </c>
      <c r="O8" s="7">
        <f t="shared" si="1"/>
        <v>0</v>
      </c>
      <c r="P8" s="10"/>
      <c r="Q8" s="7">
        <f t="shared" si="2"/>
        <v>0</v>
      </c>
      <c r="R8" s="7">
        <f t="shared" si="3"/>
        <v>0</v>
      </c>
      <c r="S8" s="10"/>
      <c r="T8" s="7">
        <f t="shared" si="4"/>
        <v>0</v>
      </c>
      <c r="U8" s="7">
        <f t="shared" si="5"/>
        <v>0</v>
      </c>
      <c r="V8" s="10"/>
      <c r="W8" s="7">
        <f t="shared" si="6"/>
        <v>0</v>
      </c>
      <c r="X8" s="7">
        <f t="shared" si="7"/>
        <v>0</v>
      </c>
      <c r="Y8" s="11">
        <f t="shared" si="14"/>
        <v>0</v>
      </c>
      <c r="Z8" s="12">
        <f t="shared" si="15"/>
        <v>445</v>
      </c>
      <c r="AA8" s="12">
        <v>0</v>
      </c>
      <c r="AB8" s="12">
        <f t="shared" si="16"/>
        <v>155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 t="s">
        <v>20</v>
      </c>
      <c r="BS8" s="27"/>
    </row>
    <row r="9" spans="1:71" s="26" customFormat="1">
      <c r="A9" s="6">
        <v>43714</v>
      </c>
      <c r="B9" s="7">
        <f t="shared" si="17"/>
        <v>1200</v>
      </c>
      <c r="C9" s="7">
        <f t="shared" si="18"/>
        <v>720</v>
      </c>
      <c r="D9" s="7">
        <v>300</v>
      </c>
      <c r="E9" s="7">
        <v>0</v>
      </c>
      <c r="F9" s="8">
        <f t="shared" si="10"/>
        <v>322.58064516129031</v>
      </c>
      <c r="G9" s="8">
        <f t="shared" si="19"/>
        <v>-142.58064516129031</v>
      </c>
      <c r="H9" s="27"/>
      <c r="I9" s="9" t="s">
        <v>19</v>
      </c>
      <c r="J9" s="10">
        <v>12</v>
      </c>
      <c r="K9" s="7">
        <f t="shared" si="12"/>
        <v>720</v>
      </c>
      <c r="L9" s="7">
        <f t="shared" si="13"/>
        <v>1200</v>
      </c>
      <c r="M9" s="10"/>
      <c r="N9" s="7">
        <f t="shared" si="0"/>
        <v>0</v>
      </c>
      <c r="O9" s="7">
        <f t="shared" si="1"/>
        <v>0</v>
      </c>
      <c r="P9" s="10"/>
      <c r="Q9" s="7">
        <f t="shared" si="2"/>
        <v>0</v>
      </c>
      <c r="R9" s="7">
        <f t="shared" si="3"/>
        <v>0</v>
      </c>
      <c r="S9" s="10"/>
      <c r="T9" s="7">
        <f t="shared" si="4"/>
        <v>0</v>
      </c>
      <c r="U9" s="7">
        <f t="shared" si="5"/>
        <v>0</v>
      </c>
      <c r="V9" s="10"/>
      <c r="W9" s="7">
        <f t="shared" si="6"/>
        <v>0</v>
      </c>
      <c r="X9" s="7">
        <f t="shared" si="7"/>
        <v>0</v>
      </c>
      <c r="Y9" s="11">
        <f t="shared" si="14"/>
        <v>12</v>
      </c>
      <c r="Z9" s="12">
        <f t="shared" si="15"/>
        <v>433</v>
      </c>
      <c r="AA9" s="12">
        <v>0</v>
      </c>
      <c r="AB9" s="12">
        <f t="shared" si="16"/>
        <v>167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</row>
    <row r="10" spans="1:71" s="26" customFormat="1">
      <c r="A10" s="6">
        <v>43715</v>
      </c>
      <c r="B10" s="7">
        <f t="shared" si="17"/>
        <v>2300</v>
      </c>
      <c r="C10" s="7">
        <f t="shared" si="18"/>
        <v>1380</v>
      </c>
      <c r="D10" s="7">
        <v>300</v>
      </c>
      <c r="E10" s="7">
        <v>0</v>
      </c>
      <c r="F10" s="8">
        <f t="shared" si="10"/>
        <v>322.58064516129031</v>
      </c>
      <c r="G10" s="8">
        <f t="shared" si="19"/>
        <v>297.41935483870969</v>
      </c>
      <c r="H10" s="27"/>
      <c r="I10" s="9" t="s">
        <v>19</v>
      </c>
      <c r="J10" s="10">
        <v>23</v>
      </c>
      <c r="K10" s="7">
        <f t="shared" si="12"/>
        <v>1380</v>
      </c>
      <c r="L10" s="7">
        <f t="shared" si="13"/>
        <v>2300</v>
      </c>
      <c r="M10" s="10"/>
      <c r="N10" s="7">
        <f t="shared" si="0"/>
        <v>0</v>
      </c>
      <c r="O10" s="7">
        <f t="shared" si="1"/>
        <v>0</v>
      </c>
      <c r="P10" s="10"/>
      <c r="Q10" s="7">
        <f t="shared" si="2"/>
        <v>0</v>
      </c>
      <c r="R10" s="7">
        <f t="shared" si="3"/>
        <v>0</v>
      </c>
      <c r="S10" s="10"/>
      <c r="T10" s="7">
        <f t="shared" si="4"/>
        <v>0</v>
      </c>
      <c r="U10" s="7">
        <f t="shared" si="5"/>
        <v>0</v>
      </c>
      <c r="V10" s="10"/>
      <c r="W10" s="7">
        <f t="shared" si="6"/>
        <v>0</v>
      </c>
      <c r="X10" s="7">
        <f t="shared" si="7"/>
        <v>0</v>
      </c>
      <c r="Y10" s="11">
        <f t="shared" si="14"/>
        <v>23</v>
      </c>
      <c r="Z10" s="12">
        <f t="shared" si="15"/>
        <v>547</v>
      </c>
      <c r="AA10" s="12">
        <v>137</v>
      </c>
      <c r="AB10" s="12">
        <f t="shared" si="16"/>
        <v>53</v>
      </c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</row>
    <row r="11" spans="1:71" s="26" customFormat="1">
      <c r="A11" s="6">
        <v>43716</v>
      </c>
      <c r="B11" s="7">
        <f t="shared" si="17"/>
        <v>100</v>
      </c>
      <c r="C11" s="7">
        <f t="shared" si="18"/>
        <v>60</v>
      </c>
      <c r="D11" s="7">
        <v>0</v>
      </c>
      <c r="E11" s="7">
        <v>0</v>
      </c>
      <c r="F11" s="8">
        <f t="shared" si="10"/>
        <v>322.58064516129031</v>
      </c>
      <c r="G11" s="8">
        <f t="shared" si="19"/>
        <v>-282.58064516129031</v>
      </c>
      <c r="H11" s="27"/>
      <c r="I11" s="9" t="s">
        <v>19</v>
      </c>
      <c r="J11" s="10">
        <v>1</v>
      </c>
      <c r="K11" s="7">
        <f t="shared" si="12"/>
        <v>60</v>
      </c>
      <c r="L11" s="7">
        <f t="shared" si="13"/>
        <v>100</v>
      </c>
      <c r="M11" s="10"/>
      <c r="N11" s="7"/>
      <c r="O11" s="7"/>
      <c r="P11" s="10"/>
      <c r="Q11" s="7"/>
      <c r="R11" s="7"/>
      <c r="S11" s="10"/>
      <c r="T11" s="7"/>
      <c r="U11" s="7"/>
      <c r="V11" s="10"/>
      <c r="W11" s="7"/>
      <c r="X11" s="7"/>
      <c r="Y11" s="11">
        <f t="shared" si="14"/>
        <v>1</v>
      </c>
      <c r="Z11" s="12">
        <f t="shared" si="15"/>
        <v>546</v>
      </c>
      <c r="AA11" s="12">
        <v>0</v>
      </c>
      <c r="AB11" s="12">
        <f t="shared" si="16"/>
        <v>54</v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</row>
    <row r="12" spans="1:71" s="26" customFormat="1">
      <c r="A12" s="23">
        <v>43717</v>
      </c>
      <c r="B12" s="7">
        <f t="shared" si="17"/>
        <v>0</v>
      </c>
      <c r="C12" s="7">
        <f t="shared" si="18"/>
        <v>0</v>
      </c>
      <c r="D12" s="7">
        <v>0</v>
      </c>
      <c r="E12" s="7">
        <v>0</v>
      </c>
      <c r="F12" s="8">
        <f t="shared" si="10"/>
        <v>322.58064516129031</v>
      </c>
      <c r="G12" s="8">
        <f t="shared" si="19"/>
        <v>-322.58064516129031</v>
      </c>
      <c r="H12" s="27"/>
      <c r="I12" s="9" t="s">
        <v>19</v>
      </c>
      <c r="J12" s="24">
        <v>0</v>
      </c>
      <c r="K12" s="7">
        <f t="shared" si="12"/>
        <v>0</v>
      </c>
      <c r="L12" s="7">
        <f t="shared" si="13"/>
        <v>0</v>
      </c>
      <c r="M12" s="10"/>
      <c r="N12" s="7"/>
      <c r="O12" s="7"/>
      <c r="P12" s="10"/>
      <c r="Q12" s="7"/>
      <c r="R12" s="7"/>
      <c r="S12" s="10"/>
      <c r="T12" s="7"/>
      <c r="U12" s="7"/>
      <c r="V12" s="10"/>
      <c r="W12" s="7"/>
      <c r="X12" s="7"/>
      <c r="Y12" s="11">
        <f t="shared" si="14"/>
        <v>0</v>
      </c>
      <c r="Z12" s="12">
        <f t="shared" si="15"/>
        <v>546</v>
      </c>
      <c r="AA12" s="12">
        <v>0</v>
      </c>
      <c r="AB12" s="12">
        <f t="shared" si="16"/>
        <v>54</v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</row>
    <row r="13" spans="1:71" s="26" customFormat="1">
      <c r="A13" s="23">
        <v>43718</v>
      </c>
      <c r="B13" s="7">
        <f t="shared" si="17"/>
        <v>0</v>
      </c>
      <c r="C13" s="7">
        <f t="shared" si="18"/>
        <v>0</v>
      </c>
      <c r="D13" s="7">
        <v>0</v>
      </c>
      <c r="E13" s="7">
        <v>0</v>
      </c>
      <c r="F13" s="8">
        <f t="shared" si="10"/>
        <v>322.58064516129031</v>
      </c>
      <c r="G13" s="8">
        <f t="shared" si="19"/>
        <v>-322.58064516129031</v>
      </c>
      <c r="H13" s="27"/>
      <c r="I13" s="9" t="s">
        <v>19</v>
      </c>
      <c r="J13" s="24">
        <v>0</v>
      </c>
      <c r="K13" s="7">
        <f t="shared" si="12"/>
        <v>0</v>
      </c>
      <c r="L13" s="7">
        <f t="shared" si="13"/>
        <v>0</v>
      </c>
      <c r="M13" s="10"/>
      <c r="N13" s="7"/>
      <c r="O13" s="7"/>
      <c r="P13" s="10"/>
      <c r="Q13" s="7"/>
      <c r="R13" s="7"/>
      <c r="S13" s="10"/>
      <c r="T13" s="7"/>
      <c r="U13" s="7"/>
      <c r="V13" s="10"/>
      <c r="W13" s="7"/>
      <c r="X13" s="7"/>
      <c r="Y13" s="11">
        <f t="shared" si="14"/>
        <v>0</v>
      </c>
      <c r="Z13" s="12">
        <f t="shared" si="15"/>
        <v>546</v>
      </c>
      <c r="AA13" s="12">
        <v>0</v>
      </c>
      <c r="AB13" s="12">
        <f t="shared" si="16"/>
        <v>54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</row>
    <row r="14" spans="1:71" s="26" customFormat="1">
      <c r="A14" s="6">
        <v>43719</v>
      </c>
      <c r="B14" s="7">
        <f t="shared" si="17"/>
        <v>700</v>
      </c>
      <c r="C14" s="7">
        <f t="shared" si="18"/>
        <v>420</v>
      </c>
      <c r="D14" s="7">
        <v>300</v>
      </c>
      <c r="E14" s="7">
        <v>0</v>
      </c>
      <c r="F14" s="8">
        <f t="shared" si="10"/>
        <v>322.58064516129031</v>
      </c>
      <c r="G14" s="8">
        <f t="shared" si="19"/>
        <v>-342.58064516129031</v>
      </c>
      <c r="H14" s="27"/>
      <c r="I14" s="9" t="s">
        <v>19</v>
      </c>
      <c r="J14" s="10">
        <v>7</v>
      </c>
      <c r="K14" s="7">
        <f t="shared" si="12"/>
        <v>420</v>
      </c>
      <c r="L14" s="7">
        <f t="shared" si="13"/>
        <v>700</v>
      </c>
      <c r="M14" s="10"/>
      <c r="N14" s="7"/>
      <c r="O14" s="7"/>
      <c r="P14" s="10"/>
      <c r="Q14" s="7"/>
      <c r="R14" s="7"/>
      <c r="S14" s="10"/>
      <c r="T14" s="7"/>
      <c r="U14" s="7"/>
      <c r="V14" s="10"/>
      <c r="W14" s="7"/>
      <c r="X14" s="7"/>
      <c r="Y14" s="11">
        <f t="shared" si="14"/>
        <v>7</v>
      </c>
      <c r="Z14" s="12">
        <f t="shared" si="15"/>
        <v>539</v>
      </c>
      <c r="AA14" s="12">
        <v>0</v>
      </c>
      <c r="AB14" s="12">
        <f t="shared" si="16"/>
        <v>61</v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</row>
    <row r="15" spans="1:71" s="26" customFormat="1">
      <c r="A15" s="6">
        <v>43720</v>
      </c>
      <c r="B15" s="7">
        <f t="shared" si="17"/>
        <v>300</v>
      </c>
      <c r="C15" s="7">
        <f t="shared" si="18"/>
        <v>180</v>
      </c>
      <c r="D15" s="7">
        <v>300</v>
      </c>
      <c r="E15" s="7">
        <v>0</v>
      </c>
      <c r="F15" s="8">
        <f t="shared" si="10"/>
        <v>322.58064516129031</v>
      </c>
      <c r="G15" s="8">
        <f t="shared" si="19"/>
        <v>-502.58064516129031</v>
      </c>
      <c r="H15" s="27"/>
      <c r="I15" s="9" t="s">
        <v>19</v>
      </c>
      <c r="J15" s="10">
        <v>3</v>
      </c>
      <c r="K15" s="7">
        <f t="shared" si="12"/>
        <v>180</v>
      </c>
      <c r="L15" s="7">
        <f t="shared" si="13"/>
        <v>300</v>
      </c>
      <c r="M15" s="10"/>
      <c r="N15" s="7"/>
      <c r="O15" s="7"/>
      <c r="P15" s="10"/>
      <c r="Q15" s="7"/>
      <c r="R15" s="7"/>
      <c r="S15" s="10"/>
      <c r="T15" s="7"/>
      <c r="U15" s="7"/>
      <c r="V15" s="10"/>
      <c r="W15" s="7"/>
      <c r="X15" s="7"/>
      <c r="Y15" s="11">
        <f t="shared" si="14"/>
        <v>3</v>
      </c>
      <c r="Z15" s="12">
        <f t="shared" si="15"/>
        <v>536</v>
      </c>
      <c r="AA15" s="12">
        <v>0</v>
      </c>
      <c r="AB15" s="12">
        <f t="shared" si="16"/>
        <v>64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</row>
    <row r="16" spans="1:71" s="26" customFormat="1">
      <c r="A16" s="6">
        <v>43721</v>
      </c>
      <c r="B16" s="7">
        <f t="shared" si="17"/>
        <v>600</v>
      </c>
      <c r="C16" s="7">
        <f t="shared" si="18"/>
        <v>360</v>
      </c>
      <c r="D16" s="7">
        <v>300</v>
      </c>
      <c r="E16" s="7">
        <v>0</v>
      </c>
      <c r="F16" s="8">
        <f t="shared" si="10"/>
        <v>322.58064516129031</v>
      </c>
      <c r="G16" s="8">
        <f t="shared" si="19"/>
        <v>-382.58064516129031</v>
      </c>
      <c r="H16" s="27"/>
      <c r="I16" s="9" t="s">
        <v>19</v>
      </c>
      <c r="J16" s="10">
        <v>6</v>
      </c>
      <c r="K16" s="7">
        <f t="shared" si="12"/>
        <v>360</v>
      </c>
      <c r="L16" s="7">
        <f t="shared" si="13"/>
        <v>600</v>
      </c>
      <c r="M16" s="10"/>
      <c r="N16" s="7"/>
      <c r="O16" s="7"/>
      <c r="P16" s="10"/>
      <c r="Q16" s="7"/>
      <c r="R16" s="7"/>
      <c r="S16" s="10"/>
      <c r="T16" s="7"/>
      <c r="U16" s="7"/>
      <c r="V16" s="10"/>
      <c r="W16" s="7"/>
      <c r="X16" s="7"/>
      <c r="Y16" s="11">
        <f t="shared" si="14"/>
        <v>6</v>
      </c>
      <c r="Z16" s="12">
        <f t="shared" si="15"/>
        <v>530</v>
      </c>
      <c r="AA16" s="12">
        <v>0</v>
      </c>
      <c r="AB16" s="12">
        <f t="shared" si="16"/>
        <v>70</v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</row>
    <row r="17" spans="1:71" s="26" customFormat="1">
      <c r="A17" s="6">
        <v>43722</v>
      </c>
      <c r="B17" s="7">
        <f t="shared" si="17"/>
        <v>1200</v>
      </c>
      <c r="C17" s="7">
        <f t="shared" si="18"/>
        <v>720</v>
      </c>
      <c r="D17" s="7">
        <v>300</v>
      </c>
      <c r="E17" s="7">
        <v>0</v>
      </c>
      <c r="F17" s="8">
        <f t="shared" si="10"/>
        <v>322.58064516129031</v>
      </c>
      <c r="G17" s="8">
        <f t="shared" si="19"/>
        <v>-142.58064516129031</v>
      </c>
      <c r="H17" s="27"/>
      <c r="I17" s="9" t="s">
        <v>19</v>
      </c>
      <c r="J17" s="10">
        <v>12</v>
      </c>
      <c r="K17" s="7">
        <f t="shared" si="12"/>
        <v>720</v>
      </c>
      <c r="L17" s="7">
        <f t="shared" si="13"/>
        <v>1200</v>
      </c>
      <c r="M17" s="10"/>
      <c r="N17" s="7"/>
      <c r="O17" s="7"/>
      <c r="P17" s="10"/>
      <c r="Q17" s="7"/>
      <c r="R17" s="7"/>
      <c r="S17" s="10"/>
      <c r="T17" s="7"/>
      <c r="U17" s="7"/>
      <c r="V17" s="10"/>
      <c r="W17" s="7"/>
      <c r="X17" s="7"/>
      <c r="Y17" s="11">
        <f t="shared" si="14"/>
        <v>12</v>
      </c>
      <c r="Z17" s="12">
        <f t="shared" si="15"/>
        <v>518</v>
      </c>
      <c r="AA17" s="12">
        <v>0</v>
      </c>
      <c r="AB17" s="12">
        <f t="shared" si="16"/>
        <v>82</v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</row>
    <row r="18" spans="1:71" s="26" customFormat="1">
      <c r="A18" s="6">
        <v>43723</v>
      </c>
      <c r="B18" s="7">
        <f t="shared" si="17"/>
        <v>2000</v>
      </c>
      <c r="C18" s="7">
        <f t="shared" si="18"/>
        <v>1200</v>
      </c>
      <c r="D18" s="7">
        <v>300</v>
      </c>
      <c r="E18" s="7">
        <v>0</v>
      </c>
      <c r="F18" s="8">
        <f t="shared" si="10"/>
        <v>322.58064516129031</v>
      </c>
      <c r="G18" s="8">
        <f t="shared" si="19"/>
        <v>177.41935483870969</v>
      </c>
      <c r="H18" s="27"/>
      <c r="I18" s="9" t="s">
        <v>19</v>
      </c>
      <c r="J18" s="10">
        <v>20</v>
      </c>
      <c r="K18" s="7">
        <f t="shared" si="12"/>
        <v>1200</v>
      </c>
      <c r="L18" s="7">
        <f t="shared" si="13"/>
        <v>2000</v>
      </c>
      <c r="M18" s="10"/>
      <c r="N18" s="7"/>
      <c r="O18" s="7"/>
      <c r="P18" s="10"/>
      <c r="Q18" s="7"/>
      <c r="R18" s="7"/>
      <c r="S18" s="10"/>
      <c r="T18" s="7"/>
      <c r="U18" s="7"/>
      <c r="V18" s="10"/>
      <c r="W18" s="7"/>
      <c r="X18" s="7"/>
      <c r="Y18" s="11">
        <f t="shared" si="14"/>
        <v>20</v>
      </c>
      <c r="Z18" s="12">
        <f t="shared" si="15"/>
        <v>498</v>
      </c>
      <c r="AA18" s="12">
        <v>0</v>
      </c>
      <c r="AB18" s="12">
        <f t="shared" si="16"/>
        <v>102</v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</row>
    <row r="19" spans="1:71" s="26" customFormat="1">
      <c r="A19" s="23">
        <v>43724</v>
      </c>
      <c r="B19" s="7">
        <f t="shared" si="17"/>
        <v>0</v>
      </c>
      <c r="C19" s="7">
        <f t="shared" si="18"/>
        <v>0</v>
      </c>
      <c r="D19" s="7">
        <v>0</v>
      </c>
      <c r="E19" s="7">
        <v>0</v>
      </c>
      <c r="F19" s="8">
        <f t="shared" si="10"/>
        <v>322.58064516129031</v>
      </c>
      <c r="G19" s="8">
        <f t="shared" si="19"/>
        <v>-322.58064516129031</v>
      </c>
      <c r="H19" s="27"/>
      <c r="I19" s="9" t="s">
        <v>19</v>
      </c>
      <c r="J19" s="24">
        <v>0</v>
      </c>
      <c r="K19" s="7">
        <f t="shared" si="12"/>
        <v>0</v>
      </c>
      <c r="L19" s="7">
        <f t="shared" si="13"/>
        <v>0</v>
      </c>
      <c r="M19" s="10"/>
      <c r="N19" s="7"/>
      <c r="O19" s="7"/>
      <c r="P19" s="10"/>
      <c r="Q19" s="7"/>
      <c r="R19" s="7"/>
      <c r="S19" s="10"/>
      <c r="T19" s="7"/>
      <c r="U19" s="7"/>
      <c r="V19" s="10"/>
      <c r="W19" s="7"/>
      <c r="X19" s="7"/>
      <c r="Y19" s="11">
        <f t="shared" si="14"/>
        <v>0</v>
      </c>
      <c r="Z19" s="12">
        <f t="shared" si="15"/>
        <v>498</v>
      </c>
      <c r="AA19" s="12">
        <v>0</v>
      </c>
      <c r="AB19" s="12">
        <f t="shared" si="16"/>
        <v>102</v>
      </c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</row>
    <row r="20" spans="1:71" s="26" customFormat="1">
      <c r="A20" s="23">
        <v>43725</v>
      </c>
      <c r="B20" s="7">
        <f t="shared" si="17"/>
        <v>0</v>
      </c>
      <c r="C20" s="7">
        <f t="shared" si="18"/>
        <v>0</v>
      </c>
      <c r="D20" s="7">
        <v>0</v>
      </c>
      <c r="E20" s="7">
        <v>0</v>
      </c>
      <c r="F20" s="8">
        <f t="shared" si="10"/>
        <v>322.58064516129031</v>
      </c>
      <c r="G20" s="8">
        <f t="shared" si="19"/>
        <v>-322.58064516129031</v>
      </c>
      <c r="H20" s="27"/>
      <c r="I20" s="9" t="s">
        <v>19</v>
      </c>
      <c r="J20" s="24">
        <v>0</v>
      </c>
      <c r="K20" s="7">
        <f t="shared" si="12"/>
        <v>0</v>
      </c>
      <c r="L20" s="7">
        <f t="shared" si="13"/>
        <v>0</v>
      </c>
      <c r="M20" s="10"/>
      <c r="N20" s="7"/>
      <c r="O20" s="7"/>
      <c r="P20" s="10"/>
      <c r="Q20" s="7"/>
      <c r="R20" s="7"/>
      <c r="S20" s="10"/>
      <c r="T20" s="7"/>
      <c r="U20" s="7"/>
      <c r="V20" s="10"/>
      <c r="W20" s="7"/>
      <c r="X20" s="7"/>
      <c r="Y20" s="11">
        <f t="shared" si="14"/>
        <v>0</v>
      </c>
      <c r="Z20" s="12">
        <f t="shared" si="15"/>
        <v>498</v>
      </c>
      <c r="AA20" s="12">
        <v>0</v>
      </c>
      <c r="AB20" s="12">
        <f t="shared" si="16"/>
        <v>102</v>
      </c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</row>
    <row r="21" spans="1:71" s="26" customFormat="1">
      <c r="A21" s="6">
        <v>43726</v>
      </c>
      <c r="B21" s="7">
        <f t="shared" si="17"/>
        <v>1000</v>
      </c>
      <c r="C21" s="7">
        <f t="shared" si="18"/>
        <v>600</v>
      </c>
      <c r="D21" s="7">
        <v>300</v>
      </c>
      <c r="E21" s="7">
        <v>0</v>
      </c>
      <c r="F21" s="8">
        <f t="shared" si="10"/>
        <v>322.58064516129031</v>
      </c>
      <c r="G21" s="8">
        <f t="shared" si="19"/>
        <v>-222.58064516129031</v>
      </c>
      <c r="H21" s="27"/>
      <c r="I21" s="9" t="s">
        <v>19</v>
      </c>
      <c r="J21" s="10">
        <v>10</v>
      </c>
      <c r="K21" s="7">
        <f t="shared" si="12"/>
        <v>600</v>
      </c>
      <c r="L21" s="7">
        <f t="shared" si="13"/>
        <v>1000</v>
      </c>
      <c r="M21" s="10"/>
      <c r="N21" s="7"/>
      <c r="O21" s="7"/>
      <c r="P21" s="10"/>
      <c r="Q21" s="7"/>
      <c r="R21" s="7"/>
      <c r="S21" s="10"/>
      <c r="T21" s="7"/>
      <c r="U21" s="7"/>
      <c r="V21" s="10"/>
      <c r="W21" s="7"/>
      <c r="X21" s="7"/>
      <c r="Y21" s="11">
        <f t="shared" si="14"/>
        <v>10</v>
      </c>
      <c r="Z21" s="12">
        <f t="shared" si="15"/>
        <v>488</v>
      </c>
      <c r="AA21" s="12">
        <v>0</v>
      </c>
      <c r="AB21" s="12">
        <f t="shared" si="16"/>
        <v>112</v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</row>
    <row r="22" spans="1:71" s="26" customFormat="1">
      <c r="A22" s="6">
        <v>43727</v>
      </c>
      <c r="B22" s="7">
        <f t="shared" si="17"/>
        <v>300</v>
      </c>
      <c r="C22" s="7">
        <f t="shared" si="18"/>
        <v>180</v>
      </c>
      <c r="D22" s="7">
        <v>300</v>
      </c>
      <c r="E22" s="7">
        <v>0</v>
      </c>
      <c r="F22" s="8">
        <f t="shared" si="10"/>
        <v>322.58064516129031</v>
      </c>
      <c r="G22" s="8">
        <f t="shared" si="19"/>
        <v>-502.58064516129031</v>
      </c>
      <c r="H22" s="27"/>
      <c r="I22" s="9" t="s">
        <v>19</v>
      </c>
      <c r="J22" s="10">
        <v>3</v>
      </c>
      <c r="K22" s="7">
        <f t="shared" si="12"/>
        <v>180</v>
      </c>
      <c r="L22" s="7">
        <f t="shared" si="13"/>
        <v>300</v>
      </c>
      <c r="M22" s="10"/>
      <c r="N22" s="7"/>
      <c r="O22" s="7"/>
      <c r="P22" s="10"/>
      <c r="Q22" s="7"/>
      <c r="R22" s="7"/>
      <c r="S22" s="10"/>
      <c r="T22" s="7"/>
      <c r="U22" s="7"/>
      <c r="V22" s="10"/>
      <c r="W22" s="7"/>
      <c r="X22" s="7"/>
      <c r="Y22" s="11">
        <f t="shared" si="14"/>
        <v>3</v>
      </c>
      <c r="Z22" s="12">
        <f t="shared" si="15"/>
        <v>485</v>
      </c>
      <c r="AA22" s="12">
        <v>0</v>
      </c>
      <c r="AB22" s="12">
        <f t="shared" si="16"/>
        <v>115</v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</row>
    <row r="23" spans="1:71" s="26" customFormat="1">
      <c r="A23" s="6">
        <v>43728</v>
      </c>
      <c r="B23" s="7">
        <f t="shared" si="17"/>
        <v>0</v>
      </c>
      <c r="C23" s="7">
        <f t="shared" si="18"/>
        <v>0</v>
      </c>
      <c r="D23" s="7">
        <v>300</v>
      </c>
      <c r="E23" s="7">
        <v>0</v>
      </c>
      <c r="F23" s="8">
        <f t="shared" si="10"/>
        <v>322.58064516129031</v>
      </c>
      <c r="G23" s="8">
        <f t="shared" si="19"/>
        <v>-622.58064516129025</v>
      </c>
      <c r="H23" s="27"/>
      <c r="I23" s="9" t="s">
        <v>19</v>
      </c>
      <c r="J23" s="10">
        <v>0</v>
      </c>
      <c r="K23" s="7">
        <f t="shared" si="12"/>
        <v>0</v>
      </c>
      <c r="L23" s="7">
        <f t="shared" si="13"/>
        <v>0</v>
      </c>
      <c r="M23" s="10"/>
      <c r="N23" s="7"/>
      <c r="O23" s="7"/>
      <c r="P23" s="10"/>
      <c r="Q23" s="7"/>
      <c r="R23" s="7"/>
      <c r="S23" s="10"/>
      <c r="T23" s="7"/>
      <c r="U23" s="7"/>
      <c r="V23" s="10"/>
      <c r="W23" s="7"/>
      <c r="X23" s="7"/>
      <c r="Y23" s="11">
        <f t="shared" si="14"/>
        <v>0</v>
      </c>
      <c r="Z23" s="12">
        <f t="shared" si="15"/>
        <v>485</v>
      </c>
      <c r="AA23" s="12">
        <v>0</v>
      </c>
      <c r="AB23" s="12">
        <f t="shared" si="16"/>
        <v>115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</row>
    <row r="24" spans="1:71" s="26" customFormat="1">
      <c r="A24" s="6">
        <v>43729</v>
      </c>
      <c r="B24" s="7">
        <f t="shared" si="17"/>
        <v>1900</v>
      </c>
      <c r="C24" s="7">
        <f t="shared" si="18"/>
        <v>1140</v>
      </c>
      <c r="D24" s="7">
        <v>300</v>
      </c>
      <c r="E24" s="7">
        <v>0</v>
      </c>
      <c r="F24" s="8">
        <f t="shared" si="10"/>
        <v>322.58064516129031</v>
      </c>
      <c r="G24" s="8">
        <f t="shared" si="19"/>
        <v>137.41935483870969</v>
      </c>
      <c r="H24" s="27"/>
      <c r="I24" s="9" t="s">
        <v>19</v>
      </c>
      <c r="J24" s="10">
        <v>19</v>
      </c>
      <c r="K24" s="7">
        <f t="shared" si="12"/>
        <v>1140</v>
      </c>
      <c r="L24" s="7">
        <f t="shared" si="13"/>
        <v>1900</v>
      </c>
      <c r="M24" s="10"/>
      <c r="N24" s="7"/>
      <c r="O24" s="7"/>
      <c r="P24" s="10"/>
      <c r="Q24" s="7"/>
      <c r="R24" s="7"/>
      <c r="S24" s="10"/>
      <c r="T24" s="7"/>
      <c r="U24" s="7"/>
      <c r="V24" s="10"/>
      <c r="W24" s="7"/>
      <c r="X24" s="7"/>
      <c r="Y24" s="11">
        <f t="shared" si="14"/>
        <v>19</v>
      </c>
      <c r="Z24" s="12">
        <f t="shared" si="15"/>
        <v>466</v>
      </c>
      <c r="AA24" s="12">
        <v>0</v>
      </c>
      <c r="AB24" s="12">
        <f t="shared" si="16"/>
        <v>134</v>
      </c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</row>
    <row r="25" spans="1:71" s="26" customFormat="1">
      <c r="A25" s="6">
        <v>43730</v>
      </c>
      <c r="B25" s="7">
        <f t="shared" si="17"/>
        <v>2000</v>
      </c>
      <c r="C25" s="7">
        <f t="shared" si="18"/>
        <v>1200</v>
      </c>
      <c r="D25" s="7">
        <v>300</v>
      </c>
      <c r="E25" s="7">
        <v>50</v>
      </c>
      <c r="F25" s="8">
        <f t="shared" si="10"/>
        <v>322.58064516129031</v>
      </c>
      <c r="G25" s="8">
        <f t="shared" si="19"/>
        <v>127.41935483870969</v>
      </c>
      <c r="H25" s="27"/>
      <c r="I25" s="9" t="s">
        <v>19</v>
      </c>
      <c r="J25" s="10">
        <v>20</v>
      </c>
      <c r="K25" s="7">
        <f t="shared" si="12"/>
        <v>1200</v>
      </c>
      <c r="L25" s="7">
        <f t="shared" si="13"/>
        <v>2000</v>
      </c>
      <c r="M25" s="10"/>
      <c r="N25" s="7"/>
      <c r="O25" s="7"/>
      <c r="P25" s="10"/>
      <c r="Q25" s="7"/>
      <c r="R25" s="7"/>
      <c r="S25" s="10"/>
      <c r="T25" s="7"/>
      <c r="U25" s="7"/>
      <c r="V25" s="10"/>
      <c r="W25" s="7"/>
      <c r="X25" s="7"/>
      <c r="Y25" s="11">
        <f t="shared" si="14"/>
        <v>20</v>
      </c>
      <c r="Z25" s="12">
        <f t="shared" si="15"/>
        <v>446</v>
      </c>
      <c r="AA25" s="12">
        <v>0</v>
      </c>
      <c r="AB25" s="12">
        <f t="shared" si="16"/>
        <v>154</v>
      </c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</row>
    <row r="26" spans="1:71" s="26" customFormat="1">
      <c r="A26" s="23">
        <v>43731</v>
      </c>
      <c r="B26" s="7">
        <f t="shared" si="17"/>
        <v>0</v>
      </c>
      <c r="C26" s="7">
        <f t="shared" si="18"/>
        <v>0</v>
      </c>
      <c r="D26" s="7">
        <v>0</v>
      </c>
      <c r="E26" s="7">
        <v>0</v>
      </c>
      <c r="F26" s="8">
        <f t="shared" si="10"/>
        <v>322.58064516129031</v>
      </c>
      <c r="G26" s="8">
        <f t="shared" si="19"/>
        <v>-322.58064516129031</v>
      </c>
      <c r="H26" s="27"/>
      <c r="I26" s="9" t="s">
        <v>19</v>
      </c>
      <c r="J26" s="24">
        <v>0</v>
      </c>
      <c r="K26" s="7">
        <f t="shared" si="12"/>
        <v>0</v>
      </c>
      <c r="L26" s="7">
        <f t="shared" si="13"/>
        <v>0</v>
      </c>
      <c r="M26" s="10"/>
      <c r="N26" s="7"/>
      <c r="O26" s="7"/>
      <c r="P26" s="10"/>
      <c r="Q26" s="7"/>
      <c r="R26" s="7"/>
      <c r="S26" s="10"/>
      <c r="T26" s="7"/>
      <c r="U26" s="7"/>
      <c r="V26" s="10"/>
      <c r="W26" s="7"/>
      <c r="X26" s="7"/>
      <c r="Y26" s="11">
        <f t="shared" si="14"/>
        <v>0</v>
      </c>
      <c r="Z26" s="12">
        <f t="shared" si="15"/>
        <v>446</v>
      </c>
      <c r="AA26" s="12">
        <v>0</v>
      </c>
      <c r="AB26" s="12">
        <f t="shared" si="16"/>
        <v>154</v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</row>
    <row r="27" spans="1:71" s="26" customFormat="1">
      <c r="A27" s="23">
        <v>43732</v>
      </c>
      <c r="B27" s="7">
        <f t="shared" si="17"/>
        <v>0</v>
      </c>
      <c r="C27" s="7">
        <f t="shared" si="18"/>
        <v>0</v>
      </c>
      <c r="D27" s="7">
        <v>300</v>
      </c>
      <c r="E27" s="7">
        <v>0</v>
      </c>
      <c r="F27" s="8">
        <f t="shared" si="10"/>
        <v>322.58064516129031</v>
      </c>
      <c r="G27" s="8">
        <f t="shared" si="19"/>
        <v>-622.58064516129025</v>
      </c>
      <c r="H27" s="27"/>
      <c r="I27" s="9" t="s">
        <v>19</v>
      </c>
      <c r="J27" s="24">
        <v>0</v>
      </c>
      <c r="K27" s="7">
        <f t="shared" si="12"/>
        <v>0</v>
      </c>
      <c r="L27" s="7">
        <f t="shared" si="13"/>
        <v>0</v>
      </c>
      <c r="M27" s="10"/>
      <c r="N27" s="7"/>
      <c r="O27" s="7"/>
      <c r="P27" s="10"/>
      <c r="Q27" s="7"/>
      <c r="R27" s="7"/>
      <c r="S27" s="10"/>
      <c r="T27" s="7"/>
      <c r="U27" s="7"/>
      <c r="V27" s="10"/>
      <c r="W27" s="7"/>
      <c r="X27" s="7"/>
      <c r="Y27" s="11">
        <f t="shared" si="14"/>
        <v>0</v>
      </c>
      <c r="Z27" s="12">
        <f t="shared" si="15"/>
        <v>446</v>
      </c>
      <c r="AA27" s="12">
        <v>0</v>
      </c>
      <c r="AB27" s="12">
        <f t="shared" si="16"/>
        <v>154</v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</row>
    <row r="28" spans="1:71">
      <c r="A28" s="6">
        <v>43733</v>
      </c>
      <c r="B28" s="7">
        <f t="shared" si="17"/>
        <v>0</v>
      </c>
      <c r="C28" s="7">
        <f t="shared" si="18"/>
        <v>0</v>
      </c>
      <c r="D28" s="7">
        <v>300</v>
      </c>
      <c r="E28" s="7">
        <v>0</v>
      </c>
      <c r="F28" s="8">
        <f t="shared" si="10"/>
        <v>322.58064516129031</v>
      </c>
      <c r="G28" s="8">
        <f t="shared" si="19"/>
        <v>-622.58064516129025</v>
      </c>
      <c r="I28" s="9" t="s">
        <v>19</v>
      </c>
      <c r="J28" s="10">
        <v>0</v>
      </c>
      <c r="K28" s="7">
        <f t="shared" si="12"/>
        <v>0</v>
      </c>
      <c r="L28" s="7">
        <f t="shared" si="13"/>
        <v>0</v>
      </c>
      <c r="M28" s="10"/>
      <c r="N28" s="7">
        <f>$M$3*M28</f>
        <v>0</v>
      </c>
      <c r="O28" s="7">
        <f>$M$2*M28</f>
        <v>0</v>
      </c>
      <c r="P28" s="10"/>
      <c r="Q28" s="7">
        <f>$P$3*P28</f>
        <v>0</v>
      </c>
      <c r="R28" s="7">
        <f>$P$2*P28</f>
        <v>0</v>
      </c>
      <c r="S28" s="10"/>
      <c r="T28" s="7">
        <f>$S$3*S28</f>
        <v>0</v>
      </c>
      <c r="U28" s="7">
        <f>$S$2*S28</f>
        <v>0</v>
      </c>
      <c r="V28" s="10"/>
      <c r="W28" s="7">
        <f>$V$3*V28</f>
        <v>0</v>
      </c>
      <c r="X28" s="7">
        <f>$V$2*V28</f>
        <v>0</v>
      </c>
      <c r="Y28" s="11">
        <f t="shared" si="14"/>
        <v>0</v>
      </c>
      <c r="Z28" s="12">
        <f t="shared" si="15"/>
        <v>446</v>
      </c>
      <c r="AA28" s="12">
        <v>0</v>
      </c>
      <c r="AB28" s="12">
        <f t="shared" si="16"/>
        <v>154</v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</row>
    <row r="29" spans="1:71">
      <c r="A29" s="6">
        <v>43734</v>
      </c>
      <c r="B29" s="7">
        <f t="shared" si="17"/>
        <v>200</v>
      </c>
      <c r="C29" s="7">
        <f t="shared" si="18"/>
        <v>120</v>
      </c>
      <c r="D29" s="7">
        <v>300</v>
      </c>
      <c r="E29" s="7">
        <v>0</v>
      </c>
      <c r="F29" s="8">
        <f t="shared" si="10"/>
        <v>322.58064516129031</v>
      </c>
      <c r="G29" s="8">
        <f t="shared" si="19"/>
        <v>-542.58064516129025</v>
      </c>
      <c r="I29" s="9" t="s">
        <v>19</v>
      </c>
      <c r="J29" s="10">
        <v>2</v>
      </c>
      <c r="K29" s="7">
        <f t="shared" si="12"/>
        <v>120</v>
      </c>
      <c r="L29" s="7">
        <f t="shared" si="13"/>
        <v>200</v>
      </c>
      <c r="M29" s="10"/>
      <c r="N29" s="7">
        <f>$M$3*M29</f>
        <v>0</v>
      </c>
      <c r="O29" s="7">
        <f>$M$2*M29</f>
        <v>0</v>
      </c>
      <c r="P29" s="10"/>
      <c r="Q29" s="7">
        <f>$P$3*P29</f>
        <v>0</v>
      </c>
      <c r="R29" s="7">
        <f>$P$2*P29</f>
        <v>0</v>
      </c>
      <c r="S29" s="10"/>
      <c r="T29" s="7">
        <f>$S$3*S29</f>
        <v>0</v>
      </c>
      <c r="U29" s="7">
        <f>$S$2*S29</f>
        <v>0</v>
      </c>
      <c r="V29" s="10"/>
      <c r="W29" s="7">
        <f>$V$3*V29</f>
        <v>0</v>
      </c>
      <c r="X29" s="7">
        <f>$V$2*V29</f>
        <v>0</v>
      </c>
      <c r="Y29" s="11">
        <f t="shared" si="14"/>
        <v>2</v>
      </c>
      <c r="Z29" s="12">
        <f t="shared" si="15"/>
        <v>444</v>
      </c>
      <c r="AA29" s="12">
        <v>0</v>
      </c>
      <c r="AB29" s="12">
        <f t="shared" si="16"/>
        <v>156</v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</row>
    <row r="30" spans="1:71">
      <c r="A30" s="6">
        <v>43735</v>
      </c>
      <c r="B30" s="7">
        <f t="shared" si="17"/>
        <v>0</v>
      </c>
      <c r="C30" s="7">
        <f t="shared" si="18"/>
        <v>0</v>
      </c>
      <c r="D30" s="7">
        <v>300</v>
      </c>
      <c r="E30" s="7">
        <v>0</v>
      </c>
      <c r="F30" s="8">
        <f t="shared" si="10"/>
        <v>322.58064516129031</v>
      </c>
      <c r="G30" s="8">
        <f t="shared" si="19"/>
        <v>-622.58064516129025</v>
      </c>
      <c r="I30" s="9" t="s">
        <v>19</v>
      </c>
      <c r="J30" s="10">
        <v>0</v>
      </c>
      <c r="K30" s="7">
        <f t="shared" si="12"/>
        <v>0</v>
      </c>
      <c r="L30" s="7">
        <f t="shared" si="13"/>
        <v>0</v>
      </c>
      <c r="M30" s="10"/>
      <c r="N30" s="7">
        <f>$M$3*M30</f>
        <v>0</v>
      </c>
      <c r="O30" s="7">
        <f>$M$2*M30</f>
        <v>0</v>
      </c>
      <c r="P30" s="10"/>
      <c r="Q30" s="7">
        <f>$P$3*P30</f>
        <v>0</v>
      </c>
      <c r="R30" s="7">
        <f>$P$2*P30</f>
        <v>0</v>
      </c>
      <c r="S30" s="10"/>
      <c r="T30" s="7">
        <f>$S$3*S30</f>
        <v>0</v>
      </c>
      <c r="U30" s="7">
        <f>$S$2*S30</f>
        <v>0</v>
      </c>
      <c r="V30" s="10"/>
      <c r="W30" s="7">
        <f>$V$3*V30</f>
        <v>0</v>
      </c>
      <c r="X30" s="7">
        <f>$V$2*V30</f>
        <v>0</v>
      </c>
      <c r="Y30" s="11">
        <f t="shared" si="14"/>
        <v>0</v>
      </c>
      <c r="Z30" s="12">
        <f t="shared" si="15"/>
        <v>444</v>
      </c>
      <c r="AA30" s="12">
        <v>0</v>
      </c>
      <c r="AB30" s="12">
        <f t="shared" si="16"/>
        <v>156</v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</row>
    <row r="31" spans="1:71">
      <c r="A31" s="6">
        <v>43736</v>
      </c>
      <c r="B31" s="7">
        <f t="shared" si="17"/>
        <v>900</v>
      </c>
      <c r="C31" s="7">
        <f t="shared" si="18"/>
        <v>540</v>
      </c>
      <c r="D31" s="7">
        <v>300</v>
      </c>
      <c r="E31" s="7">
        <v>0</v>
      </c>
      <c r="F31" s="8">
        <f t="shared" si="10"/>
        <v>322.58064516129031</v>
      </c>
      <c r="G31" s="8">
        <f t="shared" si="19"/>
        <v>-262.58064516129031</v>
      </c>
      <c r="I31" s="9" t="s">
        <v>19</v>
      </c>
      <c r="J31" s="10">
        <v>9</v>
      </c>
      <c r="K31" s="7">
        <f t="shared" si="12"/>
        <v>540</v>
      </c>
      <c r="L31" s="7">
        <f t="shared" si="13"/>
        <v>900</v>
      </c>
      <c r="M31" s="10"/>
      <c r="N31" s="7">
        <f>$M$3*M31</f>
        <v>0</v>
      </c>
      <c r="O31" s="7">
        <f>$M$2*M31</f>
        <v>0</v>
      </c>
      <c r="P31" s="10"/>
      <c r="Q31" s="7">
        <f>$P$3*P31</f>
        <v>0</v>
      </c>
      <c r="R31" s="7">
        <f>$P$2*P31</f>
        <v>0</v>
      </c>
      <c r="S31" s="10"/>
      <c r="T31" s="7">
        <f>$S$3*S31</f>
        <v>0</v>
      </c>
      <c r="U31" s="7">
        <f>$S$2*S31</f>
        <v>0</v>
      </c>
      <c r="V31" s="10"/>
      <c r="W31" s="7">
        <f>$V$3*V31</f>
        <v>0</v>
      </c>
      <c r="X31" s="7">
        <f>$V$2*V31</f>
        <v>0</v>
      </c>
      <c r="Y31" s="11">
        <f t="shared" si="14"/>
        <v>9</v>
      </c>
      <c r="Z31" s="12">
        <f t="shared" si="15"/>
        <v>435</v>
      </c>
      <c r="AA31" s="12">
        <v>0</v>
      </c>
      <c r="AB31" s="12">
        <f t="shared" si="16"/>
        <v>165</v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</row>
    <row r="32" spans="1:71">
      <c r="A32" s="6">
        <v>43737</v>
      </c>
      <c r="B32" s="7">
        <f t="shared" si="17"/>
        <v>2000</v>
      </c>
      <c r="C32" s="7">
        <f t="shared" si="18"/>
        <v>1200</v>
      </c>
      <c r="D32" s="7">
        <v>300</v>
      </c>
      <c r="E32" s="7">
        <v>0</v>
      </c>
      <c r="F32" s="8">
        <f t="shared" si="10"/>
        <v>322.58064516129031</v>
      </c>
      <c r="G32" s="8">
        <f t="shared" si="19"/>
        <v>177.41935483870969</v>
      </c>
      <c r="I32" s="9" t="s">
        <v>19</v>
      </c>
      <c r="J32" s="10">
        <v>20</v>
      </c>
      <c r="K32" s="7">
        <f t="shared" si="12"/>
        <v>1200</v>
      </c>
      <c r="L32" s="7">
        <f t="shared" si="13"/>
        <v>2000</v>
      </c>
      <c r="M32" s="10"/>
      <c r="N32" s="7">
        <f>$M$3*M32</f>
        <v>0</v>
      </c>
      <c r="O32" s="7">
        <f>$M$2*M32</f>
        <v>0</v>
      </c>
      <c r="P32" s="10"/>
      <c r="Q32" s="7">
        <f>$P$3*P32</f>
        <v>0</v>
      </c>
      <c r="R32" s="7">
        <f>$P$2*P32</f>
        <v>0</v>
      </c>
      <c r="S32" s="10"/>
      <c r="T32" s="7">
        <f>$S$3*S32</f>
        <v>0</v>
      </c>
      <c r="U32" s="7">
        <f>$S$2*S32</f>
        <v>0</v>
      </c>
      <c r="V32" s="10"/>
      <c r="W32" s="7">
        <f>$V$3*V32</f>
        <v>0</v>
      </c>
      <c r="X32" s="7">
        <f>$V$2*V32</f>
        <v>0</v>
      </c>
      <c r="Y32" s="11">
        <f t="shared" si="14"/>
        <v>20</v>
      </c>
      <c r="Z32" s="12">
        <f t="shared" si="15"/>
        <v>415</v>
      </c>
      <c r="AA32" s="12">
        <v>0</v>
      </c>
      <c r="AB32" s="12">
        <f t="shared" si="16"/>
        <v>185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</row>
    <row r="33" spans="1:71">
      <c r="A33" s="23">
        <v>43738</v>
      </c>
      <c r="B33" s="7">
        <f t="shared" si="17"/>
        <v>0</v>
      </c>
      <c r="C33" s="7">
        <f t="shared" si="18"/>
        <v>0</v>
      </c>
      <c r="D33" s="7">
        <v>0</v>
      </c>
      <c r="E33" s="7">
        <v>0</v>
      </c>
      <c r="F33" s="8">
        <f t="shared" si="10"/>
        <v>322.58064516129031</v>
      </c>
      <c r="G33" s="8">
        <f t="shared" si="19"/>
        <v>-322.58064516129031</v>
      </c>
      <c r="I33" s="9" t="s">
        <v>19</v>
      </c>
      <c r="J33" s="24">
        <v>0</v>
      </c>
      <c r="K33" s="7">
        <f t="shared" si="12"/>
        <v>0</v>
      </c>
      <c r="L33" s="7">
        <f t="shared" si="13"/>
        <v>0</v>
      </c>
      <c r="M33" s="10"/>
      <c r="N33" s="7"/>
      <c r="O33" s="7"/>
      <c r="P33" s="10"/>
      <c r="Q33" s="7"/>
      <c r="R33" s="7"/>
      <c r="S33" s="10"/>
      <c r="T33" s="7"/>
      <c r="U33" s="7"/>
      <c r="V33" s="10"/>
      <c r="W33" s="7"/>
      <c r="X33" s="7"/>
      <c r="Y33" s="11">
        <f t="shared" si="14"/>
        <v>0</v>
      </c>
      <c r="Z33" s="12">
        <f t="shared" si="15"/>
        <v>415</v>
      </c>
      <c r="AA33" s="12">
        <v>0</v>
      </c>
      <c r="AB33" s="12">
        <f t="shared" si="16"/>
        <v>185</v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</row>
    <row r="34" spans="1:71" s="26" customFormat="1">
      <c r="A34" s="23">
        <v>43739</v>
      </c>
      <c r="B34" s="7">
        <f t="shared" si="8"/>
        <v>0</v>
      </c>
      <c r="C34" s="7">
        <f t="shared" si="9"/>
        <v>0</v>
      </c>
      <c r="D34" s="7">
        <v>0</v>
      </c>
      <c r="E34" s="7">
        <v>0</v>
      </c>
      <c r="F34" s="8">
        <f t="shared" si="10"/>
        <v>322.58064516129031</v>
      </c>
      <c r="G34" s="8">
        <f t="shared" si="11"/>
        <v>-322.58064516129031</v>
      </c>
      <c r="H34" s="27"/>
      <c r="I34" s="9" t="s">
        <v>19</v>
      </c>
      <c r="J34" s="24">
        <v>0</v>
      </c>
      <c r="K34" s="7">
        <f t="shared" si="12"/>
        <v>0</v>
      </c>
      <c r="L34" s="7">
        <f t="shared" si="13"/>
        <v>0</v>
      </c>
      <c r="M34" s="10"/>
      <c r="N34" s="7">
        <f>$M$3*M34</f>
        <v>0</v>
      </c>
      <c r="O34" s="7">
        <f>$M$2*M34</f>
        <v>0</v>
      </c>
      <c r="P34" s="10"/>
      <c r="Q34" s="7">
        <f>$P$3*P34</f>
        <v>0</v>
      </c>
      <c r="R34" s="7">
        <f>$P$2*P34</f>
        <v>0</v>
      </c>
      <c r="S34" s="10"/>
      <c r="T34" s="7">
        <f>$S$3*S34</f>
        <v>0</v>
      </c>
      <c r="U34" s="7">
        <f>$S$2*S34</f>
        <v>0</v>
      </c>
      <c r="V34" s="10"/>
      <c r="W34" s="7">
        <f>$V$3*V34</f>
        <v>0</v>
      </c>
      <c r="X34" s="7">
        <f>$V$2*V34</f>
        <v>0</v>
      </c>
      <c r="Y34" s="11">
        <f t="shared" si="14"/>
        <v>0</v>
      </c>
      <c r="Z34" s="12">
        <f t="shared" si="15"/>
        <v>415</v>
      </c>
      <c r="AA34" s="12">
        <v>0</v>
      </c>
      <c r="AB34" s="12">
        <f t="shared" si="16"/>
        <v>185</v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</row>
    <row r="35" spans="1:71">
      <c r="A35" s="13" t="s">
        <v>21</v>
      </c>
      <c r="B35" s="14">
        <f t="shared" ref="B35:G35" si="20">SUM(B4:B34)</f>
        <v>19400</v>
      </c>
      <c r="C35" s="14">
        <f t="shared" si="20"/>
        <v>11640</v>
      </c>
      <c r="D35" s="14">
        <f t="shared" si="20"/>
        <v>6300</v>
      </c>
      <c r="E35" s="14">
        <f t="shared" si="20"/>
        <v>50</v>
      </c>
      <c r="F35" s="15">
        <f t="shared" si="20"/>
        <v>10000.000000000002</v>
      </c>
      <c r="G35" s="16">
        <f t="shared" si="20"/>
        <v>-8590</v>
      </c>
      <c r="J35" s="1">
        <f>SUM(J4:J34)</f>
        <v>194</v>
      </c>
      <c r="M35" s="1">
        <f>SUM(M4:M34)</f>
        <v>0</v>
      </c>
      <c r="P35" s="1">
        <f>SUM(P4:P34)</f>
        <v>0</v>
      </c>
      <c r="S35" s="1">
        <f>SUM(S4:S34)</f>
        <v>0</v>
      </c>
      <c r="V35" s="1">
        <f>SUM(V4:V34)</f>
        <v>0</v>
      </c>
      <c r="Y35" s="17">
        <f>SUM(Y4:Y34)</f>
        <v>194</v>
      </c>
    </row>
  </sheetData>
  <mergeCells count="4">
    <mergeCell ref="Y1:Y3"/>
    <mergeCell ref="Z1:Z2"/>
    <mergeCell ref="AA1:AA2"/>
    <mergeCell ref="AB1:A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4256-287D-4416-8E27-1E17DB4A9841}">
  <dimension ref="A1:BS35"/>
  <sheetViews>
    <sheetView tabSelected="1" workbookViewId="0">
      <selection activeCell="Z28" sqref="Z28"/>
    </sheetView>
  </sheetViews>
  <sheetFormatPr defaultRowHeight="15"/>
  <cols>
    <col min="1" max="1" width="11.42578125" style="1" customWidth="1"/>
    <col min="2" max="2" width="11.28515625" style="1" customWidth="1"/>
    <col min="3" max="3" width="10.42578125" style="1" customWidth="1"/>
    <col min="4" max="5" width="10" style="1" customWidth="1"/>
    <col min="6" max="6" width="11.140625" style="1" customWidth="1"/>
    <col min="7" max="7" width="16.42578125" style="1" customWidth="1"/>
    <col min="8" max="8" width="9.140625" style="27"/>
    <col min="9" max="9" width="11.7109375" style="1" customWidth="1"/>
    <col min="10" max="10" width="8.140625" style="1" customWidth="1"/>
    <col min="11" max="11" width="7.7109375" style="1" customWidth="1"/>
    <col min="12" max="12" width="9" style="1" customWidth="1"/>
    <col min="13" max="21" width="0" style="1" hidden="1" customWidth="1"/>
    <col min="22" max="24" width="0" hidden="1" customWidth="1"/>
  </cols>
  <sheetData>
    <row r="1" spans="1:71">
      <c r="J1" s="2" t="s">
        <v>3</v>
      </c>
      <c r="K1" s="2" t="s">
        <v>4</v>
      </c>
      <c r="L1" s="2" t="s">
        <v>5</v>
      </c>
      <c r="M1" s="2" t="s">
        <v>6</v>
      </c>
      <c r="N1" s="2" t="s">
        <v>4</v>
      </c>
      <c r="O1" s="2" t="s">
        <v>5</v>
      </c>
      <c r="P1" s="2" t="s">
        <v>7</v>
      </c>
      <c r="Q1" s="2" t="s">
        <v>4</v>
      </c>
      <c r="R1" s="2" t="s">
        <v>5</v>
      </c>
      <c r="S1" s="2" t="s">
        <v>8</v>
      </c>
      <c r="T1" s="2" t="s">
        <v>4</v>
      </c>
      <c r="U1" s="2" t="s">
        <v>5</v>
      </c>
      <c r="V1" s="2" t="s">
        <v>9</v>
      </c>
      <c r="W1" s="2" t="s">
        <v>4</v>
      </c>
      <c r="X1" s="2" t="s">
        <v>5</v>
      </c>
      <c r="Y1" s="30" t="s">
        <v>10</v>
      </c>
      <c r="Z1" s="31" t="s">
        <v>11</v>
      </c>
      <c r="AA1" s="31" t="s">
        <v>12</v>
      </c>
      <c r="AB1" s="31" t="s">
        <v>13</v>
      </c>
    </row>
    <row r="2" spans="1:71">
      <c r="I2" s="3" t="s">
        <v>14</v>
      </c>
      <c r="J2" s="4">
        <v>100</v>
      </c>
      <c r="K2" s="4"/>
      <c r="L2" s="4"/>
      <c r="M2" s="4">
        <v>100</v>
      </c>
      <c r="N2" s="4"/>
      <c r="O2" s="4"/>
      <c r="P2" s="4">
        <v>100</v>
      </c>
      <c r="Q2" s="4"/>
      <c r="R2" s="4"/>
      <c r="S2" s="4">
        <v>100</v>
      </c>
      <c r="T2" s="4"/>
      <c r="U2" s="4"/>
      <c r="V2" s="4">
        <v>100</v>
      </c>
      <c r="W2" s="4"/>
      <c r="X2" s="4"/>
      <c r="Y2" s="30"/>
      <c r="Z2" s="31"/>
      <c r="AA2" s="31"/>
      <c r="AB2" s="31"/>
    </row>
    <row r="3" spans="1:71" s="1" customFormat="1">
      <c r="A3" s="4" t="s">
        <v>2</v>
      </c>
      <c r="B3" s="4" t="s">
        <v>15</v>
      </c>
      <c r="C3" s="4" t="s">
        <v>16</v>
      </c>
      <c r="D3" s="4" t="s">
        <v>0</v>
      </c>
      <c r="E3" s="4" t="s">
        <v>22</v>
      </c>
      <c r="F3" s="4" t="s">
        <v>17</v>
      </c>
      <c r="G3" s="4" t="s">
        <v>1</v>
      </c>
      <c r="H3" s="28"/>
      <c r="I3" s="3" t="s">
        <v>18</v>
      </c>
      <c r="J3" s="4">
        <v>60</v>
      </c>
      <c r="K3" s="4"/>
      <c r="L3" s="4"/>
      <c r="M3" s="4">
        <v>58</v>
      </c>
      <c r="N3" s="4"/>
      <c r="O3" s="4"/>
      <c r="P3" s="4">
        <v>57</v>
      </c>
      <c r="Q3" s="4"/>
      <c r="R3" s="4"/>
      <c r="S3" s="4">
        <v>55</v>
      </c>
      <c r="T3" s="4"/>
      <c r="U3" s="4"/>
      <c r="V3" s="4">
        <v>50</v>
      </c>
      <c r="W3" s="4"/>
      <c r="X3" s="4"/>
      <c r="Y3" s="30"/>
      <c r="Z3" s="5">
        <v>415</v>
      </c>
      <c r="AA3" s="5">
        <v>0</v>
      </c>
      <c r="AB3" s="5">
        <v>0</v>
      </c>
    </row>
    <row r="4" spans="1:71">
      <c r="A4" s="29">
        <v>43739</v>
      </c>
      <c r="B4" s="7">
        <f>L4+O4+R4+U4+X4</f>
        <v>0</v>
      </c>
      <c r="C4" s="7">
        <f>K4+N4+Q4+T4+W4</f>
        <v>0</v>
      </c>
      <c r="D4" s="7"/>
      <c r="E4" s="7">
        <v>0</v>
      </c>
      <c r="F4" s="8">
        <f>10000/31</f>
        <v>322.58064516129031</v>
      </c>
      <c r="G4" s="8">
        <f>B4-C4-D4-E4-F4</f>
        <v>-322.58064516129031</v>
      </c>
      <c r="I4" s="9" t="s">
        <v>19</v>
      </c>
      <c r="J4" s="10"/>
      <c r="K4" s="7">
        <f>$J$3*J4</f>
        <v>0</v>
      </c>
      <c r="L4" s="7">
        <f>$J$2*J4</f>
        <v>0</v>
      </c>
      <c r="M4" s="10"/>
      <c r="N4" s="7">
        <f t="shared" ref="N4:N10" si="0">$M$3*M4</f>
        <v>0</v>
      </c>
      <c r="O4" s="7">
        <f t="shared" ref="O4:O10" si="1">$M$2*M4</f>
        <v>0</v>
      </c>
      <c r="P4" s="10"/>
      <c r="Q4" s="7">
        <f t="shared" ref="Q4:Q10" si="2">$P$3*P4</f>
        <v>0</v>
      </c>
      <c r="R4" s="7">
        <f t="shared" ref="R4:R10" si="3">$P$2*P4</f>
        <v>0</v>
      </c>
      <c r="S4" s="10"/>
      <c r="T4" s="7">
        <f t="shared" ref="T4:T10" si="4">$S$3*S4</f>
        <v>0</v>
      </c>
      <c r="U4" s="7">
        <f t="shared" ref="U4:U10" si="5">$S$2*S4</f>
        <v>0</v>
      </c>
      <c r="V4" s="10"/>
      <c r="W4" s="7">
        <f t="shared" ref="W4:W10" si="6">$V$3*V4</f>
        <v>0</v>
      </c>
      <c r="X4" s="7">
        <f t="shared" ref="X4:X10" si="7">$V$2*V4</f>
        <v>0</v>
      </c>
      <c r="Y4" s="11">
        <f>J4+M4+P4+S4+V4</f>
        <v>0</v>
      </c>
      <c r="Z4" s="12">
        <f>Z3+AA4-Y4</f>
        <v>415</v>
      </c>
      <c r="AA4" s="12">
        <v>0</v>
      </c>
      <c r="AB4" s="12">
        <f>(Z4-600)*-1</f>
        <v>185</v>
      </c>
    </row>
    <row r="5" spans="1:71" s="26" customFormat="1">
      <c r="A5" s="29">
        <v>43740</v>
      </c>
      <c r="B5" s="7">
        <f t="shared" ref="B5:B34" si="8">L5+O5+R5+U5+X5</f>
        <v>0</v>
      </c>
      <c r="C5" s="7">
        <f t="shared" ref="C5:C34" si="9">K5+N5+Q5+T5+W5</f>
        <v>0</v>
      </c>
      <c r="D5" s="7">
        <v>0</v>
      </c>
      <c r="E5" s="7">
        <v>0</v>
      </c>
      <c r="F5" s="8">
        <f t="shared" ref="F5:F34" si="10">10000/31</f>
        <v>322.58064516129031</v>
      </c>
      <c r="G5" s="8">
        <f t="shared" ref="G5:G34" si="11">B5-C5-D5-E5-F5</f>
        <v>-322.58064516129031</v>
      </c>
      <c r="H5" s="27"/>
      <c r="I5" s="9" t="s">
        <v>19</v>
      </c>
      <c r="J5" s="10"/>
      <c r="K5" s="7">
        <f t="shared" ref="K5:K34" si="12">$J$3*J5</f>
        <v>0</v>
      </c>
      <c r="L5" s="7">
        <f t="shared" ref="L5:L34" si="13">$J$2*J5</f>
        <v>0</v>
      </c>
      <c r="M5" s="10"/>
      <c r="N5" s="7">
        <f t="shared" si="0"/>
        <v>0</v>
      </c>
      <c r="O5" s="7">
        <f t="shared" si="1"/>
        <v>0</v>
      </c>
      <c r="P5" s="10"/>
      <c r="Q5" s="7">
        <f t="shared" si="2"/>
        <v>0</v>
      </c>
      <c r="R5" s="7">
        <f t="shared" si="3"/>
        <v>0</v>
      </c>
      <c r="S5" s="10"/>
      <c r="T5" s="7">
        <f t="shared" si="4"/>
        <v>0</v>
      </c>
      <c r="U5" s="7">
        <f t="shared" si="5"/>
        <v>0</v>
      </c>
      <c r="V5" s="10"/>
      <c r="W5" s="7">
        <f t="shared" si="6"/>
        <v>0</v>
      </c>
      <c r="X5" s="7">
        <f t="shared" si="7"/>
        <v>0</v>
      </c>
      <c r="Y5" s="11">
        <f t="shared" ref="Y5:Y34" si="14">J5+M5+P5+S5+V5</f>
        <v>0</v>
      </c>
      <c r="Z5" s="12">
        <f t="shared" ref="Z5:Z34" si="15">Z4+AA5-Y5</f>
        <v>415</v>
      </c>
      <c r="AA5" s="12">
        <v>0</v>
      </c>
      <c r="AB5" s="12">
        <f t="shared" ref="AB5:AB34" si="16">(Z5-600)*-1</f>
        <v>185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</row>
    <row r="6" spans="1:71">
      <c r="A6" s="6">
        <v>43741</v>
      </c>
      <c r="B6" s="7">
        <f t="shared" si="8"/>
        <v>1500</v>
      </c>
      <c r="C6" s="7">
        <f t="shared" si="9"/>
        <v>900</v>
      </c>
      <c r="D6" s="7">
        <v>300</v>
      </c>
      <c r="E6" s="7">
        <v>0</v>
      </c>
      <c r="F6" s="8">
        <f t="shared" si="10"/>
        <v>322.58064516129031</v>
      </c>
      <c r="G6" s="8">
        <f t="shared" si="11"/>
        <v>-22.580645161290306</v>
      </c>
      <c r="I6" s="9" t="s">
        <v>19</v>
      </c>
      <c r="J6" s="10">
        <v>15</v>
      </c>
      <c r="K6" s="7">
        <f t="shared" si="12"/>
        <v>900</v>
      </c>
      <c r="L6" s="7">
        <f t="shared" si="13"/>
        <v>1500</v>
      </c>
      <c r="M6" s="10"/>
      <c r="N6" s="7">
        <f t="shared" si="0"/>
        <v>0</v>
      </c>
      <c r="O6" s="7">
        <f t="shared" si="1"/>
        <v>0</v>
      </c>
      <c r="P6" s="10"/>
      <c r="Q6" s="7">
        <f t="shared" si="2"/>
        <v>0</v>
      </c>
      <c r="R6" s="7">
        <f t="shared" si="3"/>
        <v>0</v>
      </c>
      <c r="S6" s="10"/>
      <c r="T6" s="7">
        <f t="shared" si="4"/>
        <v>0</v>
      </c>
      <c r="U6" s="7">
        <f t="shared" si="5"/>
        <v>0</v>
      </c>
      <c r="V6" s="10"/>
      <c r="W6" s="7">
        <f t="shared" si="6"/>
        <v>0</v>
      </c>
      <c r="X6" s="7">
        <f t="shared" si="7"/>
        <v>0</v>
      </c>
      <c r="Y6" s="11">
        <f t="shared" si="14"/>
        <v>15</v>
      </c>
      <c r="Z6" s="12">
        <f t="shared" si="15"/>
        <v>400</v>
      </c>
      <c r="AA6" s="12">
        <v>0</v>
      </c>
      <c r="AB6" s="12">
        <f t="shared" si="16"/>
        <v>200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</row>
    <row r="7" spans="1:71">
      <c r="A7" s="6">
        <v>43742</v>
      </c>
      <c r="B7" s="7">
        <f t="shared" si="8"/>
        <v>600</v>
      </c>
      <c r="C7" s="7">
        <f t="shared" si="9"/>
        <v>360</v>
      </c>
      <c r="D7" s="7">
        <v>300</v>
      </c>
      <c r="E7" s="7">
        <v>0</v>
      </c>
      <c r="F7" s="8">
        <f t="shared" si="10"/>
        <v>322.58064516129031</v>
      </c>
      <c r="G7" s="8">
        <f t="shared" si="11"/>
        <v>-382.58064516129031</v>
      </c>
      <c r="I7" s="9" t="s">
        <v>19</v>
      </c>
      <c r="J7" s="10">
        <v>6</v>
      </c>
      <c r="K7" s="7">
        <f t="shared" si="12"/>
        <v>360</v>
      </c>
      <c r="L7" s="7">
        <f t="shared" si="13"/>
        <v>600</v>
      </c>
      <c r="M7" s="10"/>
      <c r="N7" s="7">
        <f t="shared" si="0"/>
        <v>0</v>
      </c>
      <c r="O7" s="7">
        <f t="shared" si="1"/>
        <v>0</v>
      </c>
      <c r="P7" s="10"/>
      <c r="Q7" s="7">
        <f t="shared" si="2"/>
        <v>0</v>
      </c>
      <c r="R7" s="7">
        <f t="shared" si="3"/>
        <v>0</v>
      </c>
      <c r="S7" s="10"/>
      <c r="T7" s="7">
        <f t="shared" si="4"/>
        <v>0</v>
      </c>
      <c r="U7" s="7">
        <f t="shared" si="5"/>
        <v>0</v>
      </c>
      <c r="V7" s="10"/>
      <c r="W7" s="7">
        <f t="shared" si="6"/>
        <v>0</v>
      </c>
      <c r="X7" s="7">
        <f t="shared" si="7"/>
        <v>0</v>
      </c>
      <c r="Y7" s="11">
        <f t="shared" si="14"/>
        <v>6</v>
      </c>
      <c r="Z7" s="12">
        <f t="shared" si="15"/>
        <v>394</v>
      </c>
      <c r="AA7" s="12">
        <v>0</v>
      </c>
      <c r="AB7" s="12">
        <f t="shared" si="16"/>
        <v>206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</row>
    <row r="8" spans="1:71">
      <c r="A8" s="6">
        <v>43743</v>
      </c>
      <c r="B8" s="7">
        <f t="shared" si="8"/>
        <v>1600</v>
      </c>
      <c r="C8" s="7">
        <f t="shared" si="9"/>
        <v>960</v>
      </c>
      <c r="D8" s="7">
        <v>300</v>
      </c>
      <c r="E8" s="7">
        <v>0</v>
      </c>
      <c r="F8" s="8">
        <f t="shared" si="10"/>
        <v>322.58064516129031</v>
      </c>
      <c r="G8" s="8">
        <f t="shared" si="11"/>
        <v>17.419354838709694</v>
      </c>
      <c r="I8" s="9" t="s">
        <v>19</v>
      </c>
      <c r="J8" s="10">
        <v>16</v>
      </c>
      <c r="K8" s="7">
        <f t="shared" si="12"/>
        <v>960</v>
      </c>
      <c r="L8" s="7">
        <f t="shared" si="13"/>
        <v>1600</v>
      </c>
      <c r="M8" s="10"/>
      <c r="N8" s="7">
        <f t="shared" si="0"/>
        <v>0</v>
      </c>
      <c r="O8" s="7">
        <f t="shared" si="1"/>
        <v>0</v>
      </c>
      <c r="P8" s="10"/>
      <c r="Q8" s="7">
        <f t="shared" si="2"/>
        <v>0</v>
      </c>
      <c r="R8" s="7">
        <f t="shared" si="3"/>
        <v>0</v>
      </c>
      <c r="S8" s="10"/>
      <c r="T8" s="7">
        <f t="shared" si="4"/>
        <v>0</v>
      </c>
      <c r="U8" s="7">
        <f t="shared" si="5"/>
        <v>0</v>
      </c>
      <c r="V8" s="10"/>
      <c r="W8" s="7">
        <f t="shared" si="6"/>
        <v>0</v>
      </c>
      <c r="X8" s="7">
        <f t="shared" si="7"/>
        <v>0</v>
      </c>
      <c r="Y8" s="11">
        <f t="shared" si="14"/>
        <v>16</v>
      </c>
      <c r="Z8" s="12">
        <f t="shared" si="15"/>
        <v>378</v>
      </c>
      <c r="AA8" s="12">
        <v>0</v>
      </c>
      <c r="AB8" s="12">
        <f t="shared" si="16"/>
        <v>222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 t="s">
        <v>20</v>
      </c>
      <c r="BS8" s="27"/>
    </row>
    <row r="9" spans="1:71" s="26" customFormat="1">
      <c r="A9" s="6">
        <v>43744</v>
      </c>
      <c r="B9" s="7">
        <f t="shared" si="8"/>
        <v>1400</v>
      </c>
      <c r="C9" s="7">
        <f t="shared" si="9"/>
        <v>840</v>
      </c>
      <c r="D9" s="7">
        <v>300</v>
      </c>
      <c r="E9" s="7">
        <v>0</v>
      </c>
      <c r="F9" s="8">
        <f t="shared" si="10"/>
        <v>322.58064516129031</v>
      </c>
      <c r="G9" s="8">
        <f t="shared" si="11"/>
        <v>-62.580645161290306</v>
      </c>
      <c r="H9" s="27"/>
      <c r="I9" s="9" t="s">
        <v>19</v>
      </c>
      <c r="J9" s="10">
        <v>14</v>
      </c>
      <c r="K9" s="7">
        <f t="shared" si="12"/>
        <v>840</v>
      </c>
      <c r="L9" s="7">
        <f t="shared" si="13"/>
        <v>1400</v>
      </c>
      <c r="M9" s="10"/>
      <c r="N9" s="7">
        <f t="shared" si="0"/>
        <v>0</v>
      </c>
      <c r="O9" s="7">
        <f t="shared" si="1"/>
        <v>0</v>
      </c>
      <c r="P9" s="10"/>
      <c r="Q9" s="7">
        <f t="shared" si="2"/>
        <v>0</v>
      </c>
      <c r="R9" s="7">
        <f t="shared" si="3"/>
        <v>0</v>
      </c>
      <c r="S9" s="10"/>
      <c r="T9" s="7">
        <f t="shared" si="4"/>
        <v>0</v>
      </c>
      <c r="U9" s="7">
        <f t="shared" si="5"/>
        <v>0</v>
      </c>
      <c r="V9" s="10"/>
      <c r="W9" s="7">
        <f t="shared" si="6"/>
        <v>0</v>
      </c>
      <c r="X9" s="7">
        <f t="shared" si="7"/>
        <v>0</v>
      </c>
      <c r="Y9" s="11">
        <f t="shared" si="14"/>
        <v>14</v>
      </c>
      <c r="Z9" s="12">
        <f t="shared" si="15"/>
        <v>364</v>
      </c>
      <c r="AA9" s="12">
        <v>0</v>
      </c>
      <c r="AB9" s="12">
        <f t="shared" si="16"/>
        <v>236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</row>
    <row r="10" spans="1:71" s="26" customFormat="1">
      <c r="A10" s="6">
        <v>43745</v>
      </c>
      <c r="B10" s="7">
        <f t="shared" si="8"/>
        <v>0</v>
      </c>
      <c r="C10" s="7">
        <f t="shared" si="9"/>
        <v>0</v>
      </c>
      <c r="D10" s="7">
        <v>0</v>
      </c>
      <c r="E10" s="7">
        <v>0</v>
      </c>
      <c r="F10" s="8">
        <f t="shared" si="10"/>
        <v>322.58064516129031</v>
      </c>
      <c r="G10" s="8">
        <f t="shared" si="11"/>
        <v>-322.58064516129031</v>
      </c>
      <c r="H10" s="27"/>
      <c r="I10" s="9" t="s">
        <v>19</v>
      </c>
      <c r="J10" s="10">
        <v>0</v>
      </c>
      <c r="K10" s="7">
        <f t="shared" si="12"/>
        <v>0</v>
      </c>
      <c r="L10" s="7">
        <f t="shared" si="13"/>
        <v>0</v>
      </c>
      <c r="M10" s="10"/>
      <c r="N10" s="7">
        <f t="shared" si="0"/>
        <v>0</v>
      </c>
      <c r="O10" s="7">
        <f t="shared" si="1"/>
        <v>0</v>
      </c>
      <c r="P10" s="10"/>
      <c r="Q10" s="7">
        <f t="shared" si="2"/>
        <v>0</v>
      </c>
      <c r="R10" s="7">
        <f t="shared" si="3"/>
        <v>0</v>
      </c>
      <c r="S10" s="10"/>
      <c r="T10" s="7">
        <f t="shared" si="4"/>
        <v>0</v>
      </c>
      <c r="U10" s="7">
        <f t="shared" si="5"/>
        <v>0</v>
      </c>
      <c r="V10" s="10"/>
      <c r="W10" s="7">
        <f t="shared" si="6"/>
        <v>0</v>
      </c>
      <c r="X10" s="7">
        <f t="shared" si="7"/>
        <v>0</v>
      </c>
      <c r="Y10" s="11">
        <f t="shared" si="14"/>
        <v>0</v>
      </c>
      <c r="Z10" s="12">
        <f t="shared" si="15"/>
        <v>364</v>
      </c>
      <c r="AA10" s="12"/>
      <c r="AB10" s="12">
        <f t="shared" si="16"/>
        <v>236</v>
      </c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</row>
    <row r="11" spans="1:71" s="26" customFormat="1">
      <c r="A11" s="29">
        <v>43746</v>
      </c>
      <c r="B11" s="7">
        <f t="shared" si="8"/>
        <v>0</v>
      </c>
      <c r="C11" s="7">
        <f t="shared" si="9"/>
        <v>0</v>
      </c>
      <c r="D11" s="7">
        <v>0</v>
      </c>
      <c r="E11" s="7">
        <v>0</v>
      </c>
      <c r="F11" s="8">
        <f t="shared" si="10"/>
        <v>322.58064516129031</v>
      </c>
      <c r="G11" s="8">
        <f t="shared" si="11"/>
        <v>-322.58064516129031</v>
      </c>
      <c r="H11" s="27"/>
      <c r="I11" s="9" t="s">
        <v>19</v>
      </c>
      <c r="J11" s="10">
        <v>0</v>
      </c>
      <c r="K11" s="7">
        <f t="shared" si="12"/>
        <v>0</v>
      </c>
      <c r="L11" s="7">
        <f t="shared" si="13"/>
        <v>0</v>
      </c>
      <c r="M11" s="10"/>
      <c r="N11" s="7"/>
      <c r="O11" s="7"/>
      <c r="P11" s="10"/>
      <c r="Q11" s="7"/>
      <c r="R11" s="7"/>
      <c r="S11" s="10"/>
      <c r="T11" s="7"/>
      <c r="U11" s="7"/>
      <c r="V11" s="10"/>
      <c r="W11" s="7"/>
      <c r="X11" s="7"/>
      <c r="Y11" s="11">
        <f t="shared" si="14"/>
        <v>0</v>
      </c>
      <c r="Z11" s="12">
        <f t="shared" si="15"/>
        <v>364</v>
      </c>
      <c r="AA11" s="12">
        <v>0</v>
      </c>
      <c r="AB11" s="12">
        <f t="shared" si="16"/>
        <v>236</v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</row>
    <row r="12" spans="1:71" s="26" customFormat="1">
      <c r="A12" s="29">
        <v>43747</v>
      </c>
      <c r="B12" s="7">
        <f t="shared" si="8"/>
        <v>0</v>
      </c>
      <c r="C12" s="7">
        <f t="shared" si="9"/>
        <v>0</v>
      </c>
      <c r="D12" s="7">
        <v>0</v>
      </c>
      <c r="E12" s="7">
        <v>0</v>
      </c>
      <c r="F12" s="8">
        <f t="shared" si="10"/>
        <v>322.58064516129031</v>
      </c>
      <c r="G12" s="8">
        <f t="shared" si="11"/>
        <v>-322.58064516129031</v>
      </c>
      <c r="H12" s="27"/>
      <c r="I12" s="9" t="s">
        <v>19</v>
      </c>
      <c r="J12" s="10">
        <v>0</v>
      </c>
      <c r="K12" s="7">
        <f t="shared" si="12"/>
        <v>0</v>
      </c>
      <c r="L12" s="7">
        <f t="shared" si="13"/>
        <v>0</v>
      </c>
      <c r="M12" s="10"/>
      <c r="N12" s="7"/>
      <c r="O12" s="7"/>
      <c r="P12" s="10"/>
      <c r="Q12" s="7"/>
      <c r="R12" s="7"/>
      <c r="S12" s="10"/>
      <c r="T12" s="7"/>
      <c r="U12" s="7"/>
      <c r="V12" s="10"/>
      <c r="W12" s="7"/>
      <c r="X12" s="7"/>
      <c r="Y12" s="11">
        <f t="shared" si="14"/>
        <v>0</v>
      </c>
      <c r="Z12" s="12">
        <f t="shared" si="15"/>
        <v>364</v>
      </c>
      <c r="AA12" s="12">
        <v>0</v>
      </c>
      <c r="AB12" s="12">
        <f t="shared" si="16"/>
        <v>236</v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</row>
    <row r="13" spans="1:71" s="26" customFormat="1">
      <c r="A13" s="6">
        <v>43748</v>
      </c>
      <c r="B13" s="7">
        <f t="shared" si="8"/>
        <v>500</v>
      </c>
      <c r="C13" s="7">
        <f t="shared" si="9"/>
        <v>300</v>
      </c>
      <c r="D13" s="7">
        <v>300</v>
      </c>
      <c r="E13" s="7">
        <v>0</v>
      </c>
      <c r="F13" s="8">
        <f t="shared" si="10"/>
        <v>322.58064516129031</v>
      </c>
      <c r="G13" s="8">
        <f t="shared" si="11"/>
        <v>-422.58064516129031</v>
      </c>
      <c r="H13" s="27"/>
      <c r="I13" s="9" t="s">
        <v>19</v>
      </c>
      <c r="J13" s="10">
        <v>5</v>
      </c>
      <c r="K13" s="7">
        <f t="shared" si="12"/>
        <v>300</v>
      </c>
      <c r="L13" s="7">
        <f t="shared" si="13"/>
        <v>500</v>
      </c>
      <c r="M13" s="10"/>
      <c r="N13" s="7"/>
      <c r="O13" s="7"/>
      <c r="P13" s="10"/>
      <c r="Q13" s="7"/>
      <c r="R13" s="7"/>
      <c r="S13" s="10"/>
      <c r="T13" s="7"/>
      <c r="U13" s="7"/>
      <c r="V13" s="10"/>
      <c r="W13" s="7"/>
      <c r="X13" s="7"/>
      <c r="Y13" s="11">
        <f t="shared" si="14"/>
        <v>5</v>
      </c>
      <c r="Z13" s="12">
        <f t="shared" si="15"/>
        <v>479</v>
      </c>
      <c r="AA13" s="12">
        <v>120</v>
      </c>
      <c r="AB13" s="12">
        <f t="shared" si="16"/>
        <v>121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</row>
    <row r="14" spans="1:71" s="26" customFormat="1">
      <c r="A14" s="6">
        <v>43749</v>
      </c>
      <c r="B14" s="7">
        <f t="shared" si="8"/>
        <v>700</v>
      </c>
      <c r="C14" s="7">
        <f t="shared" si="9"/>
        <v>420</v>
      </c>
      <c r="D14" s="7">
        <v>300</v>
      </c>
      <c r="E14" s="7">
        <v>100</v>
      </c>
      <c r="F14" s="8">
        <f t="shared" si="10"/>
        <v>322.58064516129031</v>
      </c>
      <c r="G14" s="8">
        <f t="shared" si="11"/>
        <v>-442.58064516129031</v>
      </c>
      <c r="H14" s="27"/>
      <c r="I14" s="9" t="s">
        <v>19</v>
      </c>
      <c r="J14" s="10">
        <v>7</v>
      </c>
      <c r="K14" s="7">
        <f t="shared" si="12"/>
        <v>420</v>
      </c>
      <c r="L14" s="7">
        <f t="shared" si="13"/>
        <v>700</v>
      </c>
      <c r="M14" s="10"/>
      <c r="N14" s="7"/>
      <c r="O14" s="7"/>
      <c r="P14" s="10"/>
      <c r="Q14" s="7"/>
      <c r="R14" s="7"/>
      <c r="S14" s="10"/>
      <c r="T14" s="7"/>
      <c r="U14" s="7"/>
      <c r="V14" s="10"/>
      <c r="W14" s="7"/>
      <c r="X14" s="7"/>
      <c r="Y14" s="11">
        <f t="shared" si="14"/>
        <v>7</v>
      </c>
      <c r="Z14" s="12">
        <f t="shared" si="15"/>
        <v>472</v>
      </c>
      <c r="AA14" s="12">
        <v>0</v>
      </c>
      <c r="AB14" s="12">
        <f t="shared" si="16"/>
        <v>128</v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</row>
    <row r="15" spans="1:71" s="26" customFormat="1">
      <c r="A15" s="6">
        <v>43750</v>
      </c>
      <c r="B15" s="7">
        <f t="shared" si="8"/>
        <v>400</v>
      </c>
      <c r="C15" s="7">
        <f t="shared" si="9"/>
        <v>240</v>
      </c>
      <c r="D15" s="7">
        <v>300</v>
      </c>
      <c r="E15" s="7">
        <v>0</v>
      </c>
      <c r="F15" s="8">
        <f t="shared" si="10"/>
        <v>322.58064516129031</v>
      </c>
      <c r="G15" s="8">
        <f t="shared" si="11"/>
        <v>-462.58064516129031</v>
      </c>
      <c r="H15" s="27"/>
      <c r="I15" s="9" t="s">
        <v>19</v>
      </c>
      <c r="J15" s="10">
        <v>4</v>
      </c>
      <c r="K15" s="7">
        <f t="shared" si="12"/>
        <v>240</v>
      </c>
      <c r="L15" s="7">
        <f t="shared" si="13"/>
        <v>400</v>
      </c>
      <c r="M15" s="10"/>
      <c r="N15" s="7"/>
      <c r="O15" s="7"/>
      <c r="P15" s="10"/>
      <c r="Q15" s="7"/>
      <c r="R15" s="7"/>
      <c r="S15" s="10"/>
      <c r="T15" s="7"/>
      <c r="U15" s="7"/>
      <c r="V15" s="10"/>
      <c r="W15" s="7"/>
      <c r="X15" s="7"/>
      <c r="Y15" s="11">
        <f t="shared" si="14"/>
        <v>4</v>
      </c>
      <c r="Z15" s="12">
        <f t="shared" si="15"/>
        <v>468</v>
      </c>
      <c r="AA15" s="12">
        <v>0</v>
      </c>
      <c r="AB15" s="12">
        <f t="shared" si="16"/>
        <v>132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</row>
    <row r="16" spans="1:71" s="26" customFormat="1">
      <c r="A16" s="6">
        <v>43751</v>
      </c>
      <c r="B16" s="7">
        <f t="shared" si="8"/>
        <v>0</v>
      </c>
      <c r="C16" s="7">
        <f t="shared" si="9"/>
        <v>0</v>
      </c>
      <c r="D16" s="7">
        <v>0</v>
      </c>
      <c r="E16" s="7">
        <v>0</v>
      </c>
      <c r="F16" s="8">
        <f t="shared" si="10"/>
        <v>322.58064516129031</v>
      </c>
      <c r="G16" s="8">
        <f t="shared" si="11"/>
        <v>-322.58064516129031</v>
      </c>
      <c r="H16" s="27"/>
      <c r="I16" s="9" t="s">
        <v>19</v>
      </c>
      <c r="J16" s="10">
        <v>0</v>
      </c>
      <c r="K16" s="7">
        <f t="shared" si="12"/>
        <v>0</v>
      </c>
      <c r="L16" s="7">
        <f t="shared" si="13"/>
        <v>0</v>
      </c>
      <c r="M16" s="10"/>
      <c r="N16" s="7"/>
      <c r="O16" s="7"/>
      <c r="P16" s="10"/>
      <c r="Q16" s="7"/>
      <c r="R16" s="7"/>
      <c r="S16" s="10"/>
      <c r="T16" s="7"/>
      <c r="U16" s="7"/>
      <c r="V16" s="10"/>
      <c r="W16" s="7"/>
      <c r="X16" s="7"/>
      <c r="Y16" s="11">
        <f t="shared" si="14"/>
        <v>0</v>
      </c>
      <c r="Z16" s="12">
        <f t="shared" si="15"/>
        <v>468</v>
      </c>
      <c r="AA16" s="12">
        <v>0</v>
      </c>
      <c r="AB16" s="12">
        <f t="shared" si="16"/>
        <v>132</v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</row>
    <row r="17" spans="1:71" s="26" customFormat="1">
      <c r="A17" s="6">
        <v>43752</v>
      </c>
      <c r="B17" s="7">
        <f t="shared" si="8"/>
        <v>0</v>
      </c>
      <c r="C17" s="7">
        <f t="shared" si="9"/>
        <v>0</v>
      </c>
      <c r="D17" s="7">
        <v>0</v>
      </c>
      <c r="E17" s="7">
        <v>0</v>
      </c>
      <c r="F17" s="8">
        <f t="shared" si="10"/>
        <v>322.58064516129031</v>
      </c>
      <c r="G17" s="8">
        <f t="shared" si="11"/>
        <v>-322.58064516129031</v>
      </c>
      <c r="H17" s="27"/>
      <c r="I17" s="9" t="s">
        <v>19</v>
      </c>
      <c r="J17" s="10">
        <v>0</v>
      </c>
      <c r="K17" s="7">
        <f t="shared" si="12"/>
        <v>0</v>
      </c>
      <c r="L17" s="7">
        <f t="shared" si="13"/>
        <v>0</v>
      </c>
      <c r="M17" s="10"/>
      <c r="N17" s="7"/>
      <c r="O17" s="7"/>
      <c r="P17" s="10"/>
      <c r="Q17" s="7"/>
      <c r="R17" s="7"/>
      <c r="S17" s="10"/>
      <c r="T17" s="7"/>
      <c r="U17" s="7"/>
      <c r="V17" s="10"/>
      <c r="W17" s="7"/>
      <c r="X17" s="7"/>
      <c r="Y17" s="11">
        <f t="shared" si="14"/>
        <v>0</v>
      </c>
      <c r="Z17" s="12">
        <f t="shared" si="15"/>
        <v>468</v>
      </c>
      <c r="AA17" s="12">
        <v>0</v>
      </c>
      <c r="AB17" s="12">
        <f t="shared" si="16"/>
        <v>132</v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</row>
    <row r="18" spans="1:71" s="26" customFormat="1">
      <c r="A18" s="29">
        <v>43753</v>
      </c>
      <c r="B18" s="7">
        <f t="shared" si="8"/>
        <v>0</v>
      </c>
      <c r="C18" s="7">
        <f t="shared" si="9"/>
        <v>0</v>
      </c>
      <c r="D18" s="7">
        <v>0</v>
      </c>
      <c r="E18" s="7">
        <v>0</v>
      </c>
      <c r="F18" s="8">
        <f t="shared" si="10"/>
        <v>322.58064516129031</v>
      </c>
      <c r="G18" s="8">
        <f t="shared" si="11"/>
        <v>-322.58064516129031</v>
      </c>
      <c r="H18" s="27"/>
      <c r="I18" s="9" t="s">
        <v>19</v>
      </c>
      <c r="J18" s="10">
        <v>0</v>
      </c>
      <c r="K18" s="7">
        <f t="shared" si="12"/>
        <v>0</v>
      </c>
      <c r="L18" s="7">
        <f t="shared" si="13"/>
        <v>0</v>
      </c>
      <c r="M18" s="10"/>
      <c r="N18" s="7"/>
      <c r="O18" s="7"/>
      <c r="P18" s="10"/>
      <c r="Q18" s="7"/>
      <c r="R18" s="7"/>
      <c r="S18" s="10"/>
      <c r="T18" s="7"/>
      <c r="U18" s="7"/>
      <c r="V18" s="10"/>
      <c r="W18" s="7"/>
      <c r="X18" s="7"/>
      <c r="Y18" s="11">
        <f t="shared" si="14"/>
        <v>0</v>
      </c>
      <c r="Z18" s="12">
        <f t="shared" si="15"/>
        <v>468</v>
      </c>
      <c r="AA18" s="12">
        <v>0</v>
      </c>
      <c r="AB18" s="12">
        <f t="shared" si="16"/>
        <v>132</v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</row>
    <row r="19" spans="1:71" s="26" customFormat="1">
      <c r="A19" s="29">
        <v>43754</v>
      </c>
      <c r="B19" s="7">
        <f t="shared" si="8"/>
        <v>0</v>
      </c>
      <c r="C19" s="7">
        <f t="shared" si="9"/>
        <v>0</v>
      </c>
      <c r="D19" s="7">
        <v>0</v>
      </c>
      <c r="E19" s="7">
        <v>0</v>
      </c>
      <c r="F19" s="8">
        <f t="shared" si="10"/>
        <v>322.58064516129031</v>
      </c>
      <c r="G19" s="8">
        <f t="shared" si="11"/>
        <v>-322.58064516129031</v>
      </c>
      <c r="H19" s="27"/>
      <c r="I19" s="9" t="s">
        <v>19</v>
      </c>
      <c r="J19" s="10">
        <v>0</v>
      </c>
      <c r="K19" s="7">
        <f t="shared" si="12"/>
        <v>0</v>
      </c>
      <c r="L19" s="7">
        <f t="shared" si="13"/>
        <v>0</v>
      </c>
      <c r="M19" s="10"/>
      <c r="N19" s="7"/>
      <c r="O19" s="7"/>
      <c r="P19" s="10"/>
      <c r="Q19" s="7"/>
      <c r="R19" s="7"/>
      <c r="S19" s="10"/>
      <c r="T19" s="7"/>
      <c r="U19" s="7"/>
      <c r="V19" s="10"/>
      <c r="W19" s="7"/>
      <c r="X19" s="7"/>
      <c r="Y19" s="11">
        <f t="shared" si="14"/>
        <v>0</v>
      </c>
      <c r="Z19" s="12">
        <f t="shared" si="15"/>
        <v>468</v>
      </c>
      <c r="AA19" s="12">
        <v>0</v>
      </c>
      <c r="AB19" s="12">
        <f t="shared" si="16"/>
        <v>132</v>
      </c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</row>
    <row r="20" spans="1:71" s="26" customFormat="1">
      <c r="A20" s="6">
        <v>43755</v>
      </c>
      <c r="B20" s="7">
        <f t="shared" si="8"/>
        <v>1100</v>
      </c>
      <c r="C20" s="7">
        <f t="shared" si="9"/>
        <v>660</v>
      </c>
      <c r="D20" s="7">
        <v>300</v>
      </c>
      <c r="E20" s="7">
        <v>0</v>
      </c>
      <c r="F20" s="8">
        <f t="shared" si="10"/>
        <v>322.58064516129031</v>
      </c>
      <c r="G20" s="8">
        <f t="shared" si="11"/>
        <v>-182.58064516129031</v>
      </c>
      <c r="H20" s="27"/>
      <c r="I20" s="9" t="s">
        <v>19</v>
      </c>
      <c r="J20" s="10">
        <v>11</v>
      </c>
      <c r="K20" s="7">
        <f t="shared" si="12"/>
        <v>660</v>
      </c>
      <c r="L20" s="7">
        <f t="shared" si="13"/>
        <v>1100</v>
      </c>
      <c r="M20" s="10"/>
      <c r="N20" s="7"/>
      <c r="O20" s="7"/>
      <c r="P20" s="10"/>
      <c r="Q20" s="7"/>
      <c r="R20" s="7"/>
      <c r="S20" s="10"/>
      <c r="T20" s="7"/>
      <c r="U20" s="7"/>
      <c r="V20" s="10"/>
      <c r="W20" s="7"/>
      <c r="X20" s="7"/>
      <c r="Y20" s="11">
        <f t="shared" si="14"/>
        <v>11</v>
      </c>
      <c r="Z20" s="12">
        <f t="shared" si="15"/>
        <v>457</v>
      </c>
      <c r="AA20" s="12">
        <v>0</v>
      </c>
      <c r="AB20" s="12">
        <f t="shared" si="16"/>
        <v>143</v>
      </c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</row>
    <row r="21" spans="1:71" s="26" customFormat="1">
      <c r="A21" s="6">
        <v>43756</v>
      </c>
      <c r="B21" s="7">
        <f t="shared" si="8"/>
        <v>1100</v>
      </c>
      <c r="C21" s="7">
        <f t="shared" si="9"/>
        <v>660</v>
      </c>
      <c r="D21" s="7">
        <v>300</v>
      </c>
      <c r="E21" s="7">
        <v>0</v>
      </c>
      <c r="F21" s="8">
        <f t="shared" si="10"/>
        <v>322.58064516129031</v>
      </c>
      <c r="G21" s="8">
        <f t="shared" si="11"/>
        <v>-182.58064516129031</v>
      </c>
      <c r="H21" s="27"/>
      <c r="I21" s="9" t="s">
        <v>19</v>
      </c>
      <c r="J21" s="10">
        <v>11</v>
      </c>
      <c r="K21" s="7">
        <f t="shared" si="12"/>
        <v>660</v>
      </c>
      <c r="L21" s="7">
        <f t="shared" si="13"/>
        <v>1100</v>
      </c>
      <c r="M21" s="10"/>
      <c r="N21" s="7"/>
      <c r="O21" s="7"/>
      <c r="P21" s="10"/>
      <c r="Q21" s="7"/>
      <c r="R21" s="7"/>
      <c r="S21" s="10"/>
      <c r="T21" s="7"/>
      <c r="U21" s="7"/>
      <c r="V21" s="10"/>
      <c r="W21" s="7"/>
      <c r="X21" s="7"/>
      <c r="Y21" s="11">
        <f t="shared" si="14"/>
        <v>11</v>
      </c>
      <c r="Z21" s="12">
        <f t="shared" si="15"/>
        <v>446</v>
      </c>
      <c r="AA21" s="12">
        <v>0</v>
      </c>
      <c r="AB21" s="12">
        <f t="shared" si="16"/>
        <v>154</v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</row>
    <row r="22" spans="1:71" s="26" customFormat="1">
      <c r="A22" s="6">
        <v>43757</v>
      </c>
      <c r="B22" s="7">
        <f t="shared" si="8"/>
        <v>800</v>
      </c>
      <c r="C22" s="7">
        <f t="shared" si="9"/>
        <v>480</v>
      </c>
      <c r="D22" s="7">
        <v>300</v>
      </c>
      <c r="E22" s="7">
        <v>0</v>
      </c>
      <c r="F22" s="8">
        <f t="shared" si="10"/>
        <v>322.58064516129031</v>
      </c>
      <c r="G22" s="8">
        <f t="shared" si="11"/>
        <v>-302.58064516129031</v>
      </c>
      <c r="H22" s="27"/>
      <c r="I22" s="9" t="s">
        <v>19</v>
      </c>
      <c r="J22" s="10">
        <v>8</v>
      </c>
      <c r="K22" s="7">
        <f t="shared" si="12"/>
        <v>480</v>
      </c>
      <c r="L22" s="7">
        <f t="shared" si="13"/>
        <v>800</v>
      </c>
      <c r="M22" s="10"/>
      <c r="N22" s="7"/>
      <c r="O22" s="7"/>
      <c r="P22" s="10"/>
      <c r="Q22" s="7"/>
      <c r="R22" s="7"/>
      <c r="S22" s="10"/>
      <c r="T22" s="7"/>
      <c r="U22" s="7"/>
      <c r="V22" s="10"/>
      <c r="W22" s="7"/>
      <c r="X22" s="7"/>
      <c r="Y22" s="11">
        <f t="shared" si="14"/>
        <v>8</v>
      </c>
      <c r="Z22" s="12">
        <f t="shared" si="15"/>
        <v>438</v>
      </c>
      <c r="AA22" s="12">
        <v>0</v>
      </c>
      <c r="AB22" s="12">
        <f t="shared" si="16"/>
        <v>162</v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</row>
    <row r="23" spans="1:71" s="26" customFormat="1">
      <c r="A23" s="6">
        <v>43758</v>
      </c>
      <c r="B23" s="7">
        <f t="shared" si="8"/>
        <v>1400</v>
      </c>
      <c r="C23" s="7">
        <f t="shared" si="9"/>
        <v>840</v>
      </c>
      <c r="D23" s="7">
        <v>300</v>
      </c>
      <c r="E23" s="7">
        <v>0</v>
      </c>
      <c r="F23" s="8">
        <f t="shared" si="10"/>
        <v>322.58064516129031</v>
      </c>
      <c r="G23" s="8">
        <f t="shared" si="11"/>
        <v>-62.580645161290306</v>
      </c>
      <c r="H23" s="27"/>
      <c r="I23" s="9" t="s">
        <v>19</v>
      </c>
      <c r="J23" s="10">
        <v>14</v>
      </c>
      <c r="K23" s="7">
        <f t="shared" si="12"/>
        <v>840</v>
      </c>
      <c r="L23" s="7">
        <f t="shared" si="13"/>
        <v>1400</v>
      </c>
      <c r="M23" s="10"/>
      <c r="N23" s="7"/>
      <c r="O23" s="7"/>
      <c r="P23" s="10"/>
      <c r="Q23" s="7"/>
      <c r="R23" s="7"/>
      <c r="S23" s="10"/>
      <c r="T23" s="7"/>
      <c r="U23" s="7"/>
      <c r="V23" s="10"/>
      <c r="W23" s="7"/>
      <c r="X23" s="7"/>
      <c r="Y23" s="11">
        <f t="shared" si="14"/>
        <v>14</v>
      </c>
      <c r="Z23" s="12">
        <f t="shared" si="15"/>
        <v>424</v>
      </c>
      <c r="AA23" s="12">
        <v>0</v>
      </c>
      <c r="AB23" s="12">
        <f t="shared" si="16"/>
        <v>176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</row>
    <row r="24" spans="1:71" s="26" customFormat="1">
      <c r="A24" s="6">
        <v>43759</v>
      </c>
      <c r="B24" s="7">
        <f t="shared" si="8"/>
        <v>0</v>
      </c>
      <c r="C24" s="7">
        <f t="shared" si="9"/>
        <v>0</v>
      </c>
      <c r="D24" s="7"/>
      <c r="E24" s="7">
        <v>0</v>
      </c>
      <c r="F24" s="8">
        <f t="shared" si="10"/>
        <v>322.58064516129031</v>
      </c>
      <c r="G24" s="8">
        <f t="shared" si="11"/>
        <v>-322.58064516129031</v>
      </c>
      <c r="H24" s="27"/>
      <c r="I24" s="9" t="s">
        <v>19</v>
      </c>
      <c r="J24" s="10"/>
      <c r="K24" s="7">
        <f t="shared" si="12"/>
        <v>0</v>
      </c>
      <c r="L24" s="7">
        <f t="shared" si="13"/>
        <v>0</v>
      </c>
      <c r="M24" s="10"/>
      <c r="N24" s="7"/>
      <c r="O24" s="7"/>
      <c r="P24" s="10"/>
      <c r="Q24" s="7"/>
      <c r="R24" s="7"/>
      <c r="S24" s="10"/>
      <c r="T24" s="7"/>
      <c r="U24" s="7"/>
      <c r="V24" s="10"/>
      <c r="W24" s="7"/>
      <c r="X24" s="7"/>
      <c r="Y24" s="11">
        <f t="shared" si="14"/>
        <v>0</v>
      </c>
      <c r="Z24" s="12">
        <f t="shared" si="15"/>
        <v>424</v>
      </c>
      <c r="AA24" s="12">
        <v>0</v>
      </c>
      <c r="AB24" s="12">
        <f t="shared" si="16"/>
        <v>176</v>
      </c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</row>
    <row r="25" spans="1:71" s="26" customFormat="1">
      <c r="A25" s="29">
        <v>43760</v>
      </c>
      <c r="B25" s="7">
        <f t="shared" si="8"/>
        <v>0</v>
      </c>
      <c r="C25" s="7">
        <f t="shared" si="9"/>
        <v>0</v>
      </c>
      <c r="D25" s="7"/>
      <c r="E25" s="7">
        <v>0</v>
      </c>
      <c r="F25" s="8">
        <f t="shared" si="10"/>
        <v>322.58064516129031</v>
      </c>
      <c r="G25" s="8">
        <f t="shared" si="11"/>
        <v>-322.58064516129031</v>
      </c>
      <c r="H25" s="27"/>
      <c r="I25" s="9" t="s">
        <v>19</v>
      </c>
      <c r="J25" s="10"/>
      <c r="K25" s="7">
        <f t="shared" si="12"/>
        <v>0</v>
      </c>
      <c r="L25" s="7">
        <f t="shared" si="13"/>
        <v>0</v>
      </c>
      <c r="M25" s="10"/>
      <c r="N25" s="7"/>
      <c r="O25" s="7"/>
      <c r="P25" s="10"/>
      <c r="Q25" s="7"/>
      <c r="R25" s="7"/>
      <c r="S25" s="10"/>
      <c r="T25" s="7"/>
      <c r="U25" s="7"/>
      <c r="V25" s="10"/>
      <c r="W25" s="7"/>
      <c r="X25" s="7"/>
      <c r="Y25" s="11">
        <f t="shared" si="14"/>
        <v>0</v>
      </c>
      <c r="Z25" s="12">
        <f t="shared" si="15"/>
        <v>424</v>
      </c>
      <c r="AA25" s="12">
        <v>0</v>
      </c>
      <c r="AB25" s="12">
        <f t="shared" si="16"/>
        <v>176</v>
      </c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</row>
    <row r="26" spans="1:71" s="26" customFormat="1">
      <c r="A26" s="29">
        <v>43761</v>
      </c>
      <c r="B26" s="7">
        <f t="shared" si="8"/>
        <v>0</v>
      </c>
      <c r="C26" s="7">
        <f t="shared" si="9"/>
        <v>0</v>
      </c>
      <c r="D26" s="7">
        <v>0</v>
      </c>
      <c r="E26" s="7">
        <v>0</v>
      </c>
      <c r="F26" s="8">
        <f t="shared" si="10"/>
        <v>322.58064516129031</v>
      </c>
      <c r="G26" s="8">
        <f t="shared" si="11"/>
        <v>-322.58064516129031</v>
      </c>
      <c r="H26" s="27"/>
      <c r="I26" s="9" t="s">
        <v>19</v>
      </c>
      <c r="J26" s="10"/>
      <c r="K26" s="7">
        <f t="shared" si="12"/>
        <v>0</v>
      </c>
      <c r="L26" s="7">
        <f t="shared" si="13"/>
        <v>0</v>
      </c>
      <c r="M26" s="10"/>
      <c r="N26" s="7"/>
      <c r="O26" s="7"/>
      <c r="P26" s="10"/>
      <c r="Q26" s="7"/>
      <c r="R26" s="7"/>
      <c r="S26" s="10"/>
      <c r="T26" s="7"/>
      <c r="U26" s="7"/>
      <c r="V26" s="10"/>
      <c r="W26" s="7"/>
      <c r="X26" s="7"/>
      <c r="Y26" s="11">
        <f t="shared" si="14"/>
        <v>0</v>
      </c>
      <c r="Z26" s="12">
        <f t="shared" si="15"/>
        <v>424</v>
      </c>
      <c r="AA26" s="12">
        <v>0</v>
      </c>
      <c r="AB26" s="12">
        <f t="shared" si="16"/>
        <v>176</v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</row>
    <row r="27" spans="1:71" s="26" customFormat="1">
      <c r="A27" s="6">
        <v>43762</v>
      </c>
      <c r="B27" s="7">
        <f t="shared" si="8"/>
        <v>0</v>
      </c>
      <c r="C27" s="7">
        <f t="shared" si="9"/>
        <v>0</v>
      </c>
      <c r="D27" s="7">
        <v>300</v>
      </c>
      <c r="E27" s="7">
        <v>0</v>
      </c>
      <c r="F27" s="8">
        <f t="shared" si="10"/>
        <v>322.58064516129031</v>
      </c>
      <c r="G27" s="8">
        <f t="shared" si="11"/>
        <v>-622.58064516129025</v>
      </c>
      <c r="H27" s="27"/>
      <c r="I27" s="9" t="s">
        <v>19</v>
      </c>
      <c r="J27" s="10"/>
      <c r="K27" s="7">
        <f t="shared" si="12"/>
        <v>0</v>
      </c>
      <c r="L27" s="7">
        <f t="shared" si="13"/>
        <v>0</v>
      </c>
      <c r="M27" s="10"/>
      <c r="N27" s="7"/>
      <c r="O27" s="7"/>
      <c r="P27" s="10"/>
      <c r="Q27" s="7"/>
      <c r="R27" s="7"/>
      <c r="S27" s="10"/>
      <c r="T27" s="7"/>
      <c r="U27" s="7"/>
      <c r="V27" s="10"/>
      <c r="W27" s="7"/>
      <c r="X27" s="7"/>
      <c r="Y27" s="11">
        <f t="shared" si="14"/>
        <v>0</v>
      </c>
      <c r="Z27" s="12">
        <f t="shared" si="15"/>
        <v>424</v>
      </c>
      <c r="AA27" s="12">
        <v>0</v>
      </c>
      <c r="AB27" s="12">
        <f t="shared" si="16"/>
        <v>176</v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</row>
    <row r="28" spans="1:71">
      <c r="A28" s="6">
        <v>43763</v>
      </c>
      <c r="B28" s="7">
        <f t="shared" si="8"/>
        <v>0</v>
      </c>
      <c r="C28" s="7">
        <f t="shared" si="9"/>
        <v>0</v>
      </c>
      <c r="D28" s="7">
        <v>300</v>
      </c>
      <c r="E28" s="7">
        <v>0</v>
      </c>
      <c r="F28" s="8">
        <f t="shared" si="10"/>
        <v>322.58064516129031</v>
      </c>
      <c r="G28" s="8">
        <f t="shared" si="11"/>
        <v>-622.58064516129025</v>
      </c>
      <c r="I28" s="9" t="s">
        <v>19</v>
      </c>
      <c r="J28" s="10"/>
      <c r="K28" s="7">
        <f t="shared" si="12"/>
        <v>0</v>
      </c>
      <c r="L28" s="7">
        <f t="shared" si="13"/>
        <v>0</v>
      </c>
      <c r="M28" s="10"/>
      <c r="N28" s="7">
        <f>$M$3*M28</f>
        <v>0</v>
      </c>
      <c r="O28" s="7">
        <f>$M$2*M28</f>
        <v>0</v>
      </c>
      <c r="P28" s="10"/>
      <c r="Q28" s="7">
        <f>$P$3*P28</f>
        <v>0</v>
      </c>
      <c r="R28" s="7">
        <f>$P$2*P28</f>
        <v>0</v>
      </c>
      <c r="S28" s="10"/>
      <c r="T28" s="7">
        <f>$S$3*S28</f>
        <v>0</v>
      </c>
      <c r="U28" s="7">
        <f>$S$2*S28</f>
        <v>0</v>
      </c>
      <c r="V28" s="10"/>
      <c r="W28" s="7">
        <f>$V$3*V28</f>
        <v>0</v>
      </c>
      <c r="X28" s="7">
        <f>$V$2*V28</f>
        <v>0</v>
      </c>
      <c r="Y28" s="11">
        <f t="shared" si="14"/>
        <v>0</v>
      </c>
      <c r="Z28" s="12">
        <f t="shared" si="15"/>
        <v>424</v>
      </c>
      <c r="AA28" s="12">
        <v>0</v>
      </c>
      <c r="AB28" s="12">
        <f t="shared" si="16"/>
        <v>176</v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</row>
    <row r="29" spans="1:71">
      <c r="A29" s="6">
        <v>43764</v>
      </c>
      <c r="B29" s="7">
        <f t="shared" si="8"/>
        <v>0</v>
      </c>
      <c r="C29" s="7">
        <f t="shared" si="9"/>
        <v>0</v>
      </c>
      <c r="D29" s="7">
        <v>300</v>
      </c>
      <c r="E29" s="7">
        <v>0</v>
      </c>
      <c r="F29" s="8">
        <f t="shared" si="10"/>
        <v>322.58064516129031</v>
      </c>
      <c r="G29" s="8">
        <f t="shared" si="11"/>
        <v>-622.58064516129025</v>
      </c>
      <c r="I29" s="9" t="s">
        <v>19</v>
      </c>
      <c r="J29" s="10"/>
      <c r="K29" s="7">
        <f t="shared" si="12"/>
        <v>0</v>
      </c>
      <c r="L29" s="7">
        <f t="shared" si="13"/>
        <v>0</v>
      </c>
      <c r="M29" s="10"/>
      <c r="N29" s="7">
        <f>$M$3*M29</f>
        <v>0</v>
      </c>
      <c r="O29" s="7">
        <f>$M$2*M29</f>
        <v>0</v>
      </c>
      <c r="P29" s="10"/>
      <c r="Q29" s="7">
        <f>$P$3*P29</f>
        <v>0</v>
      </c>
      <c r="R29" s="7">
        <f>$P$2*P29</f>
        <v>0</v>
      </c>
      <c r="S29" s="10"/>
      <c r="T29" s="7">
        <f>$S$3*S29</f>
        <v>0</v>
      </c>
      <c r="U29" s="7">
        <f>$S$2*S29</f>
        <v>0</v>
      </c>
      <c r="V29" s="10"/>
      <c r="W29" s="7">
        <f>$V$3*V29</f>
        <v>0</v>
      </c>
      <c r="X29" s="7">
        <f>$V$2*V29</f>
        <v>0</v>
      </c>
      <c r="Y29" s="11">
        <f t="shared" si="14"/>
        <v>0</v>
      </c>
      <c r="Z29" s="12">
        <f t="shared" si="15"/>
        <v>424</v>
      </c>
      <c r="AA29" s="12">
        <v>0</v>
      </c>
      <c r="AB29" s="12">
        <f t="shared" si="16"/>
        <v>176</v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</row>
    <row r="30" spans="1:71">
      <c r="A30" s="6">
        <v>43765</v>
      </c>
      <c r="B30" s="7">
        <f t="shared" si="8"/>
        <v>0</v>
      </c>
      <c r="C30" s="7">
        <f t="shared" si="9"/>
        <v>0</v>
      </c>
      <c r="D30" s="7">
        <v>300</v>
      </c>
      <c r="E30" s="7">
        <v>0</v>
      </c>
      <c r="F30" s="8">
        <f t="shared" si="10"/>
        <v>322.58064516129031</v>
      </c>
      <c r="G30" s="8">
        <f t="shared" si="11"/>
        <v>-622.58064516129025</v>
      </c>
      <c r="I30" s="9" t="s">
        <v>19</v>
      </c>
      <c r="J30" s="10"/>
      <c r="K30" s="7">
        <f t="shared" si="12"/>
        <v>0</v>
      </c>
      <c r="L30" s="7">
        <f t="shared" si="13"/>
        <v>0</v>
      </c>
      <c r="M30" s="10"/>
      <c r="N30" s="7">
        <f>$M$3*M30</f>
        <v>0</v>
      </c>
      <c r="O30" s="7">
        <f>$M$2*M30</f>
        <v>0</v>
      </c>
      <c r="P30" s="10"/>
      <c r="Q30" s="7">
        <f>$P$3*P30</f>
        <v>0</v>
      </c>
      <c r="R30" s="7">
        <f>$P$2*P30</f>
        <v>0</v>
      </c>
      <c r="S30" s="10"/>
      <c r="T30" s="7">
        <f>$S$3*S30</f>
        <v>0</v>
      </c>
      <c r="U30" s="7">
        <f>$S$2*S30</f>
        <v>0</v>
      </c>
      <c r="V30" s="10"/>
      <c r="W30" s="7">
        <f>$V$3*V30</f>
        <v>0</v>
      </c>
      <c r="X30" s="7">
        <f>$V$2*V30</f>
        <v>0</v>
      </c>
      <c r="Y30" s="11">
        <f t="shared" si="14"/>
        <v>0</v>
      </c>
      <c r="Z30" s="12">
        <f t="shared" si="15"/>
        <v>424</v>
      </c>
      <c r="AA30" s="12">
        <v>0</v>
      </c>
      <c r="AB30" s="12">
        <f t="shared" si="16"/>
        <v>176</v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</row>
    <row r="31" spans="1:71">
      <c r="A31" s="6">
        <v>43766</v>
      </c>
      <c r="B31" s="7">
        <f t="shared" si="8"/>
        <v>0</v>
      </c>
      <c r="C31" s="7">
        <f t="shared" si="9"/>
        <v>0</v>
      </c>
      <c r="D31" s="7">
        <v>300</v>
      </c>
      <c r="E31" s="7">
        <v>0</v>
      </c>
      <c r="F31" s="8">
        <f t="shared" si="10"/>
        <v>322.58064516129031</v>
      </c>
      <c r="G31" s="8">
        <f t="shared" si="11"/>
        <v>-622.58064516129025</v>
      </c>
      <c r="I31" s="9" t="s">
        <v>19</v>
      </c>
      <c r="J31" s="10"/>
      <c r="K31" s="7">
        <f t="shared" si="12"/>
        <v>0</v>
      </c>
      <c r="L31" s="7">
        <f t="shared" si="13"/>
        <v>0</v>
      </c>
      <c r="M31" s="10"/>
      <c r="N31" s="7">
        <f>$M$3*M31</f>
        <v>0</v>
      </c>
      <c r="O31" s="7">
        <f>$M$2*M31</f>
        <v>0</v>
      </c>
      <c r="P31" s="10"/>
      <c r="Q31" s="7">
        <f>$P$3*P31</f>
        <v>0</v>
      </c>
      <c r="R31" s="7">
        <f>$P$2*P31</f>
        <v>0</v>
      </c>
      <c r="S31" s="10"/>
      <c r="T31" s="7">
        <f>$S$3*S31</f>
        <v>0</v>
      </c>
      <c r="U31" s="7">
        <f>$S$2*S31</f>
        <v>0</v>
      </c>
      <c r="V31" s="10"/>
      <c r="W31" s="7">
        <f>$V$3*V31</f>
        <v>0</v>
      </c>
      <c r="X31" s="7">
        <f>$V$2*V31</f>
        <v>0</v>
      </c>
      <c r="Y31" s="11">
        <f t="shared" si="14"/>
        <v>0</v>
      </c>
      <c r="Z31" s="12">
        <f t="shared" si="15"/>
        <v>424</v>
      </c>
      <c r="AA31" s="12">
        <v>0</v>
      </c>
      <c r="AB31" s="12">
        <f t="shared" si="16"/>
        <v>176</v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</row>
    <row r="32" spans="1:71">
      <c r="A32" s="29">
        <v>43767</v>
      </c>
      <c r="B32" s="7">
        <f t="shared" si="8"/>
        <v>0</v>
      </c>
      <c r="C32" s="7">
        <f t="shared" si="9"/>
        <v>0</v>
      </c>
      <c r="D32" s="7"/>
      <c r="E32" s="7">
        <v>0</v>
      </c>
      <c r="F32" s="8">
        <f t="shared" si="10"/>
        <v>322.58064516129031</v>
      </c>
      <c r="G32" s="8">
        <f t="shared" si="11"/>
        <v>-322.58064516129031</v>
      </c>
      <c r="I32" s="9" t="s">
        <v>19</v>
      </c>
      <c r="J32" s="10"/>
      <c r="K32" s="7">
        <f t="shared" si="12"/>
        <v>0</v>
      </c>
      <c r="L32" s="7">
        <f t="shared" si="13"/>
        <v>0</v>
      </c>
      <c r="M32" s="10"/>
      <c r="N32" s="7">
        <f>$M$3*M32</f>
        <v>0</v>
      </c>
      <c r="O32" s="7">
        <f>$M$2*M32</f>
        <v>0</v>
      </c>
      <c r="P32" s="10"/>
      <c r="Q32" s="7">
        <f>$P$3*P32</f>
        <v>0</v>
      </c>
      <c r="R32" s="7">
        <f>$P$2*P32</f>
        <v>0</v>
      </c>
      <c r="S32" s="10"/>
      <c r="T32" s="7">
        <f>$S$3*S32</f>
        <v>0</v>
      </c>
      <c r="U32" s="7">
        <f>$S$2*S32</f>
        <v>0</v>
      </c>
      <c r="V32" s="10"/>
      <c r="W32" s="7">
        <f>$V$3*V32</f>
        <v>0</v>
      </c>
      <c r="X32" s="7">
        <f>$V$2*V32</f>
        <v>0</v>
      </c>
      <c r="Y32" s="11">
        <f t="shared" si="14"/>
        <v>0</v>
      </c>
      <c r="Z32" s="12">
        <f t="shared" si="15"/>
        <v>424</v>
      </c>
      <c r="AA32" s="12">
        <v>0</v>
      </c>
      <c r="AB32" s="12">
        <f t="shared" si="16"/>
        <v>176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</row>
    <row r="33" spans="1:71">
      <c r="A33" s="29">
        <v>43768</v>
      </c>
      <c r="B33" s="7">
        <f t="shared" si="8"/>
        <v>0</v>
      </c>
      <c r="C33" s="7">
        <f t="shared" si="9"/>
        <v>0</v>
      </c>
      <c r="D33" s="7">
        <v>0</v>
      </c>
      <c r="E33" s="7">
        <v>0</v>
      </c>
      <c r="F33" s="8">
        <f t="shared" si="10"/>
        <v>322.58064516129031</v>
      </c>
      <c r="G33" s="8">
        <f t="shared" si="11"/>
        <v>-322.58064516129031</v>
      </c>
      <c r="I33" s="9" t="s">
        <v>19</v>
      </c>
      <c r="J33" s="10">
        <v>0</v>
      </c>
      <c r="K33" s="7">
        <f t="shared" si="12"/>
        <v>0</v>
      </c>
      <c r="L33" s="7">
        <f t="shared" si="13"/>
        <v>0</v>
      </c>
      <c r="M33" s="10"/>
      <c r="N33" s="7"/>
      <c r="O33" s="7"/>
      <c r="P33" s="10"/>
      <c r="Q33" s="7"/>
      <c r="R33" s="7"/>
      <c r="S33" s="10"/>
      <c r="T33" s="7"/>
      <c r="U33" s="7"/>
      <c r="V33" s="10"/>
      <c r="W33" s="7"/>
      <c r="X33" s="7"/>
      <c r="Y33" s="11">
        <f t="shared" si="14"/>
        <v>0</v>
      </c>
      <c r="Z33" s="12">
        <f t="shared" si="15"/>
        <v>424</v>
      </c>
      <c r="AA33" s="12">
        <v>0</v>
      </c>
      <c r="AB33" s="12">
        <f t="shared" si="16"/>
        <v>176</v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</row>
    <row r="34" spans="1:71" s="26" customFormat="1">
      <c r="A34" s="6">
        <v>43769</v>
      </c>
      <c r="B34" s="7">
        <f t="shared" si="8"/>
        <v>0</v>
      </c>
      <c r="C34" s="7">
        <f t="shared" si="9"/>
        <v>0</v>
      </c>
      <c r="D34" s="7">
        <v>0</v>
      </c>
      <c r="E34" s="7">
        <v>0</v>
      </c>
      <c r="F34" s="8">
        <f t="shared" si="10"/>
        <v>322.58064516129031</v>
      </c>
      <c r="G34" s="8">
        <f t="shared" si="11"/>
        <v>-322.58064516129031</v>
      </c>
      <c r="H34" s="27"/>
      <c r="I34" s="9" t="s">
        <v>19</v>
      </c>
      <c r="J34" s="24">
        <v>0</v>
      </c>
      <c r="K34" s="7">
        <f t="shared" si="12"/>
        <v>0</v>
      </c>
      <c r="L34" s="7">
        <f t="shared" si="13"/>
        <v>0</v>
      </c>
      <c r="M34" s="10"/>
      <c r="N34" s="7">
        <f>$M$3*M34</f>
        <v>0</v>
      </c>
      <c r="O34" s="7">
        <f>$M$2*M34</f>
        <v>0</v>
      </c>
      <c r="P34" s="10"/>
      <c r="Q34" s="7">
        <f>$P$3*P34</f>
        <v>0</v>
      </c>
      <c r="R34" s="7">
        <f>$P$2*P34</f>
        <v>0</v>
      </c>
      <c r="S34" s="10"/>
      <c r="T34" s="7">
        <f>$S$3*S34</f>
        <v>0</v>
      </c>
      <c r="U34" s="7">
        <f>$S$2*S34</f>
        <v>0</v>
      </c>
      <c r="V34" s="10"/>
      <c r="W34" s="7">
        <f>$V$3*V34</f>
        <v>0</v>
      </c>
      <c r="X34" s="7">
        <f>$V$2*V34</f>
        <v>0</v>
      </c>
      <c r="Y34" s="11">
        <f t="shared" si="14"/>
        <v>0</v>
      </c>
      <c r="Z34" s="12">
        <f t="shared" si="15"/>
        <v>424</v>
      </c>
      <c r="AA34" s="12">
        <v>0</v>
      </c>
      <c r="AB34" s="12">
        <f t="shared" si="16"/>
        <v>176</v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</row>
    <row r="35" spans="1:71">
      <c r="A35" s="13" t="s">
        <v>21</v>
      </c>
      <c r="B35" s="14">
        <f t="shared" ref="B35:G35" si="17">SUM(B4:B34)</f>
        <v>11100</v>
      </c>
      <c r="C35" s="14">
        <f t="shared" si="17"/>
        <v>6660</v>
      </c>
      <c r="D35" s="14">
        <f t="shared" si="17"/>
        <v>4800</v>
      </c>
      <c r="E35" s="14">
        <f t="shared" si="17"/>
        <v>100</v>
      </c>
      <c r="F35" s="15">
        <f t="shared" si="17"/>
        <v>10000.000000000002</v>
      </c>
      <c r="G35" s="16">
        <f t="shared" si="17"/>
        <v>-10459.999999999998</v>
      </c>
      <c r="J35" s="1">
        <f>SUM(J4:J34)</f>
        <v>111</v>
      </c>
      <c r="M35" s="1">
        <f>SUM(M4:M34)</f>
        <v>0</v>
      </c>
      <c r="P35" s="1">
        <f>SUM(P4:P34)</f>
        <v>0</v>
      </c>
      <c r="S35" s="1">
        <f>SUM(S4:S34)</f>
        <v>0</v>
      </c>
      <c r="V35" s="1">
        <f>SUM(V4:V34)</f>
        <v>0</v>
      </c>
      <c r="Y35" s="17">
        <f>SUM(Y4:Y34)</f>
        <v>111</v>
      </c>
    </row>
  </sheetData>
  <mergeCells count="4">
    <mergeCell ref="Y1:Y3"/>
    <mergeCell ref="Z1:Z2"/>
    <mergeCell ref="AA1:AA2"/>
    <mergeCell ref="AB1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เดือน8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dcterms:created xsi:type="dcterms:W3CDTF">2019-03-20T15:11:04Z</dcterms:created>
  <dcterms:modified xsi:type="dcterms:W3CDTF">2019-10-23T06:49:02Z</dcterms:modified>
</cp:coreProperties>
</file>