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MW\ใบส่งของ\2022\11.Nov 22\"/>
    </mc:Choice>
  </mc:AlternateContent>
  <xr:revisionPtr revIDLastSave="0" documentId="13_ncr:1_{C69863A9-B128-4424-85B9-F444D31F35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s" sheetId="1" r:id="rId1"/>
    <sheet name="Customers" sheetId="3" r:id="rId2"/>
    <sheet name="รหัสใหม่" sheetId="23" r:id="rId3"/>
    <sheet name="รหัสใหม่ แยกลูกค้า" sheetId="24" r:id="rId4"/>
  </sheets>
  <externalReferences>
    <externalReference r:id="rId5"/>
  </externalReferences>
  <definedNames>
    <definedName name="_xlnm._FilterDatabase" localSheetId="0" hidden="1">Products!$A$1:$M$234</definedName>
    <definedName name="_xlnm._FilterDatabase" localSheetId="2" hidden="1">รหัสใหม่!$B$1:$N$205</definedName>
    <definedName name="_xlnm._FilterDatabase" localSheetId="3" hidden="1">'รหัสใหม่ แยกลูกค้า'!$B$1:$N$210</definedName>
    <definedName name="ColumnProductRange">[1]tbProducts!$B$1:INDEX([1]tbProducts!$1:$1,COUNTA([1]tbProducts!$1:$1))</definedName>
    <definedName name="PartNoProductRange">[1]tbProducts!$A$2:INDEX([1]tbProducts!$A:$A,COUNTA([1]tbProducts!$A:$A))</definedName>
    <definedName name="ProductDataRange">OFFSET([1]tbProducts!$B$1,1,0,COUNTA([1]tbProducts!$A:$A)-1,COUNTA([1]tbProducts!$1:$1)-1)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4" i="1" l="1"/>
  <c r="U225" i="1"/>
  <c r="U193" i="1"/>
  <c r="U151" i="1"/>
  <c r="U120" i="1"/>
  <c r="U103" i="1"/>
  <c r="U101" i="1"/>
  <c r="U95" i="1"/>
  <c r="U94" i="1"/>
  <c r="U93" i="1"/>
  <c r="U84" i="1"/>
  <c r="U83" i="1"/>
  <c r="U81" i="1"/>
  <c r="U60" i="1"/>
  <c r="U59" i="1"/>
  <c r="U41" i="1"/>
  <c r="U37" i="1"/>
  <c r="U36" i="1"/>
  <c r="U32" i="1"/>
  <c r="U27" i="1"/>
  <c r="U26" i="1"/>
  <c r="U25" i="1"/>
  <c r="U24" i="1"/>
  <c r="U23" i="1"/>
  <c r="U22" i="1"/>
  <c r="U20" i="1"/>
  <c r="U19" i="1"/>
  <c r="U18" i="1"/>
  <c r="U17" i="1"/>
  <c r="U14" i="1"/>
  <c r="U10" i="1"/>
  <c r="U9" i="1"/>
  <c r="U8" i="1"/>
  <c r="U7" i="1"/>
  <c r="U6" i="1"/>
  <c r="U5" i="1"/>
  <c r="U4" i="1"/>
  <c r="I234" i="1" l="1"/>
  <c r="J234" i="1" s="1"/>
  <c r="I225" i="1"/>
  <c r="J225" i="1" s="1"/>
  <c r="G224" i="1"/>
  <c r="I224" i="1" s="1"/>
  <c r="J224" i="1" s="1"/>
  <c r="G222" i="1"/>
  <c r="I222" i="1" s="1"/>
  <c r="J222" i="1" s="1"/>
  <c r="G221" i="1"/>
  <c r="I221" i="1" s="1"/>
  <c r="J221" i="1" s="1"/>
  <c r="G216" i="1"/>
  <c r="I216" i="1" s="1"/>
  <c r="J216" i="1" s="1"/>
  <c r="G217" i="1"/>
  <c r="I217" i="1" s="1"/>
  <c r="G218" i="1"/>
  <c r="G219" i="1"/>
  <c r="I219" i="1" s="1"/>
  <c r="J219" i="1" s="1"/>
  <c r="G220" i="1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9" i="23"/>
  <c r="L140" i="23"/>
  <c r="L143" i="23"/>
  <c r="L148" i="23"/>
  <c r="L149" i="23"/>
  <c r="L150" i="23"/>
  <c r="L151" i="23"/>
  <c r="L161" i="23"/>
  <c r="L162" i="23"/>
  <c r="L163" i="23"/>
  <c r="L165" i="23"/>
  <c r="L166" i="23"/>
  <c r="L167" i="23"/>
  <c r="L169" i="23"/>
  <c r="L170" i="23"/>
  <c r="L171" i="23"/>
  <c r="L172" i="23"/>
  <c r="L176" i="23"/>
  <c r="L177" i="23"/>
  <c r="L178" i="23"/>
  <c r="L179" i="23"/>
  <c r="L180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3" i="23"/>
  <c r="L2" i="23"/>
  <c r="G215" i="1"/>
  <c r="I220" i="1" l="1"/>
  <c r="J220" i="1" s="1"/>
  <c r="J217" i="1"/>
  <c r="I218" i="1"/>
  <c r="J218" i="1" s="1"/>
  <c r="I215" i="1"/>
  <c r="J215" i="1" s="1"/>
  <c r="G213" i="1" l="1"/>
  <c r="I213" i="1" s="1"/>
  <c r="J213" i="1" s="1"/>
  <c r="G214" i="1"/>
  <c r="I214" i="1" s="1"/>
  <c r="J214" i="1" s="1"/>
  <c r="G212" i="1"/>
  <c r="I212" i="1" s="1"/>
  <c r="J212" i="1" s="1"/>
  <c r="G211" i="1"/>
  <c r="I211" i="1" s="1"/>
  <c r="J211" i="1" s="1"/>
  <c r="H205" i="23" l="1"/>
  <c r="J205" i="23" s="1"/>
  <c r="K205" i="23" s="1"/>
  <c r="H204" i="23"/>
  <c r="J204" i="23" s="1"/>
  <c r="K204" i="23" s="1"/>
  <c r="G208" i="1"/>
  <c r="I208" i="1" s="1"/>
  <c r="J208" i="1" s="1"/>
  <c r="G209" i="1"/>
  <c r="I209" i="1" s="1"/>
  <c r="G210" i="1"/>
  <c r="I210" i="1" s="1"/>
  <c r="J210" i="1" s="1"/>
  <c r="J209" i="1" l="1"/>
  <c r="H200" i="23" l="1"/>
  <c r="H199" i="23"/>
  <c r="J199" i="23" s="1"/>
  <c r="K199" i="23" s="1"/>
  <c r="H198" i="23"/>
  <c r="J198" i="23" s="1"/>
  <c r="K198" i="23" s="1"/>
  <c r="H197" i="23"/>
  <c r="J197" i="23" s="1"/>
  <c r="H196" i="23"/>
  <c r="H195" i="23"/>
  <c r="K195" i="23" s="1"/>
  <c r="H194" i="23"/>
  <c r="K194" i="23" s="1"/>
  <c r="G55" i="1"/>
  <c r="I55" i="1" s="1"/>
  <c r="G56" i="1"/>
  <c r="I56" i="1" s="1"/>
  <c r="G57" i="1"/>
  <c r="I57" i="1" s="1"/>
  <c r="J57" i="1" s="1"/>
  <c r="G58" i="1"/>
  <c r="I58" i="1" s="1"/>
  <c r="H193" i="23"/>
  <c r="J193" i="23" s="1"/>
  <c r="K193" i="23" s="1"/>
  <c r="H192" i="23"/>
  <c r="J192" i="23" s="1"/>
  <c r="K192" i="23" s="1"/>
  <c r="H187" i="23"/>
  <c r="H186" i="23"/>
  <c r="H185" i="23"/>
  <c r="H184" i="23"/>
  <c r="H183" i="23"/>
  <c r="J183" i="23" s="1"/>
  <c r="K183" i="23" s="1"/>
  <c r="H182" i="23"/>
  <c r="H181" i="23"/>
  <c r="H180" i="23"/>
  <c r="H179" i="23"/>
  <c r="J179" i="23" s="1"/>
  <c r="K179" i="23" s="1"/>
  <c r="H178" i="23"/>
  <c r="H177" i="23"/>
  <c r="H176" i="23"/>
  <c r="H175" i="23"/>
  <c r="J175" i="23" s="1"/>
  <c r="K175" i="23" s="1"/>
  <c r="H174" i="23"/>
  <c r="J174" i="23" s="1"/>
  <c r="K174" i="23" s="1"/>
  <c r="H173" i="23"/>
  <c r="J173" i="23" s="1"/>
  <c r="H172" i="23"/>
  <c r="H171" i="23"/>
  <c r="J171" i="23" s="1"/>
  <c r="K171" i="23" s="1"/>
  <c r="H170" i="23"/>
  <c r="J170" i="23" s="1"/>
  <c r="K170" i="23" s="1"/>
  <c r="H169" i="23"/>
  <c r="H168" i="23"/>
  <c r="J168" i="23" s="1"/>
  <c r="H167" i="23"/>
  <c r="H166" i="23"/>
  <c r="J166" i="23" s="1"/>
  <c r="H165" i="23"/>
  <c r="H164" i="23"/>
  <c r="J164" i="23" s="1"/>
  <c r="K164" i="23" s="1"/>
  <c r="H163" i="23"/>
  <c r="J163" i="23" s="1"/>
  <c r="K163" i="23" s="1"/>
  <c r="H162" i="23"/>
  <c r="H161" i="23"/>
  <c r="H160" i="23"/>
  <c r="H159" i="23"/>
  <c r="J159" i="23" s="1"/>
  <c r="H158" i="23"/>
  <c r="J158" i="23" s="1"/>
  <c r="K158" i="23" s="1"/>
  <c r="H157" i="23"/>
  <c r="J157" i="23" s="1"/>
  <c r="K157" i="23" s="1"/>
  <c r="H156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J143" i="23" s="1"/>
  <c r="H142" i="23"/>
  <c r="J142" i="23" s="1"/>
  <c r="K142" i="23" s="1"/>
  <c r="H141" i="23"/>
  <c r="H140" i="23"/>
  <c r="J140" i="23" s="1"/>
  <c r="H139" i="23"/>
  <c r="H138" i="23"/>
  <c r="J138" i="23" s="1"/>
  <c r="H137" i="23"/>
  <c r="H136" i="23"/>
  <c r="H135" i="23"/>
  <c r="H134" i="23"/>
  <c r="H133" i="23"/>
  <c r="J133" i="23" s="1"/>
  <c r="H132" i="23"/>
  <c r="J132" i="23" s="1"/>
  <c r="K132" i="23" s="1"/>
  <c r="H131" i="23"/>
  <c r="J131" i="23" s="1"/>
  <c r="H130" i="23"/>
  <c r="H129" i="23"/>
  <c r="H128" i="23"/>
  <c r="J128" i="23" s="1"/>
  <c r="K128" i="23" s="1"/>
  <c r="H127" i="23"/>
  <c r="J127" i="23" s="1"/>
  <c r="K127" i="23" s="1"/>
  <c r="H126" i="23"/>
  <c r="H125" i="23"/>
  <c r="H124" i="23"/>
  <c r="J124" i="23" s="1"/>
  <c r="K124" i="23" s="1"/>
  <c r="H123" i="23"/>
  <c r="H122" i="23"/>
  <c r="H121" i="23"/>
  <c r="H120" i="23"/>
  <c r="J120" i="23" s="1"/>
  <c r="K120" i="23" s="1"/>
  <c r="H119" i="23"/>
  <c r="J119" i="23" s="1"/>
  <c r="K119" i="23" s="1"/>
  <c r="H118" i="23"/>
  <c r="H117" i="23"/>
  <c r="H116" i="23"/>
  <c r="J116" i="23" s="1"/>
  <c r="K116" i="23" s="1"/>
  <c r="H115" i="23"/>
  <c r="H114" i="23"/>
  <c r="H113" i="23"/>
  <c r="H112" i="23"/>
  <c r="H111" i="23"/>
  <c r="J111" i="23" s="1"/>
  <c r="K111" i="23" s="1"/>
  <c r="H110" i="23"/>
  <c r="J110" i="23" s="1"/>
  <c r="K110" i="23" s="1"/>
  <c r="H109" i="23"/>
  <c r="J109" i="23" s="1"/>
  <c r="H108" i="23"/>
  <c r="H107" i="23"/>
  <c r="J107" i="23" s="1"/>
  <c r="K107" i="23" s="1"/>
  <c r="H106" i="23"/>
  <c r="J106" i="23" s="1"/>
  <c r="K106" i="23" s="1"/>
  <c r="H105" i="23"/>
  <c r="H104" i="23"/>
  <c r="H103" i="23"/>
  <c r="J103" i="23" s="1"/>
  <c r="K103" i="23" s="1"/>
  <c r="H102" i="23"/>
  <c r="J102" i="23" s="1"/>
  <c r="K102" i="23" s="1"/>
  <c r="H101" i="23"/>
  <c r="H100" i="23"/>
  <c r="H99" i="23"/>
  <c r="J99" i="23" s="1"/>
  <c r="K99" i="23" s="1"/>
  <c r="H98" i="23"/>
  <c r="J98" i="23" s="1"/>
  <c r="K98" i="23" s="1"/>
  <c r="H97" i="23"/>
  <c r="H96" i="23"/>
  <c r="H95" i="23"/>
  <c r="H94" i="23"/>
  <c r="H93" i="23"/>
  <c r="J93" i="23" s="1"/>
  <c r="K93" i="23" s="1"/>
  <c r="H92" i="23"/>
  <c r="H91" i="23"/>
  <c r="H90" i="23"/>
  <c r="J90" i="23" s="1"/>
  <c r="K90" i="23" s="1"/>
  <c r="H89" i="23"/>
  <c r="H88" i="23"/>
  <c r="J88" i="23" s="1"/>
  <c r="K88" i="23" s="1"/>
  <c r="H87" i="23"/>
  <c r="J87" i="23" s="1"/>
  <c r="H86" i="23"/>
  <c r="H85" i="23"/>
  <c r="H84" i="23"/>
  <c r="H83" i="23"/>
  <c r="J83" i="23" s="1"/>
  <c r="K83" i="23" s="1"/>
  <c r="H82" i="23"/>
  <c r="J82" i="23" s="1"/>
  <c r="K82" i="23" s="1"/>
  <c r="H81" i="23"/>
  <c r="H80" i="23"/>
  <c r="H79" i="23"/>
  <c r="H78" i="23"/>
  <c r="H77" i="23"/>
  <c r="H76" i="23"/>
  <c r="J76" i="23" s="1"/>
  <c r="H75" i="23"/>
  <c r="H74" i="23"/>
  <c r="H73" i="23"/>
  <c r="H72" i="23"/>
  <c r="J72" i="23" s="1"/>
  <c r="K72" i="23" s="1"/>
  <c r="H71" i="23"/>
  <c r="J71" i="23" s="1"/>
  <c r="K71" i="23" s="1"/>
  <c r="H70" i="23"/>
  <c r="J70" i="23" s="1"/>
  <c r="H69" i="23"/>
  <c r="H68" i="23"/>
  <c r="J68" i="23" s="1"/>
  <c r="K68" i="23" s="1"/>
  <c r="H67" i="23"/>
  <c r="J67" i="23" s="1"/>
  <c r="K67" i="23" s="1"/>
  <c r="H66" i="23"/>
  <c r="H65" i="23"/>
  <c r="J65" i="23" s="1"/>
  <c r="K65" i="23" s="1"/>
  <c r="H64" i="23"/>
  <c r="H63" i="23"/>
  <c r="H62" i="23"/>
  <c r="J62" i="23" s="1"/>
  <c r="H61" i="23"/>
  <c r="J61" i="23" s="1"/>
  <c r="K61" i="23" s="1"/>
  <c r="H60" i="23"/>
  <c r="H59" i="23"/>
  <c r="H58" i="23"/>
  <c r="J58" i="23" s="1"/>
  <c r="H57" i="23"/>
  <c r="J57" i="23" s="1"/>
  <c r="K57" i="23" s="1"/>
  <c r="H56" i="23"/>
  <c r="H55" i="23"/>
  <c r="H54" i="23"/>
  <c r="J54" i="23" s="1"/>
  <c r="K54" i="23" s="1"/>
  <c r="H53" i="23"/>
  <c r="J53" i="23" s="1"/>
  <c r="K53" i="23" s="1"/>
  <c r="H52" i="23"/>
  <c r="H51" i="23"/>
  <c r="H50" i="23"/>
  <c r="H49" i="23"/>
  <c r="J49" i="23" s="1"/>
  <c r="K49" i="23" s="1"/>
  <c r="H48" i="23"/>
  <c r="J48" i="23" s="1"/>
  <c r="K48" i="23" s="1"/>
  <c r="H47" i="23"/>
  <c r="H46" i="23"/>
  <c r="H45" i="23"/>
  <c r="H44" i="23"/>
  <c r="H43" i="23"/>
  <c r="J43" i="23" s="1"/>
  <c r="K43" i="23" s="1"/>
  <c r="H42" i="23"/>
  <c r="J42" i="23" s="1"/>
  <c r="K42" i="23" s="1"/>
  <c r="H41" i="23"/>
  <c r="J41" i="23" s="1"/>
  <c r="H40" i="23"/>
  <c r="H39" i="23"/>
  <c r="H38" i="23"/>
  <c r="J38" i="23" s="1"/>
  <c r="K38" i="23" s="1"/>
  <c r="H37" i="23"/>
  <c r="J37" i="23" s="1"/>
  <c r="K37" i="23" s="1"/>
  <c r="H36" i="23"/>
  <c r="J36" i="23" s="1"/>
  <c r="H35" i="23"/>
  <c r="J35" i="23" s="1"/>
  <c r="K35" i="23" s="1"/>
  <c r="H34" i="23"/>
  <c r="H33" i="23"/>
  <c r="H32" i="23"/>
  <c r="H31" i="23"/>
  <c r="J31" i="23" s="1"/>
  <c r="K31" i="23" s="1"/>
  <c r="H30" i="23"/>
  <c r="H29" i="23"/>
  <c r="H28" i="23"/>
  <c r="H27" i="23"/>
  <c r="H26" i="23"/>
  <c r="H25" i="23"/>
  <c r="J25" i="23" s="1"/>
  <c r="H24" i="23"/>
  <c r="H23" i="23"/>
  <c r="J23" i="23" s="1"/>
  <c r="H22" i="23"/>
  <c r="H21" i="23"/>
  <c r="H20" i="23"/>
  <c r="J20" i="23" s="1"/>
  <c r="H19" i="23"/>
  <c r="J19" i="23" s="1"/>
  <c r="K19" i="23" s="1"/>
  <c r="H18" i="23"/>
  <c r="J18" i="23" s="1"/>
  <c r="K18" i="23" s="1"/>
  <c r="H17" i="23"/>
  <c r="J17" i="23" s="1"/>
  <c r="K17" i="23" s="1"/>
  <c r="H16" i="23"/>
  <c r="H15" i="23"/>
  <c r="H14" i="23"/>
  <c r="H13" i="23"/>
  <c r="J13" i="23" s="1"/>
  <c r="K13" i="23" s="1"/>
  <c r="H12" i="23"/>
  <c r="J12" i="23" s="1"/>
  <c r="K12" i="23" s="1"/>
  <c r="H11" i="23"/>
  <c r="J11" i="23" s="1"/>
  <c r="H10" i="23"/>
  <c r="H9" i="23"/>
  <c r="J9" i="23" s="1"/>
  <c r="K9" i="23" s="1"/>
  <c r="H8" i="23"/>
  <c r="J8" i="23" s="1"/>
  <c r="K8" i="23" s="1"/>
  <c r="H7" i="23"/>
  <c r="J7" i="23" s="1"/>
  <c r="H6" i="23"/>
  <c r="J6" i="23" s="1"/>
  <c r="K6" i="23" s="1"/>
  <c r="H5" i="23"/>
  <c r="J5" i="23" s="1"/>
  <c r="K5" i="23" s="1"/>
  <c r="H4" i="23"/>
  <c r="J4" i="23" s="1"/>
  <c r="K4" i="23" s="1"/>
  <c r="H3" i="23"/>
  <c r="J3" i="23" s="1"/>
  <c r="K3" i="23" s="1"/>
  <c r="H2" i="23"/>
  <c r="J2" i="23" s="1"/>
  <c r="G207" i="1"/>
  <c r="I207" i="1" s="1"/>
  <c r="J207" i="1" s="1"/>
  <c r="G206" i="1"/>
  <c r="I206" i="1" s="1"/>
  <c r="J206" i="1" s="1"/>
  <c r="G205" i="1"/>
  <c r="G204" i="1"/>
  <c r="G203" i="1"/>
  <c r="I203" i="1" s="1"/>
  <c r="J203" i="1" s="1"/>
  <c r="J196" i="23" l="1"/>
  <c r="K196" i="23" s="1"/>
  <c r="K197" i="23"/>
  <c r="J200" i="23"/>
  <c r="K200" i="23" s="1"/>
  <c r="J56" i="1"/>
  <c r="J55" i="1"/>
  <c r="J176" i="23"/>
  <c r="K176" i="23" s="1"/>
  <c r="K159" i="23"/>
  <c r="J180" i="23"/>
  <c r="K180" i="23" s="1"/>
  <c r="K143" i="23"/>
  <c r="J58" i="1"/>
  <c r="J89" i="23"/>
  <c r="K89" i="23" s="1"/>
  <c r="K58" i="23"/>
  <c r="K62" i="23"/>
  <c r="K133" i="23"/>
  <c r="J30" i="23"/>
  <c r="K30" i="23" s="1"/>
  <c r="K41" i="23"/>
  <c r="J46" i="23"/>
  <c r="K46" i="23" s="1"/>
  <c r="J52" i="23"/>
  <c r="K52" i="23" s="1"/>
  <c r="J79" i="23"/>
  <c r="K79" i="23" s="1"/>
  <c r="J86" i="23"/>
  <c r="K86" i="23" s="1"/>
  <c r="K87" i="23"/>
  <c r="J115" i="23"/>
  <c r="K115" i="23" s="1"/>
  <c r="J123" i="23"/>
  <c r="K123" i="23" s="1"/>
  <c r="J184" i="23"/>
  <c r="K184" i="23" s="1"/>
  <c r="K7" i="23"/>
  <c r="K20" i="23"/>
  <c r="K36" i="23"/>
  <c r="J15" i="23"/>
  <c r="K15" i="23" s="1"/>
  <c r="J95" i="23"/>
  <c r="K95" i="23" s="1"/>
  <c r="J118" i="23"/>
  <c r="K118" i="23" s="1"/>
  <c r="J181" i="23"/>
  <c r="K181" i="23" s="1"/>
  <c r="J21" i="23"/>
  <c r="K21" i="23" s="1"/>
  <c r="J24" i="23"/>
  <c r="K24" i="23" s="1"/>
  <c r="J27" i="23"/>
  <c r="K27" i="23" s="1"/>
  <c r="J55" i="23"/>
  <c r="K55" i="23" s="1"/>
  <c r="J59" i="23"/>
  <c r="K59" i="23" s="1"/>
  <c r="J139" i="23"/>
  <c r="K139" i="23" s="1"/>
  <c r="J178" i="23"/>
  <c r="K178" i="23" s="1"/>
  <c r="J16" i="23"/>
  <c r="K16" i="23" s="1"/>
  <c r="J77" i="23"/>
  <c r="K77" i="23" s="1"/>
  <c r="J85" i="23"/>
  <c r="K85" i="23" s="1"/>
  <c r="J108" i="23"/>
  <c r="K108" i="23" s="1"/>
  <c r="J114" i="23"/>
  <c r="K114" i="23" s="1"/>
  <c r="J122" i="23"/>
  <c r="K122" i="23" s="1"/>
  <c r="J130" i="23"/>
  <c r="K130" i="23" s="1"/>
  <c r="J167" i="23"/>
  <c r="K167" i="23" s="1"/>
  <c r="J74" i="23"/>
  <c r="K74" i="23" s="1"/>
  <c r="J100" i="23"/>
  <c r="K100" i="23" s="1"/>
  <c r="J126" i="23"/>
  <c r="K126" i="23" s="1"/>
  <c r="K2" i="23"/>
  <c r="J10" i="23"/>
  <c r="K10" i="23" s="1"/>
  <c r="K23" i="23"/>
  <c r="J29" i="23"/>
  <c r="K29" i="23" s="1"/>
  <c r="J33" i="23"/>
  <c r="K33" i="23" s="1"/>
  <c r="J40" i="23"/>
  <c r="K40" i="23" s="1"/>
  <c r="J45" i="23"/>
  <c r="K45" i="23" s="1"/>
  <c r="J47" i="23"/>
  <c r="K47" i="23" s="1"/>
  <c r="J51" i="23"/>
  <c r="K51" i="23" s="1"/>
  <c r="J63" i="23"/>
  <c r="K63" i="23" s="1"/>
  <c r="J92" i="23"/>
  <c r="K92" i="23" s="1"/>
  <c r="J104" i="23"/>
  <c r="K104" i="23" s="1"/>
  <c r="J14" i="23"/>
  <c r="K14" i="23" s="1"/>
  <c r="K11" i="23"/>
  <c r="J22" i="23"/>
  <c r="K22" i="23" s="1"/>
  <c r="K25" i="23"/>
  <c r="J26" i="23"/>
  <c r="K26" i="23" s="1"/>
  <c r="J28" i="23"/>
  <c r="K28" i="23" s="1"/>
  <c r="J32" i="23"/>
  <c r="K32" i="23" s="1"/>
  <c r="J34" i="23"/>
  <c r="K34" i="23" s="1"/>
  <c r="J39" i="23"/>
  <c r="K39" i="23" s="1"/>
  <c r="J44" i="23"/>
  <c r="K44" i="23" s="1"/>
  <c r="J50" i="23"/>
  <c r="K50" i="23" s="1"/>
  <c r="J56" i="23"/>
  <c r="K56" i="23" s="1"/>
  <c r="J60" i="23"/>
  <c r="K60" i="23" s="1"/>
  <c r="J64" i="23"/>
  <c r="K64" i="23" s="1"/>
  <c r="J73" i="23"/>
  <c r="K73" i="23" s="1"/>
  <c r="J75" i="23"/>
  <c r="K75" i="23" s="1"/>
  <c r="J81" i="23"/>
  <c r="K81" i="23" s="1"/>
  <c r="J97" i="23"/>
  <c r="K97" i="23" s="1"/>
  <c r="J112" i="23"/>
  <c r="K112" i="23" s="1"/>
  <c r="J165" i="23"/>
  <c r="K165" i="23" s="1"/>
  <c r="J134" i="23"/>
  <c r="K134" i="23" s="1"/>
  <c r="J136" i="23"/>
  <c r="K136" i="23" s="1"/>
  <c r="J144" i="23"/>
  <c r="K144" i="23" s="1"/>
  <c r="J148" i="23"/>
  <c r="K148" i="23" s="1"/>
  <c r="J152" i="23"/>
  <c r="K152" i="23" s="1"/>
  <c r="J185" i="23"/>
  <c r="K185" i="23" s="1"/>
  <c r="J66" i="23"/>
  <c r="K66" i="23" s="1"/>
  <c r="J69" i="23"/>
  <c r="K69" i="23" s="1"/>
  <c r="J101" i="23"/>
  <c r="K101" i="23" s="1"/>
  <c r="J105" i="23"/>
  <c r="K105" i="23" s="1"/>
  <c r="J113" i="23"/>
  <c r="K113" i="23" s="1"/>
  <c r="J162" i="23"/>
  <c r="K162" i="23" s="1"/>
  <c r="J172" i="23"/>
  <c r="K172" i="23" s="1"/>
  <c r="J182" i="23"/>
  <c r="K182" i="23" s="1"/>
  <c r="J187" i="23"/>
  <c r="K187" i="23" s="1"/>
  <c r="K109" i="23"/>
  <c r="K138" i="23"/>
  <c r="J146" i="23"/>
  <c r="K146" i="23" s="1"/>
  <c r="J150" i="23"/>
  <c r="K150" i="23" s="1"/>
  <c r="J154" i="23"/>
  <c r="K154" i="23" s="1"/>
  <c r="J160" i="23"/>
  <c r="K160" i="23" s="1"/>
  <c r="K166" i="23"/>
  <c r="K70" i="23"/>
  <c r="K76" i="23"/>
  <c r="J78" i="23"/>
  <c r="K78" i="23" s="1"/>
  <c r="J80" i="23"/>
  <c r="K80" i="23" s="1"/>
  <c r="J84" i="23"/>
  <c r="K84" i="23" s="1"/>
  <c r="J91" i="23"/>
  <c r="K91" i="23" s="1"/>
  <c r="J94" i="23"/>
  <c r="K94" i="23" s="1"/>
  <c r="J96" i="23"/>
  <c r="K96" i="23" s="1"/>
  <c r="J117" i="23"/>
  <c r="K117" i="23" s="1"/>
  <c r="J121" i="23"/>
  <c r="K121" i="23" s="1"/>
  <c r="J125" i="23"/>
  <c r="K125" i="23" s="1"/>
  <c r="J129" i="23"/>
  <c r="K129" i="23" s="1"/>
  <c r="K131" i="23"/>
  <c r="J135" i="23"/>
  <c r="K135" i="23" s="1"/>
  <c r="J137" i="23"/>
  <c r="K137" i="23" s="1"/>
  <c r="K140" i="23"/>
  <c r="J141" i="23"/>
  <c r="K141" i="23" s="1"/>
  <c r="J145" i="23"/>
  <c r="K145" i="23" s="1"/>
  <c r="J147" i="23"/>
  <c r="K147" i="23" s="1"/>
  <c r="J149" i="23"/>
  <c r="K149" i="23" s="1"/>
  <c r="J151" i="23"/>
  <c r="K151" i="23" s="1"/>
  <c r="J153" i="23"/>
  <c r="K153" i="23" s="1"/>
  <c r="J156" i="23"/>
  <c r="K156" i="23" s="1"/>
  <c r="J161" i="23"/>
  <c r="K161" i="23" s="1"/>
  <c r="K168" i="23"/>
  <c r="J169" i="23"/>
  <c r="K169" i="23" s="1"/>
  <c r="K173" i="23"/>
  <c r="J177" i="23"/>
  <c r="K177" i="23" s="1"/>
  <c r="J186" i="23"/>
  <c r="K186" i="23" s="1"/>
  <c r="I205" i="1"/>
  <c r="J205" i="1" s="1"/>
  <c r="I204" i="1"/>
  <c r="J204" i="1" s="1"/>
  <c r="K82" i="1" l="1"/>
  <c r="L82" i="23" s="1"/>
  <c r="G96" i="1" l="1"/>
  <c r="I96" i="1" s="1"/>
  <c r="J96" i="1" s="1"/>
  <c r="S4" i="1" l="1"/>
  <c r="G200" i="1"/>
  <c r="I200" i="1" s="1"/>
  <c r="J200" i="1" s="1"/>
  <c r="G201" i="1"/>
  <c r="J201" i="1" s="1"/>
  <c r="G202" i="1"/>
  <c r="J202" i="1" s="1"/>
  <c r="K152" i="1"/>
  <c r="L152" i="23" s="1"/>
  <c r="G199" i="1"/>
  <c r="I199" i="1" l="1"/>
  <c r="J199" i="1" s="1"/>
  <c r="S193" i="1" l="1"/>
  <c r="S151" i="1"/>
  <c r="S120" i="1"/>
  <c r="S103" i="1"/>
  <c r="S101" i="1"/>
  <c r="S95" i="1"/>
  <c r="S94" i="1"/>
  <c r="S93" i="1"/>
  <c r="S84" i="1"/>
  <c r="S83" i="1"/>
  <c r="S81" i="1"/>
  <c r="S60" i="1"/>
  <c r="S59" i="1"/>
  <c r="S41" i="1"/>
  <c r="S37" i="1"/>
  <c r="S36" i="1"/>
  <c r="S32" i="1"/>
  <c r="S27" i="1"/>
  <c r="S26" i="1"/>
  <c r="S25" i="1"/>
  <c r="S24" i="1"/>
  <c r="S23" i="1"/>
  <c r="S22" i="1"/>
  <c r="S19" i="1"/>
  <c r="S18" i="1"/>
  <c r="S17" i="1"/>
  <c r="S14" i="1"/>
  <c r="S10" i="1"/>
  <c r="S9" i="1"/>
  <c r="S8" i="1"/>
  <c r="S7" i="1"/>
  <c r="S6" i="1"/>
  <c r="S5" i="1"/>
  <c r="G194" i="1"/>
  <c r="I194" i="1" s="1"/>
  <c r="J194" i="1" s="1"/>
  <c r="G189" i="1" l="1"/>
  <c r="I189" i="1" s="1"/>
  <c r="G190" i="1"/>
  <c r="I190" i="1" s="1"/>
  <c r="J190" i="1" s="1"/>
  <c r="G191" i="1"/>
  <c r="I191" i="1" s="1"/>
  <c r="G192" i="1"/>
  <c r="I192" i="1" s="1"/>
  <c r="G193" i="1"/>
  <c r="I193" i="1" s="1"/>
  <c r="G188" i="1"/>
  <c r="I188" i="1" s="1"/>
  <c r="J188" i="1" s="1"/>
  <c r="J192" i="1" l="1"/>
  <c r="J191" i="1"/>
  <c r="J189" i="1"/>
  <c r="J193" i="1"/>
  <c r="G183" i="1"/>
  <c r="G184" i="1"/>
  <c r="I184" i="1" s="1"/>
  <c r="J184" i="1" s="1"/>
  <c r="G185" i="1"/>
  <c r="I185" i="1" s="1"/>
  <c r="J185" i="1" s="1"/>
  <c r="G186" i="1"/>
  <c r="I186" i="1" s="1"/>
  <c r="J186" i="1" s="1"/>
  <c r="G187" i="1"/>
  <c r="I183" i="1" l="1"/>
  <c r="J183" i="1" s="1"/>
  <c r="I187" i="1"/>
  <c r="J187" i="1" s="1"/>
  <c r="K181" i="1"/>
  <c r="L181" i="23" s="1"/>
  <c r="G182" i="1"/>
  <c r="K168" i="1"/>
  <c r="L168" i="23" s="1"/>
  <c r="G181" i="1"/>
  <c r="G180" i="1"/>
  <c r="G179" i="1"/>
  <c r="K145" i="1"/>
  <c r="L145" i="23" s="1"/>
  <c r="K144" i="1"/>
  <c r="L144" i="23" s="1"/>
  <c r="I180" i="1" l="1"/>
  <c r="J180" i="1" s="1"/>
  <c r="I181" i="1"/>
  <c r="J181" i="1" s="1"/>
  <c r="I179" i="1"/>
  <c r="J179" i="1" s="1"/>
  <c r="I182" i="1"/>
  <c r="J182" i="1" s="1"/>
  <c r="G178" i="1" l="1"/>
  <c r="I178" i="1" s="1"/>
  <c r="G177" i="1"/>
  <c r="I177" i="1" s="1"/>
  <c r="J177" i="1" l="1"/>
  <c r="J178" i="1"/>
  <c r="K174" i="1"/>
  <c r="L174" i="23" s="1"/>
  <c r="K175" i="1"/>
  <c r="L175" i="23" s="1"/>
  <c r="K173" i="1"/>
  <c r="L173" i="23" s="1"/>
  <c r="G171" i="1"/>
  <c r="I171" i="1" s="1"/>
  <c r="J171" i="1" s="1"/>
  <c r="G172" i="1"/>
  <c r="G173" i="1"/>
  <c r="I173" i="1" s="1"/>
  <c r="J173" i="1" s="1"/>
  <c r="G174" i="1"/>
  <c r="I174" i="1" s="1"/>
  <c r="G175" i="1"/>
  <c r="I175" i="1" s="1"/>
  <c r="J175" i="1" s="1"/>
  <c r="G176" i="1"/>
  <c r="G170" i="1"/>
  <c r="I176" i="1" l="1"/>
  <c r="J176" i="1" s="1"/>
  <c r="J174" i="1"/>
  <c r="I172" i="1"/>
  <c r="J172" i="1" s="1"/>
  <c r="I170" i="1"/>
  <c r="J170" i="1" s="1"/>
  <c r="G35" i="1"/>
  <c r="I35" i="1" s="1"/>
  <c r="J35" i="1" s="1"/>
  <c r="G84" i="1"/>
  <c r="I84" i="1" s="1"/>
  <c r="J84" i="1" s="1"/>
  <c r="G20" i="1"/>
  <c r="G167" i="1"/>
  <c r="I167" i="1" s="1"/>
  <c r="J167" i="1" s="1"/>
  <c r="G168" i="1"/>
  <c r="I168" i="1" s="1"/>
  <c r="G169" i="1"/>
  <c r="I169" i="1" s="1"/>
  <c r="J169" i="1" l="1"/>
  <c r="I20" i="1"/>
  <c r="J20" i="1" s="1"/>
  <c r="J168" i="1"/>
  <c r="G166" i="1"/>
  <c r="I166" i="1" s="1"/>
  <c r="J166" i="1" s="1"/>
  <c r="G165" i="1"/>
  <c r="I165" i="1" s="1"/>
  <c r="J165" i="1" s="1"/>
  <c r="K164" i="1"/>
  <c r="L164" i="23" s="1"/>
  <c r="G164" i="1"/>
  <c r="G163" i="1"/>
  <c r="I163" i="1" s="1"/>
  <c r="J163" i="1" s="1"/>
  <c r="K153" i="1"/>
  <c r="L153" i="23" s="1"/>
  <c r="G161" i="1"/>
  <c r="I161" i="1" s="1"/>
  <c r="J161" i="1" s="1"/>
  <c r="G160" i="1"/>
  <c r="I164" i="1" l="1"/>
  <c r="J164" i="1" s="1"/>
  <c r="I160" i="1"/>
  <c r="J160" i="1" s="1"/>
  <c r="K160" i="1"/>
  <c r="L160" i="23" s="1"/>
  <c r="K159" i="1" l="1"/>
  <c r="L159" i="23" s="1"/>
  <c r="G159" i="1"/>
  <c r="I159" i="1" s="1"/>
  <c r="J159" i="1" s="1"/>
  <c r="K158" i="1"/>
  <c r="L158" i="23" s="1"/>
  <c r="G158" i="1"/>
  <c r="K157" i="1"/>
  <c r="L157" i="23" s="1"/>
  <c r="G157" i="1"/>
  <c r="I157" i="1" s="1"/>
  <c r="J157" i="1" s="1"/>
  <c r="K156" i="1"/>
  <c r="L156" i="23" s="1"/>
  <c r="G156" i="1"/>
  <c r="I156" i="1" s="1"/>
  <c r="J156" i="1" s="1"/>
  <c r="K155" i="1"/>
  <c r="L155" i="23" s="1"/>
  <c r="G155" i="1"/>
  <c r="K154" i="1"/>
  <c r="L154" i="23" s="1"/>
  <c r="G154" i="1"/>
  <c r="G153" i="1"/>
  <c r="I153" i="1" s="1"/>
  <c r="J153" i="1" s="1"/>
  <c r="G151" i="1"/>
  <c r="I151" i="1" s="1"/>
  <c r="J151" i="1" s="1"/>
  <c r="G150" i="1"/>
  <c r="I150" i="1" s="1"/>
  <c r="J150" i="1" s="1"/>
  <c r="G152" i="1" l="1"/>
  <c r="I152" i="1" s="1"/>
  <c r="J152" i="1" s="1"/>
  <c r="I158" i="1"/>
  <c r="J158" i="1" s="1"/>
  <c r="I155" i="1"/>
  <c r="J155" i="1" s="1"/>
  <c r="I154" i="1"/>
  <c r="J154" i="1" s="1"/>
  <c r="K137" i="1"/>
  <c r="L137" i="23" s="1"/>
  <c r="K138" i="1"/>
  <c r="L138" i="23" s="1"/>
  <c r="G149" i="1" l="1"/>
  <c r="I149" i="1" s="1"/>
  <c r="J149" i="1" s="1"/>
  <c r="G148" i="1" l="1"/>
  <c r="I148" i="1" s="1"/>
  <c r="J148" i="1" s="1"/>
  <c r="K147" i="1" l="1"/>
  <c r="L147" i="23" s="1"/>
  <c r="G147" i="1"/>
  <c r="I147" i="1" s="1"/>
  <c r="J147" i="1" s="1"/>
  <c r="G139" i="1" l="1"/>
  <c r="G140" i="1"/>
  <c r="K142" i="1" l="1"/>
  <c r="L142" i="23" s="1"/>
  <c r="K146" i="1"/>
  <c r="L146" i="23" s="1"/>
  <c r="K141" i="1"/>
  <c r="L141" i="23" s="1"/>
  <c r="G146" i="1"/>
  <c r="I146" i="1" s="1"/>
  <c r="G145" i="1"/>
  <c r="G144" i="1"/>
  <c r="I144" i="1" s="1"/>
  <c r="J144" i="1" s="1"/>
  <c r="J146" i="1" l="1"/>
  <c r="I145" i="1"/>
  <c r="J145" i="1" s="1"/>
  <c r="G143" i="1"/>
  <c r="I143" i="1" s="1"/>
  <c r="J143" i="1" l="1"/>
  <c r="G141" i="1"/>
  <c r="I141" i="1" s="1"/>
  <c r="J141" i="1" s="1"/>
  <c r="G142" i="1"/>
  <c r="I142" i="1" s="1"/>
  <c r="J142" i="1" l="1"/>
  <c r="I139" i="1" l="1"/>
  <c r="I140" i="1"/>
  <c r="J140" i="1" l="1"/>
  <c r="J139" i="1"/>
  <c r="G138" i="1" l="1"/>
  <c r="I138" i="1" l="1"/>
  <c r="J138" i="1" s="1"/>
  <c r="G136" i="1"/>
  <c r="I136" i="1" s="1"/>
  <c r="G137" i="1"/>
  <c r="I137" i="1" s="1"/>
  <c r="J137" i="1" s="1"/>
  <c r="J136" i="1" l="1"/>
  <c r="G37" i="1"/>
  <c r="I37" i="1" s="1"/>
  <c r="J37" i="1" s="1"/>
  <c r="G129" i="1" l="1"/>
  <c r="G130" i="1"/>
  <c r="G131" i="1"/>
  <c r="G132" i="1"/>
  <c r="G133" i="1"/>
  <c r="G134" i="1"/>
  <c r="G135" i="1"/>
  <c r="G124" i="1"/>
  <c r="G125" i="1"/>
  <c r="G126" i="1"/>
  <c r="G127" i="1"/>
  <c r="G128" i="1"/>
  <c r="I134" i="1" l="1"/>
  <c r="J134" i="1" s="1"/>
  <c r="I135" i="1"/>
  <c r="J135" i="1" s="1"/>
  <c r="I129" i="1" l="1"/>
  <c r="J129" i="1" s="1"/>
  <c r="I130" i="1"/>
  <c r="J130" i="1" s="1"/>
  <c r="I131" i="1"/>
  <c r="J131" i="1" s="1"/>
  <c r="I132" i="1"/>
  <c r="J132" i="1" s="1"/>
  <c r="I133" i="1"/>
  <c r="J133" i="1" s="1"/>
  <c r="I124" i="1" l="1"/>
  <c r="J124" i="1" s="1"/>
  <c r="I125" i="1"/>
  <c r="J125" i="1" s="1"/>
  <c r="I126" i="1"/>
  <c r="J126" i="1" s="1"/>
  <c r="I127" i="1"/>
  <c r="J127" i="1" s="1"/>
  <c r="I128" i="1"/>
  <c r="J128" i="1" s="1"/>
  <c r="G123" i="1" l="1"/>
  <c r="I123" i="1" l="1"/>
  <c r="J123" i="1" s="1"/>
  <c r="G122" i="1"/>
  <c r="I122" i="1" l="1"/>
  <c r="J122" i="1" s="1"/>
  <c r="G121" i="1"/>
  <c r="I121" i="1" l="1"/>
  <c r="J121" i="1" s="1"/>
  <c r="G120" i="1" l="1"/>
  <c r="I120" i="1" l="1"/>
  <c r="J120" i="1" s="1"/>
  <c r="G119" i="1"/>
  <c r="I119" i="1" s="1"/>
  <c r="J119" i="1" l="1"/>
  <c r="G118" i="1"/>
  <c r="I118" i="1" s="1"/>
  <c r="J118" i="1" s="1"/>
  <c r="G115" i="1" l="1"/>
  <c r="I115" i="1" s="1"/>
  <c r="G116" i="1"/>
  <c r="I116" i="1" s="1"/>
  <c r="G117" i="1"/>
  <c r="I117" i="1" s="1"/>
  <c r="J117" i="1" l="1"/>
  <c r="J116" i="1"/>
  <c r="J115" i="1"/>
  <c r="G114" i="1"/>
  <c r="I114" i="1" l="1"/>
  <c r="J114" i="1" s="1"/>
  <c r="G110" i="1"/>
  <c r="I110" i="1" s="1"/>
  <c r="G111" i="1"/>
  <c r="I111" i="1" s="1"/>
  <c r="G112" i="1"/>
  <c r="I112" i="1" s="1"/>
  <c r="J112" i="1" s="1"/>
  <c r="G113" i="1"/>
  <c r="I113" i="1" s="1"/>
  <c r="J113" i="1" l="1"/>
  <c r="J110" i="1"/>
  <c r="J111" i="1"/>
  <c r="G106" i="1"/>
  <c r="I106" i="1" s="1"/>
  <c r="J106" i="1" s="1"/>
  <c r="G107" i="1"/>
  <c r="I107" i="1" s="1"/>
  <c r="G108" i="1"/>
  <c r="I108" i="1" s="1"/>
  <c r="J108" i="1" s="1"/>
  <c r="G109" i="1"/>
  <c r="I109" i="1" s="1"/>
  <c r="J109" i="1" l="1"/>
  <c r="J107" i="1"/>
  <c r="G105" i="1"/>
  <c r="I105" i="1" l="1"/>
  <c r="J105" i="1" s="1"/>
  <c r="G104" i="1" l="1"/>
  <c r="I104" i="1" l="1"/>
  <c r="J104" i="1" s="1"/>
  <c r="G103" i="1" l="1"/>
  <c r="I103" i="1" s="1"/>
  <c r="J103" i="1" l="1"/>
  <c r="G102" i="1"/>
  <c r="I102" i="1" s="1"/>
  <c r="J102" i="1" l="1"/>
  <c r="G101" i="1"/>
  <c r="I101" i="1" s="1"/>
  <c r="J101" i="1" s="1"/>
  <c r="G100" i="1" l="1"/>
  <c r="I100" i="1" s="1"/>
  <c r="J100" i="1" s="1"/>
  <c r="G99" i="1"/>
  <c r="I99" i="1" s="1"/>
  <c r="J99" i="1" s="1"/>
  <c r="G98" i="1" l="1"/>
  <c r="I98" i="1" s="1"/>
  <c r="J98" i="1" l="1"/>
  <c r="G97" i="1"/>
  <c r="I97" i="1" s="1"/>
  <c r="J97" i="1" l="1"/>
  <c r="G95" i="1"/>
  <c r="I95" i="1" s="1"/>
  <c r="J95" i="1" l="1"/>
  <c r="G94" i="1"/>
  <c r="I94" i="1" l="1"/>
  <c r="J94" i="1" s="1"/>
  <c r="G93" i="1"/>
  <c r="I93" i="1" l="1"/>
  <c r="J93" i="1" s="1"/>
  <c r="G92" i="1" l="1"/>
  <c r="I92" i="1" s="1"/>
  <c r="J92" i="1" l="1"/>
  <c r="G91" i="1"/>
  <c r="I91" i="1" l="1"/>
  <c r="J91" i="1" s="1"/>
  <c r="G90" i="1" l="1"/>
  <c r="I90" i="1" s="1"/>
  <c r="J90" i="1" s="1"/>
  <c r="G87" i="1" l="1"/>
  <c r="I87" i="1" s="1"/>
  <c r="J87" i="1" s="1"/>
  <c r="G88" i="1"/>
  <c r="I88" i="1" s="1"/>
  <c r="G89" i="1"/>
  <c r="I89" i="1" s="1"/>
  <c r="J89" i="1" s="1"/>
  <c r="J88" i="1" l="1"/>
  <c r="G86" i="1" l="1"/>
  <c r="I86" i="1" s="1"/>
  <c r="J86" i="1" s="1"/>
  <c r="G85" i="1" l="1"/>
  <c r="I85" i="1" s="1"/>
  <c r="J85" i="1" l="1"/>
  <c r="G83" i="1" l="1"/>
  <c r="I83" i="1" s="1"/>
  <c r="J83" i="1" s="1"/>
  <c r="G82" i="1" l="1"/>
  <c r="I82" i="1" l="1"/>
  <c r="J82" i="1" s="1"/>
  <c r="G81" i="1"/>
  <c r="I81" i="1" s="1"/>
  <c r="J81" i="1" l="1"/>
  <c r="G80" i="1"/>
  <c r="I80" i="1" s="1"/>
  <c r="J80" i="1" s="1"/>
  <c r="G79" i="1" l="1"/>
  <c r="I79" i="1" s="1"/>
  <c r="G78" i="1"/>
  <c r="I78" i="1" s="1"/>
  <c r="J79" i="1" l="1"/>
  <c r="J78" i="1"/>
  <c r="G77" i="1" l="1"/>
  <c r="I77" i="1" s="1"/>
  <c r="J77" i="1" s="1"/>
  <c r="G74" i="1" l="1"/>
  <c r="I74" i="1" s="1"/>
  <c r="J74" i="1" s="1"/>
  <c r="G75" i="1"/>
  <c r="I75" i="1" s="1"/>
  <c r="J75" i="1" s="1"/>
  <c r="G76" i="1"/>
  <c r="I76" i="1" s="1"/>
  <c r="J76" i="1" s="1"/>
  <c r="G73" i="1" l="1"/>
  <c r="I73" i="1" s="1"/>
  <c r="J73" i="1" l="1"/>
  <c r="G72" i="1" l="1"/>
  <c r="I72" i="1" s="1"/>
  <c r="J72" i="1" s="1"/>
  <c r="G64" i="1" l="1"/>
  <c r="I64" i="1" s="1"/>
  <c r="J64" i="1" s="1"/>
  <c r="G65" i="1"/>
  <c r="I65" i="1" s="1"/>
  <c r="J65" i="1" s="1"/>
  <c r="G66" i="1"/>
  <c r="I66" i="1" s="1"/>
  <c r="J66" i="1" s="1"/>
  <c r="G67" i="1"/>
  <c r="I67" i="1" s="1"/>
  <c r="G68" i="1"/>
  <c r="I68" i="1" s="1"/>
  <c r="J68" i="1" s="1"/>
  <c r="G69" i="1"/>
  <c r="I69" i="1" s="1"/>
  <c r="G70" i="1"/>
  <c r="I70" i="1" s="1"/>
  <c r="J70" i="1" s="1"/>
  <c r="G71" i="1"/>
  <c r="I71" i="1" s="1"/>
  <c r="J71" i="1" l="1"/>
  <c r="J69" i="1"/>
  <c r="J67" i="1"/>
  <c r="G63" i="1"/>
  <c r="I63" i="1" s="1"/>
  <c r="J63" i="1" s="1"/>
  <c r="G62" i="1" l="1"/>
  <c r="I62" i="1" s="1"/>
  <c r="J62" i="1" l="1"/>
  <c r="G61" i="1"/>
  <c r="I61" i="1" s="1"/>
  <c r="J61" i="1" s="1"/>
  <c r="G60" i="1" l="1"/>
  <c r="I60" i="1" s="1"/>
  <c r="J60" i="1" l="1"/>
  <c r="G59" i="1"/>
  <c r="I59" i="1" s="1"/>
  <c r="J59" i="1" l="1"/>
  <c r="G52" i="1" l="1"/>
  <c r="I52" i="1" s="1"/>
  <c r="G53" i="1"/>
  <c r="I53" i="1" s="1"/>
  <c r="J53" i="1" s="1"/>
  <c r="G54" i="1"/>
  <c r="I54" i="1" s="1"/>
  <c r="J54" i="1" s="1"/>
  <c r="G51" i="1"/>
  <c r="I51" i="1" s="1"/>
  <c r="J51" i="1" s="1"/>
  <c r="J52" i="1" l="1"/>
  <c r="G49" i="1"/>
  <c r="I49" i="1" s="1"/>
  <c r="J49" i="1" s="1"/>
  <c r="G50" i="1"/>
  <c r="I50" i="1" s="1"/>
  <c r="J50" i="1" s="1"/>
  <c r="G48" i="1" l="1"/>
  <c r="I48" i="1" s="1"/>
  <c r="J48" i="1" s="1"/>
  <c r="G47" i="1" l="1"/>
  <c r="I47" i="1" s="1"/>
  <c r="J47" i="1" s="1"/>
  <c r="G46" i="1"/>
  <c r="I46" i="1" s="1"/>
  <c r="J46" i="1" s="1"/>
  <c r="G42" i="1" l="1"/>
  <c r="I42" i="1" s="1"/>
  <c r="J42" i="1" s="1"/>
  <c r="G43" i="1"/>
  <c r="G44" i="1"/>
  <c r="G45" i="1"/>
  <c r="I45" i="1" s="1"/>
  <c r="I43" i="1" l="1"/>
  <c r="J43" i="1" s="1"/>
  <c r="J45" i="1"/>
  <c r="I44" i="1"/>
  <c r="J44" i="1" s="1"/>
  <c r="G41" i="1"/>
  <c r="I41" i="1" l="1"/>
  <c r="J41" i="1" s="1"/>
  <c r="G40" i="1"/>
  <c r="I40" i="1" s="1"/>
  <c r="J40" i="1" s="1"/>
  <c r="G39" i="1" l="1"/>
  <c r="I39" i="1" s="1"/>
  <c r="J39" i="1" s="1"/>
  <c r="G36" i="1" l="1"/>
  <c r="I36" i="1" s="1"/>
  <c r="J36" i="1" s="1"/>
  <c r="G38" i="1"/>
  <c r="I38" i="1" s="1"/>
  <c r="J38" i="1" s="1"/>
  <c r="G33" i="1" l="1"/>
  <c r="I33" i="1" s="1"/>
  <c r="J33" i="1" s="1"/>
  <c r="G34" i="1"/>
  <c r="I34" i="1" s="1"/>
  <c r="J34" i="1" s="1"/>
  <c r="G32" i="1" l="1"/>
  <c r="I32" i="1" s="1"/>
  <c r="J32" i="1" s="1"/>
  <c r="G31" i="1" l="1"/>
  <c r="I31" i="1" s="1"/>
  <c r="J31" i="1" s="1"/>
  <c r="G30" i="1"/>
  <c r="I30" i="1" s="1"/>
  <c r="J30" i="1" l="1"/>
  <c r="G28" i="1"/>
  <c r="I28" i="1" s="1"/>
  <c r="J28" i="1" s="1"/>
  <c r="G29" i="1"/>
  <c r="I29" i="1" s="1"/>
  <c r="J29" i="1" s="1"/>
  <c r="G26" i="1" l="1"/>
  <c r="I26" i="1" s="1"/>
  <c r="G27" i="1"/>
  <c r="I27" i="1" s="1"/>
  <c r="J26" i="1" l="1"/>
  <c r="J27" i="1"/>
  <c r="G25" i="1" l="1"/>
  <c r="I25" i="1" s="1"/>
  <c r="J25" i="1" l="1"/>
  <c r="G24" i="1"/>
  <c r="I24" i="1" l="1"/>
  <c r="J24" i="1" s="1"/>
  <c r="G23" i="1" l="1"/>
  <c r="I23" i="1" s="1"/>
  <c r="G22" i="1"/>
  <c r="G21" i="1"/>
  <c r="I21" i="1" s="1"/>
  <c r="G19" i="1"/>
  <c r="G18" i="1"/>
  <c r="G17" i="1"/>
  <c r="G16" i="1"/>
  <c r="I16" i="1" s="1"/>
  <c r="G15" i="1"/>
  <c r="G14" i="1"/>
  <c r="G13" i="1"/>
  <c r="I13" i="1" s="1"/>
  <c r="G12" i="1"/>
  <c r="G11" i="1"/>
  <c r="I11" i="1" s="1"/>
  <c r="G10" i="1"/>
  <c r="I10" i="1" s="1"/>
  <c r="G9" i="1"/>
  <c r="G8" i="1"/>
  <c r="I8" i="1" s="1"/>
  <c r="G7" i="1"/>
  <c r="G6" i="1"/>
  <c r="I6" i="1" s="1"/>
  <c r="G5" i="1"/>
  <c r="G4" i="1"/>
  <c r="I4" i="1" s="1"/>
  <c r="G3" i="1"/>
  <c r="I3" i="1" s="1"/>
  <c r="G2" i="1"/>
  <c r="I2" i="1" s="1"/>
  <c r="I12" i="1" l="1"/>
  <c r="J12" i="1" s="1"/>
  <c r="I19" i="1"/>
  <c r="J19" i="1" s="1"/>
  <c r="I14" i="1"/>
  <c r="J14" i="1" s="1"/>
  <c r="I17" i="1"/>
  <c r="J17" i="1" s="1"/>
  <c r="J2" i="1"/>
  <c r="J10" i="1"/>
  <c r="J21" i="1"/>
  <c r="J23" i="1"/>
  <c r="J3" i="1"/>
  <c r="J4" i="1"/>
  <c r="I5" i="1"/>
  <c r="J5" i="1" s="1"/>
  <c r="J6" i="1"/>
  <c r="I7" i="1"/>
  <c r="J7" i="1" s="1"/>
  <c r="J8" i="1"/>
  <c r="I9" i="1"/>
  <c r="J9" i="1" s="1"/>
  <c r="J11" i="1"/>
  <c r="J13" i="1"/>
  <c r="I15" i="1"/>
  <c r="J15" i="1" s="1"/>
  <c r="J16" i="1"/>
  <c r="I18" i="1"/>
  <c r="J18" i="1" s="1"/>
  <c r="I22" i="1"/>
  <c r="J22" i="1" s="1"/>
  <c r="D12" i="3" l="1"/>
  <c r="D9" i="3"/>
</calcChain>
</file>

<file path=xl/sharedStrings.xml><?xml version="1.0" encoding="utf-8"?>
<sst xmlns="http://schemas.openxmlformats.org/spreadsheetml/2006/main" count="3638" uniqueCount="848">
  <si>
    <t>Part Name</t>
  </si>
  <si>
    <t>Material</t>
  </si>
  <si>
    <t>Wg/pcs.</t>
  </si>
  <si>
    <t>Cavity</t>
  </si>
  <si>
    <t>Gating Wg.</t>
  </si>
  <si>
    <t>Wg./mold</t>
  </si>
  <si>
    <t>Total Wg.</t>
  </si>
  <si>
    <t>Yield</t>
  </si>
  <si>
    <t>Part No.</t>
  </si>
  <si>
    <t>Customer ID</t>
  </si>
  <si>
    <t>Address</t>
  </si>
  <si>
    <t>Contact No.</t>
  </si>
  <si>
    <t>Person</t>
  </si>
  <si>
    <t>Credit</t>
  </si>
  <si>
    <t>Customer Name</t>
  </si>
  <si>
    <t>FC150</t>
  </si>
  <si>
    <t>บริษัท สยามคาสเทค จำกัด</t>
  </si>
  <si>
    <t>02-7599019</t>
  </si>
  <si>
    <t>Price</t>
  </si>
  <si>
    <t>Unit</t>
  </si>
  <si>
    <t>Baht/Kg</t>
  </si>
  <si>
    <t>Fax No.</t>
  </si>
  <si>
    <t>บริษัท วรรณธนา จำกัด</t>
  </si>
  <si>
    <t>16/65 ซ.วัจนะ ถนนจอมทอง แขวงจอมทอง เขตจอมทอง กทม. 10150</t>
  </si>
  <si>
    <t>Baht/Pcs.</t>
  </si>
  <si>
    <t>เหว่งเฮง</t>
  </si>
  <si>
    <t>10/3,11/6 หมู่ 6 ต.คอกกระบือ อ.เมือง สมุทรสาคร 74000</t>
  </si>
  <si>
    <t>บริษัท ไตรจักรนำโชค จำกัด</t>
  </si>
  <si>
    <t>บริษัท วรรณธนาฟาวน์ดรี้ จำกัด</t>
  </si>
  <si>
    <t>FC250</t>
  </si>
  <si>
    <t>อัมพวาการช่าง</t>
  </si>
  <si>
    <t>ต.อัมพวา อ.อัมพวา จ.สมุทรสงคราม 75110</t>
  </si>
  <si>
    <t>089-6793609</t>
  </si>
  <si>
    <t>รัตน์ ชัยวัฒน์</t>
  </si>
  <si>
    <t>บริษัท จ้อยจุฑา จำกัด</t>
  </si>
  <si>
    <t>FC200</t>
  </si>
  <si>
    <t>02-7599018</t>
  </si>
  <si>
    <t>034-854436</t>
  </si>
  <si>
    <t>บริษัท เอ็มอาร์เอส อินดัสเทรียล จำกัด</t>
  </si>
  <si>
    <t>กบ</t>
  </si>
  <si>
    <t>Baht/kg</t>
  </si>
  <si>
    <t xml:space="preserve"> </t>
  </si>
  <si>
    <t>034-854434</t>
  </si>
  <si>
    <t>FC300</t>
  </si>
  <si>
    <t>วาเหม่ง</t>
  </si>
  <si>
    <t>Wage/Pcs</t>
  </si>
  <si>
    <t>08-18170694, 034-447025</t>
  </si>
  <si>
    <t>02-2117509</t>
  </si>
  <si>
    <t>วิรัตน์</t>
  </si>
  <si>
    <t>4/1 ซอย 9 ถนนสาธุประดิษฐ์ ต.ช่องนนทรี อ.ยานนาวา กรุงเทพฯ 10120</t>
  </si>
  <si>
    <t>94 หมู่ 2 ต.โพหัก อ.บางแพ จ.ราชบุรี 70160</t>
  </si>
  <si>
    <t>บริษัท สยามคาสติ้ง จำกัด</t>
  </si>
  <si>
    <t>บริษัท เหย้ากลการ จำกัด</t>
  </si>
  <si>
    <t>034-854937,081-4080855</t>
  </si>
  <si>
    <t>41/3 หมู่ 5 ต.คอกกระบือ อ.เมือง สมุทรสาคร 74000</t>
  </si>
  <si>
    <t>034-854936</t>
  </si>
  <si>
    <t>02-4681904</t>
  </si>
  <si>
    <t>ขึ้นรูปแบบทราย</t>
  </si>
  <si>
    <t>Product Pics</t>
  </si>
  <si>
    <t>Line</t>
  </si>
  <si>
    <t>FCD500</t>
  </si>
  <si>
    <t>เสือ</t>
  </si>
  <si>
    <t>FCD450</t>
  </si>
  <si>
    <t>089-8238047 ชัย</t>
  </si>
  <si>
    <t>บริษัท กมลอินดัสตรี จำกัด</t>
  </si>
  <si>
    <t>ฝาปิด</t>
  </si>
  <si>
    <t>02-878-0135</t>
  </si>
  <si>
    <t>081-8591489</t>
  </si>
  <si>
    <t>Plate</t>
  </si>
  <si>
    <t>บริษัท พี.วี.คาสติ้ง แมชชีน จำกัด</t>
  </si>
  <si>
    <t>59/10 หมู่ 7 ถนนกิ่งแก้ว ต.ราชาเทวะ อ.บางพลี จ.สมุทปรการ 10540</t>
  </si>
  <si>
    <t>02-7384460</t>
  </si>
  <si>
    <t>02-7383773</t>
  </si>
  <si>
    <t>081-8444659</t>
  </si>
  <si>
    <t>อ้อย</t>
  </si>
  <si>
    <t>02-2126408</t>
  </si>
  <si>
    <t>90/235 Moo.6 Bangkruay-Sainoi Rd. Bangbuathong Nontaburi</t>
  </si>
  <si>
    <t>02-903-0156</t>
  </si>
  <si>
    <t xml:space="preserve"> EUREKA MATERIAL CO.,LTD.</t>
  </si>
  <si>
    <t>บริษัท ไอ.เอ็ม.เอ็นจิเนียริ่ง จำกัด</t>
  </si>
  <si>
    <t>314/302 หมู่ 3 ซอยสรงประภา 16 ถนนสรงประภา แขวงสีกัน เขตดอนเมือง กรุงเทพมหานคร 10210</t>
  </si>
  <si>
    <t>N</t>
  </si>
  <si>
    <t>V</t>
  </si>
  <si>
    <t xml:space="preserve">089-498-2512 </t>
  </si>
  <si>
    <t>บริษัท บี.โอ.เอส.เอ็นจิเนียริ่ง จำกัด</t>
  </si>
  <si>
    <t>419 หมู่ 9 ต.จำปา อ.ท่าเรือ จ.พระนครศรีอยุธยา 13130</t>
  </si>
  <si>
    <t>ห้างหุ้นส่วนจำกัด ฮ.มณีการช่าง</t>
  </si>
  <si>
    <t>นนไส้</t>
  </si>
  <si>
    <t xml:space="preserve"> EUREKA MATERIAL CO.,LTD.(central)</t>
  </si>
  <si>
    <t>กล่องงาน</t>
  </si>
  <si>
    <t>99/7-8 หมู่ 5 ต.พันท้ายนรสิงห์ อ.เมือง จ.สมุทรสาคร 74000</t>
  </si>
  <si>
    <t>133 หมู่ 7 ต.บางโขมด อ.บ้านหมอ จ.สระบุรี 18130</t>
  </si>
  <si>
    <t>บริษัท ซันไรส์ พรอพเพอร์ตี้ จำกัด</t>
  </si>
  <si>
    <t>969 หมู่ 5 ถ.แพรกษา ต.แพรกษาใหหม่ อ.เมืองสมุทรปราการ จ.สมุทรปราการ 10280</t>
  </si>
  <si>
    <t>02-3243184-89</t>
  </si>
  <si>
    <t>02-3243190</t>
  </si>
  <si>
    <t>034-813878</t>
  </si>
  <si>
    <t>036-202142-3</t>
  </si>
  <si>
    <t>036-202143</t>
  </si>
  <si>
    <t>089-1202041</t>
  </si>
  <si>
    <t>คุณ สุมาลี</t>
  </si>
  <si>
    <t>คุณ แนน</t>
  </si>
  <si>
    <t xml:space="preserve">บริษัท ไทย-เจแปน รับเบอร์ อินดัสตรี้ จำกัด </t>
  </si>
  <si>
    <t>3/3 หมู่ 1 ต.ชัยมงคล อ.เมืองสมุทรสาคร จ.สมุทรสาคร 74000</t>
  </si>
  <si>
    <t>034-881118-20</t>
  </si>
  <si>
    <t>034-881121</t>
  </si>
  <si>
    <t xml:space="preserve">11/3 หมู่ 1 ถนนพระราม 2 ต.บางน้ำจืด อ. เมืองสมุทรสาคร จ. สมุทรสาคร </t>
  </si>
  <si>
    <t>บริษัท ไทยอาสโก้เบรด จำกัด</t>
  </si>
  <si>
    <t>152/3 หมู่ 3 ถ.ชูชาติ ต.รังสิต อ.ธัญบุรี จ.ปทุมธานี 12110</t>
  </si>
  <si>
    <t>02-5771242,02-5772850-1</t>
  </si>
  <si>
    <t>02-5772685</t>
  </si>
  <si>
    <t>034-813747,034-441629</t>
  </si>
  <si>
    <t>บริษัท เอ.ไอ. อินดัสตรี้ จำกัด</t>
  </si>
  <si>
    <t>56 หมู่ 9 ถ.ลาดหลุมแก้ว-ปทุมธานี ต.คูบางหลวง อ.ลาดหลุมแก้ว จ.ปทุมธานี 12140</t>
  </si>
  <si>
    <t>7/17 SOILEARDPATANATAY JOMTONG ROAD,JOMTONG,BANGKOK 10150,THAILAND.</t>
  </si>
  <si>
    <t>02-4765306,02-4680563,02-4685208</t>
  </si>
  <si>
    <t xml:space="preserve"> โรงหล่อวรรณธนา </t>
  </si>
  <si>
    <t>CLA180M</t>
  </si>
  <si>
    <t>CLA180P</t>
  </si>
  <si>
    <t>หจก. มุ้ยเลงอุตสาหกรรม</t>
  </si>
  <si>
    <t>18/1 หมู่ 3 ต.บางเสาธง  กิ่ง อ.บางเสาธง จ.สมุทรปราการ 10540</t>
  </si>
  <si>
    <t>02-3128234-6</t>
  </si>
  <si>
    <t>150 Moo 16 Udomsorayuth Rd., T.Bangkrasan,A.Bangpa-ln,Ayutthaya 13160</t>
  </si>
  <si>
    <t>035-221257-8</t>
  </si>
  <si>
    <t>035-221259</t>
  </si>
  <si>
    <t>บริษัท แสงร่มโพธิ์ ออโต้พาร์ท จำกัด</t>
  </si>
  <si>
    <t>02-9448374-7 ต่อ 2</t>
  </si>
  <si>
    <t>02-9448378</t>
  </si>
  <si>
    <t>504/1 หมู่ 3 ซ.เสมาธรรมจักร4 ถ.เศรษฐกิจ2 ต.ดอนยายหอม อ.เมืองนครปฐม จ.นครปฐม 73000</t>
  </si>
  <si>
    <t>PULLEY IDLE ( P-1310 )</t>
  </si>
  <si>
    <t>PULLEY IDLE ( P-1320 )</t>
  </si>
  <si>
    <t>PULLEY IDLE ( P-1330 )</t>
  </si>
  <si>
    <t>BRACKET,COMPRESSOR. (B-62)</t>
  </si>
  <si>
    <t>Bracket,Generator (B-68)</t>
  </si>
  <si>
    <t>BRACKET,COMPRESSOR. (B-69)</t>
  </si>
  <si>
    <t>BRACKET AIR COMPRESSOR.(B-71)</t>
  </si>
  <si>
    <t>MW - 62</t>
  </si>
  <si>
    <t>CLA200 P/M</t>
  </si>
  <si>
    <t>CLA224 P/M</t>
  </si>
  <si>
    <t>TERAL  THAL CO.,LTD</t>
  </si>
  <si>
    <t>FCD400</t>
  </si>
  <si>
    <t>บริษัท บูรพาเหล็กกล้า จำกัด</t>
  </si>
  <si>
    <t>36/1 หมู่ 4 ถนนเอกชัย ต.นาดี อ.เมือง จ.สมุทรสาคร 74000</t>
  </si>
  <si>
    <t>034-861408</t>
  </si>
  <si>
    <t>034-861407,034-861489,034-861298,  034-861376,034-861476</t>
  </si>
  <si>
    <t>บริษัท อินเตอร์แนชชั้นแนลไออ้อนเวิร์ค จำกัด</t>
  </si>
  <si>
    <t>ปรับราคาจาก 96 บาท  เป็น 103 บาท Kgละ 50 บาท วันที่ 14/3/55</t>
  </si>
  <si>
    <t>ปรับราคาจาก 28.80 บาท  เป็น 28.55 บาท Kgละ 48 บาท วันที่ 19/3/55</t>
  </si>
  <si>
    <t>BRACKET,COMPRESSOR. (B-63)</t>
  </si>
  <si>
    <t>บริษัท คอมบิเทค แมชชินเนอร์รี่ จำกัด</t>
  </si>
  <si>
    <t>บริษัท อัทสุมิเท็ค ( ประเทศไทย ) จำกัด</t>
  </si>
  <si>
    <t>038-891244-7</t>
  </si>
  <si>
    <t>13/5 หมู่ 13 ถนนบางนา-ตราด ก.ม.7 ต.บางแก้ว อ.บางพลี จ.สมุทรปราการ 10540</t>
  </si>
  <si>
    <t>02-3162918 - 20</t>
  </si>
  <si>
    <t>02-3162921</t>
  </si>
  <si>
    <t>FCD600</t>
  </si>
  <si>
    <t>038-891185</t>
  </si>
  <si>
    <t>ปรับราคาจาก 40 บาท/kg  34.40 บาท/Pcs เป็น 41.5 บาท/kg  35.69 บาท/Pcs วันที่ 2/5/55</t>
  </si>
  <si>
    <t>M น้ำหนัก 0.72 Pcs ตาน้ำ 2.73 ขาย 33.60 บาท/ตัว 6 cavity</t>
  </si>
  <si>
    <t>ปรับราคาจาก 310.00 บาท  เป็น 319.30 บาท วันที่ 1/6/55</t>
  </si>
  <si>
    <t>MW-35-14</t>
  </si>
  <si>
    <t>MW-73</t>
  </si>
  <si>
    <t>ห้างหุ้นส่วนจำกัด พี.อาร์.แพทเทินเวิร์คส</t>
  </si>
  <si>
    <t xml:space="preserve">18 ซ.บางแค12 แขวงบางแค เขตบางแค กรุงเทพมหานคร </t>
  </si>
  <si>
    <t>02-4542202,02-4133844</t>
  </si>
  <si>
    <t>02-8024863</t>
  </si>
  <si>
    <t>081-4491944</t>
  </si>
  <si>
    <t>0.84 Pcs</t>
  </si>
  <si>
    <t>51 ม.8 ต.บางน้ำเปรี้ยว อ.บางน้ำเปรี้ยว จ.ฉะเชิงเทรา 24150</t>
  </si>
  <si>
    <t>แก้ไขน้ำหนัก</t>
  </si>
  <si>
    <t>M น้ำหนัก 6.92 Pcs ตาน้ำ 3.46 ขาย 319.3 บาท/ตัว 1 cavity</t>
  </si>
  <si>
    <t>M น้ำหนัก 6.73 Pcs ตาน้ำ 4.40 ขาย 290 บาท/ตัว 1 cavity</t>
  </si>
  <si>
    <t>บริษัท พี พี เมทัล โปรดักส์ จำกัด</t>
  </si>
  <si>
    <t>บริษัท เอ.ไอ. ฟาวน์ดรี้ แอนด์ แมนูเฟคเจอริ่ง จำกัด</t>
  </si>
  <si>
    <t>56/3-4 หมู่ 9 ถ.ลาดหลุมแก้ว-ปทุมธานี ต.คูบางหลวง อ.ลาดหลุมแก้ว จ.ปทุมธานี 12140</t>
  </si>
  <si>
    <t>BRACKET,COMPRESSOR. (B-55)</t>
  </si>
  <si>
    <t>ปรับราคาจาก 290.00 บาท  เป็น 298.7 บาท วันที่ 22/11/55</t>
  </si>
  <si>
    <t>น้ำหนักงานแผ่นที่ 1  0.68 Kg  ตาน้ำ 4.10 Kg 12 Cavity Yield 66.43</t>
  </si>
  <si>
    <t>PIPE EGR COOLER IN (B-73)</t>
  </si>
  <si>
    <t>PIPE EGR COOLER OUT (B-74)</t>
  </si>
  <si>
    <t>1882 หมู่ 3 ถ.รังสิต-ปทุมธานี ต.บางพูน อ.เมืองปทุมธานี จ.ปทุมธานี 12000</t>
  </si>
  <si>
    <t>Bracket , ACG (B-72)</t>
  </si>
  <si>
    <t>DRUM GEAR SHIFT,24301-KWW-7400</t>
  </si>
  <si>
    <t>BRKT PSCY (B-75)</t>
  </si>
  <si>
    <t>BRKT COMPR (B-76)</t>
  </si>
  <si>
    <t>บริษัท สปีด ทรีดี โมลด์ จำกัด</t>
  </si>
  <si>
    <t>239/3-4 หมู่ 8 ซอย สามมิตรเจริญ ถนนเทพารักษ์ ต.เทพารักษ์ อ.เมือง จ.สมุทรปราการ 10270</t>
  </si>
  <si>
    <t>02-3853887</t>
  </si>
  <si>
    <t>02-3853888</t>
  </si>
  <si>
    <t>ANGLE , B  ( B-80 )</t>
  </si>
  <si>
    <t>ค่าเจียร์เหมา บาท/ตัว</t>
  </si>
  <si>
    <t>Bracket  (B-77)</t>
  </si>
  <si>
    <t>บริษัท โพสเท็นชั่น เทรดดิ้ง จำกัด</t>
  </si>
  <si>
    <t>39/147 อาคาร POSTEN HOUSE ซ.ลาดพร้าว 23 ถนนรัชดาภิเษก แขวงจันทรเกษม เขตจตุจักร กรุงเทพมหานคร 10900</t>
  </si>
  <si>
    <t>02-9390152-6</t>
  </si>
  <si>
    <t>02-9390157</t>
  </si>
  <si>
    <t>ปรับราคาจาก 30.10 บาท เป็น 29.20 บาท วันที่ 28/01/57</t>
  </si>
  <si>
    <t>M น้ำหนัก 4.12 Pcs ตาน้ำ 4.22 ขาย 192 บาท/ตัว 1 cavity</t>
  </si>
  <si>
    <t>ปรับราคาจาก 108.2 บาท เป็น 107.7 บาท วันที่ 28/05/57</t>
  </si>
  <si>
    <t>บริษัท ไทย เอ็นโอเค จำกัด</t>
  </si>
  <si>
    <t>นิคมอุตสาหกรรมอมตะนคร 700/452 หมู่ 7 ถ.บางนา-ตราด ต.ดอนหัวฬ่อ อ.เมือง จ.ชลบุรี 20000</t>
  </si>
  <si>
    <t>038-939404</t>
  </si>
  <si>
    <t>M น้ำหนัก 0.64 Pcs ตาน้ำ 22.33 ขาย 30.72 บาท/ตัว 6 cavity</t>
  </si>
  <si>
    <t>แบบเก่า 0.80 Pc sตาน้ำ6.10</t>
  </si>
  <si>
    <t>แบบลายล่างไม่ได้ทำแล้ว น้ำหนัก 1.66 Pcs ตาน้ำ 3.27</t>
  </si>
  <si>
    <t>PULLEY IDLE ( P-304 )</t>
  </si>
  <si>
    <t>PULLEY IDLE ( P-305 )</t>
  </si>
  <si>
    <t>DRUM GEAR SHIFT,24301-KPG-T001</t>
  </si>
  <si>
    <t>DRUM GEAR SHIFT,24301-KPH-9000</t>
  </si>
  <si>
    <t>ปรับราคาจาก 29.20 บาท เป็น 28.50 บาท วันที่ 01/03/58</t>
  </si>
  <si>
    <t>KITO CORPORATION</t>
  </si>
  <si>
    <t>2000 Tsuijiarai Showa-Cho,  Nakakoma-Gun,Yamanashi, 409-3853</t>
  </si>
  <si>
    <t>ปรับราคา 1</t>
  </si>
  <si>
    <t>ปรับราคา 2</t>
  </si>
  <si>
    <t>ปรับราคา 3</t>
  </si>
  <si>
    <t>ปรับราคา 4</t>
  </si>
  <si>
    <t>ปรับราคา 5</t>
  </si>
  <si>
    <t>ปรับราคา 6</t>
  </si>
  <si>
    <t>ปรับราคา 7</t>
  </si>
  <si>
    <t>ปรับราคา 8</t>
  </si>
  <si>
    <t>COMMON  B83,B84  ADAPTER EXHAUST PIPE</t>
  </si>
  <si>
    <t>ปรับราคาจาก 145 บาท เป็น 151.5 บาท วันที่ 04/08/58</t>
  </si>
  <si>
    <t>บริษัท โพส แอนด์ พรีคาส จำกัด</t>
  </si>
  <si>
    <t>02-965-8499</t>
  </si>
  <si>
    <t>02-965-8500</t>
  </si>
  <si>
    <t>ปรับราคาจาก 28.50 บาท เป็น 28 บาท วันที่ 01/09/58</t>
  </si>
  <si>
    <t>ปรับราคาจาก 20.70 บาท เป็น 20.00 บาท วันที่ 12/10/58</t>
  </si>
  <si>
    <t>ปรับราคาจาก 25.80 บาท เป็น 25.00 บาท วันที่ 12/10/58</t>
  </si>
  <si>
    <t>OGUSU (THAILAND) CO.,LTD.</t>
  </si>
  <si>
    <t>150/60 Moo 9 T.Nongkham, A.Sriracha, Chonburi 20110 Thailand</t>
  </si>
  <si>
    <t>038-347-214</t>
  </si>
  <si>
    <t>038-347-186,038-347-084</t>
  </si>
  <si>
    <t>ปรับราคาจาก 85.50 บาท เป็น 90 บาท วันที่ 15/03/59</t>
  </si>
  <si>
    <t>Duct EGR Cooler IN ( B-86 )</t>
  </si>
  <si>
    <t>Duct EGR Cooler OUT ( B-87 )</t>
  </si>
  <si>
    <t>ปรับราคาจาก 28 บาท เป็น 27.60 บาท วันที่ 01/04/59</t>
  </si>
  <si>
    <t>เขตประกอบการอุตสาหกรรม สยามอีสเทิร์น อินดัสเตรียล พาร์ค 60/1 หมู่ 3 ต.มาบยางพร อ.ปลวกแดง จ.ระยอง 21140</t>
  </si>
  <si>
    <t>8982480864  ADEPTER;SUPPLY PUMP For HP3</t>
  </si>
  <si>
    <t>Column</t>
  </si>
  <si>
    <t>บริษัท เอส พี เมตัลเวอร์ค จำกัด</t>
  </si>
  <si>
    <t>30/1,30/21,30/25,30/67 หมู่ 5 ต.คอกกระบือ อ.เมื่องสมุทรสาคร จ.สมุทรสาคร 74000</t>
  </si>
  <si>
    <t>034-854-442-4</t>
  </si>
  <si>
    <t>034-854-441</t>
  </si>
  <si>
    <t>ลูกถ้วย CAP 57-2</t>
  </si>
  <si>
    <t>สำนักงานใหญ่ 36,38 ซอยรัตนาธิเบศร์ 28 แยก 2 ต.บางกระสอ อ.เมืองนนทบุรี  จ.นนทบุรี 11000</t>
  </si>
  <si>
    <t>ปรับราคาจาก 90 บาท เป็น 89.50บาท วันที่ 01/07/59</t>
  </si>
  <si>
    <t>Adapter Exhaust Pipe ( B-91 )</t>
  </si>
  <si>
    <t>11131-2625-1 BALANCER SHAFT</t>
  </si>
  <si>
    <t>14911-2625-5 BALANCER SHAFT</t>
  </si>
  <si>
    <t>1A8296-33461 CARRIER, PLANETARY</t>
  </si>
  <si>
    <t>บริษัท พี พี แคสติ้ง โปรดักส์ จำกัด (สำนักงานใหญ่)</t>
  </si>
  <si>
    <t>1882 หมู่3 ถ.รังสิต-ปทุมธานี ต.บางพูน อ.เมืองปทุมธานี จ.ปทุมธานี 12000</t>
  </si>
  <si>
    <t>บริษัท อิเคะ เทคโค้ (ประเทศไทย) จำกัด</t>
  </si>
  <si>
    <t>18/8 หมู่ 7 อาคาร เจ. โฮดิ้ง ถ.บางนา-ตราด กม.16.5 ต.บางโฉลง อ.บางพลี จ.สมุทรปราการ 10540</t>
  </si>
  <si>
    <t>02-750-8505-6 , 02-7508502-3</t>
  </si>
  <si>
    <t>02-750-8507 , 02-7508504</t>
  </si>
  <si>
    <t>BASE FOR SU10-กระดิ่ง</t>
  </si>
  <si>
    <t>EYE BOLT FOR SU10 -ก้าน</t>
  </si>
  <si>
    <t>PULLEY,FAN DRY (1J871-7428-1)</t>
  </si>
  <si>
    <t>บริษัท พรเจริญ (ช่างคิด) 2014 จำกัด</t>
  </si>
  <si>
    <t>54 หมู่ 1 ต.ธารเกษม อ.พระพุทธบาท จ.สระบุรี 18120</t>
  </si>
  <si>
    <t>WELL CHAM</t>
  </si>
  <si>
    <t>HUB TANK SEED</t>
  </si>
  <si>
    <t>ประกับกระทู้</t>
  </si>
  <si>
    <t>COVER 70H-90H</t>
  </si>
  <si>
    <t>COVER 30206</t>
  </si>
  <si>
    <t>Block 2CS13</t>
  </si>
  <si>
    <t>Block 4CS13</t>
  </si>
  <si>
    <t>Anchore Guide 2S13</t>
  </si>
  <si>
    <t>Anchore Guide 4S13</t>
  </si>
  <si>
    <t>BRACKET 0948</t>
  </si>
  <si>
    <t>PULLEY 0945</t>
  </si>
  <si>
    <t>ปรับราคาตามข้อตกลงทำครบ 22,000ตัวต่อปี จาก 62 บาท เป็น 67 บาท</t>
  </si>
  <si>
    <t>บริษัท แมชชีน ออโต้ พาร์ท จำกัด</t>
  </si>
  <si>
    <t>บริษัท เบเคอร์ ฮิวช์ส แมนูแฟคเจอริ่ง (ประเทศไทย) จำกัด</t>
  </si>
  <si>
    <t>46/2,46/4 หมู่ 2 ต.หนองซ้ำซาก อ.บ้านบึง จ.ชลบุรี 20170</t>
  </si>
  <si>
    <t>Chip melting service</t>
  </si>
  <si>
    <t>ขี้กลึง</t>
  </si>
  <si>
    <t>14912-84514 SHAFT PTO</t>
  </si>
  <si>
    <t>PULLEY,FAN DRY 16092-3155-1</t>
  </si>
  <si>
    <t>บริษัท ไทยออโตแมช จำกัด</t>
  </si>
  <si>
    <t xml:space="preserve">65 หมู่ 3 ต.บึงบอน อ.หนองเสือ จ.ปทุมธานี </t>
  </si>
  <si>
    <t>TC740-2877-5 PLATE (BRAKE CAM, LH)</t>
  </si>
  <si>
    <t>TC740-2878-5 PLATE (BRAKE CAM, RH)</t>
  </si>
  <si>
    <t>TC802-2877-1 PLATE (BRAKE CAM, LH)</t>
  </si>
  <si>
    <t>TC802-2878-1 PLATE (BRAKE CAM, RH)</t>
  </si>
  <si>
    <t>TC803-2877-1 PLATE (BRAKE CAM, LH)</t>
  </si>
  <si>
    <t>TC803-2878-1 PLATE (BRAKE CAM, RH)</t>
  </si>
  <si>
    <t>PULLEY TENSION 16092-3254-1</t>
  </si>
  <si>
    <t>ปรับราคาจาก 64 บาทเป็น 67 บาท 1/11/17</t>
  </si>
  <si>
    <t>HOUSING RAW 24305001120</t>
  </si>
  <si>
    <t>DISA 2</t>
  </si>
  <si>
    <t>DISA 1</t>
  </si>
  <si>
    <t>ปรับราคาจาก 41.5 บาท/kg  35.69 บาท/Pcs เป็น 44 บาท/kg  37.40 บาท/Pcs วันที่ 10/01/18</t>
  </si>
  <si>
    <t>ปรับราคาจาก 42 บาท/kg  22.26 บาท/Pcs เป็น 44 บาท/kg  23.32 บาท/Pcs วันที่ 10/01/18</t>
  </si>
  <si>
    <t>ปรับราคาจาก 42 บาท/kg  22.26 บาท/Pcs เป็น 44 บาท/kg  36.96 บาท/Pcs วันที่ 10/01/18</t>
  </si>
  <si>
    <t>13023-2635-1 SHAFT (1, BALANCER)</t>
  </si>
  <si>
    <t>13033-2635-1 SHAFT (1, BALANCER)</t>
  </si>
  <si>
    <t>13023-2636-1 SHAFT , BALANCER (2)</t>
  </si>
  <si>
    <t>SOMBOON MALLEABLE IRON INDUSTRIAL CO.,LTD</t>
  </si>
  <si>
    <t>112 MOO2, 15TH.KM.BANGNA-TRAD RD., BANGPLEE, SAMUTPRAKARN,10540 THAILAND</t>
  </si>
  <si>
    <t>ปรับราคาจาก 107.70 บาท เป็น 105 บาท วันที่ 02/04/61</t>
  </si>
  <si>
    <t>M/C</t>
  </si>
  <si>
    <t>TANK  (M/C)</t>
  </si>
  <si>
    <t>ปรับราคาจาก 151.5 บาท เป็น 146.3 บาท วันที่ 01/06/18</t>
  </si>
  <si>
    <t>TC750-6512-2 PLATE (STOPPER,BRAKE)</t>
  </si>
  <si>
    <t>EMERSON SCROLL MACHINING (THAILAND) LTD.</t>
  </si>
  <si>
    <t>24 MOO 4 TAMBOL PLUAKDAENG AMPHUR PLUAKDANG, RAYONG 21140 THAILAND</t>
  </si>
  <si>
    <t>dormakaba Production GmbH+Co.KG</t>
  </si>
  <si>
    <t>12,Tukang lnnovation Drive #01-01,Singapore 618303</t>
  </si>
  <si>
    <t>I Metal Technology Co.,Ltd.</t>
  </si>
  <si>
    <t>4-2 Kitakandatu-machi, Tsuchiura,lbaraki Japan 300-0015</t>
  </si>
  <si>
    <t>DUCT EGR COOLER IN B097</t>
  </si>
  <si>
    <t>ลูกระเบิด</t>
  </si>
  <si>
    <t xml:space="preserve">BRACKET ACG , LOWER B099 </t>
  </si>
  <si>
    <t>BRACKET SUB-ASSY B098</t>
  </si>
  <si>
    <t>ปรับราคาจาก 89.50 บาท เป็น 97.18บาท วันที่ 1/10/18</t>
  </si>
  <si>
    <t>ปรับราคาจาก 44 บาทเป็น 46.28 บาท 23/10/18</t>
  </si>
  <si>
    <t>7/386 M.6,Amata City Rayong Industrial Estate, T.Mabyangporn,A.Pluakdaeng, Rayong 21140</t>
  </si>
  <si>
    <t>038-913529-33</t>
  </si>
  <si>
    <t>038-913528</t>
  </si>
  <si>
    <t>147175KA4A SPCR-EGR CONT VALVE</t>
  </si>
  <si>
    <t>Thai  Beyonz  Co.,Ltd</t>
  </si>
  <si>
    <t>Dextra Manufacturing Co.,Ltd.</t>
  </si>
  <si>
    <t>Casting for Groutec  S20 (SFPC2000002)</t>
  </si>
  <si>
    <t>Casting for Groutec  S32 (SFPC3200002)</t>
  </si>
  <si>
    <t>Casting for Groutec  S25 (SFPC2500002)</t>
  </si>
  <si>
    <t>5 th Floor, Lumpini ll Bldg.,247 Sarasin Road, Lumpini, Pathmwan,Bangkok, 10330, Thailand.</t>
  </si>
  <si>
    <t>SCANIA MANUFACTURING  (THAILAND) CO.,LTD.</t>
  </si>
  <si>
    <t>999/42 Moo 15, T.Bangsaothong, A.Bangsaothong,Samutprakarn 10570</t>
  </si>
  <si>
    <t>บริษัท โพสเท็น เอ็นจิเนียริ่ง จำกัด</t>
  </si>
  <si>
    <t>39/147 อาคารโพสเท็นเฮ้าส์ ซอยลาดพร้าว 23 ถนนรัชดาภิเษก แขวงจันทรเกษม เขตจตุจักร กรุงเทพมหานคร 10900</t>
  </si>
  <si>
    <t>SCANIA GROUP (THAILAND) CO.,LTD.</t>
  </si>
  <si>
    <t>CASE, DIFF 6C606-1497</t>
  </si>
  <si>
    <t>ปรับราคา 2019</t>
  </si>
  <si>
    <t>ปรับราคาจาก 55.50 บาท เป็น 55บาท วันที่ 03/01/62</t>
  </si>
  <si>
    <t>ปรับราคาจาก 38 บาท เป็น 39.86บาท วันที่ 03/01/62</t>
  </si>
  <si>
    <t>ปรับราคาจาก 46.28 บาท เป็น 46.28บาท วันที่ 03/01/62</t>
  </si>
  <si>
    <t>ปรับราคาจาก 137 บาท เป็น 144.09บาท วันที่ 03/01/62</t>
  </si>
  <si>
    <t>ปรับราคาจาก 279.48 บาท เป็น 279.48บาท วันที่ 03/01/62</t>
  </si>
  <si>
    <t>ปรับราคาจาก 74.53 บาท เป็น 74.53บาท วันที่ 03/01/62</t>
  </si>
  <si>
    <t>ปรับราคาจาก 135 บาท เป็น 141.57บาท วันที่ 03/01/62</t>
  </si>
  <si>
    <t>ปรับราคาจาก 87 บาท เป็น 91.18 บาท วันที่ 03/01/62</t>
  </si>
  <si>
    <t>ปรับราคาจาก 97.18 บาท เป็น 97.18 บาท วันที่ 03/01/62</t>
  </si>
  <si>
    <t>ปรับราคาจาก 100.57 บาท เป็น 100.57 บาท วันที่ 03/01/62</t>
  </si>
  <si>
    <t>ปรับราคาจาก 64.57 บาท เป็น 64.57 บาท วันที่ 03/01/62</t>
  </si>
  <si>
    <t>ปรับราคาจาก 81.57 บาท เป็น 81.57 บาท วันที่ 03/01/62</t>
  </si>
  <si>
    <t>ES08</t>
  </si>
  <si>
    <t>EJ88</t>
  </si>
  <si>
    <t>Bracket DPD Lower B102</t>
  </si>
  <si>
    <t>COVER ARM DISC KID 125</t>
  </si>
  <si>
    <t>Duct EGR INL B-100</t>
  </si>
  <si>
    <t>Duct HP EGR Cooler IN B-101</t>
  </si>
  <si>
    <t>Excellent Machining Center Co.,Ltd</t>
  </si>
  <si>
    <t>71/16 Moo.4 T.Mabpai Abanbung Chonburi 20170</t>
  </si>
  <si>
    <t>PULLEY,FAN DRY 1A508-7428-1</t>
  </si>
  <si>
    <t>FLANGE FAN DRY 1A508-7429-2</t>
  </si>
  <si>
    <t>21706205120 HOUSING RAW BTS80</t>
  </si>
  <si>
    <t>16092-44511</t>
  </si>
  <si>
    <t>FLANGE (MUFFLER)(1j858-12321)</t>
  </si>
  <si>
    <t>16092-44521</t>
  </si>
  <si>
    <t>FLANGE (MUFFLER)(1j859-12321)</t>
  </si>
  <si>
    <t>8975367700 999 BRACKET DPD REAR</t>
  </si>
  <si>
    <t xml:space="preserve">8975335260 999 BRACKET;LP-EGR COOLER </t>
  </si>
  <si>
    <t>บริษัท อิเคะ  (ประเทศไทย) จำกัด</t>
  </si>
  <si>
    <t>67/17 หมู่ 3  ต.บางเสาธง อ.บางเสาธง จ.สมุทรปราการ 10540</t>
  </si>
  <si>
    <t>บริษัท ไทยซัมมิท เอนจิเนียริง จำกัด สาขาที่ 00001</t>
  </si>
  <si>
    <t>207 หมู่ที่ 2 ตำบลคลองตำหรุ อำเภอเมืองชลบุรี จังหวัดชลบุรี 20000</t>
  </si>
  <si>
    <t>ปรับราคาจาก 97.18 บาท เป็น 92 บาท วันที่ 01/07/62</t>
  </si>
  <si>
    <t>PULLEY,FAN DRY 1J886-7428-1</t>
  </si>
  <si>
    <t>14921-2625-5 BALANCER SHAFT</t>
  </si>
  <si>
    <t>Yield เก่า 47.61</t>
  </si>
  <si>
    <t>PULLEY,FAN DRY 1J884-7428-1</t>
  </si>
  <si>
    <t>BRACKET INTERCOOLER B P/N.8975403470</t>
  </si>
  <si>
    <t>COVER TIMING CHAIN LOWER :P/N.8975500940</t>
  </si>
  <si>
    <t>COVER TIMING CHAIN UPPER :P/N.8975500910</t>
  </si>
  <si>
    <t>700/331 Moo 6 T.Donhualor, A.Muangchonburi, Chonburi  20000</t>
  </si>
  <si>
    <t>Tel.: +66(0)38-468-300 Ext.105 Fax.: +66(0)38-458-751 Departmental : 091-8083875ม Mobile : 089-5457785</t>
  </si>
  <si>
    <t>8975551380 BRAKET;EXHAUST PIPE FIX</t>
  </si>
  <si>
    <t>EQ1CI93314 CHAIN GUIDE</t>
  </si>
  <si>
    <t>EQ1DI93314 CHAIN GUIDE</t>
  </si>
  <si>
    <t>205 M.2, T.Klongtumru, A.Muangchonburi, Chonburi 20000</t>
  </si>
  <si>
    <t>C1XA003-91152 HAND WHEEL</t>
  </si>
  <si>
    <t>C1XA005-91152 HAND WHEEL</t>
  </si>
  <si>
    <t>บริษัท บรรจงอินดัสเตรียล จำกัด</t>
  </si>
  <si>
    <t>32 ม.5 ถนนพุทธมณฑลสาย4 ต.กระทุ่มล้ม อ.สามพราน จ.นรคปฐม 73220</t>
  </si>
  <si>
    <t>บริษัท พี เอส เจ เอ็นจิเนียริ่ง แอนด์ ซัพพลสย จำกัด</t>
  </si>
  <si>
    <t xml:space="preserve">35/99 ม.5 ต.บางบ่อ อ.บางบ่อ จ.สมุทรปราการ </t>
  </si>
  <si>
    <t>3C319-4834-A SUPPORT PLANE GEAR</t>
  </si>
  <si>
    <t>BRAKTET EGR VALVE LP B-103</t>
  </si>
  <si>
    <t>BRAKTET HP EGR DUCT B-104</t>
  </si>
  <si>
    <t>FCD550</t>
  </si>
  <si>
    <t>บริษัท เดลต้า ไฮดรอลิกส์ (ประเทศไทย) จำกัด</t>
  </si>
  <si>
    <t xml:space="preserve">340 ม.3 ต.หนองละลอก อ.บ้านด่าย จ.ระยอง </t>
  </si>
  <si>
    <t xml:space="preserve">COLLAR </t>
  </si>
  <si>
    <t xml:space="preserve">WELL CHAM  Remark M57-1 (D220)  </t>
  </si>
  <si>
    <t>GLAND CASTING T/S R2900 LIFTCYLINDER 0020G0520</t>
  </si>
  <si>
    <t>8976690370 999 BRACKET;DPD,RR</t>
  </si>
  <si>
    <t>GLAND CASTING T/S R1300 LIFTCYLINDER 0020G0595</t>
  </si>
  <si>
    <t>GLAND CASTING T/S R1600 TILT CYLINDER 0020G0505</t>
  </si>
  <si>
    <t>GLAND CASTING T/S R1700 LIFT CYLINDER 0020/1411978</t>
  </si>
  <si>
    <t>GLAND CASTING T/S R1300 TILT CYLINDER 0020G0506</t>
  </si>
  <si>
    <t>GLAND CASTING T/S AD30 LIFT CYLINDER 0020G0516</t>
  </si>
  <si>
    <t>GLAND CASTING T/S R1600 LIFT CYLINDER 0020/9T3508</t>
  </si>
  <si>
    <t>GLAND CASTING T/S R2900 TILT CYLINDER 0020G0594</t>
  </si>
  <si>
    <t>GLAND CASTING T/S R3000 LIFT CYLINDER 81-3831645</t>
  </si>
  <si>
    <t>GLAND CASTING T/S R3000 TILT CYLINDER 81-2995214</t>
  </si>
  <si>
    <t>GLAND CASTING T/S AD45 LIFT CYLINDER 0020G0518</t>
  </si>
  <si>
    <t>คาสเทค</t>
  </si>
  <si>
    <t>GLAND CASTING T/S R1300 STEER CYLINDER 0020G0507</t>
  </si>
  <si>
    <t>GLAND CASTING T/S R1600 BUCKET EJECT CYLINDER 0020G0600</t>
  </si>
  <si>
    <t>EG633-2635-1 SHAFT (1, BALANCER)</t>
  </si>
  <si>
    <t>EJ83</t>
  </si>
  <si>
    <t>D32 COUPLER</t>
  </si>
  <si>
    <t>รายล่าง</t>
  </si>
  <si>
    <t>Adapter Exhaust Pipe  B-105</t>
  </si>
  <si>
    <t>KITO HOIST THAI CO.,LTD</t>
  </si>
  <si>
    <t xml:space="preserve">ห้างหุ้นส่วนจำกัด พี.แอ๊ดวานซ์ ซัพพลาย </t>
  </si>
  <si>
    <t>034-321-622</t>
  </si>
  <si>
    <t>49/15 ม.10 ถ.พุทธมณฑลสาย7 ต.ท่าตลาด อ.สามพราน จ.นครปฐม 73110</t>
  </si>
  <si>
    <t>GLAND CASTING T/S R1700 TILT CYLINDER 0020G0502</t>
  </si>
  <si>
    <t>STAY,INTAKE PIPE 17138-EW030-B</t>
  </si>
  <si>
    <t>HOUSING ,WATER OUTLET 16333-EW020-RM</t>
  </si>
  <si>
    <t>น้ำหนักจริง 47 Kg</t>
  </si>
  <si>
    <t>น้ำหนักจริง 63.4 Kg</t>
  </si>
  <si>
    <t>ASIA PRECISION A.T.CO.,LTD. (HEAD OFFICE)</t>
  </si>
  <si>
    <t>Thai  Tsuzuki Co., Ltd.</t>
  </si>
  <si>
    <t>700/603 Moo7 , TAMBON DON HUA ROH,AMPHUR MUANG CHONBURI, CHONBURI 20000</t>
  </si>
  <si>
    <t>ตัวฟุตวาล์ว ขนาด 400ม.ม</t>
  </si>
  <si>
    <t>ตัวลิ้นฟุตวาล์ว ขนาด 400ม.ม</t>
  </si>
  <si>
    <t>บริษัท พวพัฒน์ เอ็นจิเนียริ่ง จำกัด</t>
  </si>
  <si>
    <t>19/1 ม.10 ถนนพระราม 2 ต.บางโทรัด อ.เมืองสุมทรสาคร จ.สมุทรสาคร 74000</t>
  </si>
  <si>
    <t>ขอบท่อระบายน้ำขนาด คูคต</t>
  </si>
  <si>
    <t>ฝาท่อระบายน้ำขนาด คูคต</t>
  </si>
  <si>
    <t>ถังตะแกรง</t>
  </si>
  <si>
    <t>บริษัท ไทยซัมมิท เอนจิเนียริง จำกัด สำนักงานใหญ่</t>
  </si>
  <si>
    <t>WELL CHAM (ตัวใหญ่ )</t>
  </si>
  <si>
    <t>ขอบท่อระบายน้ำขนาด 65 x 65 บางกวย</t>
  </si>
  <si>
    <t>ฝาท่อระบายน้ำขนาด 65 x 65 บางกวย</t>
  </si>
  <si>
    <t>Bracket EGR Duct (B-106)</t>
  </si>
  <si>
    <t>ลูกม้วน 65ตัน ผ่าครึ่ง</t>
  </si>
  <si>
    <t>แท่นเครือง ตัวสั้นรูกลางสี่เหลี่ยม</t>
  </si>
  <si>
    <t>แบบบานรับน้ำ 35317</t>
  </si>
  <si>
    <t>ฟุตวาล์ว 300 ปี2020/045 NO.001 002 FCD</t>
  </si>
  <si>
    <t>ลิ้นฟุตวาล์ว 300 FCDPFA16 DX4. PO</t>
  </si>
  <si>
    <t>ตะแกรงฟุตวาล์ว 300 FCDPFA16</t>
  </si>
  <si>
    <t>วงแหวนฟุตวาล์ว 300</t>
  </si>
  <si>
    <t>แท่นเครือง ตัวยาวรูกลางสี่เหลี่ยม</t>
  </si>
  <si>
    <t xml:space="preserve">8976797520  ADAPTER;SUPPLY PUMP </t>
  </si>
  <si>
    <t>EQ1CI91062PK MOTOR COVER</t>
  </si>
  <si>
    <t>EQ1DI91062PK MOTOR COVER</t>
  </si>
  <si>
    <t>EQ1CI92412PK LOAD SHEAVE</t>
  </si>
  <si>
    <t>EQ1DI92412PKLOAD SHEAVE</t>
  </si>
  <si>
    <t>500/86 หมู่ที่ 3 ตำบลตาสิทธิ์ อำเภอปลวกแดง จังหวัดระยอง 21140</t>
  </si>
  <si>
    <t>HOUSING EGR NAK576A606</t>
  </si>
  <si>
    <t>HOUSING EGR NAK576A607</t>
  </si>
  <si>
    <t>TC705-6514-2 PLATE (BRAKE CAM, RH)</t>
  </si>
  <si>
    <t>TC705-6515-2 PLATE (BRAKE CAM, LH)</t>
  </si>
  <si>
    <t>SERVICE CHARGE FOR TRANSPORT</t>
  </si>
  <si>
    <t>ขนส่ง</t>
  </si>
  <si>
    <t>น้ำเหล็ก FCD450</t>
  </si>
  <si>
    <t>GLAND CASTING T/S R2900/1700 STEER CYLINDER 0020G0070</t>
  </si>
  <si>
    <t>1WAB1-2625-1 SHAFT,WEIGHT (BALANCER)</t>
  </si>
  <si>
    <t>เฟืองเครื่องจักร์ (งานซ่อม)</t>
  </si>
  <si>
    <t>บริษัท นาราโซลูชั่น จำกัด</t>
  </si>
  <si>
    <t>32/3 หมู่4 ต.หนองซ้ำซาก อ.บ้านบึง จ.ชลบุรี 20170</t>
  </si>
  <si>
    <t>DG94-00939A IRON CASTING</t>
  </si>
  <si>
    <t>DG94-01517A IRON CASTING</t>
  </si>
  <si>
    <t>BRACKET,ENGINE MONT,FR RH 12311-EW040</t>
  </si>
  <si>
    <t>ลูกกลิ้งแปดเหลี่ยม</t>
  </si>
  <si>
    <t xml:space="preserve">TANK  </t>
  </si>
  <si>
    <t>WMWผลิต ราคาหล่อ=1573 บาท ราคาM/C=360 บาท ราคาทำสี=50 บาท</t>
  </si>
  <si>
    <t>น้ำหนัก/ตัวไลน์12.39Cavity 3 ตาน้ำ 7.17</t>
  </si>
  <si>
    <t>ไลน์ 2</t>
  </si>
  <si>
    <t>ไลน์ผลิต</t>
  </si>
  <si>
    <t>6C620-5683-2 CASE, DIFF FRONT</t>
  </si>
  <si>
    <t>6C626-5683-2 CASE, DIFF FRONT</t>
  </si>
  <si>
    <t>30TES99 Fix Scroll FCD600</t>
  </si>
  <si>
    <t>บริษัท สยามคอมเพรสเซอร์อุตสาหกรรม จำกัด</t>
  </si>
  <si>
    <t>87/10 หมู่ 2 ถนนสุขุมวิท ตำบลทุ่งสุขลา อำเภอศรีราชา จังหวัดชลบุรี 20230</t>
  </si>
  <si>
    <t>30TES99 Orbit Scroll FCD600</t>
  </si>
  <si>
    <t>เฟืองหนอน กว้าน 6 ตัน</t>
  </si>
  <si>
    <t>อะไหล่แท่นเครื่องกลึง ตัวใหญ่</t>
  </si>
  <si>
    <t>อะไหล่แท่นเครื่องกลึง ตัวเล็ก</t>
  </si>
  <si>
    <t>HOUSING ,WATER OUTLET 16333-EW060A</t>
  </si>
  <si>
    <t>Groutec  F20-#6 Casting (SPLC0000032C)</t>
  </si>
  <si>
    <t>Groutec  F25-#8 Casting (SPLC0000034C)</t>
  </si>
  <si>
    <t>1T190-2625-A BALANCER</t>
  </si>
  <si>
    <t>3C319-6514-B PLATE BRAKE CAM RH</t>
  </si>
  <si>
    <t>3C319-6515-B PLATE BRAKE CAM LH</t>
  </si>
  <si>
    <t>13351-Z1C-9000 WEIGHT BALANCER</t>
  </si>
  <si>
    <t>ท่อลด 800*500</t>
  </si>
  <si>
    <t>บริษัท บางกอกโคมัตสุ จำกัด</t>
  </si>
  <si>
    <t>700/21 หมู่ 5 ถนน บางนา-ตราด ตำบล คลองตำหรุ อำเภอ เมืองชลบุรี จังหวัด ชลบุรี 20000 ไทย</t>
  </si>
  <si>
    <t>20Y2751190J3S COVER</t>
  </si>
  <si>
    <t>CARRIER 11Y-27-11210</t>
  </si>
  <si>
    <t>CARRIER 203-26-61130</t>
  </si>
  <si>
    <t>FCD700</t>
  </si>
  <si>
    <t>SUPPORT 20Y-30-43640</t>
  </si>
  <si>
    <t>COVER 20Y-27-42191</t>
  </si>
  <si>
    <t>PULLEY,FAN DRY 1K389-7428-1</t>
  </si>
  <si>
    <t>65 ซอยรามอินทรา 58 แยก 7-2-1 แขวงรามอินทรา เขตคันนายาว กรุงเทพมหานคร 10230</t>
  </si>
  <si>
    <t>BRACKET 22B-01-31511</t>
  </si>
  <si>
    <t>BRACKET 22B-01-31531</t>
  </si>
  <si>
    <t>COVER  207-27-72180</t>
  </si>
  <si>
    <t>Bracket ,EGR Cooler (25687-EW010-RM)</t>
  </si>
  <si>
    <t>TC750-4844-1 SUPPORT ( PLANE,GEAR)</t>
  </si>
  <si>
    <t xml:space="preserve"> DUCT;HP EGR COOLER IN  B-107 </t>
  </si>
  <si>
    <t>1T114-2625-A BALANCER</t>
  </si>
  <si>
    <t xml:space="preserve">1T148-2625-A BALANCER </t>
  </si>
  <si>
    <t>COVER  2A8-27-11190</t>
  </si>
  <si>
    <t>COVER  207-27-71341</t>
  </si>
  <si>
    <t>BRACKET 22B-01-31521</t>
  </si>
  <si>
    <t>BRACKET 22B-01-31541</t>
  </si>
  <si>
    <t>ราคาเก่า Mar 22</t>
  </si>
  <si>
    <t>TYA100STG06-061(Valve Housing)</t>
  </si>
  <si>
    <t>TYA100STG05-061(Valve housing)</t>
  </si>
  <si>
    <t>ราคาเก่า Apr 22</t>
  </si>
  <si>
    <t>24300101120 HOUSING RAW TS93 EN5-7</t>
  </si>
  <si>
    <t>เฟืองตรงกลาง 65 ตัน</t>
  </si>
  <si>
    <t>BRACKET 2A4-01-21261</t>
  </si>
  <si>
    <t>ELBOW 22B-62-31150</t>
  </si>
  <si>
    <t>BRACKET 2A4-01-21940</t>
  </si>
  <si>
    <t>TYA100STG05-051(Housing)</t>
  </si>
  <si>
    <t>TYA100STG06-051(Housing)</t>
  </si>
  <si>
    <t>ลูกกว้าน 50 ตัน ผ่าครึ่ง</t>
  </si>
  <si>
    <t>ท่อลดคางหมู 900*600 มม.</t>
  </si>
  <si>
    <t>บูชขนาดเล็ก ขนาดใหญ่</t>
  </si>
  <si>
    <t>4-220331</t>
  </si>
  <si>
    <t>4-220332</t>
  </si>
  <si>
    <t>4-220334</t>
  </si>
  <si>
    <t>4-220335</t>
  </si>
  <si>
    <t>4-220337</t>
  </si>
  <si>
    <t>4-220338</t>
  </si>
  <si>
    <t>4-220339</t>
  </si>
  <si>
    <t>4-220340</t>
  </si>
  <si>
    <t>4-220343</t>
  </si>
  <si>
    <t>4-220344</t>
  </si>
  <si>
    <t>4-220345</t>
  </si>
  <si>
    <t>4-220346</t>
  </si>
  <si>
    <t>4-220368</t>
  </si>
  <si>
    <t>4-220369</t>
  </si>
  <si>
    <t>4-220370</t>
  </si>
  <si>
    <t>4-220384</t>
  </si>
  <si>
    <t>4-220387</t>
  </si>
  <si>
    <t>4-220388</t>
  </si>
  <si>
    <t>4-220389</t>
  </si>
  <si>
    <t>4-220390</t>
  </si>
  <si>
    <t>4-220398</t>
  </si>
  <si>
    <t>4-220399</t>
  </si>
  <si>
    <t>4-220406</t>
  </si>
  <si>
    <t>4-220409</t>
  </si>
  <si>
    <t>4-220413</t>
  </si>
  <si>
    <t>4-220414</t>
  </si>
  <si>
    <t>4-220417</t>
  </si>
  <si>
    <t>4-220418</t>
  </si>
  <si>
    <t>4-220419</t>
  </si>
  <si>
    <t>4-220420</t>
  </si>
  <si>
    <t>4-220421</t>
  </si>
  <si>
    <t>4-220428</t>
  </si>
  <si>
    <t>4-220429</t>
  </si>
  <si>
    <t>4-220430</t>
  </si>
  <si>
    <t>4-220431</t>
  </si>
  <si>
    <t>4-220432</t>
  </si>
  <si>
    <t>4-220433</t>
  </si>
  <si>
    <t>4-220434</t>
  </si>
  <si>
    <t>4-220435</t>
  </si>
  <si>
    <t>4-220436</t>
  </si>
  <si>
    <t>4-220437</t>
  </si>
  <si>
    <t>4-220438</t>
  </si>
  <si>
    <t>4-220439</t>
  </si>
  <si>
    <t>4-220440</t>
  </si>
  <si>
    <t>4-220441</t>
  </si>
  <si>
    <t>4-220445</t>
  </si>
  <si>
    <t>4-220446</t>
  </si>
  <si>
    <t>4-220447</t>
  </si>
  <si>
    <t>4-220448</t>
  </si>
  <si>
    <t>4-220449</t>
  </si>
  <si>
    <t>4-220450</t>
  </si>
  <si>
    <t>4-220455</t>
  </si>
  <si>
    <t>4-220456</t>
  </si>
  <si>
    <t>4-220458</t>
  </si>
  <si>
    <t>4-220459</t>
  </si>
  <si>
    <t>4-220460</t>
  </si>
  <si>
    <t>4-220461</t>
  </si>
  <si>
    <t>4-220462</t>
  </si>
  <si>
    <t>4-220463</t>
  </si>
  <si>
    <t>4-220464</t>
  </si>
  <si>
    <t>4-220465</t>
  </si>
  <si>
    <t>4-220466</t>
  </si>
  <si>
    <t>4-220467</t>
  </si>
  <si>
    <t>4-220468</t>
  </si>
  <si>
    <t>4-220472</t>
  </si>
  <si>
    <t>4-220474</t>
  </si>
  <si>
    <t>4-220475</t>
  </si>
  <si>
    <t>4-220476</t>
  </si>
  <si>
    <t>4-220481</t>
  </si>
  <si>
    <t>4-220488</t>
  </si>
  <si>
    <t>4-220489</t>
  </si>
  <si>
    <t>4-220490</t>
  </si>
  <si>
    <t>4-220492</t>
  </si>
  <si>
    <t>4-220493</t>
  </si>
  <si>
    <t>4-220494</t>
  </si>
  <si>
    <t>4-220499</t>
  </si>
  <si>
    <t>4-220501</t>
  </si>
  <si>
    <t>4-220503</t>
  </si>
  <si>
    <t>4-220504</t>
  </si>
  <si>
    <t>4-220505</t>
  </si>
  <si>
    <t>4-220506</t>
  </si>
  <si>
    <t>4-220511</t>
  </si>
  <si>
    <t>4-220512</t>
  </si>
  <si>
    <t>4-220513</t>
  </si>
  <si>
    <t>4-220514</t>
  </si>
  <si>
    <t>4-220515</t>
  </si>
  <si>
    <t>4-220516</t>
  </si>
  <si>
    <t>4-220519</t>
  </si>
  <si>
    <t>4-220520</t>
  </si>
  <si>
    <t>4-220522</t>
  </si>
  <si>
    <t>4-220524</t>
  </si>
  <si>
    <t>4-220525</t>
  </si>
  <si>
    <t>4-220526</t>
  </si>
  <si>
    <t>4-220527</t>
  </si>
  <si>
    <t>4-220532</t>
  </si>
  <si>
    <t>4-220533</t>
  </si>
  <si>
    <t>4-220534</t>
  </si>
  <si>
    <t>4-220535</t>
  </si>
  <si>
    <t>4-220536</t>
  </si>
  <si>
    <t>4-220537</t>
  </si>
  <si>
    <t>4-220538</t>
  </si>
  <si>
    <t>4-220539</t>
  </si>
  <si>
    <t>4-220540</t>
  </si>
  <si>
    <t>4-220541</t>
  </si>
  <si>
    <t>4-220542</t>
  </si>
  <si>
    <t>4-220543</t>
  </si>
  <si>
    <t>4-220544</t>
  </si>
  <si>
    <t>4-220545</t>
  </si>
  <si>
    <t>4-220546</t>
  </si>
  <si>
    <t>4-220547</t>
  </si>
  <si>
    <t>4-220548</t>
  </si>
  <si>
    <t>4-220549</t>
  </si>
  <si>
    <t>4-220550</t>
  </si>
  <si>
    <t>4-220551</t>
  </si>
  <si>
    <t>4-220552</t>
  </si>
  <si>
    <t>4-220553</t>
  </si>
  <si>
    <t>4-220554</t>
  </si>
  <si>
    <t>4-220555</t>
  </si>
  <si>
    <t>4-220556</t>
  </si>
  <si>
    <t>4-220557</t>
  </si>
  <si>
    <t>4-220558</t>
  </si>
  <si>
    <t>4-220559</t>
  </si>
  <si>
    <t>4-220560</t>
  </si>
  <si>
    <t>4-220561</t>
  </si>
  <si>
    <t>4-220562</t>
  </si>
  <si>
    <t>4-220563</t>
  </si>
  <si>
    <t>4-220564</t>
  </si>
  <si>
    <t>4-220565</t>
  </si>
  <si>
    <t>4-220566</t>
  </si>
  <si>
    <t>4-220568</t>
  </si>
  <si>
    <t>4-220569</t>
  </si>
  <si>
    <t>4-220570</t>
  </si>
  <si>
    <t>4-220571</t>
  </si>
  <si>
    <t>4-220572</t>
  </si>
  <si>
    <t>4-220573</t>
  </si>
  <si>
    <t>4-220574</t>
  </si>
  <si>
    <t>4-220575</t>
  </si>
  <si>
    <t>4-220576</t>
  </si>
  <si>
    <t>4-220577</t>
  </si>
  <si>
    <t>4-220578</t>
  </si>
  <si>
    <t>4-220579</t>
  </si>
  <si>
    <t>4-220580</t>
  </si>
  <si>
    <t>4-220581</t>
  </si>
  <si>
    <t>4-220582</t>
  </si>
  <si>
    <t>4-220583</t>
  </si>
  <si>
    <t>4-220584</t>
  </si>
  <si>
    <t>4-220585</t>
  </si>
  <si>
    <t>4-220586</t>
  </si>
  <si>
    <t>4-220587</t>
  </si>
  <si>
    <t>4-220588</t>
  </si>
  <si>
    <t>4-220589</t>
  </si>
  <si>
    <t>4-220590</t>
  </si>
  <si>
    <t>4-220591</t>
  </si>
  <si>
    <t>4-220592</t>
  </si>
  <si>
    <t>4-220593</t>
  </si>
  <si>
    <t>4-220594</t>
  </si>
  <si>
    <t>4-220595</t>
  </si>
  <si>
    <t>4-220596</t>
  </si>
  <si>
    <t>4-220597</t>
  </si>
  <si>
    <t>4-220598</t>
  </si>
  <si>
    <t>4-220599</t>
  </si>
  <si>
    <t>4-220600</t>
  </si>
  <si>
    <t>4-220601</t>
  </si>
  <si>
    <t>4-220602</t>
  </si>
  <si>
    <t>4-220603</t>
  </si>
  <si>
    <t>4-220604</t>
  </si>
  <si>
    <t>4-220605</t>
  </si>
  <si>
    <t>4-220606</t>
  </si>
  <si>
    <t>4-220607</t>
  </si>
  <si>
    <t>4-220608</t>
  </si>
  <si>
    <t>4-220609</t>
  </si>
  <si>
    <t>4-220610</t>
  </si>
  <si>
    <t>4-220611</t>
  </si>
  <si>
    <t>4-220612</t>
  </si>
  <si>
    <t>4-220613</t>
  </si>
  <si>
    <t>4-220614</t>
  </si>
  <si>
    <t>4-220615</t>
  </si>
  <si>
    <t>4-220616</t>
  </si>
  <si>
    <t>4-220617</t>
  </si>
  <si>
    <t>4-220618</t>
  </si>
  <si>
    <t>4-220619</t>
  </si>
  <si>
    <t>4-220620</t>
  </si>
  <si>
    <t>4-220621</t>
  </si>
  <si>
    <t>4-220622</t>
  </si>
  <si>
    <t>4-220623</t>
  </si>
  <si>
    <t>4-220624</t>
  </si>
  <si>
    <t>4-220625</t>
  </si>
  <si>
    <t>4-220626</t>
  </si>
  <si>
    <t>4-220627</t>
  </si>
  <si>
    <t>4-220628</t>
  </si>
  <si>
    <t>4-220629</t>
  </si>
  <si>
    <t>4-220630</t>
  </si>
  <si>
    <t>4-220631</t>
  </si>
  <si>
    <t>4-220632</t>
  </si>
  <si>
    <t>4-220633</t>
  </si>
  <si>
    <t>4-220634</t>
  </si>
  <si>
    <t>4-220635</t>
  </si>
  <si>
    <t>4-220636</t>
  </si>
  <si>
    <t>4-220637</t>
  </si>
  <si>
    <t>4-220638</t>
  </si>
  <si>
    <t>4-220639</t>
  </si>
  <si>
    <t>4-220495</t>
  </si>
  <si>
    <t>Part No.ใหม่</t>
  </si>
  <si>
    <t>THAI YAMATO</t>
  </si>
  <si>
    <t>4-220640</t>
  </si>
  <si>
    <t>4-220641</t>
  </si>
  <si>
    <t>30TES99 Fix Scroll FCD600 (Machining)</t>
  </si>
  <si>
    <t>30TES99 Orbit Scroll FCD600 (Machining)</t>
  </si>
  <si>
    <t xml:space="preserve">L4BA008-92016K FREE CHAIN KNOB </t>
  </si>
  <si>
    <t xml:space="preserve">L4BA015-92016K FREE CHAIN KNOB </t>
  </si>
  <si>
    <t xml:space="preserve">C1FA010-91782K Chain Guide </t>
  </si>
  <si>
    <t xml:space="preserve">C1FA015-91782K Chain Guide </t>
  </si>
  <si>
    <t>24305001120 HOUSING RAW TS93 EN2-5</t>
  </si>
  <si>
    <t>SFPC2500002 Groutec-S25 Casting  GSPA0900560</t>
  </si>
  <si>
    <t>SFPC3200002 Groutec-S32 Casting GSPA0900561</t>
  </si>
  <si>
    <t>SFPC2000002 Groutec-S20 Casting GSPA0900559</t>
  </si>
  <si>
    <t>SFPC2000004 Groutec  F20-#6 Casting  SPLC0000032</t>
  </si>
  <si>
    <t>SFPC2500004 Groutec  F25-#8 Casting SPLC0000034</t>
  </si>
  <si>
    <t>SFPC2800004 Groutec  F28-#9 Casting  SPLC0000035</t>
  </si>
  <si>
    <t>SFPC3200004 Groutec  F32-#10 Casting SPLC0000036</t>
  </si>
  <si>
    <t>ฝาเหล็กหล่อตัวบน รุ่น 100-06</t>
  </si>
  <si>
    <t>ฝาเหล็กหล่อตัวบน รุ่น 100-05</t>
  </si>
  <si>
    <t>เสื้อเหล็กหล่อ รุ่น 100-05</t>
  </si>
  <si>
    <t>เสื้อเหล็กหล่อ รุ่น 100-06</t>
  </si>
  <si>
    <t>4-220642</t>
  </si>
  <si>
    <t>4-220643</t>
  </si>
  <si>
    <t>มู่เลย์ ขนาด500*140*150</t>
  </si>
  <si>
    <t>ราคาเก่า Jun 22</t>
  </si>
  <si>
    <t>Flange 709-10-91240 Z-RMTRIAL</t>
  </si>
  <si>
    <t>Groutec S28 Casting</t>
  </si>
  <si>
    <t>Case 702-21-11940 Z-RMTRIAL</t>
  </si>
  <si>
    <t>4-220644</t>
  </si>
  <si>
    <t>4-220645</t>
  </si>
  <si>
    <t>4-220646</t>
  </si>
  <si>
    <t>4-220647</t>
  </si>
  <si>
    <t>4-220648</t>
  </si>
  <si>
    <t>4-220649</t>
  </si>
  <si>
    <t>4-220650</t>
  </si>
  <si>
    <t>ราคาเก่า Jun 23</t>
  </si>
  <si>
    <t>ราคาเก่า Jun 24</t>
  </si>
  <si>
    <t>ราคาเก่า Jun 25</t>
  </si>
  <si>
    <t>ราคาเก่า Jun 26</t>
  </si>
  <si>
    <t>ราคาเก่า Jun 27</t>
  </si>
  <si>
    <t>ราคาเก่า Jun 28</t>
  </si>
  <si>
    <t>ราคาเก่า Jun 29</t>
  </si>
  <si>
    <t>ราคาเก่า Jun 30</t>
  </si>
  <si>
    <t>ราคาเก่า Jun 31</t>
  </si>
  <si>
    <t>ราคาเก่า Jun 32</t>
  </si>
  <si>
    <t>ราคาเก่า Jun 33</t>
  </si>
  <si>
    <t>ราคาเก่า Jun 34</t>
  </si>
  <si>
    <t>ราคาเก่า Jun 35</t>
  </si>
  <si>
    <t>ราคาเก่า Jun 36</t>
  </si>
  <si>
    <t>ราคาเก่า Jun 37</t>
  </si>
  <si>
    <t>ราคาเก่า Jun 38</t>
  </si>
  <si>
    <t>ราคาเก่า Jun 39</t>
  </si>
  <si>
    <t>ราคาเก่า Jun 40</t>
  </si>
  <si>
    <t>ราคาเก่า Jun 41</t>
  </si>
  <si>
    <t>ราคาเก่า Jun 42</t>
  </si>
  <si>
    <t>ราคาเก่า Jun 43</t>
  </si>
  <si>
    <t>ราคาเก่า Jun 44</t>
  </si>
  <si>
    <t>ราคาเก่า Jun 45</t>
  </si>
  <si>
    <t>ราคาเก่า Jun 46</t>
  </si>
  <si>
    <t>ราคาเก่า Jun 47</t>
  </si>
  <si>
    <t>ราคาเก่า Jun 48</t>
  </si>
  <si>
    <t>ราคาเก่า Jun 49</t>
  </si>
  <si>
    <t>ราคาเก่า Jun 50</t>
  </si>
  <si>
    <t>ราคาเก่า Jun 51</t>
  </si>
  <si>
    <t>ราคาเก่า Jun 52</t>
  </si>
  <si>
    <t>ราคาเก่า Jun 53</t>
  </si>
  <si>
    <t>ราคาเก่า Jun 54</t>
  </si>
  <si>
    <t>ราคาเก่า Jun 55</t>
  </si>
  <si>
    <t>ราคาเก่า Jun 56</t>
  </si>
  <si>
    <t>ราคาเก่า Jun 57</t>
  </si>
  <si>
    <t>ราคาเก่า Jun 58</t>
  </si>
  <si>
    <t>ราคาเก่า Jun 59</t>
  </si>
  <si>
    <t>ราคาเก่า Jun 60</t>
  </si>
  <si>
    <t>ราคาเก่า Jun 61</t>
  </si>
  <si>
    <t>ราคาเก่า Jul 22</t>
  </si>
  <si>
    <t>ราคาเก่า Aug 22</t>
  </si>
  <si>
    <t>SWING BRACKET 22P7011221</t>
  </si>
  <si>
    <t>4-220651</t>
  </si>
  <si>
    <t>ราคา งานทดลอง</t>
  </si>
  <si>
    <t>EQ1CI93314PK CHAIN GUIDE</t>
  </si>
  <si>
    <t>EQ1DI93314PK CHAIN GUIDE</t>
  </si>
  <si>
    <t>C1XA005-91152PP HAND WHEEL</t>
  </si>
  <si>
    <t>C1XA003-91152PK HAND WHEEL</t>
  </si>
  <si>
    <t>C1XA005-91152PK HAND WHEEL</t>
  </si>
  <si>
    <t>PULLEY,FAN DRY 1J887-7428-1</t>
  </si>
  <si>
    <t>4-220652</t>
  </si>
  <si>
    <t>4-220653</t>
  </si>
  <si>
    <t>IRON CAP AE-155AC-BC (P64426C)</t>
  </si>
  <si>
    <t>SOCKET Y-CLEVIS SYCR-87 M-7075-01C (P58152C)</t>
  </si>
  <si>
    <t>POLE TOP BRACKET PTB-66BU (P64701C)</t>
  </si>
  <si>
    <t>MACLEAN POWER SYSTEMS-ALABAMA</t>
  </si>
  <si>
    <t>1909 HIGHWAY87 ALABASTER AL 35007</t>
  </si>
  <si>
    <t>4-220654</t>
  </si>
  <si>
    <t>บริษัท ศิริเอกลักษณ์ กรุ๊ป จำกัด (สาขา 2 )</t>
  </si>
  <si>
    <t>22/22 หมู่ 2 ต.พันท้ายนรสิงห์ อ.เมืองสมุทรสาคร จ.สมุทรสาคร 74000</t>
  </si>
  <si>
    <t>B-106 BRACKET : EGR DUCT</t>
  </si>
  <si>
    <t>ราคาเก่า Sep 22</t>
  </si>
  <si>
    <t>แม่พิมพ์เก่า</t>
  </si>
  <si>
    <t>แม่พิมพ์ใหม่</t>
  </si>
  <si>
    <t>C1XA003-91152PP HAND WHEEL</t>
  </si>
  <si>
    <t xml:space="preserve">Groutec F40-#14 Casting SPLC0000038C </t>
  </si>
  <si>
    <t>BRACKET 22P-01-31951</t>
  </si>
  <si>
    <t>BRACKET 22P-01-31961</t>
  </si>
  <si>
    <t>SUPPORT 207-30-48150</t>
  </si>
  <si>
    <t>DRUM 17M-22-53160</t>
  </si>
  <si>
    <t>SPLC0000031C_Groutec F16-#5 Casting</t>
  </si>
  <si>
    <t>4-220655</t>
  </si>
  <si>
    <t>4-220656</t>
  </si>
  <si>
    <t>4-220657</t>
  </si>
  <si>
    <t>4-220658</t>
  </si>
  <si>
    <t>4-220659</t>
  </si>
  <si>
    <t>4-220660</t>
  </si>
  <si>
    <t>4-220661</t>
  </si>
  <si>
    <t>4-220662</t>
  </si>
  <si>
    <t>4-220663</t>
  </si>
  <si>
    <t>COVER RH 3BA-21-71131</t>
  </si>
  <si>
    <t>HUB 14X-22-13120J3S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</si>
</sst>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#,##0.000"/>
    <numFmt numFmtId="166" formatCode="0.0"/>
    <numFmt numFmtId="167" formatCode="0.0%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name val="Calibri"/>
      <family val="2"/>
    </font>
    <font>
      <sz val="14"/>
      <name val="Cordia New"/>
      <family val="2"/>
    </font>
    <font>
      <sz val="10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color rgb="FF000000"/>
      <name val="Cambria"/>
      <family val="1"/>
      <scheme val="major"/>
    </font>
    <font>
      <sz val="10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7" fillId="0" borderId="0"/>
    <xf numFmtId="0" fontId="7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3" fillId="0" borderId="0" xfId="0" applyFont="1" applyAlignment="1">
      <alignment wrapText="1"/>
    </xf>
    <xf numFmtId="43" fontId="3" fillId="0" borderId="0" xfId="1" applyFont="1"/>
    <xf numFmtId="0" fontId="6" fillId="0" borderId="0" xfId="0" applyFont="1" applyAlignment="1">
      <alignment vertical="center"/>
    </xf>
    <xf numFmtId="0" fontId="6" fillId="0" borderId="0" xfId="0" applyFont="1"/>
    <xf numFmtId="0" fontId="8" fillId="0" borderId="0" xfId="0" applyFont="1"/>
    <xf numFmtId="4" fontId="8" fillId="0" borderId="0" xfId="0" applyNumberFormat="1" applyFont="1"/>
    <xf numFmtId="43" fontId="8" fillId="0" borderId="0" xfId="1" applyFont="1"/>
    <xf numFmtId="0" fontId="8" fillId="0" borderId="0" xfId="0" applyFont="1" applyAlignment="1">
      <alignment horizontal="center" vertical="center"/>
    </xf>
    <xf numFmtId="2" fontId="8" fillId="0" borderId="0" xfId="0" applyNumberFormat="1" applyFont="1"/>
    <xf numFmtId="2" fontId="8" fillId="0" borderId="0" xfId="1" applyNumberFormat="1" applyFont="1"/>
    <xf numFmtId="2" fontId="8" fillId="0" borderId="0" xfId="1" applyNumberFormat="1" applyFont="1" applyFill="1"/>
    <xf numFmtId="4" fontId="9" fillId="0" borderId="0" xfId="0" applyNumberFormat="1" applyFont="1"/>
    <xf numFmtId="43" fontId="8" fillId="0" borderId="0" xfId="1" applyFont="1" applyFill="1"/>
    <xf numFmtId="165" fontId="8" fillId="0" borderId="0" xfId="0" applyNumberFormat="1" applyFont="1"/>
    <xf numFmtId="0" fontId="10" fillId="0" borderId="0" xfId="0" applyFont="1"/>
    <xf numFmtId="3" fontId="8" fillId="0" borderId="0" xfId="0" applyNumberFormat="1" applyFont="1"/>
    <xf numFmtId="0" fontId="11" fillId="0" borderId="0" xfId="2" applyFont="1" applyAlignment="1">
      <alignment horizontal="center" vertical="center"/>
    </xf>
    <xf numFmtId="0" fontId="11" fillId="0" borderId="0" xfId="2" applyFont="1"/>
    <xf numFmtId="4" fontId="11" fillId="0" borderId="0" xfId="2" applyNumberFormat="1" applyFont="1"/>
    <xf numFmtId="0" fontId="11" fillId="0" borderId="0" xfId="0" applyFont="1"/>
    <xf numFmtId="0" fontId="8" fillId="0" borderId="0" xfId="2" applyFont="1" applyAlignment="1">
      <alignment horizontal="center" vertical="center"/>
    </xf>
    <xf numFmtId="0" fontId="8" fillId="0" borderId="0" xfId="2" applyFont="1"/>
    <xf numFmtId="4" fontId="8" fillId="0" borderId="0" xfId="2" applyNumberFormat="1" applyFont="1"/>
    <xf numFmtId="0" fontId="11" fillId="0" borderId="0" xfId="0" applyFont="1" applyAlignment="1">
      <alignment horizontal="center" vertical="center"/>
    </xf>
    <xf numFmtId="4" fontId="11" fillId="0" borderId="0" xfId="0" applyNumberFormat="1" applyFont="1"/>
    <xf numFmtId="167" fontId="11" fillId="0" borderId="0" xfId="0" applyNumberFormat="1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1" xfId="0" applyFont="1" applyBorder="1" applyAlignment="1">
      <alignment horizontal="center" wrapText="1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" fontId="9" fillId="0" borderId="1" xfId="0" applyNumberFormat="1" applyFont="1" applyBorder="1" applyAlignment="1">
      <alignment horizontal="center"/>
    </xf>
    <xf numFmtId="166" fontId="8" fillId="0" borderId="0" xfId="0" applyNumberFormat="1" applyFont="1"/>
    <xf numFmtId="4" fontId="8" fillId="2" borderId="0" xfId="0" applyNumberFormat="1" applyFont="1" applyFill="1"/>
    <xf numFmtId="0" fontId="9" fillId="0" borderId="0" xfId="0" applyFont="1"/>
    <xf numFmtId="0" fontId="9" fillId="0" borderId="0" xfId="0" applyFont="1" applyAlignment="1">
      <alignment wrapText="1"/>
    </xf>
    <xf numFmtId="4" fontId="9" fillId="0" borderId="0" xfId="0" applyNumberFormat="1" applyFont="1" applyAlignment="1">
      <alignment horizontal="center"/>
    </xf>
    <xf numFmtId="4" fontId="8" fillId="0" borderId="0" xfId="0" applyNumberFormat="1" applyFont="1" applyAlignment="1">
      <alignment wrapText="1"/>
    </xf>
    <xf numFmtId="0" fontId="8" fillId="0" borderId="0" xfId="0" applyFont="1" applyAlignment="1">
      <alignment vertical="center"/>
    </xf>
    <xf numFmtId="0" fontId="4" fillId="0" borderId="0" xfId="0" applyFont="1"/>
    <xf numFmtId="0" fontId="11" fillId="0" borderId="0" xfId="2" applyFont="1" applyAlignment="1">
      <alignment wrapText="1"/>
    </xf>
    <xf numFmtId="4" fontId="8" fillId="3" borderId="0" xfId="0" applyNumberFormat="1" applyFont="1" applyFill="1"/>
    <xf numFmtId="2" fontId="8" fillId="0" borderId="0" xfId="0" applyNumberFormat="1" applyFont="1" applyAlignment="1">
      <alignment wrapText="1"/>
    </xf>
    <xf numFmtId="0" fontId="11" fillId="0" borderId="0" xfId="2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8" fillId="0" borderId="0" xfId="0" applyNumberFormat="1" applyFont="1" applyAlignment="1">
      <alignment wrapText="1"/>
    </xf>
    <xf numFmtId="0" fontId="11" fillId="0" borderId="0" xfId="2" applyFont="1" applyAlignment="1">
      <alignment horizontal="left"/>
    </xf>
    <xf numFmtId="2" fontId="8" fillId="2" borderId="0" xfId="0" applyNumberFormat="1" applyFont="1" applyFill="1"/>
    <xf numFmtId="43" fontId="9" fillId="0" borderId="0" xfId="1" applyFont="1" applyFill="1"/>
    <xf numFmtId="0" fontId="9" fillId="0" borderId="0" xfId="0" applyFont="1" applyAlignment="1">
      <alignment horizontal="center"/>
    </xf>
    <xf numFmtId="2" fontId="9" fillId="0" borderId="0" xfId="0" applyNumberFormat="1" applyFont="1"/>
  </cellXfs>
  <cellStyles count="6">
    <cellStyle name="Comma" xfId="1" builtinId="3"/>
    <cellStyle name="Comma 2" xfId="5" xr:uid="{32F0DFC7-9A59-42C4-B53E-78AA2966F91B}"/>
    <cellStyle name="Normal" xfId="0" builtinId="0"/>
    <cellStyle name="Normal 2" xfId="2" xr:uid="{22A57471-78B8-4C89-BCE7-034FDD8B601F}"/>
    <cellStyle name="Normal 4 2" xfId="4" xr:uid="{5F77C811-9507-4516-86C1-0EFF148E989A}"/>
    <cellStyle name="Normal 5 2" xfId="3" xr:uid="{8869DF58-ED9E-4352-9188-D39EE2C17B26}"/>
  </cellStyles>
  <dxfs count="0"/>
  <tableStyles count="0" defaultTableStyle="TableStyleMedium9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3\wmw\Department\Production\Database\DB-5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."/>
      <sheetName val="tbProducts"/>
      <sheetName val="tbMeltStd"/>
      <sheetName val="tbChemInFurStd"/>
      <sheetName val="tbChemInLadleStd"/>
      <sheetName val="tbPourStd"/>
      <sheetName val="tbQAStd"/>
      <sheetName val="tbQAStandards"/>
      <sheetName val="tbChemStandards"/>
      <sheetName val="tbMDStandards"/>
      <sheetName val="tbCustomers"/>
      <sheetName val="WI-PD-104"/>
      <sheetName val="WI-PD-204"/>
      <sheetName val="WI-PD-205"/>
      <sheetName val="WI-QA-012"/>
      <sheetName val="WI-QA-019"/>
      <sheetName val="WI-QA-043"/>
    </sheetNames>
    <sheetDataSet>
      <sheetData sheetId="0" refreshError="1"/>
      <sheetData sheetId="1">
        <row r="1">
          <cell r="A1" t="str">
            <v>Part No</v>
          </cell>
          <cell r="B1" t="str">
            <v>Part Name</v>
          </cell>
          <cell r="C1" t="str">
            <v>Material</v>
          </cell>
          <cell r="D1" t="str">
            <v>Line</v>
          </cell>
          <cell r="E1" t="str">
            <v>Wg/pcs.</v>
          </cell>
          <cell r="F1" t="str">
            <v>Cavity</v>
          </cell>
          <cell r="G1" t="str">
            <v>Wg./mold</v>
          </cell>
          <cell r="H1" t="str">
            <v>Gating Wg.</v>
          </cell>
          <cell r="I1" t="str">
            <v>Total Wg.</v>
          </cell>
          <cell r="J1" t="str">
            <v>Yield</v>
          </cell>
          <cell r="K1" t="str">
            <v>Customer ID</v>
          </cell>
        </row>
        <row r="2">
          <cell r="A2" t="str">
            <v>000-00</v>
          </cell>
        </row>
        <row r="3">
          <cell r="A3" t="str">
            <v>323-10</v>
          </cell>
        </row>
        <row r="4">
          <cell r="A4" t="str">
            <v>331-10</v>
          </cell>
        </row>
        <row r="5">
          <cell r="A5" t="str">
            <v>332-10</v>
          </cell>
        </row>
        <row r="6">
          <cell r="A6" t="str">
            <v>334-10</v>
          </cell>
        </row>
        <row r="7">
          <cell r="A7" t="str">
            <v>335-10</v>
          </cell>
        </row>
        <row r="8">
          <cell r="A8" t="str">
            <v>337-10</v>
          </cell>
        </row>
        <row r="9">
          <cell r="A9" t="str">
            <v>338-10</v>
          </cell>
        </row>
        <row r="10">
          <cell r="A10" t="str">
            <v>339-10</v>
          </cell>
        </row>
        <row r="11">
          <cell r="A11" t="str">
            <v>340-10</v>
          </cell>
        </row>
        <row r="12">
          <cell r="A12" t="str">
            <v>340-20</v>
          </cell>
        </row>
        <row r="13">
          <cell r="A13" t="str">
            <v>343-10</v>
          </cell>
        </row>
        <row r="14">
          <cell r="A14" t="str">
            <v>344-10</v>
          </cell>
        </row>
        <row r="15">
          <cell r="A15" t="str">
            <v>345-10</v>
          </cell>
        </row>
        <row r="16">
          <cell r="A16" t="str">
            <v>346-10</v>
          </cell>
        </row>
        <row r="17">
          <cell r="A17" t="str">
            <v>368-10</v>
          </cell>
        </row>
        <row r="18">
          <cell r="A18" t="str">
            <v>369-10</v>
          </cell>
        </row>
        <row r="19">
          <cell r="A19" t="str">
            <v>370-10</v>
          </cell>
        </row>
        <row r="20">
          <cell r="A20" t="str">
            <v>384-10</v>
          </cell>
        </row>
        <row r="21">
          <cell r="A21" t="str">
            <v>387-10</v>
          </cell>
        </row>
        <row r="22">
          <cell r="A22" t="str">
            <v>388-10</v>
          </cell>
        </row>
        <row r="23">
          <cell r="A23" t="str">
            <v>389-10</v>
          </cell>
        </row>
        <row r="24">
          <cell r="A24" t="str">
            <v>389-20</v>
          </cell>
        </row>
        <row r="25">
          <cell r="A25" t="str">
            <v>390-10</v>
          </cell>
        </row>
        <row r="26">
          <cell r="A26" t="str">
            <v>398-10</v>
          </cell>
        </row>
        <row r="27">
          <cell r="A27" t="str">
            <v>399-10</v>
          </cell>
        </row>
        <row r="28">
          <cell r="A28" t="str">
            <v>399-20</v>
          </cell>
        </row>
        <row r="29">
          <cell r="A29" t="str">
            <v>406-10</v>
          </cell>
        </row>
        <row r="30">
          <cell r="A30" t="str">
            <v>409-10</v>
          </cell>
        </row>
        <row r="31">
          <cell r="A31" t="str">
            <v>413-10</v>
          </cell>
        </row>
        <row r="32">
          <cell r="A32" t="str">
            <v>414-10</v>
          </cell>
        </row>
        <row r="33">
          <cell r="A33" t="str">
            <v>416-10</v>
          </cell>
        </row>
        <row r="34">
          <cell r="A34" t="str">
            <v>417-10</v>
          </cell>
        </row>
        <row r="35">
          <cell r="A35" t="str">
            <v>418-10</v>
          </cell>
        </row>
        <row r="36">
          <cell r="A36" t="str">
            <v>419-10</v>
          </cell>
        </row>
        <row r="37">
          <cell r="A37" t="str">
            <v>419-20</v>
          </cell>
        </row>
        <row r="38">
          <cell r="A38" t="str">
            <v>420-10</v>
          </cell>
        </row>
        <row r="39">
          <cell r="A39" t="str">
            <v>421-10</v>
          </cell>
        </row>
        <row r="40">
          <cell r="A40" t="str">
            <v>424-10</v>
          </cell>
        </row>
        <row r="41">
          <cell r="A41" t="str">
            <v>425-10</v>
          </cell>
        </row>
        <row r="42">
          <cell r="A42" t="str">
            <v>428-10</v>
          </cell>
        </row>
        <row r="43">
          <cell r="A43" t="str">
            <v>428-20</v>
          </cell>
        </row>
        <row r="44">
          <cell r="A44" t="str">
            <v>429-10</v>
          </cell>
        </row>
        <row r="45">
          <cell r="A45" t="str">
            <v>430-10</v>
          </cell>
        </row>
        <row r="46">
          <cell r="A46" t="str">
            <v>430-20</v>
          </cell>
        </row>
        <row r="47">
          <cell r="A47" t="str">
            <v>431-10</v>
          </cell>
        </row>
        <row r="48">
          <cell r="A48" t="str">
            <v>432-10</v>
          </cell>
        </row>
        <row r="49">
          <cell r="A49" t="str">
            <v>432-20</v>
          </cell>
        </row>
        <row r="50">
          <cell r="A50" t="str">
            <v>433-10</v>
          </cell>
        </row>
        <row r="51">
          <cell r="A51" t="str">
            <v>434-10</v>
          </cell>
        </row>
        <row r="52">
          <cell r="A52" t="str">
            <v>435-10</v>
          </cell>
        </row>
        <row r="53">
          <cell r="A53" t="str">
            <v>436-10</v>
          </cell>
        </row>
        <row r="54">
          <cell r="A54" t="str">
            <v>437-10</v>
          </cell>
        </row>
        <row r="55">
          <cell r="A55" t="str">
            <v>438-10</v>
          </cell>
        </row>
        <row r="56">
          <cell r="A56" t="str">
            <v>439-10</v>
          </cell>
        </row>
        <row r="57">
          <cell r="A57" t="str">
            <v>440-10</v>
          </cell>
        </row>
        <row r="58">
          <cell r="A58" t="str">
            <v>441-10</v>
          </cell>
        </row>
        <row r="59">
          <cell r="A59" t="str">
            <v>442-10</v>
          </cell>
        </row>
        <row r="60">
          <cell r="A60" t="str">
            <v>443-10</v>
          </cell>
        </row>
        <row r="61">
          <cell r="A61" t="str">
            <v>444-10</v>
          </cell>
        </row>
        <row r="62">
          <cell r="A62" t="str">
            <v>445-10</v>
          </cell>
        </row>
        <row r="63">
          <cell r="A63" t="str">
            <v>446-10</v>
          </cell>
        </row>
        <row r="64">
          <cell r="A64" t="str">
            <v>447-10</v>
          </cell>
        </row>
        <row r="65">
          <cell r="A65" t="str">
            <v>448-10</v>
          </cell>
        </row>
        <row r="66">
          <cell r="A66" t="str">
            <v>449-10</v>
          </cell>
        </row>
        <row r="67">
          <cell r="A67" t="str">
            <v>450-10</v>
          </cell>
        </row>
        <row r="68">
          <cell r="A68" t="str">
            <v>451-10</v>
          </cell>
        </row>
        <row r="69">
          <cell r="A69" t="str">
            <v>452-10</v>
          </cell>
        </row>
        <row r="70">
          <cell r="A70" t="str">
            <v>453-10</v>
          </cell>
        </row>
        <row r="71">
          <cell r="A71" t="str">
            <v>454-10</v>
          </cell>
        </row>
        <row r="72">
          <cell r="A72" t="str">
            <v>455-10</v>
          </cell>
        </row>
        <row r="73">
          <cell r="A73" t="str">
            <v>456-10</v>
          </cell>
        </row>
        <row r="74">
          <cell r="A74" t="str">
            <v>458-10</v>
          </cell>
        </row>
        <row r="75">
          <cell r="A75" t="str">
            <v>459-10</v>
          </cell>
        </row>
        <row r="76">
          <cell r="A76" t="str">
            <v>460-10</v>
          </cell>
        </row>
        <row r="77">
          <cell r="A77" t="str">
            <v>461-10</v>
          </cell>
        </row>
        <row r="78">
          <cell r="A78" t="str">
            <v>462-10</v>
          </cell>
        </row>
        <row r="79">
          <cell r="A79" t="str">
            <v>463-10</v>
          </cell>
        </row>
        <row r="80">
          <cell r="A80" t="str">
            <v>464-10</v>
          </cell>
        </row>
        <row r="81">
          <cell r="A81" t="str">
            <v>468-10</v>
          </cell>
        </row>
        <row r="82">
          <cell r="A82" t="str">
            <v>469-10</v>
          </cell>
        </row>
        <row r="83">
          <cell r="A83" t="str">
            <v>470-10</v>
          </cell>
        </row>
        <row r="84">
          <cell r="A84" t="str">
            <v>471-10</v>
          </cell>
        </row>
        <row r="85">
          <cell r="A85" t="str">
            <v>472-10</v>
          </cell>
        </row>
        <row r="86">
          <cell r="A86" t="str">
            <v>472-20</v>
          </cell>
        </row>
        <row r="87">
          <cell r="A87" t="str">
            <v>474-10</v>
          </cell>
        </row>
        <row r="88">
          <cell r="A88" t="str">
            <v>475-10</v>
          </cell>
        </row>
        <row r="89">
          <cell r="A89" t="str">
            <v>476-10</v>
          </cell>
        </row>
        <row r="90">
          <cell r="A90" t="str">
            <v>481-10</v>
          </cell>
        </row>
        <row r="91">
          <cell r="A91" t="str">
            <v>488-10</v>
          </cell>
        </row>
        <row r="92">
          <cell r="A92" t="str">
            <v>489-10</v>
          </cell>
        </row>
        <row r="93">
          <cell r="A93" t="str">
            <v>490-10</v>
          </cell>
        </row>
        <row r="94">
          <cell r="A94" t="str">
            <v>490-20</v>
          </cell>
        </row>
        <row r="95">
          <cell r="A95" t="str">
            <v>491-10</v>
          </cell>
        </row>
        <row r="96">
          <cell r="A96" t="str">
            <v>491-20</v>
          </cell>
        </row>
        <row r="97">
          <cell r="A97" t="str">
            <v>492-10</v>
          </cell>
        </row>
        <row r="98">
          <cell r="A98" t="str">
            <v>492-20</v>
          </cell>
        </row>
        <row r="99">
          <cell r="A99" t="str">
            <v>493-10</v>
          </cell>
        </row>
        <row r="100">
          <cell r="A100" t="str">
            <v>494-10</v>
          </cell>
        </row>
        <row r="101">
          <cell r="A101" t="str">
            <v>495-10</v>
          </cell>
        </row>
        <row r="102">
          <cell r="A102" t="str">
            <v>495-20</v>
          </cell>
        </row>
        <row r="103">
          <cell r="A103" t="str">
            <v>499-10</v>
          </cell>
        </row>
        <row r="104">
          <cell r="A104" t="str">
            <v>501-10</v>
          </cell>
        </row>
        <row r="105">
          <cell r="A105" t="str">
            <v>502-10</v>
          </cell>
        </row>
        <row r="106">
          <cell r="A106" t="str">
            <v>503-20</v>
          </cell>
        </row>
        <row r="107">
          <cell r="A107" t="str">
            <v>504-20</v>
          </cell>
        </row>
        <row r="108">
          <cell r="A108" t="str">
            <v>505-20</v>
          </cell>
        </row>
        <row r="109">
          <cell r="A109" t="str">
            <v>511-10</v>
          </cell>
        </row>
        <row r="110">
          <cell r="A110" t="str">
            <v>512-10</v>
          </cell>
        </row>
        <row r="111">
          <cell r="A111" t="str">
            <v>513-10</v>
          </cell>
        </row>
        <row r="112">
          <cell r="A112" t="str">
            <v>514-10</v>
          </cell>
        </row>
        <row r="113">
          <cell r="A113" t="str">
            <v>515-10</v>
          </cell>
        </row>
        <row r="114">
          <cell r="A114" t="str">
            <v>519-10</v>
          </cell>
        </row>
        <row r="115">
          <cell r="A115" t="str">
            <v>519-20</v>
          </cell>
        </row>
        <row r="116">
          <cell r="A116" t="str">
            <v>520-10</v>
          </cell>
        </row>
        <row r="117">
          <cell r="A117" t="str">
            <v>521-10</v>
          </cell>
        </row>
        <row r="118">
          <cell r="A118" t="str">
            <v>522-10</v>
          </cell>
        </row>
        <row r="119">
          <cell r="A119" t="str">
            <v>523-10</v>
          </cell>
        </row>
        <row r="120">
          <cell r="A120" t="str">
            <v>524-10</v>
          </cell>
        </row>
        <row r="121">
          <cell r="A121" t="str">
            <v>525-10</v>
          </cell>
        </row>
        <row r="122">
          <cell r="A122" t="str">
            <v>526-10</v>
          </cell>
        </row>
        <row r="123">
          <cell r="A123" t="str">
            <v>527-10</v>
          </cell>
        </row>
        <row r="124">
          <cell r="A124" t="str">
            <v>532-10</v>
          </cell>
        </row>
        <row r="125">
          <cell r="A125" t="str">
            <v>533-10</v>
          </cell>
        </row>
        <row r="126">
          <cell r="A126" t="str">
            <v>534-10</v>
          </cell>
        </row>
        <row r="127">
          <cell r="A127" t="str">
            <v>535-10</v>
          </cell>
        </row>
        <row r="128">
          <cell r="A128" t="str">
            <v>536-10</v>
          </cell>
        </row>
        <row r="129">
          <cell r="A129" t="str">
            <v>537-10</v>
          </cell>
        </row>
        <row r="130">
          <cell r="A130" t="str">
            <v>538-10</v>
          </cell>
        </row>
        <row r="131">
          <cell r="A131" t="str">
            <v>539-10</v>
          </cell>
        </row>
        <row r="132">
          <cell r="A132" t="str">
            <v>540-10</v>
          </cell>
        </row>
        <row r="133">
          <cell r="A133" t="str">
            <v>541-10</v>
          </cell>
        </row>
        <row r="134">
          <cell r="A134" t="str">
            <v>542-10</v>
          </cell>
        </row>
        <row r="135">
          <cell r="A135" t="str">
            <v>543-10</v>
          </cell>
        </row>
        <row r="136">
          <cell r="A136" t="str">
            <v>544-10</v>
          </cell>
        </row>
        <row r="137">
          <cell r="A137" t="str">
            <v>545-10</v>
          </cell>
        </row>
        <row r="138">
          <cell r="A138" t="str">
            <v>546-10</v>
          </cell>
        </row>
        <row r="139">
          <cell r="A139" t="str">
            <v>547-10</v>
          </cell>
        </row>
        <row r="140">
          <cell r="A140" t="str">
            <v>548-10</v>
          </cell>
        </row>
        <row r="141">
          <cell r="A141" t="str">
            <v>549-10</v>
          </cell>
        </row>
        <row r="142">
          <cell r="A142" t="str">
            <v>550-10</v>
          </cell>
        </row>
        <row r="143">
          <cell r="A143" t="str">
            <v>556-10</v>
          </cell>
        </row>
        <row r="144">
          <cell r="A144" t="str">
            <v>562-10</v>
          </cell>
        </row>
        <row r="145">
          <cell r="A145" t="str">
            <v>563-10</v>
          </cell>
        </row>
        <row r="146">
          <cell r="A146" t="str">
            <v>565-10</v>
          </cell>
        </row>
        <row r="147">
          <cell r="A147" t="str">
            <v>566-10</v>
          </cell>
        </row>
        <row r="148">
          <cell r="A148" t="str">
            <v>567-10</v>
          </cell>
        </row>
        <row r="149">
          <cell r="A149" t="str">
            <v>568-10</v>
          </cell>
        </row>
        <row r="150">
          <cell r="A150" t="str">
            <v>569-10</v>
          </cell>
        </row>
        <row r="151">
          <cell r="A151" t="str">
            <v>572-10</v>
          </cell>
        </row>
        <row r="152">
          <cell r="A152" t="str">
            <v>578-10</v>
          </cell>
        </row>
        <row r="153">
          <cell r="A153" t="str">
            <v>579-20</v>
          </cell>
        </row>
        <row r="154">
          <cell r="A154" t="str">
            <v>580-10</v>
          </cell>
        </row>
        <row r="155">
          <cell r="A155" t="str">
            <v>592-10</v>
          </cell>
        </row>
        <row r="156">
          <cell r="A156" t="str">
            <v>594-20</v>
          </cell>
        </row>
        <row r="157">
          <cell r="A157" t="str">
            <v>596-10</v>
          </cell>
        </row>
        <row r="158">
          <cell r="A158" t="str">
            <v>598-30</v>
          </cell>
        </row>
        <row r="159">
          <cell r="A159" t="str">
            <v>599-20</v>
          </cell>
        </row>
        <row r="160">
          <cell r="A160" t="str">
            <v>605-10</v>
          </cell>
        </row>
        <row r="161">
          <cell r="A161" t="str">
            <v>606-20</v>
          </cell>
        </row>
        <row r="162">
          <cell r="A162" t="str">
            <v>607-20</v>
          </cell>
        </row>
        <row r="163">
          <cell r="A163" t="str">
            <v>608-10</v>
          </cell>
        </row>
        <row r="164">
          <cell r="A164" t="str">
            <v>609-10</v>
          </cell>
        </row>
        <row r="165">
          <cell r="A165" t="str">
            <v>611-20</v>
          </cell>
        </row>
        <row r="166">
          <cell r="A166" t="str">
            <v>612-20</v>
          </cell>
        </row>
        <row r="167">
          <cell r="A167" t="str">
            <v>613-20</v>
          </cell>
        </row>
        <row r="168">
          <cell r="A168" t="str">
            <v>614-20</v>
          </cell>
        </row>
        <row r="169">
          <cell r="A169" t="str">
            <v>615-30</v>
          </cell>
        </row>
        <row r="170">
          <cell r="A170" t="str">
            <v>616-10</v>
          </cell>
        </row>
        <row r="171">
          <cell r="A171" t="str">
            <v>617-10</v>
          </cell>
        </row>
        <row r="172">
          <cell r="A172" t="str">
            <v>618-20</v>
          </cell>
        </row>
        <row r="173">
          <cell r="A173" t="str">
            <v>619-20</v>
          </cell>
        </row>
        <row r="174">
          <cell r="A174" t="str">
            <v>620-30</v>
          </cell>
        </row>
        <row r="175">
          <cell r="A175" t="str">
            <v>621-10</v>
          </cell>
        </row>
        <row r="176">
          <cell r="A176" t="str">
            <v>622-10</v>
          </cell>
        </row>
        <row r="177">
          <cell r="A177" t="str">
            <v>623-20</v>
          </cell>
        </row>
        <row r="178">
          <cell r="A178" t="str">
            <v>624-30</v>
          </cell>
        </row>
        <row r="179">
          <cell r="A179" t="str">
            <v>625-30</v>
          </cell>
        </row>
        <row r="180">
          <cell r="A180" t="str">
            <v>626-20</v>
          </cell>
        </row>
        <row r="181">
          <cell r="A181" t="str">
            <v>627-20</v>
          </cell>
        </row>
        <row r="182">
          <cell r="A182" t="str">
            <v>628-10</v>
          </cell>
        </row>
        <row r="183">
          <cell r="A183" t="str">
            <v>629-10</v>
          </cell>
        </row>
        <row r="184">
          <cell r="A184" t="str">
            <v>630-10</v>
          </cell>
        </row>
        <row r="185">
          <cell r="A185" t="str">
            <v>631-10</v>
          </cell>
        </row>
        <row r="186">
          <cell r="A186" t="str">
            <v>632-20</v>
          </cell>
        </row>
        <row r="187">
          <cell r="A187" t="str">
            <v>633-10</v>
          </cell>
        </row>
        <row r="188">
          <cell r="A188" t="str">
            <v>634-10</v>
          </cell>
        </row>
        <row r="189">
          <cell r="A189" t="str">
            <v>635-20</v>
          </cell>
        </row>
        <row r="190">
          <cell r="A190" t="str">
            <v>636-20</v>
          </cell>
        </row>
        <row r="191">
          <cell r="A191" t="str">
            <v>516-20</v>
          </cell>
        </row>
        <row r="192">
          <cell r="A192" t="str">
            <v>637-30</v>
          </cell>
        </row>
        <row r="193">
          <cell r="A193" t="str">
            <v>638-30</v>
          </cell>
        </row>
        <row r="194">
          <cell r="A194" t="str">
            <v>639-30</v>
          </cell>
        </row>
        <row r="195">
          <cell r="A195" t="str">
            <v>640-10</v>
          </cell>
        </row>
        <row r="196">
          <cell r="A196" t="str">
            <v>641-10</v>
          </cell>
        </row>
        <row r="197">
          <cell r="A197" t="str">
            <v>600-10</v>
          </cell>
        </row>
        <row r="198">
          <cell r="A198" t="str">
            <v>601-10</v>
          </cell>
        </row>
        <row r="199">
          <cell r="A199" t="str">
            <v>642-20</v>
          </cell>
        </row>
        <row r="200">
          <cell r="A200" t="str">
            <v>643-20</v>
          </cell>
        </row>
        <row r="201">
          <cell r="A201" t="str">
            <v>644-30</v>
          </cell>
        </row>
        <row r="202">
          <cell r="A202" t="str">
            <v>645-10</v>
          </cell>
        </row>
        <row r="203">
          <cell r="A203" t="str">
            <v>646-10</v>
          </cell>
        </row>
        <row r="204">
          <cell r="A204" t="str">
            <v>647-10</v>
          </cell>
        </row>
        <row r="205">
          <cell r="A205" t="str">
            <v>648-20</v>
          </cell>
        </row>
        <row r="206">
          <cell r="A206" t="str">
            <v>649-10</v>
          </cell>
        </row>
        <row r="207">
          <cell r="A207" t="str">
            <v>650-10</v>
          </cell>
        </row>
        <row r="208">
          <cell r="A208" t="str">
            <v>651-30</v>
          </cell>
        </row>
        <row r="209">
          <cell r="A209" t="str">
            <v>652-10</v>
          </cell>
        </row>
        <row r="210">
          <cell r="A210" t="str">
            <v>653-10</v>
          </cell>
        </row>
        <row r="211">
          <cell r="A211" t="str">
            <v>654-10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O234"/>
  <sheetViews>
    <sheetView tabSelected="1" zoomScale="130" zoomScaleNormal="130"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A197" sqref="A197:F198"/>
    </sheetView>
  </sheetViews>
  <sheetFormatPr defaultRowHeight="12.75" x14ac:dyDescent="0.2"/>
  <cols>
    <col min="1" max="1" width="7.5703125" style="7" bestFit="1" customWidth="1"/>
    <col min="2" max="2" width="56.5703125" style="7" customWidth="1"/>
    <col min="3" max="3" width="7.5703125" style="7" bestFit="1" customWidth="1"/>
    <col min="4" max="4" width="8" style="7" customWidth="1"/>
    <col min="5" max="5" width="8.140625" style="8" bestFit="1" customWidth="1"/>
    <col min="6" max="6" width="5.85546875" style="7" bestFit="1" customWidth="1"/>
    <col min="7" max="7" width="9" style="7" bestFit="1" customWidth="1"/>
    <col min="8" max="8" width="10" style="7" bestFit="1" customWidth="1"/>
    <col min="9" max="9" width="9" style="7" bestFit="1" customWidth="1"/>
    <col min="10" max="10" width="8" style="9" bestFit="1" customWidth="1"/>
    <col min="11" max="11" width="11.7109375" style="8" customWidth="1"/>
    <col min="12" max="12" width="8" style="7" customWidth="1"/>
    <col min="13" max="14" width="9.5703125" style="35" customWidth="1"/>
    <col min="15" max="15" width="28.42578125" style="35" hidden="1" customWidth="1"/>
    <col min="16" max="16" width="9.7109375" style="7" hidden="1" customWidth="1"/>
    <col min="17" max="18" width="9.7109375" style="30" hidden="1" customWidth="1"/>
    <col min="19" max="20" width="9.5703125" style="7" hidden="1" customWidth="1"/>
    <col min="21" max="21" width="9.5703125" style="7" customWidth="1"/>
    <col min="22" max="22" width="12.7109375" style="7" customWidth="1"/>
    <col min="23" max="23" width="7.5703125" style="7" customWidth="1"/>
    <col min="24" max="24" width="10.85546875" style="41" customWidth="1"/>
    <col min="25" max="25" width="10.7109375" style="7" customWidth="1"/>
    <col min="26" max="26" width="9" style="7" customWidth="1"/>
    <col min="27" max="27" width="6.5703125" style="32" customWidth="1"/>
    <col min="28" max="28" width="7.85546875" style="33" customWidth="1"/>
    <col min="29" max="30" width="10.7109375" style="7" customWidth="1"/>
    <col min="31" max="39" width="8.140625" style="7" customWidth="1"/>
    <col min="40" max="40" width="9.140625" style="7"/>
    <col min="41" max="41" width="46.85546875" style="7" customWidth="1"/>
    <col min="42" max="16384" width="9.140625" style="7"/>
  </cols>
  <sheetData>
    <row r="1" spans="1:41" ht="26.25" customHeight="1" x14ac:dyDescent="0.2">
      <c r="A1" s="7" t="s">
        <v>8</v>
      </c>
      <c r="B1" s="7" t="s">
        <v>0</v>
      </c>
      <c r="C1" s="7" t="s">
        <v>1</v>
      </c>
      <c r="D1" s="7" t="s">
        <v>59</v>
      </c>
      <c r="E1" s="8" t="s">
        <v>2</v>
      </c>
      <c r="F1" s="7" t="s">
        <v>3</v>
      </c>
      <c r="G1" s="7" t="s">
        <v>5</v>
      </c>
      <c r="H1" s="7" t="s">
        <v>4</v>
      </c>
      <c r="I1" s="7" t="s">
        <v>6</v>
      </c>
      <c r="J1" s="9" t="s">
        <v>7</v>
      </c>
      <c r="K1" s="8" t="s">
        <v>18</v>
      </c>
      <c r="L1" s="7" t="s">
        <v>19</v>
      </c>
      <c r="M1" s="35" t="s">
        <v>9</v>
      </c>
      <c r="N1" s="29" t="s">
        <v>730</v>
      </c>
      <c r="O1" s="29"/>
      <c r="P1" s="29" t="s">
        <v>514</v>
      </c>
      <c r="Q1" s="29" t="s">
        <v>517</v>
      </c>
      <c r="R1" s="29" t="s">
        <v>755</v>
      </c>
      <c r="S1" s="29" t="s">
        <v>805</v>
      </c>
      <c r="T1" s="29" t="s">
        <v>806</v>
      </c>
      <c r="U1" s="29" t="s">
        <v>827</v>
      </c>
      <c r="V1" s="7" t="s">
        <v>474</v>
      </c>
      <c r="W1" s="30" t="s">
        <v>57</v>
      </c>
      <c r="X1" s="31" t="s">
        <v>190</v>
      </c>
      <c r="Y1" s="8" t="s">
        <v>45</v>
      </c>
      <c r="Z1" s="7" t="s">
        <v>58</v>
      </c>
      <c r="AA1" s="32" t="s">
        <v>87</v>
      </c>
      <c r="AB1" s="33" t="s">
        <v>89</v>
      </c>
      <c r="AC1" s="34" t="s">
        <v>169</v>
      </c>
      <c r="AD1" s="34" t="s">
        <v>169</v>
      </c>
      <c r="AE1" s="35" t="s">
        <v>212</v>
      </c>
      <c r="AF1" s="35" t="s">
        <v>213</v>
      </c>
      <c r="AG1" s="35" t="s">
        <v>214</v>
      </c>
      <c r="AH1" s="35" t="s">
        <v>215</v>
      </c>
      <c r="AI1" s="35" t="s">
        <v>216</v>
      </c>
      <c r="AJ1" s="35" t="s">
        <v>217</v>
      </c>
      <c r="AK1" s="35" t="s">
        <v>218</v>
      </c>
      <c r="AL1" s="35" t="s">
        <v>219</v>
      </c>
      <c r="AM1" s="29" t="s">
        <v>334</v>
      </c>
      <c r="AO1" s="34" t="s">
        <v>169</v>
      </c>
    </row>
    <row r="2" spans="1:41" ht="12.75" hidden="1" customHeight="1" x14ac:dyDescent="0.2">
      <c r="A2" s="7">
        <v>331</v>
      </c>
      <c r="B2" s="7" t="s">
        <v>117</v>
      </c>
      <c r="C2" s="7" t="s">
        <v>35</v>
      </c>
      <c r="D2" s="7" t="s">
        <v>292</v>
      </c>
      <c r="E2" s="8">
        <v>6.92</v>
      </c>
      <c r="F2" s="7">
        <v>1</v>
      </c>
      <c r="G2" s="11">
        <f t="shared" ref="G2:G21" si="0">E2*F2</f>
        <v>6.92</v>
      </c>
      <c r="H2" s="11">
        <v>3.46</v>
      </c>
      <c r="I2" s="11">
        <f t="shared" ref="I2:I5" si="1">G2+H2</f>
        <v>10.379999999999999</v>
      </c>
      <c r="J2" s="13">
        <f t="shared" ref="J2" si="2">G2/I2*100</f>
        <v>66.666666666666671</v>
      </c>
      <c r="K2" s="8">
        <v>319.3</v>
      </c>
      <c r="L2" s="7" t="s">
        <v>24</v>
      </c>
      <c r="M2" s="35">
        <v>24</v>
      </c>
      <c r="N2" s="35" t="s">
        <v>528</v>
      </c>
      <c r="R2" s="29" t="s">
        <v>766</v>
      </c>
      <c r="W2" s="7" t="s">
        <v>68</v>
      </c>
      <c r="X2" s="36"/>
      <c r="AB2" s="33">
        <v>11.15</v>
      </c>
      <c r="AC2" s="7" t="s">
        <v>170</v>
      </c>
      <c r="AE2" s="7" t="s">
        <v>159</v>
      </c>
      <c r="AO2" s="7" t="s">
        <v>170</v>
      </c>
    </row>
    <row r="3" spans="1:41" ht="12.75" hidden="1" customHeight="1" x14ac:dyDescent="0.2">
      <c r="A3" s="7">
        <v>332</v>
      </c>
      <c r="B3" s="7" t="s">
        <v>118</v>
      </c>
      <c r="C3" s="7" t="s">
        <v>35</v>
      </c>
      <c r="D3" s="7" t="s">
        <v>292</v>
      </c>
      <c r="E3" s="8">
        <v>6.73</v>
      </c>
      <c r="F3" s="7">
        <v>1</v>
      </c>
      <c r="G3" s="11">
        <f t="shared" si="0"/>
        <v>6.73</v>
      </c>
      <c r="H3" s="11">
        <v>4.4000000000000004</v>
      </c>
      <c r="I3" s="11">
        <f t="shared" si="1"/>
        <v>11.13</v>
      </c>
      <c r="J3" s="13">
        <f t="shared" ref="J3:J9" si="3">G3/I3*100</f>
        <v>60.467205750224615</v>
      </c>
      <c r="K3" s="8">
        <v>298.7</v>
      </c>
      <c r="L3" s="7" t="s">
        <v>24</v>
      </c>
      <c r="M3" s="35">
        <v>24</v>
      </c>
      <c r="N3" s="35" t="s">
        <v>529</v>
      </c>
      <c r="R3" s="29" t="s">
        <v>767</v>
      </c>
      <c r="W3" s="7" t="s">
        <v>68</v>
      </c>
      <c r="X3" s="36"/>
      <c r="AB3" s="33">
        <v>11.15</v>
      </c>
      <c r="AC3" s="7" t="s">
        <v>171</v>
      </c>
      <c r="AE3" s="7" t="s">
        <v>176</v>
      </c>
      <c r="AO3" s="7" t="s">
        <v>171</v>
      </c>
    </row>
    <row r="4" spans="1:41" ht="12.75" hidden="1" customHeight="1" x14ac:dyDescent="0.2">
      <c r="A4" s="7">
        <v>334</v>
      </c>
      <c r="B4" s="7" t="s">
        <v>135</v>
      </c>
      <c r="C4" s="7" t="s">
        <v>29</v>
      </c>
      <c r="D4" s="7" t="s">
        <v>292</v>
      </c>
      <c r="E4" s="8">
        <v>1.46</v>
      </c>
      <c r="F4" s="7">
        <v>4</v>
      </c>
      <c r="G4" s="7">
        <f t="shared" si="0"/>
        <v>5.84</v>
      </c>
      <c r="H4" s="7">
        <v>2.92</v>
      </c>
      <c r="I4" s="11">
        <f t="shared" si="1"/>
        <v>8.76</v>
      </c>
      <c r="J4" s="13">
        <f t="shared" si="3"/>
        <v>66.666666666666657</v>
      </c>
      <c r="K4" s="8">
        <v>66</v>
      </c>
      <c r="L4" s="7" t="s">
        <v>24</v>
      </c>
      <c r="M4" s="35">
        <v>26</v>
      </c>
      <c r="N4" s="35" t="s">
        <v>530</v>
      </c>
      <c r="P4" s="7">
        <v>66</v>
      </c>
      <c r="R4" s="29" t="s">
        <v>768</v>
      </c>
      <c r="S4" s="37">
        <f>K4/E4</f>
        <v>45.205479452054796</v>
      </c>
      <c r="T4" s="37"/>
      <c r="U4" s="11">
        <f>K4</f>
        <v>66</v>
      </c>
      <c r="W4" s="7" t="s">
        <v>68</v>
      </c>
      <c r="X4" s="36"/>
      <c r="AB4" s="33">
        <v>13.13</v>
      </c>
    </row>
    <row r="5" spans="1:41" ht="12.75" hidden="1" customHeight="1" x14ac:dyDescent="0.2">
      <c r="A5" s="7">
        <v>335</v>
      </c>
      <c r="B5" s="7" t="s">
        <v>132</v>
      </c>
      <c r="C5" s="7" t="s">
        <v>62</v>
      </c>
      <c r="D5" s="7" t="s">
        <v>292</v>
      </c>
      <c r="E5" s="8">
        <v>4.0999999999999996</v>
      </c>
      <c r="F5" s="7">
        <v>2</v>
      </c>
      <c r="G5" s="7">
        <f t="shared" si="0"/>
        <v>8.1999999999999993</v>
      </c>
      <c r="H5" s="7">
        <v>3.31</v>
      </c>
      <c r="I5" s="11">
        <f t="shared" si="1"/>
        <v>11.51</v>
      </c>
      <c r="J5" s="13">
        <f t="shared" si="3"/>
        <v>71.242397914856639</v>
      </c>
      <c r="K5" s="38">
        <v>222.8</v>
      </c>
      <c r="L5" s="7" t="s">
        <v>24</v>
      </c>
      <c r="M5" s="35">
        <v>26</v>
      </c>
      <c r="N5" s="35" t="s">
        <v>531</v>
      </c>
      <c r="P5" s="7">
        <v>204.73</v>
      </c>
      <c r="R5" s="29" t="s">
        <v>769</v>
      </c>
      <c r="S5" s="37">
        <f>K5/E5</f>
        <v>54.341463414634156</v>
      </c>
      <c r="T5" s="37"/>
      <c r="U5" s="11">
        <f t="shared" ref="U5:U10" si="4">K5</f>
        <v>222.8</v>
      </c>
      <c r="W5" s="7" t="s">
        <v>68</v>
      </c>
      <c r="X5" s="36"/>
      <c r="AB5" s="33">
        <v>14.14</v>
      </c>
      <c r="AC5" s="39" t="s">
        <v>197</v>
      </c>
    </row>
    <row r="6" spans="1:41" ht="12.75" hidden="1" customHeight="1" x14ac:dyDescent="0.2">
      <c r="A6" s="7">
        <v>337</v>
      </c>
      <c r="B6" s="7" t="s">
        <v>133</v>
      </c>
      <c r="C6" s="7" t="s">
        <v>62</v>
      </c>
      <c r="D6" s="7" t="s">
        <v>292</v>
      </c>
      <c r="E6" s="8">
        <v>1.59</v>
      </c>
      <c r="F6" s="7">
        <v>4</v>
      </c>
      <c r="G6" s="7">
        <f t="shared" si="0"/>
        <v>6.36</v>
      </c>
      <c r="H6" s="7">
        <v>2.73</v>
      </c>
      <c r="I6" s="11">
        <f t="shared" ref="I6:I21" si="5">G6+H6</f>
        <v>9.09</v>
      </c>
      <c r="J6" s="13">
        <f t="shared" si="3"/>
        <v>69.966996699669977</v>
      </c>
      <c r="K6" s="8">
        <v>81.599999999999994</v>
      </c>
      <c r="L6" s="7" t="s">
        <v>24</v>
      </c>
      <c r="M6" s="35">
        <v>26</v>
      </c>
      <c r="N6" s="35" t="s">
        <v>532</v>
      </c>
      <c r="P6" s="7">
        <v>81.599999999999994</v>
      </c>
      <c r="R6" s="29" t="s">
        <v>770</v>
      </c>
      <c r="S6" s="37">
        <f t="shared" ref="S6:S9" si="6">K6/E6</f>
        <v>51.320754716981128</v>
      </c>
      <c r="T6" s="37"/>
      <c r="U6" s="11">
        <f t="shared" si="4"/>
        <v>81.599999999999994</v>
      </c>
      <c r="W6" s="7" t="s">
        <v>68</v>
      </c>
      <c r="X6" s="36">
        <v>0.8</v>
      </c>
      <c r="AC6" s="39" t="s">
        <v>204</v>
      </c>
    </row>
    <row r="7" spans="1:41" ht="12.75" hidden="1" customHeight="1" x14ac:dyDescent="0.2">
      <c r="A7" s="7">
        <v>338</v>
      </c>
      <c r="B7" s="7" t="s">
        <v>129</v>
      </c>
      <c r="C7" s="7" t="s">
        <v>62</v>
      </c>
      <c r="D7" s="7" t="s">
        <v>292</v>
      </c>
      <c r="E7" s="8">
        <v>0.59399999999999997</v>
      </c>
      <c r="F7" s="7">
        <v>12</v>
      </c>
      <c r="G7" s="7">
        <f t="shared" si="0"/>
        <v>7.1280000000000001</v>
      </c>
      <c r="H7" s="7">
        <v>4.12</v>
      </c>
      <c r="I7" s="11">
        <f t="shared" si="5"/>
        <v>11.248000000000001</v>
      </c>
      <c r="J7" s="13">
        <f t="shared" si="3"/>
        <v>63.371266002844948</v>
      </c>
      <c r="K7" s="38">
        <v>32.979999999999997</v>
      </c>
      <c r="L7" s="7" t="s">
        <v>24</v>
      </c>
      <c r="M7" s="35">
        <v>26</v>
      </c>
      <c r="N7" s="35" t="s">
        <v>533</v>
      </c>
      <c r="P7" s="7">
        <v>30.38</v>
      </c>
      <c r="R7" s="29" t="s">
        <v>771</v>
      </c>
      <c r="S7" s="37">
        <f t="shared" si="6"/>
        <v>55.521885521885523</v>
      </c>
      <c r="T7" s="37"/>
      <c r="U7" s="11">
        <f t="shared" si="4"/>
        <v>32.979999999999997</v>
      </c>
      <c r="W7" s="7" t="s">
        <v>68</v>
      </c>
      <c r="X7" s="36">
        <v>0.25</v>
      </c>
      <c r="AE7" s="7" t="s">
        <v>147</v>
      </c>
    </row>
    <row r="8" spans="1:41" ht="12.75" hidden="1" customHeight="1" x14ac:dyDescent="0.2">
      <c r="A8" s="7">
        <v>339</v>
      </c>
      <c r="B8" s="7" t="s">
        <v>130</v>
      </c>
      <c r="C8" s="7" t="s">
        <v>62</v>
      </c>
      <c r="D8" s="7" t="s">
        <v>292</v>
      </c>
      <c r="E8" s="8">
        <v>0.71</v>
      </c>
      <c r="F8" s="7">
        <v>12</v>
      </c>
      <c r="G8" s="7">
        <f t="shared" si="0"/>
        <v>8.52</v>
      </c>
      <c r="H8" s="11">
        <v>4.21</v>
      </c>
      <c r="I8" s="11">
        <f t="shared" si="5"/>
        <v>12.73</v>
      </c>
      <c r="J8" s="13">
        <f t="shared" si="3"/>
        <v>66.928515318146111</v>
      </c>
      <c r="K8" s="38">
        <v>37.79</v>
      </c>
      <c r="L8" s="7" t="s">
        <v>24</v>
      </c>
      <c r="M8" s="35">
        <v>26</v>
      </c>
      <c r="N8" s="35" t="s">
        <v>534</v>
      </c>
      <c r="P8" s="7">
        <v>34.65</v>
      </c>
      <c r="R8" s="29" t="s">
        <v>772</v>
      </c>
      <c r="S8" s="37">
        <f t="shared" si="6"/>
        <v>53.225352112676056</v>
      </c>
      <c r="T8" s="37"/>
      <c r="U8" s="11">
        <f t="shared" si="4"/>
        <v>37.79</v>
      </c>
      <c r="W8" s="7" t="s">
        <v>68</v>
      </c>
      <c r="X8" s="36">
        <v>0.3</v>
      </c>
      <c r="AC8" s="7" t="s">
        <v>158</v>
      </c>
      <c r="AD8" s="7" t="s">
        <v>177</v>
      </c>
      <c r="AO8" s="7" t="s">
        <v>158</v>
      </c>
    </row>
    <row r="9" spans="1:41" ht="12.95" hidden="1" customHeight="1" x14ac:dyDescent="0.2">
      <c r="A9" s="7">
        <v>340</v>
      </c>
      <c r="B9" s="7" t="s">
        <v>131</v>
      </c>
      <c r="C9" s="7" t="s">
        <v>62</v>
      </c>
      <c r="D9" s="7" t="s">
        <v>292</v>
      </c>
      <c r="E9" s="8">
        <v>0.66</v>
      </c>
      <c r="F9" s="7">
        <v>16</v>
      </c>
      <c r="G9" s="7">
        <f t="shared" si="0"/>
        <v>10.56</v>
      </c>
      <c r="H9" s="7">
        <v>4.21</v>
      </c>
      <c r="I9" s="11">
        <f t="shared" si="5"/>
        <v>14.77</v>
      </c>
      <c r="J9" s="13">
        <f t="shared" si="3"/>
        <v>71.496276235612726</v>
      </c>
      <c r="K9" s="38">
        <v>35.119999999999997</v>
      </c>
      <c r="L9" s="7" t="s">
        <v>24</v>
      </c>
      <c r="M9" s="35">
        <v>26</v>
      </c>
      <c r="N9" s="35" t="s">
        <v>535</v>
      </c>
      <c r="P9" s="7">
        <v>32.21</v>
      </c>
      <c r="R9" s="29" t="s">
        <v>773</v>
      </c>
      <c r="S9" s="37">
        <f t="shared" si="6"/>
        <v>53.212121212121204</v>
      </c>
      <c r="T9" s="37"/>
      <c r="U9" s="11">
        <f t="shared" si="4"/>
        <v>35.119999999999997</v>
      </c>
      <c r="W9" s="7" t="s">
        <v>68</v>
      </c>
      <c r="X9" s="36"/>
      <c r="AB9" s="33">
        <v>11.15</v>
      </c>
      <c r="AC9" s="7" t="s">
        <v>202</v>
      </c>
    </row>
    <row r="10" spans="1:41" ht="12.75" hidden="1" customHeight="1" x14ac:dyDescent="0.2">
      <c r="A10" s="7">
        <v>343</v>
      </c>
      <c r="B10" s="7" t="s">
        <v>134</v>
      </c>
      <c r="C10" s="7" t="s">
        <v>62</v>
      </c>
      <c r="D10" s="7" t="s">
        <v>292</v>
      </c>
      <c r="E10" s="8">
        <v>2.06</v>
      </c>
      <c r="F10" s="7">
        <v>2</v>
      </c>
      <c r="G10" s="7">
        <f t="shared" si="0"/>
        <v>4.12</v>
      </c>
      <c r="H10" s="7">
        <v>2.66</v>
      </c>
      <c r="I10" s="11">
        <f t="shared" si="5"/>
        <v>6.78</v>
      </c>
      <c r="J10" s="13">
        <f t="shared" ref="J10:J21" si="7">G10/I10*100</f>
        <v>60.766961651917406</v>
      </c>
      <c r="K10" s="8">
        <v>103</v>
      </c>
      <c r="L10" s="7" t="s">
        <v>24</v>
      </c>
      <c r="M10" s="35">
        <v>26</v>
      </c>
      <c r="N10" s="35" t="s">
        <v>536</v>
      </c>
      <c r="P10" s="7">
        <v>103</v>
      </c>
      <c r="R10" s="29" t="s">
        <v>774</v>
      </c>
      <c r="S10" s="37">
        <f t="shared" ref="S10" si="8">K10/E10</f>
        <v>50</v>
      </c>
      <c r="T10" s="37"/>
      <c r="U10" s="11">
        <f t="shared" si="4"/>
        <v>103</v>
      </c>
      <c r="W10" s="7" t="s">
        <v>68</v>
      </c>
      <c r="X10" s="36"/>
      <c r="AB10" s="33">
        <v>11.15</v>
      </c>
      <c r="AE10" s="7" t="s">
        <v>146</v>
      </c>
    </row>
    <row r="11" spans="1:41" ht="12.75" hidden="1" customHeight="1" x14ac:dyDescent="0.2">
      <c r="A11" s="7">
        <v>344</v>
      </c>
      <c r="B11" s="7" t="s">
        <v>136</v>
      </c>
      <c r="C11" s="7" t="s">
        <v>29</v>
      </c>
      <c r="D11" s="7" t="s">
        <v>292</v>
      </c>
      <c r="E11" s="8">
        <v>0.85</v>
      </c>
      <c r="F11" s="7">
        <v>8</v>
      </c>
      <c r="G11" s="7">
        <f t="shared" si="0"/>
        <v>6.8</v>
      </c>
      <c r="H11" s="7">
        <v>5.5</v>
      </c>
      <c r="I11" s="11">
        <f t="shared" si="5"/>
        <v>12.3</v>
      </c>
      <c r="J11" s="13">
        <f t="shared" si="7"/>
        <v>55.284552845528445</v>
      </c>
      <c r="K11" s="8">
        <v>43.4</v>
      </c>
      <c r="L11" s="7" t="s">
        <v>24</v>
      </c>
      <c r="M11" s="35">
        <v>22</v>
      </c>
      <c r="N11" s="35" t="s">
        <v>537</v>
      </c>
      <c r="R11" s="29" t="s">
        <v>775</v>
      </c>
      <c r="X11" s="36">
        <v>0.85</v>
      </c>
      <c r="AE11" s="7" t="s">
        <v>157</v>
      </c>
      <c r="AF11" s="7" t="s">
        <v>293</v>
      </c>
    </row>
    <row r="12" spans="1:41" ht="12.75" hidden="1" customHeight="1" x14ac:dyDescent="0.2">
      <c r="A12" s="7">
        <v>345</v>
      </c>
      <c r="B12" s="7" t="s">
        <v>137</v>
      </c>
      <c r="C12" s="7" t="s">
        <v>35</v>
      </c>
      <c r="D12" s="7" t="s">
        <v>292</v>
      </c>
      <c r="E12" s="8">
        <v>9.2899999999999991</v>
      </c>
      <c r="F12" s="7">
        <v>1</v>
      </c>
      <c r="G12" s="7">
        <f t="shared" si="0"/>
        <v>9.2899999999999991</v>
      </c>
      <c r="H12" s="7">
        <v>7.67</v>
      </c>
      <c r="I12" s="11">
        <f t="shared" si="5"/>
        <v>16.96</v>
      </c>
      <c r="J12" s="13">
        <f t="shared" si="7"/>
        <v>54.77594339622641</v>
      </c>
      <c r="K12" s="8">
        <v>416.33</v>
      </c>
      <c r="L12" s="7" t="s">
        <v>24</v>
      </c>
      <c r="M12" s="35">
        <v>24</v>
      </c>
      <c r="N12" s="35" t="s">
        <v>538</v>
      </c>
      <c r="R12" s="29" t="s">
        <v>776</v>
      </c>
      <c r="W12" s="7" t="s">
        <v>68</v>
      </c>
      <c r="X12" s="36"/>
    </row>
    <row r="13" spans="1:41" ht="12.75" hidden="1" customHeight="1" x14ac:dyDescent="0.2">
      <c r="A13" s="7">
        <v>346</v>
      </c>
      <c r="B13" s="7" t="s">
        <v>138</v>
      </c>
      <c r="C13" s="7" t="s">
        <v>35</v>
      </c>
      <c r="D13" s="7" t="s">
        <v>292</v>
      </c>
      <c r="E13" s="8">
        <v>12.56</v>
      </c>
      <c r="F13" s="7">
        <v>1</v>
      </c>
      <c r="G13" s="7">
        <f t="shared" si="0"/>
        <v>12.56</v>
      </c>
      <c r="H13" s="7">
        <v>7.27</v>
      </c>
      <c r="I13" s="11">
        <f t="shared" si="5"/>
        <v>19.829999999999998</v>
      </c>
      <c r="J13" s="13">
        <f t="shared" si="7"/>
        <v>63.33837619768029</v>
      </c>
      <c r="K13" s="8">
        <v>544.77</v>
      </c>
      <c r="L13" s="7" t="s">
        <v>24</v>
      </c>
      <c r="M13" s="35">
        <v>24</v>
      </c>
      <c r="N13" s="35" t="s">
        <v>539</v>
      </c>
      <c r="R13" s="29" t="s">
        <v>777</v>
      </c>
      <c r="W13" s="7" t="s">
        <v>68</v>
      </c>
      <c r="X13" s="36"/>
    </row>
    <row r="14" spans="1:41" ht="12.75" hidden="1" customHeight="1" x14ac:dyDescent="0.2">
      <c r="A14" s="7">
        <v>368</v>
      </c>
      <c r="B14" s="7" t="s">
        <v>148</v>
      </c>
      <c r="C14" s="7" t="s">
        <v>62</v>
      </c>
      <c r="D14" s="7" t="s">
        <v>292</v>
      </c>
      <c r="E14" s="8">
        <v>1.21</v>
      </c>
      <c r="F14" s="7">
        <v>4</v>
      </c>
      <c r="G14" s="7">
        <f t="shared" si="0"/>
        <v>4.84</v>
      </c>
      <c r="H14" s="7">
        <v>2.91</v>
      </c>
      <c r="I14" s="11">
        <f t="shared" si="5"/>
        <v>7.75</v>
      </c>
      <c r="J14" s="13">
        <f t="shared" si="7"/>
        <v>62.451612903225808</v>
      </c>
      <c r="K14" s="53">
        <v>66.75</v>
      </c>
      <c r="L14" s="7" t="s">
        <v>24</v>
      </c>
      <c r="M14" s="35">
        <v>26</v>
      </c>
      <c r="N14" s="35" t="s">
        <v>540</v>
      </c>
      <c r="P14" s="7">
        <v>57.6</v>
      </c>
      <c r="R14" s="29" t="s">
        <v>778</v>
      </c>
      <c r="S14" s="37">
        <f>K14/E14</f>
        <v>55.165289256198349</v>
      </c>
      <c r="T14" s="37"/>
      <c r="U14" s="11">
        <f>K14</f>
        <v>66.75</v>
      </c>
      <c r="X14" s="36">
        <v>0.8</v>
      </c>
      <c r="AA14" s="8"/>
      <c r="AB14" s="7"/>
    </row>
    <row r="15" spans="1:41" ht="12.75" hidden="1" customHeight="1" x14ac:dyDescent="0.2">
      <c r="A15" s="7">
        <v>369</v>
      </c>
      <c r="B15" s="7" t="s">
        <v>160</v>
      </c>
      <c r="C15" s="7" t="s">
        <v>35</v>
      </c>
      <c r="D15" s="7" t="s">
        <v>292</v>
      </c>
      <c r="E15" s="8">
        <v>0.53</v>
      </c>
      <c r="F15" s="7">
        <v>12</v>
      </c>
      <c r="G15" s="7">
        <f t="shared" si="0"/>
        <v>6.36</v>
      </c>
      <c r="H15" s="7">
        <v>3.7</v>
      </c>
      <c r="I15" s="11">
        <f t="shared" si="5"/>
        <v>10.06</v>
      </c>
      <c r="J15" s="13">
        <f t="shared" si="7"/>
        <v>63.220675944333991</v>
      </c>
      <c r="K15" s="8">
        <v>27.1</v>
      </c>
      <c r="L15" s="7" t="s">
        <v>24</v>
      </c>
      <c r="M15" s="35">
        <v>22</v>
      </c>
      <c r="N15" s="35" t="s">
        <v>541</v>
      </c>
      <c r="R15" s="29" t="s">
        <v>779</v>
      </c>
      <c r="X15" s="36">
        <v>0.8</v>
      </c>
      <c r="AA15" s="8"/>
      <c r="AB15" s="7"/>
      <c r="AE15" s="7" t="s">
        <v>294</v>
      </c>
    </row>
    <row r="16" spans="1:41" ht="12.75" hidden="1" customHeight="1" x14ac:dyDescent="0.2">
      <c r="A16" s="7">
        <v>370</v>
      </c>
      <c r="B16" s="7" t="s">
        <v>161</v>
      </c>
      <c r="C16" s="7" t="s">
        <v>35</v>
      </c>
      <c r="D16" s="7" t="s">
        <v>292</v>
      </c>
      <c r="E16" s="8">
        <v>0.84</v>
      </c>
      <c r="F16" s="7">
        <v>8</v>
      </c>
      <c r="G16" s="7">
        <f t="shared" si="0"/>
        <v>6.72</v>
      </c>
      <c r="H16" s="7">
        <v>4.0199999999999996</v>
      </c>
      <c r="I16" s="11">
        <f t="shared" si="5"/>
        <v>10.739999999999998</v>
      </c>
      <c r="J16" s="13">
        <f t="shared" si="7"/>
        <v>62.569832402234645</v>
      </c>
      <c r="K16" s="8">
        <v>42.9</v>
      </c>
      <c r="L16" s="7" t="s">
        <v>24</v>
      </c>
      <c r="M16" s="35">
        <v>22</v>
      </c>
      <c r="N16" s="35" t="s">
        <v>542</v>
      </c>
      <c r="R16" s="29" t="s">
        <v>780</v>
      </c>
      <c r="W16" s="40" t="s">
        <v>167</v>
      </c>
      <c r="X16" s="36"/>
      <c r="Y16" s="39"/>
      <c r="AA16" s="8"/>
      <c r="AB16" s="7"/>
      <c r="AE16" s="7" t="s">
        <v>295</v>
      </c>
    </row>
    <row r="17" spans="1:34" ht="12.75" hidden="1" customHeight="1" x14ac:dyDescent="0.2">
      <c r="A17" s="7">
        <v>384</v>
      </c>
      <c r="B17" s="7" t="s">
        <v>175</v>
      </c>
      <c r="C17" s="7" t="s">
        <v>62</v>
      </c>
      <c r="D17" s="7" t="s">
        <v>292</v>
      </c>
      <c r="E17" s="8">
        <v>2.31</v>
      </c>
      <c r="F17" s="7">
        <v>2</v>
      </c>
      <c r="G17" s="7">
        <f t="shared" si="0"/>
        <v>4.62</v>
      </c>
      <c r="H17" s="7">
        <v>3.06</v>
      </c>
      <c r="I17" s="11">
        <f t="shared" si="5"/>
        <v>7.68</v>
      </c>
      <c r="J17" s="13">
        <f t="shared" si="7"/>
        <v>60.15625</v>
      </c>
      <c r="K17" s="38">
        <v>131.34</v>
      </c>
      <c r="L17" s="7" t="s">
        <v>24</v>
      </c>
      <c r="M17" s="35">
        <v>26</v>
      </c>
      <c r="N17" s="35" t="s">
        <v>543</v>
      </c>
      <c r="P17" s="7">
        <v>113.85</v>
      </c>
      <c r="R17" s="29" t="s">
        <v>781</v>
      </c>
      <c r="S17" s="37">
        <f>K17/E17</f>
        <v>56.857142857142854</v>
      </c>
      <c r="T17" s="37"/>
      <c r="U17" s="11">
        <f t="shared" ref="U17:U20" si="9">K17</f>
        <v>131.34</v>
      </c>
      <c r="X17" s="36">
        <v>0.8</v>
      </c>
      <c r="AA17" s="8"/>
      <c r="AB17" s="7"/>
    </row>
    <row r="18" spans="1:34" ht="12.75" hidden="1" customHeight="1" x14ac:dyDescent="0.2">
      <c r="A18" s="7">
        <v>387</v>
      </c>
      <c r="B18" s="7" t="s">
        <v>178</v>
      </c>
      <c r="C18" s="7" t="s">
        <v>62</v>
      </c>
      <c r="D18" s="7" t="s">
        <v>292</v>
      </c>
      <c r="E18" s="8">
        <v>0.88500000000000001</v>
      </c>
      <c r="F18" s="7">
        <v>8</v>
      </c>
      <c r="G18" s="15">
        <f t="shared" si="0"/>
        <v>7.08</v>
      </c>
      <c r="H18" s="11">
        <v>5.3220000000000001</v>
      </c>
      <c r="I18" s="11">
        <f t="shared" si="5"/>
        <v>12.402000000000001</v>
      </c>
      <c r="J18" s="13">
        <f t="shared" si="7"/>
        <v>57.087566521528778</v>
      </c>
      <c r="K18" s="38">
        <v>57.08</v>
      </c>
      <c r="L18" s="7" t="s">
        <v>24</v>
      </c>
      <c r="M18" s="35">
        <v>26</v>
      </c>
      <c r="N18" s="35" t="s">
        <v>544</v>
      </c>
      <c r="P18" s="7">
        <v>51.4</v>
      </c>
      <c r="Q18" s="30">
        <v>55.67</v>
      </c>
      <c r="R18" s="29" t="s">
        <v>782</v>
      </c>
      <c r="S18" s="37">
        <f t="shared" ref="S18:S19" si="10">K18/E18</f>
        <v>64.497175141242934</v>
      </c>
      <c r="T18" s="37"/>
      <c r="U18" s="11">
        <f t="shared" si="9"/>
        <v>57.08</v>
      </c>
      <c r="X18" s="36">
        <v>1.3</v>
      </c>
    </row>
    <row r="19" spans="1:34" ht="12.75" hidden="1" customHeight="1" x14ac:dyDescent="0.2">
      <c r="A19" s="7">
        <v>388</v>
      </c>
      <c r="B19" s="7" t="s">
        <v>179</v>
      </c>
      <c r="C19" s="7" t="s">
        <v>29</v>
      </c>
      <c r="D19" s="7" t="s">
        <v>292</v>
      </c>
      <c r="E19" s="8">
        <v>0.79600000000000004</v>
      </c>
      <c r="F19" s="7">
        <v>8</v>
      </c>
      <c r="G19" s="15">
        <f t="shared" si="0"/>
        <v>6.3680000000000003</v>
      </c>
      <c r="H19" s="11">
        <v>4.09</v>
      </c>
      <c r="I19" s="11">
        <f t="shared" si="5"/>
        <v>10.458</v>
      </c>
      <c r="J19" s="13">
        <f t="shared" si="7"/>
        <v>60.891183782750048</v>
      </c>
      <c r="K19" s="38">
        <v>49.01</v>
      </c>
      <c r="L19" s="7" t="s">
        <v>24</v>
      </c>
      <c r="M19" s="35">
        <v>26</v>
      </c>
      <c r="N19" s="35" t="s">
        <v>545</v>
      </c>
      <c r="P19" s="7">
        <v>43.9</v>
      </c>
      <c r="Q19" s="30">
        <v>47.74</v>
      </c>
      <c r="R19" s="29" t="s">
        <v>783</v>
      </c>
      <c r="S19" s="37">
        <f t="shared" si="10"/>
        <v>61.570351758793961</v>
      </c>
      <c r="T19" s="37"/>
      <c r="U19" s="11">
        <f t="shared" si="9"/>
        <v>49.01</v>
      </c>
      <c r="X19" s="36">
        <v>1.2</v>
      </c>
      <c r="AC19" s="7" t="s">
        <v>203</v>
      </c>
    </row>
    <row r="20" spans="1:34" ht="12.75" hidden="1" customHeight="1" x14ac:dyDescent="0.2">
      <c r="A20" s="7">
        <v>389</v>
      </c>
      <c r="B20" s="7" t="s">
        <v>181</v>
      </c>
      <c r="C20" s="7" t="s">
        <v>29</v>
      </c>
      <c r="D20" s="7" t="s">
        <v>291</v>
      </c>
      <c r="E20" s="8">
        <v>2.39</v>
      </c>
      <c r="F20" s="7">
        <v>4</v>
      </c>
      <c r="G20" s="7">
        <f t="shared" ref="G20" si="11">E20*F20</f>
        <v>9.56</v>
      </c>
      <c r="H20" s="11">
        <v>3.13</v>
      </c>
      <c r="I20" s="11">
        <f t="shared" ref="I20" si="12">G20+H20</f>
        <v>12.690000000000001</v>
      </c>
      <c r="J20" s="13">
        <f t="shared" ref="J20" si="13">G20/I20*100</f>
        <v>75.334909377462566</v>
      </c>
      <c r="K20" s="38">
        <v>120.24</v>
      </c>
      <c r="L20" s="7" t="s">
        <v>24</v>
      </c>
      <c r="M20" s="35">
        <v>26</v>
      </c>
      <c r="N20" s="35" t="s">
        <v>546</v>
      </c>
      <c r="P20" s="7">
        <v>105</v>
      </c>
      <c r="Q20" s="30">
        <v>116.46</v>
      </c>
      <c r="R20" s="29" t="s">
        <v>784</v>
      </c>
      <c r="S20" s="37" t="s">
        <v>41</v>
      </c>
      <c r="T20" s="37"/>
      <c r="U20" s="11">
        <f t="shared" si="9"/>
        <v>120.24</v>
      </c>
      <c r="V20" s="7" t="s">
        <v>473</v>
      </c>
      <c r="X20" s="36">
        <v>1.4</v>
      </c>
      <c r="Y20" s="7" t="s">
        <v>472</v>
      </c>
      <c r="AE20" s="7" t="s">
        <v>198</v>
      </c>
      <c r="AF20" s="7" t="s">
        <v>301</v>
      </c>
    </row>
    <row r="21" spans="1:34" ht="12.75" hidden="1" customHeight="1" x14ac:dyDescent="0.2">
      <c r="A21" s="7">
        <v>390</v>
      </c>
      <c r="B21" s="7" t="s">
        <v>182</v>
      </c>
      <c r="C21" s="7" t="s">
        <v>43</v>
      </c>
      <c r="D21" s="7" t="s">
        <v>292</v>
      </c>
      <c r="E21" s="8">
        <v>0.52</v>
      </c>
      <c r="F21" s="7">
        <v>12</v>
      </c>
      <c r="G21" s="7">
        <f t="shared" si="0"/>
        <v>6.24</v>
      </c>
      <c r="H21" s="11">
        <v>5.7880000000000003</v>
      </c>
      <c r="I21" s="11">
        <f t="shared" si="5"/>
        <v>12.028</v>
      </c>
      <c r="J21" s="13">
        <f t="shared" si="7"/>
        <v>51.878949118722986</v>
      </c>
      <c r="K21" s="8">
        <v>27.6</v>
      </c>
      <c r="L21" s="7" t="s">
        <v>24</v>
      </c>
      <c r="M21" s="35">
        <v>31</v>
      </c>
      <c r="N21" s="35" t="s">
        <v>547</v>
      </c>
      <c r="R21" s="29" t="s">
        <v>785</v>
      </c>
      <c r="X21" s="36">
        <v>0.9</v>
      </c>
      <c r="AE21" s="7" t="s">
        <v>196</v>
      </c>
      <c r="AF21" s="7" t="s">
        <v>209</v>
      </c>
      <c r="AG21" s="7" t="s">
        <v>225</v>
      </c>
      <c r="AH21" s="7" t="s">
        <v>235</v>
      </c>
    </row>
    <row r="22" spans="1:34" ht="12.75" hidden="1" customHeight="1" x14ac:dyDescent="0.2">
      <c r="A22" s="7">
        <v>398</v>
      </c>
      <c r="B22" s="7" t="s">
        <v>183</v>
      </c>
      <c r="C22" s="7" t="s">
        <v>62</v>
      </c>
      <c r="D22" s="7" t="s">
        <v>292</v>
      </c>
      <c r="E22" s="8">
        <v>2.8119999999999998</v>
      </c>
      <c r="F22" s="7">
        <v>4</v>
      </c>
      <c r="G22" s="11">
        <f t="shared" ref="G22:G23" si="14">E22*F22</f>
        <v>11.247999999999999</v>
      </c>
      <c r="H22" s="7">
        <v>3.22</v>
      </c>
      <c r="I22" s="11">
        <f t="shared" ref="I22:I23" si="15">G22+H22</f>
        <v>14.468</v>
      </c>
      <c r="J22" s="13">
        <f t="shared" ref="J22:J23" si="16">G22/I22*100</f>
        <v>77.743986729333699</v>
      </c>
      <c r="K22" s="38">
        <v>160.09</v>
      </c>
      <c r="L22" s="7" t="s">
        <v>24</v>
      </c>
      <c r="M22" s="35">
        <v>26</v>
      </c>
      <c r="N22" s="35" t="s">
        <v>548</v>
      </c>
      <c r="P22" s="7">
        <v>139.19999999999999</v>
      </c>
      <c r="R22" s="29" t="s">
        <v>786</v>
      </c>
      <c r="S22" s="37">
        <f t="shared" ref="S22:S23" si="17">K22/E22</f>
        <v>56.931009957325749</v>
      </c>
      <c r="T22" s="37"/>
      <c r="U22" s="11">
        <f t="shared" ref="U22:U27" si="18">K22</f>
        <v>160.09</v>
      </c>
      <c r="X22" s="36"/>
    </row>
    <row r="23" spans="1:34" ht="12.75" hidden="1" customHeight="1" x14ac:dyDescent="0.2">
      <c r="A23" s="7">
        <v>399</v>
      </c>
      <c r="B23" s="7" t="s">
        <v>184</v>
      </c>
      <c r="C23" s="7" t="s">
        <v>62</v>
      </c>
      <c r="D23" s="7" t="s">
        <v>292</v>
      </c>
      <c r="E23" s="8">
        <v>4.13</v>
      </c>
      <c r="F23" s="7">
        <v>2</v>
      </c>
      <c r="G23" s="7">
        <f t="shared" si="14"/>
        <v>8.26</v>
      </c>
      <c r="H23" s="7">
        <v>2.8170000000000002</v>
      </c>
      <c r="I23" s="11">
        <f t="shared" si="15"/>
        <v>11.077</v>
      </c>
      <c r="J23" s="13">
        <f t="shared" si="16"/>
        <v>74.568926604676349</v>
      </c>
      <c r="K23" s="38">
        <v>218.48</v>
      </c>
      <c r="L23" s="7" t="s">
        <v>24</v>
      </c>
      <c r="M23" s="35">
        <v>26</v>
      </c>
      <c r="N23" s="35" t="s">
        <v>549</v>
      </c>
      <c r="P23" s="7">
        <v>187.2</v>
      </c>
      <c r="R23" s="29" t="s">
        <v>787</v>
      </c>
      <c r="S23" s="37">
        <f t="shared" si="17"/>
        <v>52.900726392251812</v>
      </c>
      <c r="T23" s="37"/>
      <c r="U23" s="11">
        <f t="shared" si="18"/>
        <v>218.48</v>
      </c>
      <c r="X23" s="36"/>
      <c r="Y23" s="7">
        <v>4.26</v>
      </c>
    </row>
    <row r="24" spans="1:34" ht="12.75" hidden="1" customHeight="1" x14ac:dyDescent="0.2">
      <c r="A24" s="7">
        <v>406</v>
      </c>
      <c r="B24" s="7" t="s">
        <v>189</v>
      </c>
      <c r="C24" s="7" t="s">
        <v>60</v>
      </c>
      <c r="D24" s="7" t="s">
        <v>292</v>
      </c>
      <c r="E24" s="8">
        <v>0.245</v>
      </c>
      <c r="F24" s="7">
        <v>18</v>
      </c>
      <c r="G24" s="7">
        <f>E24*F24</f>
        <v>4.41</v>
      </c>
      <c r="H24" s="7">
        <v>2.74</v>
      </c>
      <c r="I24" s="11">
        <f t="shared" ref="I24" si="19">G24+H24</f>
        <v>7.15</v>
      </c>
      <c r="J24" s="13">
        <f t="shared" ref="J24" si="20">G24/I24*100</f>
        <v>61.67832167832168</v>
      </c>
      <c r="K24" s="38">
        <v>19.2</v>
      </c>
      <c r="L24" s="7" t="s">
        <v>24</v>
      </c>
      <c r="M24" s="35">
        <v>26</v>
      </c>
      <c r="N24" s="35" t="s">
        <v>550</v>
      </c>
      <c r="P24" s="7">
        <v>18.100000000000001</v>
      </c>
      <c r="R24" s="29" t="s">
        <v>788</v>
      </c>
      <c r="S24" s="37">
        <f>K24/E24</f>
        <v>78.367346938775512</v>
      </c>
      <c r="T24" s="37"/>
      <c r="U24" s="11">
        <f t="shared" si="18"/>
        <v>19.2</v>
      </c>
      <c r="X24" s="36"/>
    </row>
    <row r="25" spans="1:34" ht="12.75" hidden="1" customHeight="1" x14ac:dyDescent="0.2">
      <c r="A25" s="7">
        <v>409</v>
      </c>
      <c r="B25" s="7" t="s">
        <v>191</v>
      </c>
      <c r="C25" s="7" t="s">
        <v>62</v>
      </c>
      <c r="D25" s="7" t="s">
        <v>292</v>
      </c>
      <c r="E25" s="8">
        <v>2.36</v>
      </c>
      <c r="F25" s="7">
        <v>2</v>
      </c>
      <c r="G25" s="7">
        <f t="shared" ref="G25" si="21">E25*F25</f>
        <v>4.72</v>
      </c>
      <c r="H25" s="7">
        <v>3.6</v>
      </c>
      <c r="I25" s="11">
        <f t="shared" ref="I25" si="22">G25+H25</f>
        <v>8.32</v>
      </c>
      <c r="J25" s="13">
        <f t="shared" ref="J25" si="23">G25/I25*100</f>
        <v>56.730769230769226</v>
      </c>
      <c r="K25" s="38">
        <v>164.97</v>
      </c>
      <c r="L25" s="7" t="s">
        <v>24</v>
      </c>
      <c r="M25" s="35">
        <v>26</v>
      </c>
      <c r="N25" s="35" t="s">
        <v>551</v>
      </c>
      <c r="P25" s="7">
        <v>154.57</v>
      </c>
      <c r="R25" s="29" t="s">
        <v>789</v>
      </c>
      <c r="S25" s="37">
        <f>K25/E25</f>
        <v>69.902542372881356</v>
      </c>
      <c r="T25" s="37"/>
      <c r="U25" s="11">
        <f t="shared" si="18"/>
        <v>164.97</v>
      </c>
      <c r="X25" s="36"/>
      <c r="AE25" s="7" t="s">
        <v>221</v>
      </c>
      <c r="AF25" s="7" t="s">
        <v>304</v>
      </c>
    </row>
    <row r="26" spans="1:34" ht="12.75" hidden="1" customHeight="1" x14ac:dyDescent="0.2">
      <c r="A26" s="7">
        <v>413</v>
      </c>
      <c r="B26" s="7" t="s">
        <v>205</v>
      </c>
      <c r="C26" s="7" t="s">
        <v>140</v>
      </c>
      <c r="D26" s="7" t="s">
        <v>292</v>
      </c>
      <c r="E26" s="8">
        <v>0.57999999999999996</v>
      </c>
      <c r="F26" s="7">
        <v>12</v>
      </c>
      <c r="G26" s="7">
        <f t="shared" ref="G26:G34" si="24">E26*F26</f>
        <v>6.9599999999999991</v>
      </c>
      <c r="H26" s="7">
        <v>4.46</v>
      </c>
      <c r="I26" s="11">
        <f t="shared" ref="I26:I27" si="25">G26+H26</f>
        <v>11.419999999999998</v>
      </c>
      <c r="J26" s="13">
        <f t="shared" ref="J26:J27" si="26">G26/I26*100</f>
        <v>60.94570928196147</v>
      </c>
      <c r="K26" s="38">
        <v>32.82</v>
      </c>
      <c r="L26" s="7" t="s">
        <v>24</v>
      </c>
      <c r="M26" s="35">
        <v>26</v>
      </c>
      <c r="N26" s="35" t="s">
        <v>552</v>
      </c>
      <c r="P26" s="7">
        <v>30.26</v>
      </c>
      <c r="R26" s="29" t="s">
        <v>790</v>
      </c>
      <c r="S26" s="37">
        <f t="shared" ref="S26:S27" si="27">K26/E26</f>
        <v>56.58620689655173</v>
      </c>
      <c r="T26" s="37"/>
      <c r="U26" s="11">
        <f t="shared" si="18"/>
        <v>32.82</v>
      </c>
      <c r="X26" s="36"/>
    </row>
    <row r="27" spans="1:34" ht="12.75" hidden="1" customHeight="1" x14ac:dyDescent="0.2">
      <c r="A27" s="7">
        <v>414</v>
      </c>
      <c r="B27" s="7" t="s">
        <v>206</v>
      </c>
      <c r="C27" s="7" t="s">
        <v>140</v>
      </c>
      <c r="D27" s="7" t="s">
        <v>292</v>
      </c>
      <c r="E27" s="8">
        <v>0.67</v>
      </c>
      <c r="F27" s="7">
        <v>12</v>
      </c>
      <c r="G27" s="7">
        <f t="shared" si="24"/>
        <v>8.0400000000000009</v>
      </c>
      <c r="H27" s="11">
        <v>3.9</v>
      </c>
      <c r="I27" s="11">
        <f t="shared" si="25"/>
        <v>11.940000000000001</v>
      </c>
      <c r="J27" s="13">
        <f t="shared" si="26"/>
        <v>67.336683417085425</v>
      </c>
      <c r="K27" s="38">
        <v>38.42</v>
      </c>
      <c r="L27" s="7" t="s">
        <v>24</v>
      </c>
      <c r="M27" s="35">
        <v>26</v>
      </c>
      <c r="N27" s="35" t="s">
        <v>553</v>
      </c>
      <c r="P27" s="7">
        <v>35.47</v>
      </c>
      <c r="R27" s="29" t="s">
        <v>791</v>
      </c>
      <c r="S27" s="37">
        <f t="shared" si="27"/>
        <v>57.343283582089555</v>
      </c>
      <c r="T27" s="37"/>
      <c r="U27" s="11">
        <f t="shared" si="18"/>
        <v>38.42</v>
      </c>
      <c r="X27" s="36"/>
      <c r="Z27" s="7" t="s">
        <v>41</v>
      </c>
    </row>
    <row r="28" spans="1:34" ht="12.75" hidden="1" customHeight="1" x14ac:dyDescent="0.2">
      <c r="A28" s="7">
        <v>417</v>
      </c>
      <c r="B28" s="7" t="s">
        <v>207</v>
      </c>
      <c r="C28" s="7" t="s">
        <v>43</v>
      </c>
      <c r="D28" s="7" t="s">
        <v>292</v>
      </c>
      <c r="E28" s="8">
        <v>0.37</v>
      </c>
      <c r="F28" s="7">
        <v>16</v>
      </c>
      <c r="G28" s="7">
        <f t="shared" si="24"/>
        <v>5.92</v>
      </c>
      <c r="H28" s="7">
        <v>4.28</v>
      </c>
      <c r="I28" s="11">
        <f t="shared" ref="I28:I31" si="28">G28+H28</f>
        <v>10.199999999999999</v>
      </c>
      <c r="J28" s="13">
        <f t="shared" ref="J28:J31" si="29">G28/I28*100</f>
        <v>58.039215686274517</v>
      </c>
      <c r="K28" s="8">
        <v>20</v>
      </c>
      <c r="L28" s="7" t="s">
        <v>24</v>
      </c>
      <c r="M28" s="35">
        <v>31</v>
      </c>
      <c r="N28" s="35" t="s">
        <v>554</v>
      </c>
      <c r="R28" s="29" t="s">
        <v>792</v>
      </c>
      <c r="X28" s="36"/>
      <c r="AE28" s="7" t="s">
        <v>226</v>
      </c>
    </row>
    <row r="29" spans="1:34" ht="12.75" hidden="1" customHeight="1" x14ac:dyDescent="0.2">
      <c r="A29" s="7">
        <v>418</v>
      </c>
      <c r="B29" s="7" t="s">
        <v>208</v>
      </c>
      <c r="C29" s="7" t="s">
        <v>43</v>
      </c>
      <c r="D29" s="7" t="s">
        <v>292</v>
      </c>
      <c r="E29" s="16">
        <v>0.45500000000000002</v>
      </c>
      <c r="F29" s="7">
        <v>16</v>
      </c>
      <c r="G29" s="7">
        <f t="shared" si="24"/>
        <v>7.28</v>
      </c>
      <c r="I29" s="11">
        <f t="shared" si="28"/>
        <v>7.28</v>
      </c>
      <c r="J29" s="13">
        <f t="shared" si="29"/>
        <v>100</v>
      </c>
      <c r="K29" s="8">
        <v>25</v>
      </c>
      <c r="L29" s="7" t="s">
        <v>24</v>
      </c>
      <c r="M29" s="35">
        <v>31</v>
      </c>
      <c r="N29" s="35" t="s">
        <v>555</v>
      </c>
      <c r="R29" s="29" t="s">
        <v>793</v>
      </c>
      <c r="X29" s="36"/>
      <c r="AE29" s="7" t="s">
        <v>227</v>
      </c>
    </row>
    <row r="30" spans="1:34" ht="12.75" hidden="1" customHeight="1" x14ac:dyDescent="0.2">
      <c r="A30" s="7">
        <v>419</v>
      </c>
      <c r="B30" s="7" t="s">
        <v>736</v>
      </c>
      <c r="C30" s="7" t="s">
        <v>62</v>
      </c>
      <c r="D30" s="7" t="s">
        <v>292</v>
      </c>
      <c r="E30" s="16">
        <v>0.52700000000000002</v>
      </c>
      <c r="F30" s="7">
        <v>12</v>
      </c>
      <c r="G30" s="7">
        <f t="shared" si="24"/>
        <v>6.3239999999999998</v>
      </c>
      <c r="H30" s="7">
        <v>3.5960000000000001</v>
      </c>
      <c r="I30" s="7">
        <f t="shared" si="28"/>
        <v>9.92</v>
      </c>
      <c r="J30" s="15">
        <f t="shared" si="29"/>
        <v>63.749999999999993</v>
      </c>
      <c r="K30" s="8">
        <v>64.680000000000007</v>
      </c>
      <c r="L30" s="7" t="s">
        <v>24</v>
      </c>
      <c r="M30" s="35">
        <v>38</v>
      </c>
      <c r="N30" s="35" t="s">
        <v>556</v>
      </c>
      <c r="R30" s="29" t="s">
        <v>794</v>
      </c>
      <c r="V30" s="7">
        <v>0.316</v>
      </c>
      <c r="X30" s="36"/>
    </row>
    <row r="31" spans="1:34" ht="12.75" hidden="1" customHeight="1" x14ac:dyDescent="0.2">
      <c r="A31" s="7">
        <v>420</v>
      </c>
      <c r="B31" s="7" t="s">
        <v>738</v>
      </c>
      <c r="C31" s="7" t="s">
        <v>62</v>
      </c>
      <c r="D31" s="7" t="s">
        <v>292</v>
      </c>
      <c r="E31" s="16">
        <v>0.31</v>
      </c>
      <c r="F31" s="7">
        <v>12</v>
      </c>
      <c r="G31" s="7">
        <f t="shared" si="24"/>
        <v>3.7199999999999998</v>
      </c>
      <c r="H31" s="7">
        <v>2.3359999999999999</v>
      </c>
      <c r="I31" s="7">
        <f t="shared" si="28"/>
        <v>6.0559999999999992</v>
      </c>
      <c r="J31" s="15">
        <f t="shared" si="29"/>
        <v>61.426684280052847</v>
      </c>
      <c r="K31" s="8">
        <v>22.43</v>
      </c>
      <c r="L31" s="7" t="s">
        <v>24</v>
      </c>
      <c r="M31" s="35">
        <v>38</v>
      </c>
      <c r="N31" s="35" t="s">
        <v>557</v>
      </c>
      <c r="R31" s="29" t="s">
        <v>795</v>
      </c>
      <c r="X31" s="36"/>
    </row>
    <row r="32" spans="1:34" ht="12.75" hidden="1" customHeight="1" x14ac:dyDescent="0.2">
      <c r="A32" s="7">
        <v>421</v>
      </c>
      <c r="B32" s="7" t="s">
        <v>220</v>
      </c>
      <c r="C32" s="7" t="s">
        <v>62</v>
      </c>
      <c r="D32" s="7" t="s">
        <v>292</v>
      </c>
      <c r="E32" s="8">
        <v>4.9000000000000004</v>
      </c>
      <c r="F32" s="7">
        <v>1</v>
      </c>
      <c r="G32" s="7">
        <f t="shared" si="24"/>
        <v>4.9000000000000004</v>
      </c>
      <c r="H32" s="7">
        <v>5.5</v>
      </c>
      <c r="I32" s="7">
        <f t="shared" ref="I32" si="30">G32+H32</f>
        <v>10.4</v>
      </c>
      <c r="J32" s="15">
        <f t="shared" ref="J32" si="31">G32/I32*100</f>
        <v>47.115384615384613</v>
      </c>
      <c r="K32" s="8">
        <v>900</v>
      </c>
      <c r="L32" s="7" t="s">
        <v>24</v>
      </c>
      <c r="M32" s="35">
        <v>26</v>
      </c>
      <c r="N32" s="35" t="s">
        <v>558</v>
      </c>
      <c r="P32" s="7">
        <v>900</v>
      </c>
      <c r="R32" s="29" t="s">
        <v>796</v>
      </c>
      <c r="S32" s="37">
        <f>K32/E32</f>
        <v>183.67346938775509</v>
      </c>
      <c r="T32" s="37"/>
      <c r="U32" s="11">
        <f>K32</f>
        <v>900</v>
      </c>
      <c r="X32" s="36"/>
    </row>
    <row r="33" spans="1:40" ht="12.75" hidden="1" customHeight="1" x14ac:dyDescent="0.2">
      <c r="A33" s="7">
        <v>428</v>
      </c>
      <c r="B33" s="7" t="s">
        <v>737</v>
      </c>
      <c r="C33" s="7" t="s">
        <v>62</v>
      </c>
      <c r="D33" s="7" t="s">
        <v>292</v>
      </c>
      <c r="E33" s="16">
        <v>0.69</v>
      </c>
      <c r="F33" s="7">
        <v>12</v>
      </c>
      <c r="G33" s="7">
        <f t="shared" si="24"/>
        <v>8.2799999999999994</v>
      </c>
      <c r="H33" s="7">
        <v>6.2</v>
      </c>
      <c r="I33" s="7">
        <f t="shared" ref="I33:I34" si="32">G33+H33</f>
        <v>14.48</v>
      </c>
      <c r="J33" s="15">
        <f t="shared" ref="J33:J34" si="33">G33/I33*100</f>
        <v>57.182320441988942</v>
      </c>
      <c r="K33" s="8">
        <v>70.56</v>
      </c>
      <c r="L33" s="7" t="s">
        <v>24</v>
      </c>
      <c r="M33" s="35">
        <v>38</v>
      </c>
      <c r="N33" s="35" t="s">
        <v>559</v>
      </c>
      <c r="R33" s="29" t="s">
        <v>797</v>
      </c>
      <c r="X33" s="36"/>
    </row>
    <row r="34" spans="1:40" ht="12.75" hidden="1" customHeight="1" x14ac:dyDescent="0.2">
      <c r="A34" s="7">
        <v>429</v>
      </c>
      <c r="B34" s="7" t="s">
        <v>739</v>
      </c>
      <c r="C34" s="7" t="s">
        <v>62</v>
      </c>
      <c r="D34" s="7" t="s">
        <v>292</v>
      </c>
      <c r="E34" s="8">
        <v>0.44</v>
      </c>
      <c r="F34" s="7">
        <v>12</v>
      </c>
      <c r="G34" s="7">
        <f t="shared" si="24"/>
        <v>5.28</v>
      </c>
      <c r="H34" s="7">
        <v>2.5299999999999998</v>
      </c>
      <c r="I34" s="7">
        <f t="shared" si="32"/>
        <v>7.8100000000000005</v>
      </c>
      <c r="J34" s="15">
        <f t="shared" si="33"/>
        <v>67.605633802816897</v>
      </c>
      <c r="K34" s="8">
        <v>33.22</v>
      </c>
      <c r="L34" s="7" t="s">
        <v>24</v>
      </c>
      <c r="M34" s="35">
        <v>38</v>
      </c>
      <c r="N34" s="35" t="s">
        <v>560</v>
      </c>
      <c r="R34" s="29" t="s">
        <v>798</v>
      </c>
      <c r="X34" s="36"/>
      <c r="Z34" s="7" t="s">
        <v>41</v>
      </c>
    </row>
    <row r="35" spans="1:40" ht="12.75" hidden="1" customHeight="1" x14ac:dyDescent="0.2">
      <c r="A35" s="7">
        <v>430</v>
      </c>
      <c r="B35" s="7" t="s">
        <v>237</v>
      </c>
      <c r="C35" s="7" t="s">
        <v>29</v>
      </c>
      <c r="D35" s="7" t="s">
        <v>291</v>
      </c>
      <c r="E35" s="8">
        <v>2.06</v>
      </c>
      <c r="F35" s="7">
        <v>6</v>
      </c>
      <c r="G35" s="7">
        <f t="shared" ref="G35" si="34">E35*F35</f>
        <v>12.36</v>
      </c>
      <c r="H35" s="7">
        <v>4.3140000000000001</v>
      </c>
      <c r="I35" s="7">
        <f t="shared" ref="I35" si="35">G35+H35</f>
        <v>16.673999999999999</v>
      </c>
      <c r="J35" s="15">
        <f t="shared" ref="J35" si="36">G35/I35*100</f>
        <v>74.127383951061532</v>
      </c>
      <c r="K35" s="8">
        <v>111.38</v>
      </c>
      <c r="L35" s="7" t="s">
        <v>24</v>
      </c>
      <c r="M35" s="35">
        <v>40</v>
      </c>
      <c r="N35" s="35" t="s">
        <v>561</v>
      </c>
      <c r="P35" s="7">
        <v>108.86</v>
      </c>
      <c r="R35" s="29" t="s">
        <v>799</v>
      </c>
      <c r="S35" s="8">
        <v>109.83</v>
      </c>
      <c r="T35" s="8"/>
      <c r="U35" s="11">
        <v>114.81</v>
      </c>
      <c r="V35" s="7" t="s">
        <v>473</v>
      </c>
      <c r="X35" s="36"/>
      <c r="AE35" s="7" t="s">
        <v>232</v>
      </c>
      <c r="AF35" s="7" t="s">
        <v>245</v>
      </c>
      <c r="AG35" s="7" t="s">
        <v>316</v>
      </c>
      <c r="AM35" s="7" t="s">
        <v>343</v>
      </c>
      <c r="AN35" s="7" t="s">
        <v>368</v>
      </c>
    </row>
    <row r="36" spans="1:40" ht="12.75" hidden="1" customHeight="1" x14ac:dyDescent="0.2">
      <c r="A36" s="7">
        <v>431</v>
      </c>
      <c r="B36" s="7" t="s">
        <v>233</v>
      </c>
      <c r="C36" s="7" t="s">
        <v>62</v>
      </c>
      <c r="D36" s="7" t="s">
        <v>292</v>
      </c>
      <c r="E36" s="16">
        <v>1.0760000000000001</v>
      </c>
      <c r="F36" s="7">
        <v>4</v>
      </c>
      <c r="G36" s="7">
        <f t="shared" ref="G36:G62" si="37">E36*F36</f>
        <v>4.3040000000000003</v>
      </c>
      <c r="H36" s="7">
        <v>5.32</v>
      </c>
      <c r="I36" s="7">
        <f t="shared" ref="I36:I38" si="38">G36+H36</f>
        <v>9.6240000000000006</v>
      </c>
      <c r="J36" s="15">
        <f t="shared" ref="J36:J38" si="39">G36/I36*100</f>
        <v>44.721529509559431</v>
      </c>
      <c r="K36" s="8">
        <v>62</v>
      </c>
      <c r="L36" s="7" t="s">
        <v>24</v>
      </c>
      <c r="M36" s="35">
        <v>26</v>
      </c>
      <c r="N36" s="35" t="s">
        <v>562</v>
      </c>
      <c r="P36" s="7">
        <v>62</v>
      </c>
      <c r="R36" s="29" t="s">
        <v>800</v>
      </c>
      <c r="S36" s="37">
        <f t="shared" ref="S36:S37" si="40">K36/E36</f>
        <v>57.62081784386617</v>
      </c>
      <c r="T36" s="37"/>
      <c r="U36" s="11">
        <f t="shared" ref="U36:U37" si="41">K36</f>
        <v>62</v>
      </c>
      <c r="X36" s="36"/>
      <c r="AE36" s="39" t="s">
        <v>272</v>
      </c>
    </row>
    <row r="37" spans="1:40" ht="12.75" hidden="1" customHeight="1" x14ac:dyDescent="0.2">
      <c r="A37" s="7">
        <v>432</v>
      </c>
      <c r="B37" s="7" t="s">
        <v>234</v>
      </c>
      <c r="C37" s="7" t="s">
        <v>29</v>
      </c>
      <c r="D37" s="7" t="s">
        <v>292</v>
      </c>
      <c r="E37" s="8">
        <v>0.85</v>
      </c>
      <c r="F37" s="7">
        <v>8</v>
      </c>
      <c r="G37" s="7">
        <f t="shared" ref="G37" si="42">E37*F37</f>
        <v>6.8</v>
      </c>
      <c r="H37" s="7">
        <v>6.4279999999999999</v>
      </c>
      <c r="I37" s="7">
        <f t="shared" ref="I37" si="43">G37+H37</f>
        <v>13.228</v>
      </c>
      <c r="J37" s="15">
        <f t="shared" ref="J37" si="44">G37/I37*100</f>
        <v>51.406108255216211</v>
      </c>
      <c r="K37" s="38">
        <v>52.41</v>
      </c>
      <c r="L37" s="7" t="s">
        <v>24</v>
      </c>
      <c r="M37" s="35">
        <v>26</v>
      </c>
      <c r="N37" s="35" t="s">
        <v>563</v>
      </c>
      <c r="P37" s="7">
        <v>49.49</v>
      </c>
      <c r="Q37" s="30">
        <v>51.06</v>
      </c>
      <c r="R37" s="29" t="s">
        <v>801</v>
      </c>
      <c r="S37" s="37">
        <f t="shared" si="40"/>
        <v>61.658823529411762</v>
      </c>
      <c r="T37" s="37"/>
      <c r="U37" s="11">
        <f t="shared" si="41"/>
        <v>52.41</v>
      </c>
      <c r="V37" s="7" t="s">
        <v>473</v>
      </c>
      <c r="X37" s="36"/>
      <c r="AE37" s="39"/>
    </row>
    <row r="38" spans="1:40" ht="12.75" hidden="1" customHeight="1" x14ac:dyDescent="0.2">
      <c r="A38" s="7">
        <v>433</v>
      </c>
      <c r="B38" s="7" t="s">
        <v>243</v>
      </c>
      <c r="C38" s="7" t="s">
        <v>62</v>
      </c>
      <c r="D38" s="7" t="s">
        <v>291</v>
      </c>
      <c r="E38" s="8">
        <v>0.95</v>
      </c>
      <c r="F38" s="7">
        <v>8</v>
      </c>
      <c r="G38" s="7">
        <f t="shared" si="37"/>
        <v>7.6</v>
      </c>
      <c r="H38" s="7">
        <v>5.3109999999999999</v>
      </c>
      <c r="I38" s="7">
        <f t="shared" si="38"/>
        <v>12.911</v>
      </c>
      <c r="J38" s="15">
        <f t="shared" si="39"/>
        <v>58.864534118193788</v>
      </c>
      <c r="K38" s="8">
        <v>43</v>
      </c>
      <c r="L38" s="7" t="s">
        <v>24</v>
      </c>
      <c r="M38" s="35">
        <v>41</v>
      </c>
      <c r="N38" s="35" t="s">
        <v>564</v>
      </c>
      <c r="R38" s="29" t="s">
        <v>802</v>
      </c>
      <c r="X38" s="36"/>
    </row>
    <row r="39" spans="1:40" ht="12.75" hidden="1" customHeight="1" x14ac:dyDescent="0.2">
      <c r="A39" s="7">
        <v>434</v>
      </c>
      <c r="B39" s="7" t="s">
        <v>394</v>
      </c>
      <c r="C39" s="7" t="s">
        <v>62</v>
      </c>
      <c r="D39" s="7" t="s">
        <v>291</v>
      </c>
      <c r="E39" s="8">
        <v>1.52</v>
      </c>
      <c r="F39" s="7">
        <v>8</v>
      </c>
      <c r="G39" s="7">
        <f t="shared" si="37"/>
        <v>12.16</v>
      </c>
      <c r="H39" s="7">
        <v>10.28</v>
      </c>
      <c r="I39" s="7">
        <f t="shared" ref="I39" si="45">G39+H39</f>
        <v>22.439999999999998</v>
      </c>
      <c r="J39" s="15">
        <f t="shared" ref="J39" si="46">G39/I39*100</f>
        <v>54.188948306595378</v>
      </c>
      <c r="K39" s="8">
        <v>59.5</v>
      </c>
      <c r="L39" s="7" t="s">
        <v>24</v>
      </c>
      <c r="M39" s="35">
        <v>41</v>
      </c>
      <c r="N39" s="35" t="s">
        <v>565</v>
      </c>
      <c r="R39" s="29" t="s">
        <v>803</v>
      </c>
      <c r="X39" s="36"/>
    </row>
    <row r="40" spans="1:40" ht="12.75" hidden="1" customHeight="1" x14ac:dyDescent="0.2">
      <c r="A40" s="7">
        <v>435</v>
      </c>
      <c r="B40" s="7" t="s">
        <v>238</v>
      </c>
      <c r="C40" s="7" t="s">
        <v>62</v>
      </c>
      <c r="D40" s="7" t="s">
        <v>291</v>
      </c>
      <c r="E40" s="8">
        <v>15.016</v>
      </c>
      <c r="F40" s="7">
        <v>1</v>
      </c>
      <c r="G40" s="7">
        <f t="shared" si="37"/>
        <v>15.016</v>
      </c>
      <c r="H40" s="7">
        <v>12.92</v>
      </c>
      <c r="I40" s="7">
        <f t="shared" ref="I40" si="47">G40+H40</f>
        <v>27.936</v>
      </c>
      <c r="J40" s="15">
        <f t="shared" ref="J40" si="48">G40/I40*100</f>
        <v>53.751431844215347</v>
      </c>
      <c r="K40" s="8">
        <v>592</v>
      </c>
      <c r="L40" s="7" t="s">
        <v>24</v>
      </c>
      <c r="M40" s="35">
        <v>41</v>
      </c>
      <c r="N40" s="35" t="s">
        <v>566</v>
      </c>
      <c r="R40" s="29" t="s">
        <v>804</v>
      </c>
      <c r="X40" s="36"/>
    </row>
    <row r="41" spans="1:40" hidden="1" x14ac:dyDescent="0.2">
      <c r="A41" s="7">
        <v>436</v>
      </c>
      <c r="B41" s="7" t="s">
        <v>246</v>
      </c>
      <c r="C41" s="7" t="s">
        <v>62</v>
      </c>
      <c r="D41" s="7" t="s">
        <v>292</v>
      </c>
      <c r="E41" s="8">
        <v>4.1829999999999998</v>
      </c>
      <c r="F41" s="7">
        <v>1</v>
      </c>
      <c r="G41" s="7">
        <f t="shared" si="37"/>
        <v>4.1829999999999998</v>
      </c>
      <c r="H41" s="7">
        <v>5</v>
      </c>
      <c r="I41" s="7">
        <f>G41+H41</f>
        <v>9.1829999999999998</v>
      </c>
      <c r="J41" s="15">
        <f t="shared" ref="J41" si="49">G41/I41*100</f>
        <v>45.551562670151363</v>
      </c>
      <c r="K41" s="38">
        <v>326.67</v>
      </c>
      <c r="L41" s="7" t="s">
        <v>24</v>
      </c>
      <c r="M41" s="35">
        <v>26</v>
      </c>
      <c r="N41" s="35" t="s">
        <v>567</v>
      </c>
      <c r="P41" s="7">
        <v>294</v>
      </c>
      <c r="R41" s="30">
        <v>320</v>
      </c>
      <c r="S41" s="37">
        <f>K41/E41</f>
        <v>78.094668897920158</v>
      </c>
      <c r="T41" s="37"/>
      <c r="U41" s="11">
        <f>K41</f>
        <v>326.67</v>
      </c>
      <c r="X41" s="36"/>
    </row>
    <row r="42" spans="1:40" hidden="1" x14ac:dyDescent="0.2">
      <c r="A42" s="7">
        <v>437</v>
      </c>
      <c r="B42" s="7" t="s">
        <v>475</v>
      </c>
      <c r="C42" s="7" t="s">
        <v>155</v>
      </c>
      <c r="D42" s="7" t="s">
        <v>292</v>
      </c>
      <c r="E42" s="16">
        <v>1.07</v>
      </c>
      <c r="F42" s="7">
        <v>6</v>
      </c>
      <c r="G42" s="7">
        <f t="shared" si="37"/>
        <v>6.42</v>
      </c>
      <c r="H42" s="7">
        <v>5.08</v>
      </c>
      <c r="I42" s="7">
        <f t="shared" ref="I42:I45" si="50">G42+H42</f>
        <v>11.5</v>
      </c>
      <c r="J42" s="15">
        <f t="shared" ref="J42:J45" si="51">G42/I42*100</f>
        <v>55.826086956521735</v>
      </c>
      <c r="K42" s="38">
        <v>73.83</v>
      </c>
      <c r="L42" s="7" t="s">
        <v>24</v>
      </c>
      <c r="M42" s="35">
        <v>40</v>
      </c>
      <c r="N42" s="35" t="s">
        <v>568</v>
      </c>
      <c r="P42" s="7">
        <v>72.290000000000006</v>
      </c>
      <c r="U42" s="11">
        <v>74.069999999999993</v>
      </c>
      <c r="X42" s="36"/>
    </row>
    <row r="43" spans="1:40" hidden="1" x14ac:dyDescent="0.2">
      <c r="A43" s="7">
        <v>438</v>
      </c>
      <c r="B43" s="7" t="s">
        <v>247</v>
      </c>
      <c r="C43" s="7" t="s">
        <v>62</v>
      </c>
      <c r="D43" s="7" t="s">
        <v>292</v>
      </c>
      <c r="E43" s="8">
        <v>1.34</v>
      </c>
      <c r="F43" s="7">
        <v>6</v>
      </c>
      <c r="G43" s="7">
        <f t="shared" si="37"/>
        <v>8.0400000000000009</v>
      </c>
      <c r="H43" s="7">
        <v>6.3650000000000002</v>
      </c>
      <c r="I43" s="7">
        <f t="shared" si="50"/>
        <v>14.405000000000001</v>
      </c>
      <c r="J43" s="15">
        <f t="shared" si="51"/>
        <v>55.813953488372093</v>
      </c>
      <c r="K43" s="38">
        <v>83.86</v>
      </c>
      <c r="L43" s="7" t="s">
        <v>24</v>
      </c>
      <c r="M43" s="35">
        <v>40</v>
      </c>
      <c r="N43" s="35" t="s">
        <v>569</v>
      </c>
      <c r="P43" s="7">
        <v>77.260000000000005</v>
      </c>
      <c r="Q43" s="30">
        <v>77.260000000000005</v>
      </c>
      <c r="S43" s="8">
        <v>84.15</v>
      </c>
      <c r="T43" s="8"/>
      <c r="U43" s="11">
        <v>85.62</v>
      </c>
      <c r="X43" s="36"/>
      <c r="AM43" s="7" t="s">
        <v>345</v>
      </c>
    </row>
    <row r="44" spans="1:40" hidden="1" x14ac:dyDescent="0.2">
      <c r="A44" s="7">
        <v>439</v>
      </c>
      <c r="B44" s="7" t="s">
        <v>370</v>
      </c>
      <c r="C44" s="7" t="s">
        <v>62</v>
      </c>
      <c r="D44" s="7" t="s">
        <v>292</v>
      </c>
      <c r="E44" s="8">
        <v>1.99</v>
      </c>
      <c r="F44" s="7">
        <v>6</v>
      </c>
      <c r="G44" s="7">
        <f t="shared" si="37"/>
        <v>11.94</v>
      </c>
      <c r="H44" s="7">
        <v>6.3650000000000002</v>
      </c>
      <c r="I44" s="7">
        <f t="shared" si="50"/>
        <v>18.305</v>
      </c>
      <c r="J44" s="15">
        <f t="shared" si="51"/>
        <v>65.228079759628514</v>
      </c>
      <c r="K44" s="38">
        <v>130.65</v>
      </c>
      <c r="L44" s="7" t="s">
        <v>24</v>
      </c>
      <c r="M44" s="35">
        <v>40</v>
      </c>
      <c r="N44" s="35" t="s">
        <v>570</v>
      </c>
      <c r="P44" s="7">
        <v>120.37</v>
      </c>
      <c r="S44" s="8">
        <v>120.37</v>
      </c>
      <c r="T44" s="8">
        <v>131.12</v>
      </c>
      <c r="U44" s="11">
        <v>133.4</v>
      </c>
      <c r="X44" s="36"/>
      <c r="AM44" s="7" t="s">
        <v>344</v>
      </c>
    </row>
    <row r="45" spans="1:40" hidden="1" x14ac:dyDescent="0.2">
      <c r="A45" s="7">
        <v>440</v>
      </c>
      <c r="B45" s="7" t="s">
        <v>248</v>
      </c>
      <c r="C45" s="7" t="s">
        <v>62</v>
      </c>
      <c r="D45" s="7" t="s">
        <v>292</v>
      </c>
      <c r="E45" s="8">
        <v>1.66</v>
      </c>
      <c r="F45" s="7">
        <v>6</v>
      </c>
      <c r="G45" s="7">
        <f t="shared" si="37"/>
        <v>9.9599999999999991</v>
      </c>
      <c r="H45" s="7">
        <v>7.15</v>
      </c>
      <c r="I45" s="11">
        <f t="shared" si="50"/>
        <v>17.11</v>
      </c>
      <c r="J45" s="15">
        <f t="shared" si="51"/>
        <v>58.211572180011686</v>
      </c>
      <c r="K45" s="38">
        <v>106.25</v>
      </c>
      <c r="L45" s="7" t="s">
        <v>24</v>
      </c>
      <c r="M45" s="35">
        <v>40</v>
      </c>
      <c r="N45" s="35" t="s">
        <v>571</v>
      </c>
      <c r="P45" s="7">
        <v>103.83</v>
      </c>
      <c r="S45" s="8">
        <v>106.63</v>
      </c>
      <c r="T45" s="8"/>
      <c r="U45" s="11">
        <v>108.51</v>
      </c>
      <c r="X45" s="36"/>
      <c r="AM45" s="7" t="s">
        <v>346</v>
      </c>
    </row>
    <row r="46" spans="1:40" hidden="1" x14ac:dyDescent="0.2">
      <c r="A46" s="7">
        <v>441</v>
      </c>
      <c r="B46" s="7" t="s">
        <v>249</v>
      </c>
      <c r="C46" s="7" t="s">
        <v>155</v>
      </c>
      <c r="D46" s="7" t="s">
        <v>292</v>
      </c>
      <c r="E46" s="8">
        <v>4.6399999999999997</v>
      </c>
      <c r="F46" s="7">
        <v>2</v>
      </c>
      <c r="G46" s="7">
        <f t="shared" si="37"/>
        <v>9.2799999999999994</v>
      </c>
      <c r="H46" s="7">
        <v>4.8449999999999998</v>
      </c>
      <c r="I46" s="11">
        <f t="shared" ref="I46:I47" si="52">G46+H46</f>
        <v>14.125</v>
      </c>
      <c r="J46" s="15">
        <f t="shared" ref="J46:J47" si="53">G46/I46*100</f>
        <v>65.699115044247776</v>
      </c>
      <c r="K46" s="8">
        <v>276</v>
      </c>
      <c r="L46" s="7" t="s">
        <v>24</v>
      </c>
      <c r="M46" s="35">
        <v>40</v>
      </c>
      <c r="N46" s="35" t="s">
        <v>572</v>
      </c>
      <c r="P46" s="7">
        <v>276</v>
      </c>
      <c r="U46" s="11">
        <v>276</v>
      </c>
      <c r="X46" s="36"/>
      <c r="AA46" s="32">
        <v>2.72</v>
      </c>
    </row>
    <row r="47" spans="1:40" hidden="1" x14ac:dyDescent="0.2">
      <c r="A47" s="7">
        <v>442</v>
      </c>
      <c r="B47" s="7" t="s">
        <v>257</v>
      </c>
      <c r="C47" s="7" t="s">
        <v>62</v>
      </c>
      <c r="D47" s="7" t="s">
        <v>292</v>
      </c>
      <c r="E47" s="8">
        <v>0.21199999999999999</v>
      </c>
      <c r="F47" s="7">
        <v>10</v>
      </c>
      <c r="G47" s="7">
        <f t="shared" si="37"/>
        <v>2.12</v>
      </c>
      <c r="H47" s="7">
        <v>4.2830000000000004</v>
      </c>
      <c r="I47" s="11">
        <f t="shared" si="52"/>
        <v>6.4030000000000005</v>
      </c>
      <c r="J47" s="15">
        <f t="shared" si="53"/>
        <v>33.109479931282209</v>
      </c>
      <c r="K47" s="8">
        <v>12.5</v>
      </c>
      <c r="L47" s="7" t="s">
        <v>24</v>
      </c>
      <c r="M47" s="35">
        <v>42</v>
      </c>
      <c r="X47" s="36"/>
    </row>
    <row r="48" spans="1:40" hidden="1" x14ac:dyDescent="0.2">
      <c r="A48" s="7">
        <v>444</v>
      </c>
      <c r="B48" s="7" t="s">
        <v>256</v>
      </c>
      <c r="C48" s="7" t="s">
        <v>62</v>
      </c>
      <c r="D48" s="7" t="s">
        <v>292</v>
      </c>
      <c r="E48" s="8">
        <v>0.84299999999999997</v>
      </c>
      <c r="F48" s="7">
        <v>6</v>
      </c>
      <c r="G48" s="7">
        <f t="shared" si="37"/>
        <v>5.0579999999999998</v>
      </c>
      <c r="H48" s="7">
        <v>4.9950000000000001</v>
      </c>
      <c r="I48" s="11">
        <f t="shared" ref="I48" si="54">G48+H48</f>
        <v>10.053000000000001</v>
      </c>
      <c r="J48" s="15">
        <f t="shared" ref="J48" si="55">G48/I48*100</f>
        <v>50.313339301700978</v>
      </c>
      <c r="K48" s="8">
        <v>38</v>
      </c>
      <c r="L48" s="7" t="s">
        <v>24</v>
      </c>
      <c r="M48" s="35">
        <v>42</v>
      </c>
      <c r="X48" s="36"/>
      <c r="AA48" s="32">
        <v>0.47</v>
      </c>
    </row>
    <row r="49" spans="1:39" hidden="1" x14ac:dyDescent="0.2">
      <c r="A49" s="7">
        <v>445</v>
      </c>
      <c r="B49" s="7" t="s">
        <v>261</v>
      </c>
      <c r="C49" s="7" t="s">
        <v>29</v>
      </c>
      <c r="D49" s="7" t="s">
        <v>292</v>
      </c>
      <c r="E49" s="8">
        <v>3.5</v>
      </c>
      <c r="F49" s="7">
        <v>1</v>
      </c>
      <c r="G49" s="7">
        <f t="shared" si="37"/>
        <v>3.5</v>
      </c>
      <c r="H49" s="7">
        <v>3.45</v>
      </c>
      <c r="I49" s="11">
        <f t="shared" ref="I49:I50" si="56">G49+H49</f>
        <v>6.95</v>
      </c>
      <c r="J49" s="15">
        <f t="shared" ref="J49:J50" si="57">G49/I49*100</f>
        <v>50.359712230215827</v>
      </c>
      <c r="K49" s="8">
        <v>216.7</v>
      </c>
      <c r="L49" s="7" t="s">
        <v>24</v>
      </c>
      <c r="M49" s="35">
        <v>44</v>
      </c>
      <c r="N49" s="35" t="s">
        <v>573</v>
      </c>
      <c r="X49" s="36"/>
    </row>
    <row r="50" spans="1:39" hidden="1" x14ac:dyDescent="0.2">
      <c r="A50" s="7">
        <v>446</v>
      </c>
      <c r="B50" s="7" t="s">
        <v>262</v>
      </c>
      <c r="C50" s="7" t="s">
        <v>29</v>
      </c>
      <c r="D50" s="7" t="s">
        <v>292</v>
      </c>
      <c r="E50" s="8">
        <v>1.4</v>
      </c>
      <c r="F50" s="7">
        <v>4</v>
      </c>
      <c r="G50" s="7">
        <f t="shared" si="37"/>
        <v>5.6</v>
      </c>
      <c r="H50" s="7">
        <v>2.99</v>
      </c>
      <c r="I50" s="11">
        <f t="shared" si="56"/>
        <v>8.59</v>
      </c>
      <c r="J50" s="15">
        <f t="shared" si="57"/>
        <v>65.192083818393471</v>
      </c>
      <c r="K50" s="8">
        <v>76.8</v>
      </c>
      <c r="L50" s="7" t="s">
        <v>24</v>
      </c>
      <c r="M50" s="35">
        <v>44</v>
      </c>
      <c r="N50" s="35" t="s">
        <v>574</v>
      </c>
      <c r="X50" s="36"/>
      <c r="AE50" s="7" t="s">
        <v>289</v>
      </c>
    </row>
    <row r="51" spans="1:39" hidden="1" x14ac:dyDescent="0.2">
      <c r="A51" s="7">
        <v>447</v>
      </c>
      <c r="B51" s="7" t="s">
        <v>263</v>
      </c>
      <c r="C51" s="7" t="s">
        <v>62</v>
      </c>
      <c r="D51" s="7" t="s">
        <v>292</v>
      </c>
      <c r="E51" s="8">
        <v>1.2</v>
      </c>
      <c r="F51" s="7">
        <v>5</v>
      </c>
      <c r="G51" s="7">
        <f t="shared" si="37"/>
        <v>6</v>
      </c>
      <c r="H51" s="7">
        <v>5.4160000000000004</v>
      </c>
      <c r="I51" s="11">
        <f t="shared" ref="I51:I61" si="58">G51+H51</f>
        <v>11.416</v>
      </c>
      <c r="J51" s="15">
        <f t="shared" ref="J51:J61" si="59">G51/I51*100</f>
        <v>52.557813594954453</v>
      </c>
      <c r="K51" s="8">
        <v>66.900000000000006</v>
      </c>
      <c r="L51" s="7" t="s">
        <v>24</v>
      </c>
      <c r="M51" s="35">
        <v>44</v>
      </c>
      <c r="N51" s="35" t="s">
        <v>575</v>
      </c>
      <c r="X51" s="36"/>
    </row>
    <row r="52" spans="1:39" hidden="1" x14ac:dyDescent="0.2">
      <c r="A52" s="7">
        <v>448</v>
      </c>
      <c r="B52" s="7" t="s">
        <v>350</v>
      </c>
      <c r="C52" s="7" t="s">
        <v>29</v>
      </c>
      <c r="D52" s="7" t="s">
        <v>292</v>
      </c>
      <c r="E52" s="8">
        <v>3</v>
      </c>
      <c r="F52" s="7">
        <v>4</v>
      </c>
      <c r="G52" s="7">
        <f t="shared" si="37"/>
        <v>12</v>
      </c>
      <c r="H52" s="7">
        <v>4.7110000000000003</v>
      </c>
      <c r="I52" s="11">
        <f t="shared" si="58"/>
        <v>16.710999999999999</v>
      </c>
      <c r="J52" s="15">
        <f t="shared" si="59"/>
        <v>71.808988091676156</v>
      </c>
      <c r="K52" s="8">
        <v>145</v>
      </c>
      <c r="L52" s="7" t="s">
        <v>24</v>
      </c>
      <c r="M52" s="35">
        <v>44</v>
      </c>
      <c r="N52" s="35" t="s">
        <v>576</v>
      </c>
      <c r="X52" s="36"/>
    </row>
    <row r="53" spans="1:39" hidden="1" x14ac:dyDescent="0.2">
      <c r="A53" s="7">
        <v>449</v>
      </c>
      <c r="B53" s="7" t="s">
        <v>264</v>
      </c>
      <c r="C53" s="7" t="s">
        <v>29</v>
      </c>
      <c r="D53" s="7" t="s">
        <v>292</v>
      </c>
      <c r="E53" s="8">
        <v>2</v>
      </c>
      <c r="F53" s="7">
        <v>5</v>
      </c>
      <c r="G53" s="7">
        <f t="shared" si="37"/>
        <v>10</v>
      </c>
      <c r="H53" s="7">
        <v>4.4039999999999999</v>
      </c>
      <c r="I53" s="11">
        <f t="shared" si="58"/>
        <v>14.404</v>
      </c>
      <c r="J53" s="15">
        <f t="shared" si="59"/>
        <v>69.425159677867256</v>
      </c>
      <c r="K53" s="8">
        <v>102</v>
      </c>
      <c r="L53" s="7" t="s">
        <v>24</v>
      </c>
      <c r="M53" s="35">
        <v>44</v>
      </c>
      <c r="N53" s="35" t="s">
        <v>577</v>
      </c>
      <c r="X53" s="36"/>
    </row>
    <row r="54" spans="1:39" hidden="1" x14ac:dyDescent="0.2">
      <c r="A54" s="7">
        <v>450</v>
      </c>
      <c r="B54" s="7" t="s">
        <v>265</v>
      </c>
      <c r="C54" s="7" t="s">
        <v>29</v>
      </c>
      <c r="D54" s="7" t="s">
        <v>292</v>
      </c>
      <c r="E54" s="8">
        <v>0.9</v>
      </c>
      <c r="F54" s="7">
        <v>8</v>
      </c>
      <c r="G54" s="7">
        <f t="shared" si="37"/>
        <v>7.2</v>
      </c>
      <c r="H54" s="7">
        <v>4.7359999999999998</v>
      </c>
      <c r="I54" s="11">
        <f t="shared" si="58"/>
        <v>11.936</v>
      </c>
      <c r="J54" s="15">
        <f t="shared" si="59"/>
        <v>60.321715817694376</v>
      </c>
      <c r="K54" s="8">
        <v>47.8</v>
      </c>
      <c r="L54" s="7" t="s">
        <v>24</v>
      </c>
      <c r="M54" s="35">
        <v>44</v>
      </c>
      <c r="N54" s="35" t="s">
        <v>578</v>
      </c>
      <c r="X54" s="36"/>
    </row>
    <row r="55" spans="1:39" hidden="1" x14ac:dyDescent="0.2">
      <c r="A55" s="7">
        <v>451</v>
      </c>
      <c r="B55" s="7" t="s">
        <v>266</v>
      </c>
      <c r="C55" s="7" t="s">
        <v>62</v>
      </c>
      <c r="D55" s="7" t="s">
        <v>292</v>
      </c>
      <c r="E55" s="8">
        <v>1</v>
      </c>
      <c r="F55" s="7">
        <v>8</v>
      </c>
      <c r="G55" s="7">
        <f t="shared" si="37"/>
        <v>8</v>
      </c>
      <c r="H55" s="7">
        <v>6.0049999999999999</v>
      </c>
      <c r="I55" s="11">
        <f t="shared" si="58"/>
        <v>14.004999999999999</v>
      </c>
      <c r="J55" s="15">
        <f t="shared" si="59"/>
        <v>57.122456265619427</v>
      </c>
      <c r="K55" s="8">
        <v>42</v>
      </c>
      <c r="L55" s="7" t="s">
        <v>24</v>
      </c>
      <c r="M55" s="35">
        <v>42</v>
      </c>
      <c r="X55" s="36"/>
      <c r="AA55" s="32">
        <v>0.20799999999999999</v>
      </c>
    </row>
    <row r="56" spans="1:39" hidden="1" x14ac:dyDescent="0.2">
      <c r="A56" s="7">
        <v>452</v>
      </c>
      <c r="B56" s="7" t="s">
        <v>267</v>
      </c>
      <c r="C56" s="7" t="s">
        <v>62</v>
      </c>
      <c r="D56" s="7" t="s">
        <v>292</v>
      </c>
      <c r="E56" s="8">
        <v>1.6</v>
      </c>
      <c r="F56" s="7">
        <v>4</v>
      </c>
      <c r="G56" s="7">
        <f t="shared" si="37"/>
        <v>6.4</v>
      </c>
      <c r="H56" s="7">
        <v>3.0780000000000003</v>
      </c>
      <c r="I56" s="11">
        <f t="shared" si="58"/>
        <v>9.4780000000000015</v>
      </c>
      <c r="J56" s="15">
        <f t="shared" si="59"/>
        <v>67.524794260392483</v>
      </c>
      <c r="K56" s="8">
        <v>63.2</v>
      </c>
      <c r="L56" s="7" t="s">
        <v>24</v>
      </c>
      <c r="M56" s="35">
        <v>42</v>
      </c>
      <c r="X56" s="36"/>
      <c r="AA56" s="32">
        <v>0.36399999999999999</v>
      </c>
    </row>
    <row r="57" spans="1:39" hidden="1" x14ac:dyDescent="0.2">
      <c r="A57" s="7">
        <v>453</v>
      </c>
      <c r="B57" s="7" t="s">
        <v>268</v>
      </c>
      <c r="C57" s="7" t="s">
        <v>29</v>
      </c>
      <c r="D57" s="7" t="s">
        <v>292</v>
      </c>
      <c r="E57" s="8">
        <v>1.8</v>
      </c>
      <c r="F57" s="7">
        <v>6</v>
      </c>
      <c r="G57" s="7">
        <f t="shared" si="37"/>
        <v>10.8</v>
      </c>
      <c r="H57" s="7">
        <v>3.069</v>
      </c>
      <c r="I57" s="11">
        <f t="shared" si="58"/>
        <v>13.869</v>
      </c>
      <c r="J57" s="15">
        <f t="shared" si="59"/>
        <v>77.871512005191448</v>
      </c>
      <c r="K57" s="8">
        <v>64.8</v>
      </c>
      <c r="L57" s="7" t="s">
        <v>24</v>
      </c>
      <c r="M57" s="35">
        <v>42</v>
      </c>
      <c r="X57" s="36" t="s">
        <v>41</v>
      </c>
      <c r="AA57" s="32">
        <v>0.53500000000000003</v>
      </c>
    </row>
    <row r="58" spans="1:39" hidden="1" x14ac:dyDescent="0.2">
      <c r="A58" s="7">
        <v>454</v>
      </c>
      <c r="B58" s="7" t="s">
        <v>269</v>
      </c>
      <c r="C58" s="7" t="s">
        <v>29</v>
      </c>
      <c r="D58" s="7" t="s">
        <v>292</v>
      </c>
      <c r="E58" s="8">
        <v>2.29</v>
      </c>
      <c r="F58" s="7">
        <v>4</v>
      </c>
      <c r="G58" s="7">
        <f t="shared" si="37"/>
        <v>9.16</v>
      </c>
      <c r="H58" s="7">
        <v>4.282</v>
      </c>
      <c r="I58" s="11">
        <f t="shared" si="58"/>
        <v>13.442</v>
      </c>
      <c r="J58" s="15">
        <f t="shared" si="59"/>
        <v>68.144621336110703</v>
      </c>
      <c r="K58" s="8">
        <v>82.44</v>
      </c>
      <c r="L58" s="7" t="s">
        <v>24</v>
      </c>
      <c r="M58" s="35">
        <v>42</v>
      </c>
      <c r="X58" s="36"/>
      <c r="AA58" s="32">
        <v>0.73099999999999998</v>
      </c>
    </row>
    <row r="59" spans="1:39" hidden="1" x14ac:dyDescent="0.2">
      <c r="A59" s="7">
        <v>455</v>
      </c>
      <c r="B59" s="7" t="s">
        <v>271</v>
      </c>
      <c r="C59" s="7" t="s">
        <v>29</v>
      </c>
      <c r="D59" s="7" t="s">
        <v>292</v>
      </c>
      <c r="E59" s="8">
        <v>2.012</v>
      </c>
      <c r="F59" s="7">
        <v>4</v>
      </c>
      <c r="G59" s="7">
        <f t="shared" si="37"/>
        <v>8.048</v>
      </c>
      <c r="H59" s="7">
        <v>5.54</v>
      </c>
      <c r="I59" s="11">
        <f t="shared" si="58"/>
        <v>13.588000000000001</v>
      </c>
      <c r="J59" s="15">
        <f t="shared" si="59"/>
        <v>59.228731233441266</v>
      </c>
      <c r="K59" s="8">
        <v>87</v>
      </c>
      <c r="L59" s="7" t="s">
        <v>24</v>
      </c>
      <c r="M59" s="35">
        <v>26</v>
      </c>
      <c r="N59" s="35" t="s">
        <v>579</v>
      </c>
      <c r="P59" s="7">
        <v>87</v>
      </c>
      <c r="R59" s="30">
        <v>87</v>
      </c>
      <c r="S59" s="37">
        <f t="shared" ref="S59:S60" si="60">K59/E59</f>
        <v>43.240556660039758</v>
      </c>
      <c r="T59" s="37"/>
      <c r="U59" s="11">
        <f t="shared" ref="U59:U60" si="61">K59</f>
        <v>87</v>
      </c>
      <c r="X59" s="36"/>
    </row>
    <row r="60" spans="1:39" hidden="1" x14ac:dyDescent="0.2">
      <c r="A60" s="7">
        <v>456</v>
      </c>
      <c r="B60" s="7" t="s">
        <v>270</v>
      </c>
      <c r="C60" s="7" t="s">
        <v>62</v>
      </c>
      <c r="D60" s="7" t="s">
        <v>292</v>
      </c>
      <c r="E60" s="8">
        <v>2.09</v>
      </c>
      <c r="F60" s="7">
        <v>2</v>
      </c>
      <c r="G60" s="7">
        <f t="shared" si="37"/>
        <v>4.18</v>
      </c>
      <c r="H60" s="7">
        <v>3.88</v>
      </c>
      <c r="I60" s="11">
        <f t="shared" si="58"/>
        <v>8.0599999999999987</v>
      </c>
      <c r="J60" s="15">
        <f t="shared" si="59"/>
        <v>51.861042183622828</v>
      </c>
      <c r="K60" s="8">
        <v>97</v>
      </c>
      <c r="L60" s="7" t="s">
        <v>24</v>
      </c>
      <c r="M60" s="35">
        <v>26</v>
      </c>
      <c r="N60" s="35" t="s">
        <v>580</v>
      </c>
      <c r="P60" s="7">
        <v>97</v>
      </c>
      <c r="R60" s="30">
        <v>97</v>
      </c>
      <c r="S60" s="37">
        <f t="shared" si="60"/>
        <v>46.411483253588521</v>
      </c>
      <c r="T60" s="37"/>
      <c r="U60" s="11">
        <f t="shared" si="61"/>
        <v>97</v>
      </c>
      <c r="X60" s="36"/>
    </row>
    <row r="61" spans="1:39" hidden="1" x14ac:dyDescent="0.2">
      <c r="A61" s="7">
        <v>457</v>
      </c>
      <c r="B61" s="7" t="s">
        <v>276</v>
      </c>
      <c r="C61" s="7" t="s">
        <v>277</v>
      </c>
      <c r="E61" s="8">
        <v>1</v>
      </c>
      <c r="F61" s="7">
        <v>1</v>
      </c>
      <c r="G61" s="7">
        <f t="shared" si="37"/>
        <v>1</v>
      </c>
      <c r="H61" s="7">
        <v>0</v>
      </c>
      <c r="I61" s="11">
        <f t="shared" si="58"/>
        <v>1</v>
      </c>
      <c r="J61" s="15">
        <f t="shared" si="59"/>
        <v>100</v>
      </c>
      <c r="K61" s="8">
        <v>15.5</v>
      </c>
      <c r="L61" s="7" t="s">
        <v>40</v>
      </c>
      <c r="M61" s="35">
        <v>46</v>
      </c>
      <c r="X61" s="36"/>
    </row>
    <row r="62" spans="1:39" hidden="1" x14ac:dyDescent="0.2">
      <c r="A62" s="7">
        <v>458</v>
      </c>
      <c r="B62" s="7" t="s">
        <v>278</v>
      </c>
      <c r="C62" s="7" t="s">
        <v>155</v>
      </c>
      <c r="D62" s="7" t="s">
        <v>292</v>
      </c>
      <c r="E62" s="8">
        <v>2.41</v>
      </c>
      <c r="F62" s="7">
        <v>2</v>
      </c>
      <c r="G62" s="7">
        <f t="shared" si="37"/>
        <v>4.82</v>
      </c>
      <c r="H62" s="7">
        <v>2.5</v>
      </c>
      <c r="I62" s="11">
        <f t="shared" ref="I62:I63" si="62">G62+H62</f>
        <v>7.32</v>
      </c>
      <c r="J62" s="15">
        <f>G62/I62*100</f>
        <v>65.84699453551913</v>
      </c>
      <c r="K62" s="8">
        <v>144.09</v>
      </c>
      <c r="L62" s="7" t="s">
        <v>24</v>
      </c>
      <c r="M62" s="35">
        <v>40</v>
      </c>
      <c r="N62" s="35" t="s">
        <v>581</v>
      </c>
      <c r="P62" s="7">
        <v>144.09</v>
      </c>
      <c r="U62" s="11">
        <v>144.09</v>
      </c>
      <c r="X62" s="36"/>
      <c r="AA62" s="32">
        <v>0.75</v>
      </c>
      <c r="AM62" s="7" t="s">
        <v>338</v>
      </c>
    </row>
    <row r="63" spans="1:39" hidden="1" x14ac:dyDescent="0.2">
      <c r="A63" s="7">
        <v>459</v>
      </c>
      <c r="B63" s="7" t="s">
        <v>279</v>
      </c>
      <c r="C63" s="7" t="s">
        <v>29</v>
      </c>
      <c r="D63" s="7" t="s">
        <v>292</v>
      </c>
      <c r="E63" s="8">
        <v>2.8250000000000002</v>
      </c>
      <c r="F63" s="7">
        <v>4</v>
      </c>
      <c r="G63" s="7">
        <f>E63*F63</f>
        <v>11.3</v>
      </c>
      <c r="H63" s="7">
        <v>7.2409999999999997</v>
      </c>
      <c r="I63" s="11">
        <f t="shared" si="62"/>
        <v>18.541</v>
      </c>
      <c r="J63" s="15">
        <f t="shared" ref="J63" si="63">G63/I63*100</f>
        <v>60.946011541988035</v>
      </c>
      <c r="K63" s="8">
        <v>148</v>
      </c>
      <c r="L63" s="7" t="s">
        <v>24</v>
      </c>
      <c r="M63" s="35">
        <v>43</v>
      </c>
      <c r="N63" s="35" t="s">
        <v>582</v>
      </c>
      <c r="P63" s="7">
        <v>148</v>
      </c>
      <c r="R63" s="30">
        <v>148</v>
      </c>
      <c r="U63" s="11">
        <v>148</v>
      </c>
      <c r="X63" s="36"/>
    </row>
    <row r="64" spans="1:39" hidden="1" x14ac:dyDescent="0.2">
      <c r="A64" s="7">
        <v>460</v>
      </c>
      <c r="B64" s="7" t="s">
        <v>282</v>
      </c>
      <c r="C64" s="7" t="s">
        <v>60</v>
      </c>
      <c r="D64" s="7" t="s">
        <v>292</v>
      </c>
      <c r="E64" s="8">
        <v>1.42</v>
      </c>
      <c r="F64" s="7">
        <v>4</v>
      </c>
      <c r="G64" s="11">
        <f t="shared" ref="G64:G93" si="64">E64*F64</f>
        <v>5.68</v>
      </c>
      <c r="H64" s="7">
        <v>4.63</v>
      </c>
      <c r="I64" s="11">
        <f t="shared" ref="I64:I71" si="65">G64+H64</f>
        <v>10.309999999999999</v>
      </c>
      <c r="J64" s="15">
        <f t="shared" ref="J64:J71" si="66">G64/I64*100</f>
        <v>55.092143549951508</v>
      </c>
      <c r="K64" s="38">
        <v>98.16</v>
      </c>
      <c r="L64" s="7" t="s">
        <v>24</v>
      </c>
      <c r="M64" s="35">
        <v>40</v>
      </c>
      <c r="N64" s="35" t="s">
        <v>583</v>
      </c>
      <c r="P64" s="7">
        <v>85.79</v>
      </c>
      <c r="Q64" s="7">
        <v>85.79</v>
      </c>
      <c r="R64" s="7"/>
      <c r="U64" s="11">
        <v>100.32</v>
      </c>
      <c r="X64" s="36"/>
      <c r="AM64" s="7" t="s">
        <v>340</v>
      </c>
    </row>
    <row r="65" spans="1:39" hidden="1" x14ac:dyDescent="0.2">
      <c r="A65" s="7">
        <v>461</v>
      </c>
      <c r="B65" s="7" t="s">
        <v>283</v>
      </c>
      <c r="C65" s="7" t="s">
        <v>60</v>
      </c>
      <c r="D65" s="7" t="s">
        <v>292</v>
      </c>
      <c r="E65" s="8">
        <v>1.42</v>
      </c>
      <c r="F65" s="7">
        <v>4</v>
      </c>
      <c r="G65" s="11">
        <f t="shared" si="64"/>
        <v>5.68</v>
      </c>
      <c r="H65" s="11">
        <v>4.63</v>
      </c>
      <c r="I65" s="11">
        <f t="shared" si="65"/>
        <v>10.309999999999999</v>
      </c>
      <c r="J65" s="15">
        <f t="shared" si="66"/>
        <v>55.092143549951508</v>
      </c>
      <c r="K65" s="38">
        <v>98.16</v>
      </c>
      <c r="L65" s="7" t="s">
        <v>24</v>
      </c>
      <c r="M65" s="35">
        <v>40</v>
      </c>
      <c r="N65" s="35" t="s">
        <v>584</v>
      </c>
      <c r="P65" s="7">
        <v>85.79</v>
      </c>
      <c r="Q65" s="7">
        <v>85.79</v>
      </c>
      <c r="R65" s="7"/>
      <c r="U65" s="11">
        <v>100.32</v>
      </c>
      <c r="X65" s="36"/>
      <c r="AM65" s="7" t="s">
        <v>340</v>
      </c>
    </row>
    <row r="66" spans="1:39" hidden="1" x14ac:dyDescent="0.2">
      <c r="A66" s="7">
        <v>462</v>
      </c>
      <c r="B66" s="7" t="s">
        <v>456</v>
      </c>
      <c r="C66" s="7" t="s">
        <v>60</v>
      </c>
      <c r="D66" s="7" t="s">
        <v>292</v>
      </c>
      <c r="E66" s="8">
        <v>2.37</v>
      </c>
      <c r="F66" s="7">
        <v>2</v>
      </c>
      <c r="G66" s="7">
        <f t="shared" si="64"/>
        <v>4.74</v>
      </c>
      <c r="H66" s="11">
        <v>3.9769999999999999</v>
      </c>
      <c r="I66" s="7">
        <f t="shared" si="65"/>
        <v>8.7170000000000005</v>
      </c>
      <c r="J66" s="15">
        <f t="shared" si="66"/>
        <v>54.376505678559141</v>
      </c>
      <c r="K66" s="8">
        <v>159.81</v>
      </c>
      <c r="L66" s="7" t="s">
        <v>24</v>
      </c>
      <c r="M66" s="35">
        <v>40</v>
      </c>
      <c r="N66" s="35" t="s">
        <v>585</v>
      </c>
      <c r="P66" s="7">
        <v>159.81</v>
      </c>
      <c r="U66" s="11">
        <v>159.81</v>
      </c>
      <c r="X66" s="36"/>
      <c r="AA66" s="32">
        <v>3.5</v>
      </c>
      <c r="AM66" s="7" t="s">
        <v>341</v>
      </c>
    </row>
    <row r="67" spans="1:39" hidden="1" x14ac:dyDescent="0.2">
      <c r="A67" s="7">
        <v>463</v>
      </c>
      <c r="B67" s="7" t="s">
        <v>457</v>
      </c>
      <c r="C67" s="7" t="s">
        <v>60</v>
      </c>
      <c r="D67" s="7" t="s">
        <v>292</v>
      </c>
      <c r="E67" s="8">
        <v>2.37</v>
      </c>
      <c r="F67" s="7">
        <v>2</v>
      </c>
      <c r="G67" s="7">
        <f t="shared" si="64"/>
        <v>4.74</v>
      </c>
      <c r="H67" s="11">
        <v>3.9769999999999999</v>
      </c>
      <c r="I67" s="7">
        <f t="shared" si="65"/>
        <v>8.7170000000000005</v>
      </c>
      <c r="J67" s="15">
        <f t="shared" si="66"/>
        <v>54.376505678559141</v>
      </c>
      <c r="K67" s="8">
        <v>159.81</v>
      </c>
      <c r="L67" s="7" t="s">
        <v>24</v>
      </c>
      <c r="M67" s="35">
        <v>40</v>
      </c>
      <c r="N67" s="35" t="s">
        <v>586</v>
      </c>
      <c r="P67" s="7">
        <v>159.81</v>
      </c>
      <c r="U67" s="11">
        <v>159.81</v>
      </c>
      <c r="X67" s="36"/>
      <c r="AA67" s="32">
        <v>3.5</v>
      </c>
      <c r="AM67" s="7" t="s">
        <v>341</v>
      </c>
    </row>
    <row r="68" spans="1:39" hidden="1" x14ac:dyDescent="0.2">
      <c r="A68" s="7">
        <v>464</v>
      </c>
      <c r="B68" s="7" t="s">
        <v>284</v>
      </c>
      <c r="C68" s="7" t="s">
        <v>60</v>
      </c>
      <c r="D68" s="7" t="s">
        <v>292</v>
      </c>
      <c r="E68" s="8">
        <v>1.53</v>
      </c>
      <c r="F68" s="7">
        <v>4</v>
      </c>
      <c r="G68" s="7">
        <f t="shared" si="64"/>
        <v>6.12</v>
      </c>
      <c r="H68" s="11">
        <v>5.48</v>
      </c>
      <c r="I68" s="7">
        <f t="shared" si="65"/>
        <v>11.600000000000001</v>
      </c>
      <c r="J68" s="15">
        <f t="shared" si="66"/>
        <v>52.758620689655167</v>
      </c>
      <c r="K68" s="38">
        <v>112.81</v>
      </c>
      <c r="L68" s="7" t="s">
        <v>24</v>
      </c>
      <c r="M68" s="35">
        <v>40</v>
      </c>
      <c r="N68" s="35" t="s">
        <v>587</v>
      </c>
      <c r="P68" s="8">
        <v>110.49</v>
      </c>
      <c r="Q68" s="42"/>
      <c r="R68" s="42"/>
      <c r="S68" s="8">
        <v>113.17</v>
      </c>
      <c r="T68" s="8"/>
      <c r="U68" s="11">
        <v>114.97</v>
      </c>
      <c r="X68" s="36"/>
      <c r="AA68" s="32">
        <v>2.605</v>
      </c>
      <c r="AM68" s="7" t="s">
        <v>342</v>
      </c>
    </row>
    <row r="69" spans="1:39" hidden="1" x14ac:dyDescent="0.2">
      <c r="A69" s="7">
        <v>465</v>
      </c>
      <c r="B69" s="7" t="s">
        <v>285</v>
      </c>
      <c r="C69" s="7" t="s">
        <v>60</v>
      </c>
      <c r="D69" s="7" t="s">
        <v>292</v>
      </c>
      <c r="E69" s="8">
        <v>1.53</v>
      </c>
      <c r="F69" s="7">
        <v>4</v>
      </c>
      <c r="G69" s="7">
        <f t="shared" si="64"/>
        <v>6.12</v>
      </c>
      <c r="H69" s="11">
        <v>5.48</v>
      </c>
      <c r="I69" s="7">
        <f t="shared" si="65"/>
        <v>11.600000000000001</v>
      </c>
      <c r="J69" s="15">
        <f t="shared" si="66"/>
        <v>52.758620689655167</v>
      </c>
      <c r="K69" s="38">
        <v>112.81</v>
      </c>
      <c r="L69" s="7" t="s">
        <v>24</v>
      </c>
      <c r="M69" s="35">
        <v>40</v>
      </c>
      <c r="N69" s="35" t="s">
        <v>588</v>
      </c>
      <c r="P69" s="8">
        <v>110.49</v>
      </c>
      <c r="Q69" s="42"/>
      <c r="R69" s="42"/>
      <c r="S69" s="8">
        <v>113.17</v>
      </c>
      <c r="T69" s="8"/>
      <c r="U69" s="11">
        <v>114.97</v>
      </c>
      <c r="X69" s="36"/>
      <c r="AA69" s="32">
        <v>2.605</v>
      </c>
      <c r="AM69" s="7" t="s">
        <v>342</v>
      </c>
    </row>
    <row r="70" spans="1:39" hidden="1" x14ac:dyDescent="0.2">
      <c r="A70" s="7">
        <v>466</v>
      </c>
      <c r="B70" s="7" t="s">
        <v>286</v>
      </c>
      <c r="C70" s="7" t="s">
        <v>60</v>
      </c>
      <c r="D70" s="7" t="s">
        <v>292</v>
      </c>
      <c r="E70" s="8">
        <v>1.53</v>
      </c>
      <c r="F70" s="7">
        <v>4</v>
      </c>
      <c r="G70" s="7">
        <f t="shared" si="64"/>
        <v>6.12</v>
      </c>
      <c r="H70" s="11">
        <v>5.48</v>
      </c>
      <c r="I70" s="7">
        <f t="shared" si="65"/>
        <v>11.600000000000001</v>
      </c>
      <c r="J70" s="15">
        <f t="shared" si="66"/>
        <v>52.758620689655167</v>
      </c>
      <c r="K70" s="38">
        <v>112.81</v>
      </c>
      <c r="L70" s="7" t="s">
        <v>24</v>
      </c>
      <c r="M70" s="35">
        <v>40</v>
      </c>
      <c r="N70" s="35" t="s">
        <v>589</v>
      </c>
      <c r="P70" s="8">
        <v>110.49</v>
      </c>
      <c r="Q70" s="42"/>
      <c r="R70" s="42"/>
      <c r="U70" s="11">
        <v>114.97</v>
      </c>
      <c r="X70" s="36"/>
      <c r="AA70" s="32">
        <v>2.605</v>
      </c>
      <c r="AM70" s="7" t="s">
        <v>342</v>
      </c>
    </row>
    <row r="71" spans="1:39" hidden="1" x14ac:dyDescent="0.2">
      <c r="A71" s="7">
        <v>467</v>
      </c>
      <c r="B71" s="7" t="s">
        <v>287</v>
      </c>
      <c r="C71" s="7" t="s">
        <v>60</v>
      </c>
      <c r="D71" s="7" t="s">
        <v>292</v>
      </c>
      <c r="E71" s="8">
        <v>1.53</v>
      </c>
      <c r="F71" s="7">
        <v>4</v>
      </c>
      <c r="G71" s="7">
        <f t="shared" si="64"/>
        <v>6.12</v>
      </c>
      <c r="H71" s="11">
        <v>5.48</v>
      </c>
      <c r="I71" s="7">
        <f t="shared" si="65"/>
        <v>11.600000000000001</v>
      </c>
      <c r="J71" s="15">
        <f t="shared" si="66"/>
        <v>52.758620689655167</v>
      </c>
      <c r="K71" s="38">
        <v>112.81</v>
      </c>
      <c r="L71" s="7" t="s">
        <v>24</v>
      </c>
      <c r="M71" s="35">
        <v>40</v>
      </c>
      <c r="N71" s="35" t="s">
        <v>590</v>
      </c>
      <c r="P71" s="8">
        <v>110.49</v>
      </c>
      <c r="Q71" s="42"/>
      <c r="R71" s="42"/>
      <c r="U71" s="11">
        <v>114.97</v>
      </c>
      <c r="X71" s="36"/>
      <c r="AA71" s="32">
        <v>2.605</v>
      </c>
      <c r="AM71" s="7" t="s">
        <v>342</v>
      </c>
    </row>
    <row r="72" spans="1:39" hidden="1" x14ac:dyDescent="0.2">
      <c r="A72" s="7">
        <v>468</v>
      </c>
      <c r="B72" s="7" t="s">
        <v>288</v>
      </c>
      <c r="C72" s="7" t="s">
        <v>29</v>
      </c>
      <c r="D72" s="7" t="s">
        <v>292</v>
      </c>
      <c r="E72" s="8">
        <v>0.47</v>
      </c>
      <c r="F72" s="7">
        <v>12</v>
      </c>
      <c r="G72" s="7">
        <f t="shared" si="64"/>
        <v>5.64</v>
      </c>
      <c r="H72" s="11">
        <v>6.8250000000000002</v>
      </c>
      <c r="I72" s="7">
        <f t="shared" ref="I72" si="67">G72+H72</f>
        <v>12.465</v>
      </c>
      <c r="J72" s="15">
        <f t="shared" ref="J72" si="68">G72/I72*100</f>
        <v>45.246690734055349</v>
      </c>
      <c r="K72" s="8">
        <v>24.5</v>
      </c>
      <c r="L72" s="7" t="s">
        <v>24</v>
      </c>
      <c r="M72" s="35">
        <v>43</v>
      </c>
      <c r="N72" s="35" t="s">
        <v>591</v>
      </c>
      <c r="P72" s="7">
        <v>24.5</v>
      </c>
      <c r="R72" s="30">
        <v>24.5</v>
      </c>
      <c r="U72" s="11">
        <v>24.5</v>
      </c>
      <c r="X72" s="36"/>
    </row>
    <row r="73" spans="1:39" hidden="1" x14ac:dyDescent="0.2">
      <c r="A73" s="7">
        <v>472</v>
      </c>
      <c r="B73" s="7" t="s">
        <v>290</v>
      </c>
      <c r="C73" s="7" t="s">
        <v>35</v>
      </c>
      <c r="D73" s="7" t="s">
        <v>291</v>
      </c>
      <c r="E73" s="8">
        <v>2.12</v>
      </c>
      <c r="F73" s="7">
        <v>5</v>
      </c>
      <c r="G73" s="7">
        <f t="shared" si="64"/>
        <v>10.600000000000001</v>
      </c>
      <c r="H73" s="7">
        <v>13.036</v>
      </c>
      <c r="I73" s="7">
        <f t="shared" ref="I73" si="69">G73+H73</f>
        <v>23.636000000000003</v>
      </c>
      <c r="J73" s="15">
        <f t="shared" ref="J73" si="70">G73/I73*100</f>
        <v>44.846843797596883</v>
      </c>
      <c r="K73" s="8">
        <v>118.75</v>
      </c>
      <c r="L73" s="7" t="s">
        <v>24</v>
      </c>
      <c r="M73" s="35">
        <v>48</v>
      </c>
      <c r="N73" s="35" t="s">
        <v>592</v>
      </c>
      <c r="X73" s="36"/>
      <c r="AA73" s="32">
        <v>0.6</v>
      </c>
    </row>
    <row r="74" spans="1:39" hidden="1" x14ac:dyDescent="0.2">
      <c r="A74" s="7">
        <v>474</v>
      </c>
      <c r="B74" s="7" t="s">
        <v>411</v>
      </c>
      <c r="C74" s="7" t="s">
        <v>60</v>
      </c>
      <c r="D74" s="7" t="s">
        <v>292</v>
      </c>
      <c r="E74" s="16">
        <v>0.81799999999999995</v>
      </c>
      <c r="F74" s="7">
        <v>6</v>
      </c>
      <c r="G74" s="7">
        <f t="shared" si="64"/>
        <v>4.9079999999999995</v>
      </c>
      <c r="H74" s="7">
        <v>5.67</v>
      </c>
      <c r="I74" s="7">
        <f t="shared" ref="I74:I76" si="71">G74+H74</f>
        <v>10.577999999999999</v>
      </c>
      <c r="J74" s="15">
        <f t="shared" ref="J74:J76" si="72">G74/I74*100</f>
        <v>46.398184912081675</v>
      </c>
      <c r="K74" s="8">
        <v>58.62</v>
      </c>
      <c r="L74" s="7" t="s">
        <v>24</v>
      </c>
      <c r="M74" s="35">
        <v>40</v>
      </c>
      <c r="N74" s="35" t="s">
        <v>593</v>
      </c>
      <c r="P74" s="8">
        <v>54.4</v>
      </c>
      <c r="Q74" s="42"/>
      <c r="R74" s="42"/>
      <c r="U74" s="11">
        <v>54.4</v>
      </c>
      <c r="W74" s="7" t="s">
        <v>296</v>
      </c>
      <c r="X74" s="36"/>
      <c r="AC74" s="7" t="s">
        <v>317</v>
      </c>
      <c r="AM74" s="7" t="s">
        <v>337</v>
      </c>
    </row>
    <row r="75" spans="1:39" hidden="1" x14ac:dyDescent="0.2">
      <c r="A75" s="7">
        <v>475</v>
      </c>
      <c r="B75" s="7" t="s">
        <v>297</v>
      </c>
      <c r="C75" s="7" t="s">
        <v>60</v>
      </c>
      <c r="D75" s="7" t="s">
        <v>292</v>
      </c>
      <c r="E75" s="16">
        <v>0.81799999999999995</v>
      </c>
      <c r="F75" s="7">
        <v>6</v>
      </c>
      <c r="G75" s="7">
        <f t="shared" si="64"/>
        <v>4.9079999999999995</v>
      </c>
      <c r="H75" s="7">
        <v>5.67</v>
      </c>
      <c r="I75" s="7">
        <f t="shared" si="71"/>
        <v>10.577999999999999</v>
      </c>
      <c r="J75" s="15">
        <f t="shared" si="72"/>
        <v>46.398184912081675</v>
      </c>
      <c r="K75" s="8">
        <v>52.16</v>
      </c>
      <c r="L75" s="7" t="s">
        <v>24</v>
      </c>
      <c r="M75" s="35">
        <v>40</v>
      </c>
      <c r="N75" s="35" t="s">
        <v>594</v>
      </c>
      <c r="P75" s="8">
        <v>52.16</v>
      </c>
      <c r="Q75" s="42"/>
      <c r="R75" s="42"/>
      <c r="U75" s="11">
        <v>52.16</v>
      </c>
      <c r="X75" s="36"/>
      <c r="AC75" s="7" t="s">
        <v>317</v>
      </c>
      <c r="AM75" s="7" t="s">
        <v>337</v>
      </c>
    </row>
    <row r="76" spans="1:39" hidden="1" x14ac:dyDescent="0.2">
      <c r="A76" s="7">
        <v>476</v>
      </c>
      <c r="B76" s="7" t="s">
        <v>298</v>
      </c>
      <c r="C76" s="7" t="s">
        <v>60</v>
      </c>
      <c r="D76" s="7" t="s">
        <v>292</v>
      </c>
      <c r="E76" s="16">
        <v>0.67600000000000005</v>
      </c>
      <c r="F76" s="7">
        <v>6</v>
      </c>
      <c r="G76" s="7">
        <f t="shared" si="64"/>
        <v>4.056</v>
      </c>
      <c r="H76" s="7">
        <v>5.67</v>
      </c>
      <c r="I76" s="7">
        <f t="shared" si="71"/>
        <v>9.7259999999999991</v>
      </c>
      <c r="J76" s="15">
        <f t="shared" si="72"/>
        <v>41.70265268352869</v>
      </c>
      <c r="K76" s="8">
        <v>43.47</v>
      </c>
      <c r="L76" s="7" t="s">
        <v>24</v>
      </c>
      <c r="M76" s="35">
        <v>40</v>
      </c>
      <c r="N76" s="35" t="s">
        <v>595</v>
      </c>
      <c r="P76" s="8">
        <v>43.47</v>
      </c>
      <c r="Q76" s="42"/>
      <c r="R76" s="42"/>
      <c r="U76" s="11">
        <v>43.47</v>
      </c>
      <c r="X76" s="36"/>
      <c r="AM76" s="7" t="s">
        <v>336</v>
      </c>
    </row>
    <row r="77" spans="1:39" hidden="1" x14ac:dyDescent="0.2">
      <c r="A77" s="7">
        <v>481</v>
      </c>
      <c r="B77" s="7" t="s">
        <v>303</v>
      </c>
      <c r="C77" s="7" t="s">
        <v>62</v>
      </c>
      <c r="D77" s="7" t="s">
        <v>302</v>
      </c>
      <c r="E77" s="8">
        <v>26.39</v>
      </c>
      <c r="F77" s="7">
        <v>1</v>
      </c>
      <c r="G77" s="7">
        <f t="shared" si="64"/>
        <v>26.39</v>
      </c>
      <c r="H77" s="7">
        <v>0</v>
      </c>
      <c r="I77" s="7">
        <f t="shared" ref="I77" si="73">G77+H77</f>
        <v>26.39</v>
      </c>
      <c r="J77" s="15">
        <f t="shared" ref="J77" si="74">G77/I77*100</f>
        <v>100</v>
      </c>
      <c r="K77" s="8">
        <v>360</v>
      </c>
      <c r="L77" s="7" t="s">
        <v>24</v>
      </c>
      <c r="M77" s="35">
        <v>1</v>
      </c>
      <c r="N77" s="35" t="s">
        <v>596</v>
      </c>
      <c r="X77" s="36"/>
    </row>
    <row r="78" spans="1:39" hidden="1" x14ac:dyDescent="0.2">
      <c r="A78" s="7">
        <v>488</v>
      </c>
      <c r="B78" s="7" t="s">
        <v>359</v>
      </c>
      <c r="C78" s="7" t="s">
        <v>29</v>
      </c>
      <c r="D78" s="7" t="s">
        <v>292</v>
      </c>
      <c r="E78" s="8">
        <v>1.52</v>
      </c>
      <c r="F78" s="7">
        <v>4</v>
      </c>
      <c r="G78" s="7">
        <f t="shared" si="64"/>
        <v>6.08</v>
      </c>
      <c r="H78" s="7">
        <v>6.7119999999999997</v>
      </c>
      <c r="I78" s="7">
        <f t="shared" ref="I78:I79" si="75">G78+H78</f>
        <v>12.792</v>
      </c>
      <c r="J78" s="15">
        <f t="shared" ref="J78:J79" si="76">G78/I78*100</f>
        <v>47.529706066291432</v>
      </c>
      <c r="K78" s="8">
        <v>94.9</v>
      </c>
      <c r="L78" s="7" t="s">
        <v>24</v>
      </c>
      <c r="M78" s="35">
        <v>43</v>
      </c>
      <c r="N78" s="35" t="s">
        <v>597</v>
      </c>
      <c r="P78" s="7">
        <v>94.9</v>
      </c>
      <c r="R78" s="30">
        <v>94.9</v>
      </c>
      <c r="U78" s="11">
        <v>94.9</v>
      </c>
      <c r="W78" s="7" t="s">
        <v>358</v>
      </c>
    </row>
    <row r="79" spans="1:39" hidden="1" x14ac:dyDescent="0.2">
      <c r="A79" s="7">
        <v>489</v>
      </c>
      <c r="B79" s="7" t="s">
        <v>361</v>
      </c>
      <c r="C79" s="7" t="s">
        <v>29</v>
      </c>
      <c r="D79" s="7" t="s">
        <v>292</v>
      </c>
      <c r="E79" s="8">
        <v>1.8740000000000001</v>
      </c>
      <c r="F79" s="7">
        <v>3</v>
      </c>
      <c r="G79" s="7">
        <f t="shared" si="64"/>
        <v>5.6219999999999999</v>
      </c>
      <c r="H79" s="7">
        <v>6.32</v>
      </c>
      <c r="I79" s="7">
        <f t="shared" si="75"/>
        <v>11.942</v>
      </c>
      <c r="J79" s="15">
        <f t="shared" si="76"/>
        <v>47.077541450343325</v>
      </c>
      <c r="K79" s="8">
        <v>126.9</v>
      </c>
      <c r="L79" s="7" t="s">
        <v>24</v>
      </c>
      <c r="M79" s="35">
        <v>43</v>
      </c>
      <c r="N79" s="35" t="s">
        <v>598</v>
      </c>
      <c r="P79" s="7">
        <v>126.9</v>
      </c>
      <c r="R79" s="30">
        <v>126.9</v>
      </c>
      <c r="U79" s="11">
        <v>126.9</v>
      </c>
      <c r="W79" s="7" t="s">
        <v>360</v>
      </c>
    </row>
    <row r="80" spans="1:39" hidden="1" x14ac:dyDescent="0.2">
      <c r="A80" s="7">
        <v>490</v>
      </c>
      <c r="B80" s="7" t="s">
        <v>305</v>
      </c>
      <c r="C80" s="7" t="s">
        <v>29</v>
      </c>
      <c r="D80" s="7" t="s">
        <v>292</v>
      </c>
      <c r="E80" s="8">
        <v>5.7</v>
      </c>
      <c r="F80" s="7">
        <v>1</v>
      </c>
      <c r="G80" s="7">
        <f t="shared" si="64"/>
        <v>5.7</v>
      </c>
      <c r="H80" s="7">
        <v>4.97</v>
      </c>
      <c r="I80" s="7">
        <f t="shared" ref="I80:I81" si="77">G80+H80</f>
        <v>10.67</v>
      </c>
      <c r="J80" s="15">
        <f t="shared" ref="J80:J81" si="78">G80/I80*100</f>
        <v>53.420805998125587</v>
      </c>
      <c r="K80" s="38">
        <v>351.01</v>
      </c>
      <c r="L80" s="7" t="s">
        <v>24</v>
      </c>
      <c r="M80" s="35">
        <v>40</v>
      </c>
      <c r="N80" s="35" t="s">
        <v>599</v>
      </c>
      <c r="P80" s="7">
        <v>327.36</v>
      </c>
      <c r="S80" s="8">
        <v>346.15</v>
      </c>
      <c r="T80" s="8"/>
      <c r="U80" s="11">
        <v>360.02</v>
      </c>
      <c r="AM80" s="7" t="s">
        <v>339</v>
      </c>
    </row>
    <row r="81" spans="1:39" hidden="1" x14ac:dyDescent="0.2">
      <c r="A81" s="7">
        <v>492</v>
      </c>
      <c r="B81" s="7" t="s">
        <v>312</v>
      </c>
      <c r="C81" s="7" t="s">
        <v>62</v>
      </c>
      <c r="D81" s="7" t="s">
        <v>292</v>
      </c>
      <c r="E81" s="8">
        <v>1.07</v>
      </c>
      <c r="F81" s="7">
        <v>4</v>
      </c>
      <c r="G81" s="7">
        <f t="shared" si="64"/>
        <v>4.28</v>
      </c>
      <c r="H81" s="7">
        <v>6.56</v>
      </c>
      <c r="I81" s="7">
        <f t="shared" si="77"/>
        <v>10.84</v>
      </c>
      <c r="J81" s="15">
        <f t="shared" si="78"/>
        <v>39.483394833948346</v>
      </c>
      <c r="K81" s="38">
        <v>70.56</v>
      </c>
      <c r="L81" s="7" t="s">
        <v>24</v>
      </c>
      <c r="M81" s="35">
        <v>26</v>
      </c>
      <c r="N81" s="35" t="s">
        <v>600</v>
      </c>
      <c r="P81" s="7">
        <v>66.88</v>
      </c>
      <c r="Q81" s="30">
        <v>68.86</v>
      </c>
      <c r="R81" s="30">
        <v>69.510000000000005</v>
      </c>
      <c r="S81" s="37">
        <f>K81/E81</f>
        <v>65.943925233644862</v>
      </c>
      <c r="T81" s="37"/>
      <c r="U81" s="11">
        <f>K81</f>
        <v>70.56</v>
      </c>
      <c r="AA81" s="32">
        <v>0.5</v>
      </c>
    </row>
    <row r="82" spans="1:39" hidden="1" x14ac:dyDescent="0.2">
      <c r="A82" s="7">
        <v>493</v>
      </c>
      <c r="B82" s="7" t="s">
        <v>313</v>
      </c>
      <c r="C82" s="7" t="s">
        <v>15</v>
      </c>
      <c r="D82" s="7" t="s">
        <v>292</v>
      </c>
      <c r="E82" s="8">
        <v>11.5</v>
      </c>
      <c r="F82" s="7">
        <v>2</v>
      </c>
      <c r="G82" s="7">
        <f t="shared" si="64"/>
        <v>23</v>
      </c>
      <c r="H82" s="7">
        <v>9.7799999999999994</v>
      </c>
      <c r="I82" s="7">
        <f t="shared" ref="I82" si="79">G82+H82</f>
        <v>32.78</v>
      </c>
      <c r="J82" s="15">
        <f t="shared" ref="J82" si="80">G82/I82*100</f>
        <v>70.164734594264786</v>
      </c>
      <c r="K82" s="8">
        <f>E82*47</f>
        <v>540.5</v>
      </c>
      <c r="L82" s="7" t="s">
        <v>24</v>
      </c>
      <c r="M82" s="35">
        <v>41</v>
      </c>
      <c r="N82" s="35" t="s">
        <v>601</v>
      </c>
      <c r="Q82" s="30">
        <v>448</v>
      </c>
    </row>
    <row r="83" spans="1:39" hidden="1" x14ac:dyDescent="0.2">
      <c r="A83" s="7">
        <v>494</v>
      </c>
      <c r="B83" s="7" t="s">
        <v>315</v>
      </c>
      <c r="C83" s="7" t="s">
        <v>62</v>
      </c>
      <c r="D83" s="7" t="s">
        <v>292</v>
      </c>
      <c r="E83" s="8">
        <v>2.25</v>
      </c>
      <c r="F83" s="7">
        <v>2</v>
      </c>
      <c r="G83" s="7">
        <f t="shared" si="64"/>
        <v>4.5</v>
      </c>
      <c r="H83" s="7">
        <v>4.9000000000000004</v>
      </c>
      <c r="I83" s="7">
        <f t="shared" ref="I83" si="81">G83+H83</f>
        <v>9.4</v>
      </c>
      <c r="J83" s="15">
        <f t="shared" ref="J83" si="82">G83/I83*100</f>
        <v>47.87234042553191</v>
      </c>
      <c r="K83" s="38">
        <v>177.43</v>
      </c>
      <c r="L83" s="7" t="s">
        <v>24</v>
      </c>
      <c r="M83" s="35">
        <v>26</v>
      </c>
      <c r="N83" s="35" t="s">
        <v>602</v>
      </c>
      <c r="P83" s="7">
        <v>167.51</v>
      </c>
      <c r="R83" s="30">
        <v>174.21</v>
      </c>
      <c r="S83" s="37">
        <f t="shared" ref="S83:S84" si="83">K83/E83</f>
        <v>78.857777777777784</v>
      </c>
      <c r="T83" s="37"/>
      <c r="U83" s="11">
        <f t="shared" ref="U83:U84" si="84">K83</f>
        <v>177.43</v>
      </c>
      <c r="AA83" s="32">
        <v>0.37</v>
      </c>
      <c r="AB83" s="33">
        <v>1.1200000000000001</v>
      </c>
    </row>
    <row r="84" spans="1:39" hidden="1" x14ac:dyDescent="0.2">
      <c r="A84" s="7">
        <v>495</v>
      </c>
      <c r="B84" s="7" t="s">
        <v>314</v>
      </c>
      <c r="C84" s="7" t="s">
        <v>29</v>
      </c>
      <c r="D84" s="7" t="s">
        <v>291</v>
      </c>
      <c r="E84" s="8">
        <v>2.2999999999999998</v>
      </c>
      <c r="F84" s="7">
        <v>6</v>
      </c>
      <c r="G84" s="7">
        <f t="shared" ref="G84" si="85">E84*F84</f>
        <v>13.799999999999999</v>
      </c>
      <c r="H84" s="7">
        <v>5.6</v>
      </c>
      <c r="I84" s="7">
        <f t="shared" ref="I84" si="86">G84+H84</f>
        <v>19.399999999999999</v>
      </c>
      <c r="J84" s="15">
        <f t="shared" ref="J84" si="87">G84/I84*100</f>
        <v>71.134020618556704</v>
      </c>
      <c r="K84" s="38">
        <v>116.22</v>
      </c>
      <c r="L84" s="7" t="s">
        <v>24</v>
      </c>
      <c r="M84" s="35">
        <v>26</v>
      </c>
      <c r="N84" s="35" t="s">
        <v>729</v>
      </c>
      <c r="P84" s="7">
        <v>108.35</v>
      </c>
      <c r="Q84" s="30">
        <v>112.59</v>
      </c>
      <c r="R84" s="30">
        <v>114</v>
      </c>
      <c r="S84" s="37">
        <f t="shared" si="83"/>
        <v>50.530434782608701</v>
      </c>
      <c r="T84" s="37"/>
      <c r="U84" s="11">
        <f t="shared" si="84"/>
        <v>116.22</v>
      </c>
      <c r="V84" s="7" t="s">
        <v>473</v>
      </c>
    </row>
    <row r="85" spans="1:39" hidden="1" x14ac:dyDescent="0.2">
      <c r="A85" s="7">
        <v>499</v>
      </c>
      <c r="B85" s="7" t="s">
        <v>357</v>
      </c>
      <c r="C85" s="7" t="s">
        <v>35</v>
      </c>
      <c r="D85" s="7" t="s">
        <v>292</v>
      </c>
      <c r="E85" s="8">
        <v>3.33</v>
      </c>
      <c r="F85" s="7">
        <v>2</v>
      </c>
      <c r="G85" s="7">
        <f t="shared" si="64"/>
        <v>6.66</v>
      </c>
      <c r="H85" s="7">
        <v>4.91</v>
      </c>
      <c r="I85" s="7">
        <f t="shared" ref="I85" si="88">G85+H85</f>
        <v>11.57</v>
      </c>
      <c r="J85" s="15">
        <f t="shared" ref="J85" si="89">G85/I85*100</f>
        <v>57.562662057044079</v>
      </c>
      <c r="K85" s="8">
        <v>191.2</v>
      </c>
      <c r="L85" s="7" t="s">
        <v>24</v>
      </c>
      <c r="M85" s="35">
        <v>48</v>
      </c>
      <c r="N85" s="35" t="s">
        <v>603</v>
      </c>
      <c r="AA85" s="32">
        <v>1.1499999999999999</v>
      </c>
    </row>
    <row r="86" spans="1:39" hidden="1" x14ac:dyDescent="0.2">
      <c r="A86" s="7">
        <v>501</v>
      </c>
      <c r="B86" s="7" t="s">
        <v>321</v>
      </c>
      <c r="C86" s="7" t="s">
        <v>62</v>
      </c>
      <c r="D86" s="7" t="s">
        <v>292</v>
      </c>
      <c r="E86" s="8">
        <v>2.29</v>
      </c>
      <c r="F86" s="7">
        <v>2</v>
      </c>
      <c r="G86" s="7">
        <f t="shared" si="64"/>
        <v>4.58</v>
      </c>
      <c r="H86" s="7">
        <v>4.57</v>
      </c>
      <c r="I86" s="7">
        <f t="shared" ref="I86" si="90">G86+H86</f>
        <v>9.15</v>
      </c>
      <c r="J86" s="15">
        <f t="shared" ref="J86" si="91">G86/I86*100</f>
        <v>50.054644808743163</v>
      </c>
      <c r="K86" s="8">
        <v>154</v>
      </c>
      <c r="L86" s="7" t="s">
        <v>24</v>
      </c>
      <c r="M86" s="35">
        <v>53</v>
      </c>
      <c r="N86" s="35" t="s">
        <v>604</v>
      </c>
      <c r="U86" s="11">
        <v>154</v>
      </c>
      <c r="W86" s="39" t="s">
        <v>371</v>
      </c>
      <c r="AA86" s="32">
        <v>0.31</v>
      </c>
    </row>
    <row r="87" spans="1:39" hidden="1" x14ac:dyDescent="0.2">
      <c r="A87" s="7">
        <v>503</v>
      </c>
      <c r="B87" s="7" t="s">
        <v>325</v>
      </c>
      <c r="C87" s="7" t="s">
        <v>62</v>
      </c>
      <c r="D87" s="7" t="s">
        <v>291</v>
      </c>
      <c r="E87" s="8">
        <v>4.12</v>
      </c>
      <c r="F87" s="7">
        <v>4</v>
      </c>
      <c r="G87" s="7">
        <f t="shared" si="64"/>
        <v>16.48</v>
      </c>
      <c r="H87" s="7">
        <v>5.85</v>
      </c>
      <c r="I87" s="7">
        <f t="shared" ref="I87:I89" si="92">G87+H87</f>
        <v>22.33</v>
      </c>
      <c r="J87" s="15">
        <f t="shared" ref="J87:J89" si="93">G87/I87*100</f>
        <v>73.802060008956573</v>
      </c>
      <c r="K87" s="8">
        <v>223.8</v>
      </c>
      <c r="L87" s="7" t="s">
        <v>24</v>
      </c>
      <c r="M87" s="35">
        <v>54</v>
      </c>
      <c r="N87" s="35" t="s">
        <v>605</v>
      </c>
      <c r="P87" s="7">
        <v>207.73</v>
      </c>
      <c r="AA87" s="32">
        <v>0.8</v>
      </c>
    </row>
    <row r="88" spans="1:39" hidden="1" x14ac:dyDescent="0.2">
      <c r="A88" s="7">
        <v>504</v>
      </c>
      <c r="B88" s="7" t="s">
        <v>326</v>
      </c>
      <c r="C88" s="7" t="s">
        <v>62</v>
      </c>
      <c r="D88" s="7" t="s">
        <v>291</v>
      </c>
      <c r="E88" s="8">
        <v>2.16</v>
      </c>
      <c r="F88" s="7">
        <v>5</v>
      </c>
      <c r="G88" s="7">
        <f t="shared" si="64"/>
        <v>10.8</v>
      </c>
      <c r="H88" s="7">
        <v>7.5</v>
      </c>
      <c r="I88" s="11">
        <f t="shared" si="92"/>
        <v>18.3</v>
      </c>
      <c r="J88" s="15">
        <f t="shared" si="93"/>
        <v>59.016393442622949</v>
      </c>
      <c r="K88" s="8">
        <v>115.53</v>
      </c>
      <c r="L88" s="7" t="s">
        <v>24</v>
      </c>
      <c r="M88" s="35">
        <v>54</v>
      </c>
      <c r="N88" s="35" t="s">
        <v>606</v>
      </c>
      <c r="P88" s="7">
        <v>97.93</v>
      </c>
      <c r="AA88" s="32">
        <v>0.57999999999999996</v>
      </c>
    </row>
    <row r="89" spans="1:39" hidden="1" x14ac:dyDescent="0.2">
      <c r="A89" s="7">
        <v>505</v>
      </c>
      <c r="B89" s="7" t="s">
        <v>324</v>
      </c>
      <c r="C89" s="7" t="s">
        <v>62</v>
      </c>
      <c r="D89" s="7" t="s">
        <v>291</v>
      </c>
      <c r="E89" s="8">
        <v>1.51</v>
      </c>
      <c r="F89" s="7">
        <v>6</v>
      </c>
      <c r="G89" s="7">
        <f t="shared" si="64"/>
        <v>9.06</v>
      </c>
      <c r="H89" s="7">
        <v>4.53</v>
      </c>
      <c r="I89" s="7">
        <f t="shared" si="92"/>
        <v>13.59</v>
      </c>
      <c r="J89" s="15">
        <f t="shared" si="93"/>
        <v>66.666666666666671</v>
      </c>
      <c r="K89" s="8">
        <v>80.73</v>
      </c>
      <c r="L89" s="7" t="s">
        <v>24</v>
      </c>
      <c r="M89" s="35">
        <v>54</v>
      </c>
      <c r="N89" s="35" t="s">
        <v>607</v>
      </c>
      <c r="AA89" s="32">
        <v>0.43</v>
      </c>
    </row>
    <row r="90" spans="1:39" hidden="1" x14ac:dyDescent="0.2">
      <c r="A90" s="7">
        <v>506</v>
      </c>
      <c r="B90" s="7" t="s">
        <v>333</v>
      </c>
      <c r="C90" s="7" t="s">
        <v>155</v>
      </c>
      <c r="D90" s="7" t="s">
        <v>292</v>
      </c>
      <c r="E90" s="8">
        <v>0.94599999999999995</v>
      </c>
      <c r="F90" s="7">
        <v>6</v>
      </c>
      <c r="G90" s="7">
        <f t="shared" si="64"/>
        <v>5.6760000000000002</v>
      </c>
      <c r="I90" s="7">
        <f t="shared" ref="I90" si="94">G90+H90</f>
        <v>5.6760000000000002</v>
      </c>
      <c r="J90" s="15">
        <f t="shared" ref="J90" si="95">G90/I90*100</f>
        <v>100</v>
      </c>
      <c r="K90" s="8">
        <v>55</v>
      </c>
      <c r="L90" s="7" t="s">
        <v>24</v>
      </c>
      <c r="M90" s="35">
        <v>40</v>
      </c>
      <c r="N90" s="35" t="s">
        <v>608</v>
      </c>
      <c r="P90" s="7">
        <v>55</v>
      </c>
      <c r="U90" s="11">
        <v>55</v>
      </c>
      <c r="AM90" s="7" t="s">
        <v>335</v>
      </c>
    </row>
    <row r="91" spans="1:39" hidden="1" x14ac:dyDescent="0.2">
      <c r="A91" s="7">
        <v>511</v>
      </c>
      <c r="B91" s="7" t="s">
        <v>363</v>
      </c>
      <c r="C91" s="7" t="s">
        <v>62</v>
      </c>
      <c r="D91" s="7" t="s">
        <v>292</v>
      </c>
      <c r="E91" s="8">
        <v>1.1299999999999999</v>
      </c>
      <c r="F91" s="7">
        <v>4</v>
      </c>
      <c r="G91" s="7">
        <f t="shared" si="64"/>
        <v>4.5199999999999996</v>
      </c>
      <c r="H91" s="7">
        <v>6.02</v>
      </c>
      <c r="I91" s="7">
        <f t="shared" ref="I91" si="96">G91+H91</f>
        <v>10.54</v>
      </c>
      <c r="J91" s="15">
        <f t="shared" ref="J91" si="97">G91/I91*100</f>
        <v>42.8842504743833</v>
      </c>
      <c r="K91" s="8">
        <v>91.21</v>
      </c>
      <c r="L91" s="7" t="s">
        <v>24</v>
      </c>
      <c r="M91" s="35">
        <v>53</v>
      </c>
      <c r="N91" s="35" t="s">
        <v>609</v>
      </c>
      <c r="U91" s="11">
        <v>89.3</v>
      </c>
      <c r="W91" s="39" t="s">
        <v>347</v>
      </c>
    </row>
    <row r="92" spans="1:39" hidden="1" x14ac:dyDescent="0.2">
      <c r="A92" s="7">
        <v>512</v>
      </c>
      <c r="B92" s="7" t="s">
        <v>362</v>
      </c>
      <c r="C92" s="7" t="s">
        <v>35</v>
      </c>
      <c r="D92" s="7" t="s">
        <v>292</v>
      </c>
      <c r="E92" s="8">
        <v>0.26</v>
      </c>
      <c r="F92" s="7">
        <v>16</v>
      </c>
      <c r="G92" s="7">
        <f t="shared" si="64"/>
        <v>4.16</v>
      </c>
      <c r="H92" s="7">
        <v>4.25</v>
      </c>
      <c r="I92" s="7">
        <f t="shared" ref="I92:I93" si="98">G92+H92</f>
        <v>8.41</v>
      </c>
      <c r="J92" s="15">
        <f t="shared" ref="J92:J93" si="99">G92/I92*100</f>
        <v>49.464922711058264</v>
      </c>
      <c r="K92" s="8">
        <v>21.95</v>
      </c>
      <c r="L92" s="7" t="s">
        <v>24</v>
      </c>
      <c r="M92" s="35">
        <v>53</v>
      </c>
      <c r="N92" s="35" t="s">
        <v>610</v>
      </c>
      <c r="S92" s="8">
        <v>19.899999999999999</v>
      </c>
      <c r="T92" s="8"/>
      <c r="U92" s="11">
        <v>22.19</v>
      </c>
      <c r="W92" s="39" t="s">
        <v>348</v>
      </c>
    </row>
    <row r="93" spans="1:39" hidden="1" x14ac:dyDescent="0.2">
      <c r="A93" s="7">
        <v>513</v>
      </c>
      <c r="B93" s="7" t="s">
        <v>351</v>
      </c>
      <c r="C93" s="7" t="s">
        <v>62</v>
      </c>
      <c r="D93" s="7" t="s">
        <v>292</v>
      </c>
      <c r="E93" s="8">
        <v>1.35</v>
      </c>
      <c r="F93" s="7">
        <v>4</v>
      </c>
      <c r="G93" s="7">
        <f t="shared" si="64"/>
        <v>5.4</v>
      </c>
      <c r="H93" s="7">
        <v>5.12</v>
      </c>
      <c r="I93" s="7">
        <f t="shared" si="98"/>
        <v>10.52</v>
      </c>
      <c r="J93" s="15">
        <f t="shared" si="99"/>
        <v>51.330798479087456</v>
      </c>
      <c r="K93" s="38">
        <v>84.62</v>
      </c>
      <c r="L93" s="7" t="s">
        <v>24</v>
      </c>
      <c r="M93" s="35">
        <v>26</v>
      </c>
      <c r="N93" s="35" t="s">
        <v>611</v>
      </c>
      <c r="P93" s="7">
        <v>76</v>
      </c>
      <c r="R93" s="30">
        <v>76</v>
      </c>
      <c r="S93" s="37">
        <f t="shared" ref="S93:S95" si="100">K93/E93</f>
        <v>62.681481481481484</v>
      </c>
      <c r="T93" s="37"/>
      <c r="U93" s="11">
        <f t="shared" ref="U93:U95" si="101">K93</f>
        <v>84.62</v>
      </c>
      <c r="W93" s="7" t="s">
        <v>41</v>
      </c>
      <c r="AA93" s="32">
        <v>0.64</v>
      </c>
    </row>
    <row r="94" spans="1:39" hidden="1" x14ac:dyDescent="0.2">
      <c r="A94" s="7">
        <v>514</v>
      </c>
      <c r="B94" s="7" t="s">
        <v>352</v>
      </c>
      <c r="C94" s="7" t="s">
        <v>62</v>
      </c>
      <c r="D94" s="7" t="s">
        <v>292</v>
      </c>
      <c r="E94" s="8">
        <v>1.35</v>
      </c>
      <c r="F94" s="7">
        <v>4</v>
      </c>
      <c r="G94" s="7">
        <f t="shared" ref="G94:G96" si="102">E94*F94</f>
        <v>5.4</v>
      </c>
      <c r="H94" s="7">
        <v>5.12</v>
      </c>
      <c r="I94" s="7">
        <f t="shared" ref="I94:I96" si="103">G94+H94</f>
        <v>10.52</v>
      </c>
      <c r="J94" s="15">
        <f t="shared" ref="J94:J96" si="104">G94/I94*100</f>
        <v>51.330798479087456</v>
      </c>
      <c r="K94" s="38">
        <v>84.62</v>
      </c>
      <c r="L94" s="7" t="s">
        <v>24</v>
      </c>
      <c r="M94" s="35">
        <v>26</v>
      </c>
      <c r="N94" s="35" t="s">
        <v>612</v>
      </c>
      <c r="P94" s="7">
        <v>79.989999999999995</v>
      </c>
      <c r="Q94" s="30">
        <v>82.48</v>
      </c>
      <c r="R94" s="30">
        <v>83.31</v>
      </c>
      <c r="S94" s="37">
        <f t="shared" si="100"/>
        <v>62.681481481481484</v>
      </c>
      <c r="T94" s="37"/>
      <c r="U94" s="11">
        <f t="shared" si="101"/>
        <v>84.62</v>
      </c>
      <c r="AA94" s="32">
        <v>0.64</v>
      </c>
    </row>
    <row r="95" spans="1:39" hidden="1" x14ac:dyDescent="0.2">
      <c r="A95" s="7">
        <v>515</v>
      </c>
      <c r="B95" s="7" t="s">
        <v>349</v>
      </c>
      <c r="C95" s="7" t="s">
        <v>62</v>
      </c>
      <c r="D95" s="7" t="s">
        <v>292</v>
      </c>
      <c r="E95" s="8">
        <v>0.33</v>
      </c>
      <c r="F95" s="7">
        <v>16</v>
      </c>
      <c r="G95" s="7">
        <f t="shared" si="102"/>
        <v>5.28</v>
      </c>
      <c r="I95" s="7">
        <f t="shared" si="103"/>
        <v>5.28</v>
      </c>
      <c r="J95" s="15">
        <f t="shared" si="104"/>
        <v>100</v>
      </c>
      <c r="K95" s="38">
        <v>18.059999999999999</v>
      </c>
      <c r="L95" s="7" t="s">
        <v>24</v>
      </c>
      <c r="M95" s="35">
        <v>26</v>
      </c>
      <c r="N95" s="35" t="s">
        <v>613</v>
      </c>
      <c r="P95" s="7">
        <v>16.93</v>
      </c>
      <c r="Q95" s="30">
        <v>17.53</v>
      </c>
      <c r="R95" s="30">
        <v>17.739999999999998</v>
      </c>
      <c r="S95" s="37">
        <f t="shared" si="100"/>
        <v>54.72727272727272</v>
      </c>
      <c r="T95" s="37"/>
      <c r="U95" s="11">
        <f t="shared" si="101"/>
        <v>18.059999999999999</v>
      </c>
    </row>
    <row r="96" spans="1:39" hidden="1" x14ac:dyDescent="0.2">
      <c r="A96" s="7">
        <v>516</v>
      </c>
      <c r="B96" s="7" t="s">
        <v>518</v>
      </c>
      <c r="C96" s="7" t="s">
        <v>35</v>
      </c>
      <c r="D96" s="7" t="s">
        <v>291</v>
      </c>
      <c r="E96" s="8">
        <v>3.2</v>
      </c>
      <c r="F96" s="7">
        <v>4</v>
      </c>
      <c r="G96" s="7">
        <f t="shared" si="102"/>
        <v>12.8</v>
      </c>
      <c r="I96" s="7">
        <f t="shared" si="103"/>
        <v>12.8</v>
      </c>
      <c r="J96" s="15">
        <f t="shared" si="104"/>
        <v>100</v>
      </c>
      <c r="K96" s="8">
        <v>175.6</v>
      </c>
      <c r="L96" s="7" t="s">
        <v>24</v>
      </c>
      <c r="M96" s="35">
        <v>48</v>
      </c>
      <c r="N96" s="35" t="s">
        <v>614</v>
      </c>
      <c r="AA96" s="32">
        <v>0.82</v>
      </c>
    </row>
    <row r="97" spans="1:21" hidden="1" x14ac:dyDescent="0.2">
      <c r="A97" s="7">
        <v>519</v>
      </c>
      <c r="B97" s="7" t="s">
        <v>355</v>
      </c>
      <c r="C97" s="7" t="s">
        <v>155</v>
      </c>
      <c r="D97" s="7" t="s">
        <v>292</v>
      </c>
      <c r="E97" s="8">
        <v>3.35</v>
      </c>
      <c r="F97" s="7">
        <v>3</v>
      </c>
      <c r="G97" s="7">
        <f t="shared" ref="G97:G103" si="105">E97*F97</f>
        <v>10.050000000000001</v>
      </c>
      <c r="H97" s="7">
        <v>6.3380000000000001</v>
      </c>
      <c r="I97" s="7">
        <f t="shared" ref="I97:I98" si="106">G97+H97</f>
        <v>16.388000000000002</v>
      </c>
      <c r="J97" s="15">
        <f t="shared" ref="J97" si="107">G97/I97*100</f>
        <v>61.325360019526478</v>
      </c>
      <c r="K97" s="8">
        <v>328.13</v>
      </c>
      <c r="L97" s="7" t="s">
        <v>24</v>
      </c>
      <c r="M97" s="35">
        <v>43</v>
      </c>
      <c r="N97" s="35" t="s">
        <v>615</v>
      </c>
      <c r="P97" s="7">
        <v>322.94</v>
      </c>
      <c r="R97" s="30">
        <v>329.11</v>
      </c>
      <c r="S97" s="8">
        <v>329.11</v>
      </c>
      <c r="U97" s="11">
        <v>333.03</v>
      </c>
    </row>
    <row r="98" spans="1:21" hidden="1" x14ac:dyDescent="0.2">
      <c r="A98" s="7">
        <v>520</v>
      </c>
      <c r="B98" s="7" t="s">
        <v>356</v>
      </c>
      <c r="C98" s="7" t="s">
        <v>35</v>
      </c>
      <c r="D98" s="7" t="s">
        <v>292</v>
      </c>
      <c r="E98" s="8">
        <v>0.99</v>
      </c>
      <c r="F98" s="7">
        <v>6</v>
      </c>
      <c r="G98" s="7">
        <f t="shared" si="105"/>
        <v>5.9399999999999995</v>
      </c>
      <c r="H98" s="7">
        <v>4.6139999999999999</v>
      </c>
      <c r="I98" s="7">
        <f t="shared" si="106"/>
        <v>10.553999999999998</v>
      </c>
      <c r="J98" s="15">
        <f t="shared" ref="J98:J100" si="108">G98/I98*100</f>
        <v>56.281978396816378</v>
      </c>
      <c r="K98" s="8">
        <v>60.63</v>
      </c>
      <c r="L98" s="7" t="s">
        <v>24</v>
      </c>
      <c r="M98" s="35">
        <v>43</v>
      </c>
      <c r="N98" s="35" t="s">
        <v>616</v>
      </c>
      <c r="P98" s="7">
        <v>59.56</v>
      </c>
      <c r="R98" s="30">
        <v>59.88</v>
      </c>
      <c r="U98" s="11">
        <v>62.02</v>
      </c>
    </row>
    <row r="99" spans="1:21" hidden="1" x14ac:dyDescent="0.2">
      <c r="A99" s="7">
        <v>522</v>
      </c>
      <c r="B99" s="7" t="s">
        <v>375</v>
      </c>
      <c r="C99" s="7" t="s">
        <v>29</v>
      </c>
      <c r="D99" s="7" t="s">
        <v>292</v>
      </c>
      <c r="E99" s="8">
        <v>1.85</v>
      </c>
      <c r="F99" s="7">
        <v>2</v>
      </c>
      <c r="G99" s="7">
        <f t="shared" si="105"/>
        <v>3.7</v>
      </c>
      <c r="H99" s="7">
        <v>4.13</v>
      </c>
      <c r="I99" s="7">
        <f t="shared" ref="I99:I100" si="109">G99+H99</f>
        <v>7.83</v>
      </c>
      <c r="J99" s="15">
        <f t="shared" si="108"/>
        <v>47.254150702426564</v>
      </c>
      <c r="K99" s="46">
        <v>130.97</v>
      </c>
      <c r="L99" s="7" t="s">
        <v>24</v>
      </c>
      <c r="M99" s="35">
        <v>56</v>
      </c>
      <c r="N99" s="35" t="s">
        <v>617</v>
      </c>
      <c r="P99" s="8"/>
      <c r="Q99" s="8">
        <v>115.8</v>
      </c>
      <c r="R99" s="8">
        <v>128.57</v>
      </c>
      <c r="U99" s="11">
        <v>132.56</v>
      </c>
    </row>
    <row r="100" spans="1:21" hidden="1" x14ac:dyDescent="0.2">
      <c r="A100" s="7">
        <v>524</v>
      </c>
      <c r="B100" s="7" t="s">
        <v>373</v>
      </c>
      <c r="C100" s="7" t="s">
        <v>62</v>
      </c>
      <c r="D100" s="7" t="s">
        <v>292</v>
      </c>
      <c r="E100" s="8">
        <v>1.59</v>
      </c>
      <c r="F100" s="7">
        <v>4</v>
      </c>
      <c r="G100" s="7">
        <f t="shared" si="105"/>
        <v>6.36</v>
      </c>
      <c r="H100" s="7">
        <v>5.26</v>
      </c>
      <c r="I100" s="7">
        <f t="shared" si="109"/>
        <v>11.620000000000001</v>
      </c>
      <c r="J100" s="15">
        <f t="shared" si="108"/>
        <v>54.733218588640277</v>
      </c>
      <c r="K100" s="46">
        <v>113.04</v>
      </c>
      <c r="L100" s="7" t="s">
        <v>24</v>
      </c>
      <c r="M100" s="35">
        <v>56</v>
      </c>
      <c r="N100" s="35" t="s">
        <v>618</v>
      </c>
      <c r="P100" s="7">
        <v>100</v>
      </c>
      <c r="R100" s="30">
        <v>110.97</v>
      </c>
      <c r="U100" s="11">
        <v>114.41</v>
      </c>
    </row>
    <row r="101" spans="1:21" hidden="1" x14ac:dyDescent="0.2">
      <c r="A101" s="7">
        <v>525</v>
      </c>
      <c r="B101" s="7" t="s">
        <v>390</v>
      </c>
      <c r="C101" s="7" t="s">
        <v>62</v>
      </c>
      <c r="D101" s="7" t="s">
        <v>292</v>
      </c>
      <c r="E101" s="8">
        <v>0.46</v>
      </c>
      <c r="F101" s="7">
        <v>6</v>
      </c>
      <c r="G101" s="7">
        <f t="shared" si="105"/>
        <v>2.7600000000000002</v>
      </c>
      <c r="I101" s="7">
        <f t="shared" ref="I101" si="110">G101+H101</f>
        <v>2.7600000000000002</v>
      </c>
      <c r="J101" s="15">
        <f t="shared" ref="J101" si="111">G101/I101*100</f>
        <v>100</v>
      </c>
      <c r="K101" s="38">
        <v>33.21</v>
      </c>
      <c r="L101" s="7" t="s">
        <v>24</v>
      </c>
      <c r="M101" s="35">
        <v>26</v>
      </c>
      <c r="N101" s="35" t="s">
        <v>619</v>
      </c>
      <c r="P101" s="7">
        <v>31.64</v>
      </c>
      <c r="Q101" s="30">
        <v>32.479999999999997</v>
      </c>
      <c r="R101" s="30">
        <v>32.770000000000003</v>
      </c>
      <c r="S101" s="37">
        <f>K101/E101</f>
        <v>72.195652173913047</v>
      </c>
      <c r="T101" s="37"/>
      <c r="U101" s="11">
        <f>K101</f>
        <v>33.21</v>
      </c>
    </row>
    <row r="102" spans="1:21" hidden="1" x14ac:dyDescent="0.2">
      <c r="A102" s="7">
        <v>526</v>
      </c>
      <c r="B102" s="7" t="s">
        <v>369</v>
      </c>
      <c r="C102" s="7" t="s">
        <v>29</v>
      </c>
      <c r="D102" s="7" t="s">
        <v>292</v>
      </c>
      <c r="E102" s="8">
        <v>1.95</v>
      </c>
      <c r="F102" s="7">
        <v>4</v>
      </c>
      <c r="G102" s="7">
        <f t="shared" si="105"/>
        <v>7.8</v>
      </c>
      <c r="I102" s="7">
        <f t="shared" ref="I102:I103" si="112">G102+H102</f>
        <v>7.8</v>
      </c>
      <c r="J102" s="15">
        <f t="shared" ref="J102:J103" si="113">G102/I102*100</f>
        <v>100</v>
      </c>
      <c r="K102" s="8">
        <v>113.22</v>
      </c>
      <c r="L102" s="7" t="s">
        <v>24</v>
      </c>
      <c r="M102" s="35">
        <v>43</v>
      </c>
      <c r="N102" s="35" t="s">
        <v>620</v>
      </c>
      <c r="P102" s="7">
        <v>108.26</v>
      </c>
      <c r="R102" s="30">
        <v>108.9</v>
      </c>
      <c r="U102" s="11">
        <v>113.22</v>
      </c>
    </row>
    <row r="103" spans="1:21" hidden="1" x14ac:dyDescent="0.2">
      <c r="A103" s="7">
        <v>527</v>
      </c>
      <c r="B103" s="7" t="s">
        <v>389</v>
      </c>
      <c r="C103" s="7" t="s">
        <v>62</v>
      </c>
      <c r="D103" s="7" t="s">
        <v>292</v>
      </c>
      <c r="E103" s="8">
        <v>0.36</v>
      </c>
      <c r="F103" s="7">
        <v>12</v>
      </c>
      <c r="G103" s="7">
        <f t="shared" si="105"/>
        <v>4.32</v>
      </c>
      <c r="I103" s="7">
        <f t="shared" si="112"/>
        <v>4.32</v>
      </c>
      <c r="J103" s="15">
        <f t="shared" si="113"/>
        <v>100</v>
      </c>
      <c r="K103" s="38">
        <v>26.75</v>
      </c>
      <c r="L103" s="7" t="s">
        <v>24</v>
      </c>
      <c r="M103" s="35">
        <v>26</v>
      </c>
      <c r="N103" s="35" t="s">
        <v>621</v>
      </c>
      <c r="P103" s="7">
        <v>25.51</v>
      </c>
      <c r="Q103" s="30">
        <v>26.18</v>
      </c>
      <c r="R103" s="30">
        <v>26.4</v>
      </c>
      <c r="S103" s="37">
        <f>K103/E103</f>
        <v>74.305555555555557</v>
      </c>
      <c r="T103" s="37"/>
      <c r="U103" s="11">
        <f>K103</f>
        <v>26.75</v>
      </c>
    </row>
    <row r="104" spans="1:21" hidden="1" x14ac:dyDescent="0.2">
      <c r="A104" s="7">
        <v>532</v>
      </c>
      <c r="B104" s="7" t="s">
        <v>372</v>
      </c>
      <c r="C104" s="7" t="s">
        <v>29</v>
      </c>
      <c r="D104" s="7" t="s">
        <v>292</v>
      </c>
      <c r="E104" s="8">
        <v>1.23</v>
      </c>
      <c r="F104" s="7">
        <v>6</v>
      </c>
      <c r="G104" s="7">
        <f t="shared" ref="G104:G109" si="114">E104*F104</f>
        <v>7.38</v>
      </c>
      <c r="I104" s="7">
        <f t="shared" ref="I104" si="115">G104+H104</f>
        <v>7.38</v>
      </c>
      <c r="J104" s="15">
        <f t="shared" ref="J104" si="116">G104/I104*100</f>
        <v>100</v>
      </c>
      <c r="K104" s="8">
        <v>59.95</v>
      </c>
      <c r="L104" s="7" t="s">
        <v>24</v>
      </c>
      <c r="M104" s="35">
        <v>43</v>
      </c>
      <c r="N104" s="35" t="s">
        <v>622</v>
      </c>
      <c r="P104" s="11">
        <v>56.7</v>
      </c>
      <c r="Q104" s="47"/>
      <c r="R104" s="47">
        <v>59.95</v>
      </c>
      <c r="U104" s="11">
        <v>59.95</v>
      </c>
    </row>
    <row r="105" spans="1:21" hidden="1" x14ac:dyDescent="0.2">
      <c r="A105" s="7">
        <v>533</v>
      </c>
      <c r="B105" s="7" t="s">
        <v>378</v>
      </c>
      <c r="C105" s="7" t="s">
        <v>29</v>
      </c>
      <c r="D105" s="7" t="s">
        <v>292</v>
      </c>
      <c r="E105" s="8">
        <v>1.35</v>
      </c>
      <c r="F105" s="7">
        <v>4</v>
      </c>
      <c r="G105" s="11">
        <f t="shared" si="114"/>
        <v>5.4</v>
      </c>
      <c r="H105" s="11">
        <v>2.9</v>
      </c>
      <c r="I105" s="11">
        <f t="shared" ref="I105" si="117">G105+H105</f>
        <v>8.3000000000000007</v>
      </c>
      <c r="J105" s="15">
        <f t="shared" ref="J105" si="118">G105/I105*100</f>
        <v>65.060240963855421</v>
      </c>
      <c r="K105" s="8">
        <v>75.22</v>
      </c>
      <c r="L105" s="7" t="s">
        <v>24</v>
      </c>
      <c r="M105" s="35">
        <v>57</v>
      </c>
      <c r="N105" s="35" t="s">
        <v>623</v>
      </c>
    </row>
    <row r="106" spans="1:21" hidden="1" x14ac:dyDescent="0.2">
      <c r="A106" s="7">
        <v>534</v>
      </c>
      <c r="B106" s="7" t="s">
        <v>810</v>
      </c>
      <c r="C106" s="7" t="s">
        <v>62</v>
      </c>
      <c r="D106" s="7" t="s">
        <v>292</v>
      </c>
      <c r="E106" s="8">
        <v>0.65</v>
      </c>
      <c r="F106" s="7">
        <v>2</v>
      </c>
      <c r="G106" s="11">
        <f t="shared" si="114"/>
        <v>1.3</v>
      </c>
      <c r="I106" s="11">
        <f t="shared" ref="I106:I109" si="119">G106+H106</f>
        <v>1.3</v>
      </c>
      <c r="J106" s="15">
        <f t="shared" ref="J106:J109" si="120">G106/I106*100</f>
        <v>100</v>
      </c>
      <c r="K106" s="8">
        <v>56.44</v>
      </c>
      <c r="L106" s="7" t="s">
        <v>24</v>
      </c>
      <c r="M106" s="35">
        <v>58</v>
      </c>
      <c r="N106" s="35" t="s">
        <v>624</v>
      </c>
      <c r="T106" s="8">
        <v>48.83</v>
      </c>
      <c r="U106" s="8">
        <v>48.83</v>
      </c>
    </row>
    <row r="107" spans="1:21" hidden="1" x14ac:dyDescent="0.2">
      <c r="A107" s="7">
        <v>535</v>
      </c>
      <c r="B107" s="7" t="s">
        <v>811</v>
      </c>
      <c r="C107" s="7" t="s">
        <v>62</v>
      </c>
      <c r="D107" s="7" t="s">
        <v>292</v>
      </c>
      <c r="E107" s="8">
        <v>1.08</v>
      </c>
      <c r="F107" s="7">
        <v>16</v>
      </c>
      <c r="G107" s="11">
        <f t="shared" si="114"/>
        <v>17.28</v>
      </c>
      <c r="H107" s="7">
        <v>4.0599999999999996</v>
      </c>
      <c r="I107" s="11">
        <f t="shared" si="119"/>
        <v>21.34</v>
      </c>
      <c r="J107" s="15">
        <f t="shared" si="120"/>
        <v>80.974695407685104</v>
      </c>
      <c r="K107" s="8">
        <v>75.83</v>
      </c>
      <c r="L107" s="7" t="s">
        <v>24</v>
      </c>
      <c r="M107" s="35">
        <v>58</v>
      </c>
      <c r="N107" s="35" t="s">
        <v>625</v>
      </c>
    </row>
    <row r="108" spans="1:21" hidden="1" x14ac:dyDescent="0.2">
      <c r="A108" s="7">
        <v>536</v>
      </c>
      <c r="B108" s="7" t="s">
        <v>449</v>
      </c>
      <c r="C108" s="7" t="s">
        <v>29</v>
      </c>
      <c r="D108" s="7" t="s">
        <v>292</v>
      </c>
      <c r="E108" s="8">
        <v>2.1339999999999999</v>
      </c>
      <c r="F108" s="7">
        <v>4</v>
      </c>
      <c r="G108" s="11">
        <f t="shared" si="114"/>
        <v>8.5359999999999996</v>
      </c>
      <c r="I108" s="11">
        <f t="shared" si="119"/>
        <v>8.5359999999999996</v>
      </c>
      <c r="J108" s="15">
        <f t="shared" si="120"/>
        <v>100</v>
      </c>
      <c r="K108" s="8">
        <v>158.63</v>
      </c>
      <c r="L108" s="7" t="s">
        <v>24</v>
      </c>
      <c r="M108" s="35">
        <v>58</v>
      </c>
      <c r="N108" s="35" t="s">
        <v>626</v>
      </c>
    </row>
    <row r="109" spans="1:21" hidden="1" x14ac:dyDescent="0.2">
      <c r="A109" s="7">
        <v>537</v>
      </c>
      <c r="B109" s="7" t="s">
        <v>450</v>
      </c>
      <c r="C109" s="7" t="s">
        <v>29</v>
      </c>
      <c r="D109" s="7" t="s">
        <v>292</v>
      </c>
      <c r="E109" s="8">
        <v>2.0339999999999998</v>
      </c>
      <c r="F109" s="7">
        <v>4</v>
      </c>
      <c r="G109" s="11">
        <f t="shared" si="114"/>
        <v>8.1359999999999992</v>
      </c>
      <c r="I109" s="11">
        <f t="shared" si="119"/>
        <v>8.1359999999999992</v>
      </c>
      <c r="J109" s="15">
        <f t="shared" si="120"/>
        <v>100</v>
      </c>
      <c r="K109" s="8">
        <v>144.47</v>
      </c>
      <c r="L109" s="7" t="s">
        <v>24</v>
      </c>
      <c r="M109" s="35">
        <v>58</v>
      </c>
      <c r="N109" s="35" t="s">
        <v>627</v>
      </c>
    </row>
    <row r="110" spans="1:21" hidden="1" x14ac:dyDescent="0.2">
      <c r="A110" s="7">
        <v>538</v>
      </c>
      <c r="B110" s="7" t="s">
        <v>451</v>
      </c>
      <c r="C110" s="7" t="s">
        <v>62</v>
      </c>
      <c r="D110" s="7" t="s">
        <v>292</v>
      </c>
      <c r="E110" s="8">
        <v>1.02</v>
      </c>
      <c r="F110" s="7">
        <v>9</v>
      </c>
      <c r="G110" s="11">
        <f t="shared" ref="G110:G122" si="121">E110*F110</f>
        <v>9.18</v>
      </c>
      <c r="I110" s="11">
        <f t="shared" ref="I110:I114" si="122">G110+H110</f>
        <v>9.18</v>
      </c>
      <c r="J110" s="15">
        <f t="shared" ref="J110:J113" si="123">G110/I110*100</f>
        <v>100</v>
      </c>
      <c r="K110" s="8">
        <v>45.8</v>
      </c>
      <c r="L110" s="7" t="s">
        <v>24</v>
      </c>
      <c r="M110" s="35">
        <v>58</v>
      </c>
      <c r="N110" s="35" t="s">
        <v>628</v>
      </c>
    </row>
    <row r="111" spans="1:21" hidden="1" x14ac:dyDescent="0.2">
      <c r="A111" s="7">
        <v>539</v>
      </c>
      <c r="B111" s="7" t="s">
        <v>452</v>
      </c>
      <c r="C111" s="7" t="s">
        <v>62</v>
      </c>
      <c r="D111" s="7" t="s">
        <v>292</v>
      </c>
      <c r="E111" s="8">
        <v>1.476</v>
      </c>
      <c r="F111" s="7">
        <v>6</v>
      </c>
      <c r="G111" s="11">
        <f t="shared" si="121"/>
        <v>8.8559999999999999</v>
      </c>
      <c r="I111" s="11">
        <f t="shared" si="122"/>
        <v>8.8559999999999999</v>
      </c>
      <c r="J111" s="15">
        <f t="shared" si="123"/>
        <v>100</v>
      </c>
      <c r="K111" s="8">
        <v>102.54</v>
      </c>
      <c r="L111" s="7" t="s">
        <v>24</v>
      </c>
      <c r="M111" s="35">
        <v>58</v>
      </c>
      <c r="N111" s="35" t="s">
        <v>629</v>
      </c>
      <c r="T111" s="8">
        <v>85.8</v>
      </c>
      <c r="U111" s="8">
        <v>85.8</v>
      </c>
    </row>
    <row r="112" spans="1:21" hidden="1" x14ac:dyDescent="0.2">
      <c r="A112" s="7">
        <v>540</v>
      </c>
      <c r="B112" s="7" t="s">
        <v>813</v>
      </c>
      <c r="C112" s="7" t="s">
        <v>62</v>
      </c>
      <c r="D112" s="7" t="s">
        <v>292</v>
      </c>
      <c r="E112" s="8">
        <v>0.20599999999999999</v>
      </c>
      <c r="F112" s="7">
        <v>48</v>
      </c>
      <c r="G112" s="11">
        <f t="shared" si="121"/>
        <v>9.8879999999999999</v>
      </c>
      <c r="H112" s="7">
        <v>2.94</v>
      </c>
      <c r="I112" s="11">
        <f t="shared" si="122"/>
        <v>12.827999999999999</v>
      </c>
      <c r="J112" s="15">
        <f t="shared" si="123"/>
        <v>77.081384471468667</v>
      </c>
      <c r="K112" s="8">
        <v>25</v>
      </c>
      <c r="L112" s="7" t="s">
        <v>24</v>
      </c>
      <c r="M112" s="35">
        <v>58</v>
      </c>
      <c r="N112" s="35" t="s">
        <v>630</v>
      </c>
    </row>
    <row r="113" spans="1:24" hidden="1" x14ac:dyDescent="0.2">
      <c r="A113" s="7">
        <v>541</v>
      </c>
      <c r="B113" s="7" t="s">
        <v>814</v>
      </c>
      <c r="C113" s="7" t="s">
        <v>62</v>
      </c>
      <c r="D113" s="7" t="s">
        <v>292</v>
      </c>
      <c r="E113" s="8">
        <v>0.371</v>
      </c>
      <c r="F113" s="7">
        <v>48</v>
      </c>
      <c r="G113" s="11">
        <f t="shared" si="121"/>
        <v>17.808</v>
      </c>
      <c r="I113" s="11">
        <f t="shared" si="122"/>
        <v>17.808</v>
      </c>
      <c r="J113" s="15">
        <f t="shared" si="123"/>
        <v>100</v>
      </c>
      <c r="K113" s="8">
        <v>61.1</v>
      </c>
      <c r="L113" s="7" t="s">
        <v>24</v>
      </c>
      <c r="M113" s="35">
        <v>58</v>
      </c>
      <c r="N113" s="35" t="s">
        <v>631</v>
      </c>
    </row>
    <row r="114" spans="1:24" hidden="1" x14ac:dyDescent="0.2">
      <c r="A114" s="7">
        <v>542</v>
      </c>
      <c r="B114" s="7" t="s">
        <v>476</v>
      </c>
      <c r="C114" s="7" t="s">
        <v>155</v>
      </c>
      <c r="D114" s="7" t="s">
        <v>292</v>
      </c>
      <c r="E114" s="16">
        <v>1.07</v>
      </c>
      <c r="F114" s="7">
        <v>6</v>
      </c>
      <c r="G114" s="7">
        <f t="shared" si="121"/>
        <v>6.42</v>
      </c>
      <c r="H114" s="7">
        <v>5.08</v>
      </c>
      <c r="I114" s="7">
        <f t="shared" si="122"/>
        <v>11.5</v>
      </c>
      <c r="J114" s="15">
        <f>G114/I114*100</f>
        <v>55.826086956521735</v>
      </c>
      <c r="K114" s="38">
        <v>73.83</v>
      </c>
      <c r="L114" s="7" t="s">
        <v>24</v>
      </c>
      <c r="M114" s="35">
        <v>40</v>
      </c>
      <c r="N114" s="35" t="s">
        <v>632</v>
      </c>
      <c r="P114" s="7">
        <v>72.290000000000006</v>
      </c>
      <c r="U114" s="11">
        <v>74.069999999999993</v>
      </c>
    </row>
    <row r="115" spans="1:24" hidden="1" x14ac:dyDescent="0.2">
      <c r="A115" s="7">
        <v>543</v>
      </c>
      <c r="B115" s="7" t="s">
        <v>488</v>
      </c>
      <c r="C115" s="7" t="s">
        <v>60</v>
      </c>
      <c r="D115" s="7" t="s">
        <v>292</v>
      </c>
      <c r="E115" s="8">
        <v>2.41</v>
      </c>
      <c r="F115" s="7">
        <v>2</v>
      </c>
      <c r="G115" s="7">
        <f t="shared" si="121"/>
        <v>4.82</v>
      </c>
      <c r="I115" s="7">
        <f t="shared" ref="I115:I117" si="124">G115+H115</f>
        <v>4.82</v>
      </c>
      <c r="J115" s="15">
        <f t="shared" ref="J115:J117" si="125">G115/I115*100</f>
        <v>100</v>
      </c>
      <c r="K115" s="8">
        <v>158.4</v>
      </c>
      <c r="L115" s="7" t="s">
        <v>24</v>
      </c>
      <c r="M115" s="35">
        <v>40</v>
      </c>
      <c r="N115" s="35" t="s">
        <v>633</v>
      </c>
      <c r="P115" s="7">
        <v>158.4</v>
      </c>
      <c r="U115" s="11">
        <v>158.4</v>
      </c>
    </row>
    <row r="116" spans="1:24" hidden="1" x14ac:dyDescent="0.2">
      <c r="A116" s="7">
        <v>544</v>
      </c>
      <c r="B116" s="7" t="s">
        <v>489</v>
      </c>
      <c r="C116" s="7" t="s">
        <v>60</v>
      </c>
      <c r="D116" s="7" t="s">
        <v>292</v>
      </c>
      <c r="E116" s="8">
        <v>2.41</v>
      </c>
      <c r="F116" s="7">
        <v>2</v>
      </c>
      <c r="G116" s="7">
        <f t="shared" si="121"/>
        <v>4.82</v>
      </c>
      <c r="I116" s="7">
        <f t="shared" si="124"/>
        <v>4.82</v>
      </c>
      <c r="J116" s="15">
        <f t="shared" si="125"/>
        <v>100</v>
      </c>
      <c r="K116" s="8">
        <v>158.4</v>
      </c>
      <c r="L116" s="7" t="s">
        <v>24</v>
      </c>
      <c r="M116" s="35">
        <v>40</v>
      </c>
      <c r="N116" s="35" t="s">
        <v>634</v>
      </c>
      <c r="P116" s="7">
        <v>158.4</v>
      </c>
      <c r="U116" s="11">
        <v>158.4</v>
      </c>
    </row>
    <row r="117" spans="1:24" hidden="1" x14ac:dyDescent="0.2">
      <c r="A117" s="7">
        <v>545</v>
      </c>
      <c r="B117" s="7" t="s">
        <v>388</v>
      </c>
      <c r="C117" s="7" t="s">
        <v>62</v>
      </c>
      <c r="D117" s="7" t="s">
        <v>292</v>
      </c>
      <c r="E117" s="8">
        <v>4.49</v>
      </c>
      <c r="F117" s="7">
        <v>2</v>
      </c>
      <c r="G117" s="7">
        <f t="shared" si="121"/>
        <v>8.98</v>
      </c>
      <c r="I117" s="7">
        <f t="shared" si="124"/>
        <v>8.98</v>
      </c>
      <c r="J117" s="15">
        <f t="shared" si="125"/>
        <v>100</v>
      </c>
      <c r="K117" s="8">
        <v>357.6</v>
      </c>
      <c r="L117" s="7" t="s">
        <v>24</v>
      </c>
      <c r="M117" s="35">
        <v>40</v>
      </c>
      <c r="N117" s="35" t="s">
        <v>635</v>
      </c>
      <c r="P117" s="7">
        <v>290.8</v>
      </c>
      <c r="U117" s="11">
        <v>357.6</v>
      </c>
      <c r="X117" s="17"/>
    </row>
    <row r="118" spans="1:24" hidden="1" x14ac:dyDescent="0.2">
      <c r="A118" s="7">
        <v>546</v>
      </c>
      <c r="B118" s="7" t="s">
        <v>413</v>
      </c>
      <c r="C118" s="7" t="s">
        <v>62</v>
      </c>
      <c r="D118" s="7" t="s">
        <v>292</v>
      </c>
      <c r="E118" s="8">
        <v>1.38</v>
      </c>
      <c r="F118" s="7">
        <v>6</v>
      </c>
      <c r="G118" s="7">
        <f t="shared" si="121"/>
        <v>8.2799999999999994</v>
      </c>
      <c r="H118" s="7">
        <v>3.6840000000000002</v>
      </c>
      <c r="I118" s="7">
        <f t="shared" ref="I118" si="126">G118+H118</f>
        <v>11.963999999999999</v>
      </c>
      <c r="J118" s="15">
        <f t="shared" ref="J118" si="127">G118/I118*100</f>
        <v>69.207622868605824</v>
      </c>
      <c r="K118" s="8">
        <v>82.3</v>
      </c>
      <c r="L118" s="7" t="s">
        <v>24</v>
      </c>
      <c r="M118" s="35">
        <v>53</v>
      </c>
      <c r="N118" s="35" t="s">
        <v>636</v>
      </c>
      <c r="U118" s="11">
        <v>82.3</v>
      </c>
    </row>
    <row r="119" spans="1:24" hidden="1" x14ac:dyDescent="0.2">
      <c r="A119" s="7">
        <v>547</v>
      </c>
      <c r="B119" s="7" t="s">
        <v>461</v>
      </c>
      <c r="C119" s="7" t="s">
        <v>391</v>
      </c>
      <c r="D119" s="7" t="s">
        <v>292</v>
      </c>
      <c r="E119" s="8">
        <v>10.66</v>
      </c>
      <c r="F119" s="7">
        <v>1</v>
      </c>
      <c r="G119" s="7">
        <f t="shared" si="121"/>
        <v>10.66</v>
      </c>
      <c r="H119" s="7">
        <v>7.63</v>
      </c>
      <c r="I119" s="7">
        <f t="shared" ref="I119" si="128">G119+H119</f>
        <v>18.29</v>
      </c>
      <c r="J119" s="15">
        <f t="shared" ref="J119:J135" si="129">G119/I119*100</f>
        <v>58.283214871514488</v>
      </c>
      <c r="K119" s="38">
        <v>786</v>
      </c>
      <c r="L119" s="7" t="s">
        <v>24</v>
      </c>
      <c r="M119" s="35">
        <v>61</v>
      </c>
      <c r="N119" s="35" t="s">
        <v>637</v>
      </c>
      <c r="P119" s="7">
        <v>736</v>
      </c>
      <c r="X119" s="32"/>
    </row>
    <row r="120" spans="1:24" hidden="1" x14ac:dyDescent="0.2">
      <c r="A120" s="7">
        <v>548</v>
      </c>
      <c r="B120" s="7" t="s">
        <v>415</v>
      </c>
      <c r="C120" s="7" t="s">
        <v>62</v>
      </c>
      <c r="D120" s="7" t="s">
        <v>292</v>
      </c>
      <c r="E120" s="8">
        <v>4.2</v>
      </c>
      <c r="F120" s="7">
        <v>1</v>
      </c>
      <c r="G120" s="7">
        <f t="shared" si="121"/>
        <v>4.2</v>
      </c>
      <c r="I120" s="7">
        <f t="shared" ref="I120" si="130">G120+H120</f>
        <v>4.2</v>
      </c>
      <c r="J120" s="15">
        <f t="shared" si="129"/>
        <v>100</v>
      </c>
      <c r="K120" s="38">
        <v>335.12</v>
      </c>
      <c r="L120" s="7" t="s">
        <v>24</v>
      </c>
      <c r="M120" s="35">
        <v>26</v>
      </c>
      <c r="N120" s="35" t="s">
        <v>638</v>
      </c>
      <c r="P120" s="7">
        <v>308.60000000000002</v>
      </c>
      <c r="R120" s="30">
        <v>328.43</v>
      </c>
      <c r="S120" s="37">
        <f>K120/E120</f>
        <v>79.790476190476184</v>
      </c>
      <c r="T120" s="37"/>
      <c r="U120" s="11">
        <f>K120</f>
        <v>335.12</v>
      </c>
    </row>
    <row r="121" spans="1:24" hidden="1" x14ac:dyDescent="0.2">
      <c r="A121" s="7">
        <v>549</v>
      </c>
      <c r="B121" s="7" t="s">
        <v>397</v>
      </c>
      <c r="C121" s="7" t="s">
        <v>62</v>
      </c>
      <c r="D121" s="7" t="s">
        <v>292</v>
      </c>
      <c r="E121" s="8">
        <v>0.189</v>
      </c>
      <c r="F121" s="7">
        <v>26</v>
      </c>
      <c r="G121" s="7">
        <f t="shared" si="121"/>
        <v>4.9139999999999997</v>
      </c>
      <c r="H121" s="11">
        <v>3</v>
      </c>
      <c r="I121" s="7">
        <f t="shared" ref="I121" si="131">G121+H121</f>
        <v>7.9139999999999997</v>
      </c>
      <c r="J121" s="15">
        <f t="shared" si="129"/>
        <v>62.092494313874148</v>
      </c>
      <c r="K121" s="8">
        <v>22.47</v>
      </c>
      <c r="L121" s="7" t="s">
        <v>24</v>
      </c>
      <c r="M121" s="35">
        <v>53</v>
      </c>
      <c r="N121" s="35" t="s">
        <v>639</v>
      </c>
      <c r="U121" s="11">
        <v>20.9</v>
      </c>
      <c r="W121" s="39" t="s">
        <v>412</v>
      </c>
    </row>
    <row r="122" spans="1:24" hidden="1" x14ac:dyDescent="0.2">
      <c r="A122" s="7">
        <v>550</v>
      </c>
      <c r="B122" s="17" t="s">
        <v>395</v>
      </c>
      <c r="C122" s="7" t="s">
        <v>29</v>
      </c>
      <c r="D122" s="7" t="s">
        <v>292</v>
      </c>
      <c r="E122" s="8">
        <v>2.34</v>
      </c>
      <c r="F122" s="7">
        <v>1</v>
      </c>
      <c r="G122" s="7">
        <f t="shared" si="121"/>
        <v>2.34</v>
      </c>
      <c r="I122" s="7">
        <f t="shared" ref="I122:I128" si="132">G122+H122</f>
        <v>2.34</v>
      </c>
      <c r="J122" s="15">
        <f t="shared" si="129"/>
        <v>100</v>
      </c>
      <c r="K122" s="8">
        <v>161.4</v>
      </c>
      <c r="L122" s="7" t="s">
        <v>24</v>
      </c>
      <c r="M122" s="35">
        <v>44</v>
      </c>
      <c r="N122" s="35" t="s">
        <v>640</v>
      </c>
    </row>
    <row r="123" spans="1:24" hidden="1" x14ac:dyDescent="0.2">
      <c r="A123" s="7">
        <v>551</v>
      </c>
      <c r="B123" s="7" t="s">
        <v>396</v>
      </c>
      <c r="C123" s="7" t="s">
        <v>391</v>
      </c>
      <c r="D123" s="7" t="s">
        <v>408</v>
      </c>
      <c r="E123" s="8">
        <v>43</v>
      </c>
      <c r="F123" s="7">
        <v>1</v>
      </c>
      <c r="G123" s="7">
        <f t="shared" ref="G123:G137" si="133">E123*F123</f>
        <v>43</v>
      </c>
      <c r="I123" s="7">
        <f t="shared" si="132"/>
        <v>43</v>
      </c>
      <c r="J123" s="15">
        <f t="shared" si="129"/>
        <v>100</v>
      </c>
      <c r="K123" s="38">
        <v>3224</v>
      </c>
      <c r="L123" s="7" t="s">
        <v>24</v>
      </c>
      <c r="M123" s="35">
        <v>61</v>
      </c>
      <c r="N123" s="35" t="s">
        <v>641</v>
      </c>
      <c r="P123" s="7">
        <v>2832.18</v>
      </c>
      <c r="X123" s="32"/>
    </row>
    <row r="124" spans="1:24" hidden="1" x14ac:dyDescent="0.2">
      <c r="A124" s="7">
        <v>552</v>
      </c>
      <c r="B124" s="7" t="s">
        <v>398</v>
      </c>
      <c r="C124" s="7" t="s">
        <v>391</v>
      </c>
      <c r="D124" s="7" t="s">
        <v>408</v>
      </c>
      <c r="E124" s="8">
        <v>28.2</v>
      </c>
      <c r="F124" s="7">
        <v>1</v>
      </c>
      <c r="G124" s="7">
        <f t="shared" si="133"/>
        <v>28.2</v>
      </c>
      <c r="I124" s="7">
        <f t="shared" si="132"/>
        <v>28.2</v>
      </c>
      <c r="J124" s="15">
        <f t="shared" si="129"/>
        <v>100</v>
      </c>
      <c r="K124" s="8">
        <v>2266</v>
      </c>
      <c r="L124" s="7" t="s">
        <v>24</v>
      </c>
      <c r="M124" s="35">
        <v>61</v>
      </c>
      <c r="N124" s="35" t="s">
        <v>642</v>
      </c>
      <c r="W124" s="7">
        <v>1.24</v>
      </c>
      <c r="X124" s="32"/>
    </row>
    <row r="125" spans="1:24" hidden="1" x14ac:dyDescent="0.2">
      <c r="A125" s="7">
        <v>553</v>
      </c>
      <c r="B125" s="7" t="s">
        <v>399</v>
      </c>
      <c r="C125" s="7" t="s">
        <v>155</v>
      </c>
      <c r="D125" s="7" t="s">
        <v>408</v>
      </c>
      <c r="E125" s="8">
        <v>53.2</v>
      </c>
      <c r="F125" s="7">
        <v>1</v>
      </c>
      <c r="G125" s="7">
        <f t="shared" si="133"/>
        <v>53.2</v>
      </c>
      <c r="I125" s="7">
        <f t="shared" si="132"/>
        <v>53.2</v>
      </c>
      <c r="J125" s="15">
        <f t="shared" si="129"/>
        <v>100</v>
      </c>
      <c r="K125" s="8">
        <v>3992</v>
      </c>
      <c r="L125" s="7" t="s">
        <v>24</v>
      </c>
      <c r="M125" s="35">
        <v>61</v>
      </c>
      <c r="N125" s="35" t="s">
        <v>643</v>
      </c>
      <c r="W125" s="7">
        <v>3.62</v>
      </c>
      <c r="X125" s="8"/>
    </row>
    <row r="126" spans="1:24" hidden="1" x14ac:dyDescent="0.2">
      <c r="A126" s="7">
        <v>554</v>
      </c>
      <c r="B126" s="7" t="s">
        <v>400</v>
      </c>
      <c r="C126" s="7" t="s">
        <v>155</v>
      </c>
      <c r="D126" s="7" t="s">
        <v>408</v>
      </c>
      <c r="E126" s="8">
        <v>37</v>
      </c>
      <c r="F126" s="7">
        <v>1</v>
      </c>
      <c r="G126" s="7">
        <f t="shared" si="133"/>
        <v>37</v>
      </c>
      <c r="I126" s="7">
        <f t="shared" si="132"/>
        <v>37</v>
      </c>
      <c r="J126" s="15">
        <f t="shared" si="129"/>
        <v>100</v>
      </c>
      <c r="K126" s="8">
        <v>2544</v>
      </c>
      <c r="L126" s="7" t="s">
        <v>24</v>
      </c>
      <c r="M126" s="35">
        <v>61</v>
      </c>
      <c r="N126" s="35" t="s">
        <v>644</v>
      </c>
      <c r="T126" s="8">
        <v>2222</v>
      </c>
      <c r="U126" s="8">
        <v>2222</v>
      </c>
      <c r="W126" s="7">
        <v>1.88</v>
      </c>
      <c r="X126" s="8"/>
    </row>
    <row r="127" spans="1:24" hidden="1" x14ac:dyDescent="0.2">
      <c r="A127" s="7">
        <v>555</v>
      </c>
      <c r="B127" s="7" t="s">
        <v>401</v>
      </c>
      <c r="C127" s="7" t="s">
        <v>155</v>
      </c>
      <c r="D127" s="7" t="s">
        <v>408</v>
      </c>
      <c r="E127" s="8">
        <v>49</v>
      </c>
      <c r="F127" s="7">
        <v>1</v>
      </c>
      <c r="G127" s="7">
        <f t="shared" si="133"/>
        <v>49</v>
      </c>
      <c r="I127" s="7">
        <f t="shared" si="132"/>
        <v>49</v>
      </c>
      <c r="J127" s="15">
        <f t="shared" si="129"/>
        <v>100</v>
      </c>
      <c r="K127" s="8">
        <v>3456</v>
      </c>
      <c r="L127" s="7" t="s">
        <v>24</v>
      </c>
      <c r="M127" s="35">
        <v>61</v>
      </c>
      <c r="N127" s="35" t="s">
        <v>645</v>
      </c>
      <c r="W127" s="7">
        <v>2.44</v>
      </c>
      <c r="X127" s="32"/>
    </row>
    <row r="128" spans="1:24" hidden="1" x14ac:dyDescent="0.2">
      <c r="A128" s="7">
        <v>556</v>
      </c>
      <c r="B128" s="7" t="s">
        <v>402</v>
      </c>
      <c r="C128" s="7" t="s">
        <v>391</v>
      </c>
      <c r="D128" s="7" t="s">
        <v>291</v>
      </c>
      <c r="E128" s="8">
        <v>16.46</v>
      </c>
      <c r="F128" s="7">
        <v>1</v>
      </c>
      <c r="G128" s="7">
        <f t="shared" si="133"/>
        <v>16.46</v>
      </c>
      <c r="I128" s="7">
        <f t="shared" si="132"/>
        <v>16.46</v>
      </c>
      <c r="J128" s="15">
        <f t="shared" si="129"/>
        <v>100</v>
      </c>
      <c r="K128" s="38">
        <v>1211</v>
      </c>
      <c r="L128" s="7" t="s">
        <v>24</v>
      </c>
      <c r="M128" s="35">
        <v>61</v>
      </c>
      <c r="N128" s="35" t="s">
        <v>646</v>
      </c>
      <c r="P128" s="7">
        <v>1134</v>
      </c>
      <c r="X128" s="32"/>
    </row>
    <row r="129" spans="1:24" hidden="1" x14ac:dyDescent="0.2">
      <c r="A129" s="7">
        <v>557</v>
      </c>
      <c r="B129" s="7" t="s">
        <v>403</v>
      </c>
      <c r="C129" s="7" t="s">
        <v>155</v>
      </c>
      <c r="D129" s="7" t="s">
        <v>408</v>
      </c>
      <c r="E129" s="8">
        <v>29</v>
      </c>
      <c r="F129" s="7">
        <v>1</v>
      </c>
      <c r="G129" s="7">
        <f t="shared" si="133"/>
        <v>29</v>
      </c>
      <c r="I129" s="7">
        <f t="shared" ref="I129:I133" si="134">G129+H129</f>
        <v>29</v>
      </c>
      <c r="J129" s="15">
        <f t="shared" si="129"/>
        <v>100</v>
      </c>
      <c r="K129" s="38">
        <v>2080</v>
      </c>
      <c r="L129" s="7" t="s">
        <v>24</v>
      </c>
      <c r="M129" s="35">
        <v>61</v>
      </c>
      <c r="N129" s="35" t="s">
        <v>647</v>
      </c>
      <c r="P129" s="8">
        <v>1815.54</v>
      </c>
      <c r="Q129" s="42"/>
      <c r="R129" s="42"/>
      <c r="X129" s="32"/>
    </row>
    <row r="130" spans="1:24" hidden="1" x14ac:dyDescent="0.2">
      <c r="A130" s="7">
        <v>558</v>
      </c>
      <c r="B130" s="7" t="s">
        <v>404</v>
      </c>
      <c r="C130" s="7" t="s">
        <v>155</v>
      </c>
      <c r="D130" s="7" t="s">
        <v>408</v>
      </c>
      <c r="E130" s="8">
        <v>83</v>
      </c>
      <c r="F130" s="7">
        <v>1</v>
      </c>
      <c r="G130" s="7">
        <f t="shared" si="133"/>
        <v>83</v>
      </c>
      <c r="I130" s="7">
        <f t="shared" si="134"/>
        <v>83</v>
      </c>
      <c r="J130" s="15">
        <f t="shared" si="129"/>
        <v>100</v>
      </c>
      <c r="K130" s="8">
        <v>6237</v>
      </c>
      <c r="L130" s="7" t="s">
        <v>24</v>
      </c>
      <c r="M130" s="35">
        <v>61</v>
      </c>
      <c r="N130" s="35" t="s">
        <v>648</v>
      </c>
      <c r="T130" s="8">
        <v>5129</v>
      </c>
      <c r="U130" s="8">
        <v>5129</v>
      </c>
      <c r="X130" s="32"/>
    </row>
    <row r="131" spans="1:24" hidden="1" x14ac:dyDescent="0.2">
      <c r="A131" s="7">
        <v>559</v>
      </c>
      <c r="B131" s="7" t="s">
        <v>405</v>
      </c>
      <c r="C131" s="7" t="s">
        <v>155</v>
      </c>
      <c r="D131" s="7" t="s">
        <v>408</v>
      </c>
      <c r="E131" s="8">
        <v>50</v>
      </c>
      <c r="F131" s="7">
        <v>1</v>
      </c>
      <c r="G131" s="7">
        <f t="shared" si="133"/>
        <v>50</v>
      </c>
      <c r="I131" s="7">
        <f t="shared" si="134"/>
        <v>50</v>
      </c>
      <c r="J131" s="15">
        <f t="shared" si="129"/>
        <v>100</v>
      </c>
      <c r="K131" s="8">
        <v>3574</v>
      </c>
      <c r="L131" s="7" t="s">
        <v>24</v>
      </c>
      <c r="M131" s="35">
        <v>61</v>
      </c>
      <c r="N131" s="35" t="s">
        <v>649</v>
      </c>
      <c r="V131" s="7" t="s">
        <v>423</v>
      </c>
      <c r="X131" s="32"/>
    </row>
    <row r="132" spans="1:24" hidden="1" x14ac:dyDescent="0.2">
      <c r="A132" s="7">
        <v>560</v>
      </c>
      <c r="B132" s="7" t="s">
        <v>406</v>
      </c>
      <c r="C132" s="7" t="s">
        <v>155</v>
      </c>
      <c r="D132" s="7" t="s">
        <v>408</v>
      </c>
      <c r="E132" s="8">
        <v>78</v>
      </c>
      <c r="F132" s="7">
        <v>1</v>
      </c>
      <c r="G132" s="7">
        <f t="shared" si="133"/>
        <v>78</v>
      </c>
      <c r="I132" s="7">
        <f t="shared" si="134"/>
        <v>78</v>
      </c>
      <c r="J132" s="15">
        <f t="shared" si="129"/>
        <v>100</v>
      </c>
      <c r="K132" s="8">
        <v>5138</v>
      </c>
      <c r="L132" s="7" t="s">
        <v>24</v>
      </c>
      <c r="M132" s="35">
        <v>61</v>
      </c>
      <c r="N132" s="35" t="s">
        <v>650</v>
      </c>
      <c r="W132" s="43"/>
      <c r="X132" s="32"/>
    </row>
    <row r="133" spans="1:24" hidden="1" x14ac:dyDescent="0.2">
      <c r="A133" s="7">
        <v>561</v>
      </c>
      <c r="B133" s="7" t="s">
        <v>407</v>
      </c>
      <c r="C133" s="7" t="s">
        <v>155</v>
      </c>
      <c r="D133" s="7" t="s">
        <v>408</v>
      </c>
      <c r="E133" s="8">
        <v>37.5</v>
      </c>
      <c r="F133" s="7">
        <v>1</v>
      </c>
      <c r="G133" s="7">
        <f t="shared" si="133"/>
        <v>37.5</v>
      </c>
      <c r="I133" s="7">
        <f t="shared" si="134"/>
        <v>37.5</v>
      </c>
      <c r="J133" s="15">
        <f t="shared" si="129"/>
        <v>100</v>
      </c>
      <c r="K133" s="8">
        <v>2696</v>
      </c>
      <c r="L133" s="7" t="s">
        <v>24</v>
      </c>
      <c r="M133" s="35">
        <v>61</v>
      </c>
      <c r="N133" s="35" t="s">
        <v>651</v>
      </c>
      <c r="T133" s="8">
        <v>2354.75</v>
      </c>
      <c r="U133" s="8">
        <v>2354.75</v>
      </c>
      <c r="X133" s="32"/>
    </row>
    <row r="134" spans="1:24" hidden="1" x14ac:dyDescent="0.2">
      <c r="A134" s="7">
        <v>562</v>
      </c>
      <c r="B134" s="7" t="s">
        <v>409</v>
      </c>
      <c r="C134" s="7" t="s">
        <v>155</v>
      </c>
      <c r="D134" s="7" t="s">
        <v>291</v>
      </c>
      <c r="E134" s="8">
        <v>12</v>
      </c>
      <c r="F134" s="7">
        <v>1</v>
      </c>
      <c r="G134" s="7">
        <f t="shared" si="133"/>
        <v>12</v>
      </c>
      <c r="I134" s="7">
        <f t="shared" ref="I134:I135" si="135">G134+H134</f>
        <v>12</v>
      </c>
      <c r="J134" s="15">
        <f t="shared" si="129"/>
        <v>100</v>
      </c>
      <c r="K134" s="8">
        <v>861</v>
      </c>
      <c r="L134" s="7" t="s">
        <v>24</v>
      </c>
      <c r="M134" s="35">
        <v>61</v>
      </c>
      <c r="N134" s="35" t="s">
        <v>652</v>
      </c>
      <c r="T134" s="8">
        <v>805</v>
      </c>
      <c r="U134" s="8">
        <v>805</v>
      </c>
      <c r="X134" s="32"/>
    </row>
    <row r="135" spans="1:24" hidden="1" x14ac:dyDescent="0.2">
      <c r="A135" s="7">
        <v>563</v>
      </c>
      <c r="B135" s="7" t="s">
        <v>410</v>
      </c>
      <c r="C135" s="7" t="s">
        <v>391</v>
      </c>
      <c r="D135" s="7" t="s">
        <v>292</v>
      </c>
      <c r="E135" s="8">
        <v>10.67</v>
      </c>
      <c r="F135" s="7">
        <v>1</v>
      </c>
      <c r="G135" s="7">
        <f t="shared" si="133"/>
        <v>10.67</v>
      </c>
      <c r="H135" s="7">
        <v>7.4980000000000002</v>
      </c>
      <c r="I135" s="7">
        <f t="shared" si="135"/>
        <v>18.167999999999999</v>
      </c>
      <c r="J135" s="15">
        <f t="shared" si="129"/>
        <v>58.729634522236907</v>
      </c>
      <c r="K135" s="38">
        <v>767</v>
      </c>
      <c r="L135" s="7" t="s">
        <v>24</v>
      </c>
      <c r="M135" s="35">
        <v>61</v>
      </c>
      <c r="N135" s="35" t="s">
        <v>653</v>
      </c>
      <c r="P135" s="7">
        <v>717</v>
      </c>
      <c r="X135" s="32"/>
    </row>
    <row r="136" spans="1:24" hidden="1" x14ac:dyDescent="0.2">
      <c r="A136" s="7">
        <v>564</v>
      </c>
      <c r="B136" s="7" t="s">
        <v>420</v>
      </c>
      <c r="C136" s="7" t="s">
        <v>155</v>
      </c>
      <c r="D136" s="7" t="s">
        <v>408</v>
      </c>
      <c r="E136" s="8">
        <v>67</v>
      </c>
      <c r="F136" s="7">
        <v>1</v>
      </c>
      <c r="G136" s="7">
        <f t="shared" si="133"/>
        <v>67</v>
      </c>
      <c r="I136" s="7">
        <f t="shared" ref="I136:I137" si="136">G136+H136</f>
        <v>67</v>
      </c>
      <c r="J136" s="15">
        <f t="shared" ref="J136:J137" si="137">G136/I136*100</f>
        <v>100</v>
      </c>
      <c r="K136" s="38">
        <v>4195.42</v>
      </c>
      <c r="L136" s="7" t="s">
        <v>24</v>
      </c>
      <c r="M136" s="35">
        <v>61</v>
      </c>
      <c r="N136" s="35" t="s">
        <v>654</v>
      </c>
      <c r="P136" s="7">
        <v>3910</v>
      </c>
      <c r="V136" s="7" t="s">
        <v>424</v>
      </c>
      <c r="X136" s="32"/>
    </row>
    <row r="137" spans="1:24" hidden="1" x14ac:dyDescent="0.2">
      <c r="A137" s="7">
        <v>565</v>
      </c>
      <c r="B137" s="7" t="s">
        <v>437</v>
      </c>
      <c r="C137" s="7" t="s">
        <v>62</v>
      </c>
      <c r="D137" s="7" t="s">
        <v>414</v>
      </c>
      <c r="E137" s="8">
        <v>26.75</v>
      </c>
      <c r="F137" s="7">
        <v>1</v>
      </c>
      <c r="G137" s="7">
        <f t="shared" si="133"/>
        <v>26.75</v>
      </c>
      <c r="H137" s="7">
        <v>4.4139999999999997</v>
      </c>
      <c r="I137" s="7">
        <f t="shared" si="136"/>
        <v>31.164000000000001</v>
      </c>
      <c r="J137" s="15">
        <f t="shared" si="137"/>
        <v>85.836221280965205</v>
      </c>
      <c r="K137" s="8">
        <f>E137*46</f>
        <v>1230.5</v>
      </c>
      <c r="L137" s="7" t="s">
        <v>24</v>
      </c>
      <c r="M137" s="35">
        <v>27</v>
      </c>
      <c r="N137" s="35" t="s">
        <v>655</v>
      </c>
    </row>
    <row r="138" spans="1:24" hidden="1" x14ac:dyDescent="0.2">
      <c r="A138" s="7">
        <v>566</v>
      </c>
      <c r="B138" s="7" t="s">
        <v>438</v>
      </c>
      <c r="C138" s="7" t="s">
        <v>62</v>
      </c>
      <c r="D138" s="7" t="s">
        <v>414</v>
      </c>
      <c r="E138" s="8">
        <v>56.25</v>
      </c>
      <c r="F138" s="7">
        <v>1</v>
      </c>
      <c r="G138" s="7">
        <f t="shared" ref="G138:G144" si="138">E138*F138</f>
        <v>56.25</v>
      </c>
      <c r="H138" s="7">
        <v>4.5599999999999996</v>
      </c>
      <c r="I138" s="7">
        <f t="shared" ref="I138" si="139">G138+H138</f>
        <v>60.81</v>
      </c>
      <c r="J138" s="15">
        <f t="shared" ref="J138" si="140">G138/I138*100</f>
        <v>92.501233349777991</v>
      </c>
      <c r="K138" s="8">
        <f>E138*46</f>
        <v>2587.5</v>
      </c>
      <c r="L138" s="7" t="s">
        <v>24</v>
      </c>
      <c r="M138" s="35">
        <v>27</v>
      </c>
      <c r="N138" s="35" t="s">
        <v>656</v>
      </c>
    </row>
    <row r="139" spans="1:24" hidden="1" x14ac:dyDescent="0.2">
      <c r="A139" s="7">
        <v>568</v>
      </c>
      <c r="B139" s="7" t="s">
        <v>422</v>
      </c>
      <c r="C139" s="7" t="s">
        <v>29</v>
      </c>
      <c r="D139" s="7" t="s">
        <v>292</v>
      </c>
      <c r="E139" s="8">
        <v>4.67</v>
      </c>
      <c r="F139" s="7">
        <v>2</v>
      </c>
      <c r="G139" s="7">
        <f t="shared" si="138"/>
        <v>9.34</v>
      </c>
      <c r="I139" s="7">
        <f>G139+H139</f>
        <v>9.34</v>
      </c>
      <c r="J139" s="15">
        <f>G139/I139*100</f>
        <v>100</v>
      </c>
      <c r="K139" s="8">
        <v>309.87</v>
      </c>
      <c r="L139" s="7" t="s">
        <v>24</v>
      </c>
      <c r="M139" s="35">
        <v>63</v>
      </c>
      <c r="N139" s="35" t="s">
        <v>657</v>
      </c>
      <c r="S139" s="8">
        <v>290.76</v>
      </c>
      <c r="T139" s="8"/>
      <c r="U139" s="8"/>
    </row>
    <row r="140" spans="1:24" hidden="1" x14ac:dyDescent="0.2">
      <c r="A140" s="7">
        <v>569</v>
      </c>
      <c r="B140" s="7" t="s">
        <v>421</v>
      </c>
      <c r="C140" s="7" t="s">
        <v>62</v>
      </c>
      <c r="D140" s="7" t="s">
        <v>292</v>
      </c>
      <c r="E140" s="8">
        <v>3.68</v>
      </c>
      <c r="F140" s="7">
        <v>4</v>
      </c>
      <c r="G140" s="7">
        <f t="shared" si="138"/>
        <v>14.72</v>
      </c>
      <c r="I140" s="7">
        <f>G140+H140</f>
        <v>14.72</v>
      </c>
      <c r="J140" s="15">
        <f>G140/I140*100</f>
        <v>100</v>
      </c>
      <c r="K140" s="8">
        <v>251.23</v>
      </c>
      <c r="L140" s="7" t="s">
        <v>24</v>
      </c>
      <c r="M140" s="35">
        <v>63</v>
      </c>
      <c r="N140" s="35" t="s">
        <v>658</v>
      </c>
      <c r="S140" s="8">
        <v>236.1</v>
      </c>
      <c r="T140" s="8"/>
      <c r="U140" s="8"/>
    </row>
    <row r="141" spans="1:24" hidden="1" x14ac:dyDescent="0.2">
      <c r="A141" s="7">
        <v>570</v>
      </c>
      <c r="B141" s="7" t="s">
        <v>428</v>
      </c>
      <c r="C141" s="7" t="s">
        <v>62</v>
      </c>
      <c r="D141" s="7" t="s">
        <v>414</v>
      </c>
      <c r="E141" s="8">
        <v>192</v>
      </c>
      <c r="F141" s="7">
        <v>1</v>
      </c>
      <c r="G141" s="7">
        <f t="shared" si="138"/>
        <v>192</v>
      </c>
      <c r="I141" s="7">
        <f t="shared" ref="I141:I145" si="141">G141+H141</f>
        <v>192</v>
      </c>
      <c r="J141" s="15">
        <f t="shared" ref="J141:J145" si="142">G141/I141*100</f>
        <v>100</v>
      </c>
      <c r="K141" s="8">
        <f>E141*30</f>
        <v>5760</v>
      </c>
      <c r="L141" s="7" t="s">
        <v>24</v>
      </c>
      <c r="M141" s="35">
        <v>27</v>
      </c>
      <c r="N141" s="35" t="s">
        <v>659</v>
      </c>
    </row>
    <row r="142" spans="1:24" hidden="1" x14ac:dyDescent="0.2">
      <c r="A142" s="7">
        <v>571</v>
      </c>
      <c r="B142" s="7" t="s">
        <v>429</v>
      </c>
      <c r="C142" s="7" t="s">
        <v>62</v>
      </c>
      <c r="D142" s="7" t="s">
        <v>414</v>
      </c>
      <c r="E142" s="8">
        <v>34</v>
      </c>
      <c r="F142" s="7">
        <v>1</v>
      </c>
      <c r="G142" s="7">
        <f t="shared" si="138"/>
        <v>34</v>
      </c>
      <c r="I142" s="7">
        <f t="shared" si="141"/>
        <v>34</v>
      </c>
      <c r="J142" s="15">
        <f t="shared" si="142"/>
        <v>100</v>
      </c>
      <c r="K142" s="8">
        <f>E142*46</f>
        <v>1564</v>
      </c>
      <c r="L142" s="7" t="s">
        <v>24</v>
      </c>
      <c r="M142" s="35">
        <v>27</v>
      </c>
      <c r="N142" s="35" t="s">
        <v>660</v>
      </c>
    </row>
    <row r="143" spans="1:24" hidden="1" x14ac:dyDescent="0.2">
      <c r="A143" s="7">
        <v>572</v>
      </c>
      <c r="B143" s="7" t="s">
        <v>460</v>
      </c>
      <c r="C143" s="7" t="s">
        <v>62</v>
      </c>
      <c r="D143" s="7" t="s">
        <v>414</v>
      </c>
      <c r="E143" s="8">
        <v>577.5</v>
      </c>
      <c r="F143" s="7">
        <v>1</v>
      </c>
      <c r="G143" s="7">
        <f t="shared" si="138"/>
        <v>577.5</v>
      </c>
      <c r="I143" s="7">
        <f t="shared" si="141"/>
        <v>577.5</v>
      </c>
      <c r="J143" s="15">
        <f t="shared" si="142"/>
        <v>100</v>
      </c>
      <c r="K143" s="38">
        <v>38</v>
      </c>
      <c r="L143" s="7" t="s">
        <v>20</v>
      </c>
      <c r="M143" s="35">
        <v>64</v>
      </c>
      <c r="N143" s="35" t="s">
        <v>661</v>
      </c>
      <c r="P143" s="7">
        <v>35</v>
      </c>
    </row>
    <row r="144" spans="1:24" hidden="1" x14ac:dyDescent="0.2">
      <c r="A144" s="7">
        <v>573</v>
      </c>
      <c r="B144" s="7" t="s">
        <v>432</v>
      </c>
      <c r="C144" s="7" t="s">
        <v>62</v>
      </c>
      <c r="D144" s="7" t="s">
        <v>414</v>
      </c>
      <c r="E144" s="8">
        <v>34.14</v>
      </c>
      <c r="F144" s="7">
        <v>1</v>
      </c>
      <c r="G144" s="7">
        <f t="shared" si="138"/>
        <v>34.14</v>
      </c>
      <c r="I144" s="7">
        <f t="shared" si="141"/>
        <v>34.14</v>
      </c>
      <c r="J144" s="15">
        <f t="shared" si="142"/>
        <v>100</v>
      </c>
      <c r="K144" s="8">
        <f>E144*51</f>
        <v>1741.14</v>
      </c>
      <c r="L144" s="7" t="s">
        <v>24</v>
      </c>
      <c r="M144" s="35">
        <v>27</v>
      </c>
      <c r="N144" s="35" t="s">
        <v>662</v>
      </c>
    </row>
    <row r="145" spans="1:40" hidden="1" x14ac:dyDescent="0.2">
      <c r="A145" s="7">
        <v>574</v>
      </c>
      <c r="B145" s="7" t="s">
        <v>433</v>
      </c>
      <c r="C145" s="7" t="s">
        <v>62</v>
      </c>
      <c r="D145" s="7" t="s">
        <v>414</v>
      </c>
      <c r="E145" s="8">
        <v>59.5</v>
      </c>
      <c r="F145" s="7">
        <v>1</v>
      </c>
      <c r="G145" s="7">
        <f t="shared" ref="G145:G146" si="143">E145*F145</f>
        <v>59.5</v>
      </c>
      <c r="I145" s="7">
        <f t="shared" si="141"/>
        <v>59.5</v>
      </c>
      <c r="J145" s="15">
        <f t="shared" si="142"/>
        <v>100</v>
      </c>
      <c r="K145" s="8">
        <f>E145*51</f>
        <v>3034.5</v>
      </c>
      <c r="L145" s="7" t="s">
        <v>24</v>
      </c>
      <c r="M145" s="35">
        <v>27</v>
      </c>
      <c r="N145" s="35" t="s">
        <v>663</v>
      </c>
    </row>
    <row r="146" spans="1:40" hidden="1" x14ac:dyDescent="0.2">
      <c r="A146" s="7">
        <v>575</v>
      </c>
      <c r="B146" s="7" t="s">
        <v>65</v>
      </c>
      <c r="C146" s="7" t="s">
        <v>62</v>
      </c>
      <c r="D146" s="7" t="s">
        <v>414</v>
      </c>
      <c r="E146" s="8">
        <v>56</v>
      </c>
      <c r="F146" s="7">
        <v>1</v>
      </c>
      <c r="G146" s="7">
        <f t="shared" si="143"/>
        <v>56</v>
      </c>
      <c r="I146" s="7">
        <f t="shared" ref="I146" si="144">G146+H146</f>
        <v>56</v>
      </c>
      <c r="J146" s="15">
        <f t="shared" ref="J146" si="145">G146/I146*100</f>
        <v>100</v>
      </c>
      <c r="K146" s="8">
        <f>E146*30</f>
        <v>1680</v>
      </c>
      <c r="L146" s="7" t="s">
        <v>24</v>
      </c>
      <c r="M146" s="35">
        <v>27</v>
      </c>
      <c r="N146" s="35" t="s">
        <v>664</v>
      </c>
    </row>
    <row r="147" spans="1:40" hidden="1" x14ac:dyDescent="0.2">
      <c r="A147" s="7">
        <v>576</v>
      </c>
      <c r="B147" s="7" t="s">
        <v>434</v>
      </c>
      <c r="C147" s="7" t="s">
        <v>62</v>
      </c>
      <c r="D147" s="7" t="s">
        <v>414</v>
      </c>
      <c r="E147" s="8">
        <v>95.5</v>
      </c>
      <c r="F147" s="7">
        <v>1</v>
      </c>
      <c r="G147" s="7">
        <f t="shared" ref="G147:G152" si="146">E147*F147</f>
        <v>95.5</v>
      </c>
      <c r="I147" s="7">
        <f t="shared" ref="I147" si="147">G147+H147</f>
        <v>95.5</v>
      </c>
      <c r="J147" s="15">
        <f t="shared" ref="J147" si="148">G147/I147*100</f>
        <v>100</v>
      </c>
      <c r="K147" s="8">
        <f>E147*30</f>
        <v>2865</v>
      </c>
      <c r="L147" s="7" t="s">
        <v>24</v>
      </c>
      <c r="M147" s="35">
        <v>27</v>
      </c>
      <c r="N147" s="35" t="s">
        <v>665</v>
      </c>
    </row>
    <row r="148" spans="1:40" hidden="1" x14ac:dyDescent="0.2">
      <c r="A148" s="7">
        <v>577</v>
      </c>
      <c r="B148" s="7" t="s">
        <v>454</v>
      </c>
      <c r="C148" s="7" t="s">
        <v>35</v>
      </c>
      <c r="D148" s="7" t="s">
        <v>292</v>
      </c>
      <c r="E148" s="16">
        <v>1.607</v>
      </c>
      <c r="F148" s="7">
        <v>4</v>
      </c>
      <c r="G148" s="7">
        <f t="shared" si="146"/>
        <v>6.4279999999999999</v>
      </c>
      <c r="H148" s="7">
        <v>2.7029999999999998</v>
      </c>
      <c r="I148" s="7">
        <f t="shared" ref="I148:I151" si="149">G148+H148</f>
        <v>9.1310000000000002</v>
      </c>
      <c r="J148" s="15">
        <f t="shared" ref="J148:J151" si="150">G148/I148*100</f>
        <v>70.397546818530273</v>
      </c>
      <c r="K148" s="8">
        <v>104.17</v>
      </c>
      <c r="L148" s="7" t="s">
        <v>24</v>
      </c>
      <c r="M148" s="35">
        <v>65</v>
      </c>
      <c r="N148" s="35" t="s">
        <v>666</v>
      </c>
    </row>
    <row r="149" spans="1:40" hidden="1" x14ac:dyDescent="0.2">
      <c r="A149" s="7">
        <v>578</v>
      </c>
      <c r="B149" s="7" t="s">
        <v>436</v>
      </c>
      <c r="C149" s="7" t="s">
        <v>29</v>
      </c>
      <c r="D149" s="7" t="s">
        <v>292</v>
      </c>
      <c r="E149" s="8">
        <v>4.6500000000000004</v>
      </c>
      <c r="F149" s="7">
        <v>1</v>
      </c>
      <c r="G149" s="7">
        <f t="shared" si="146"/>
        <v>4.6500000000000004</v>
      </c>
      <c r="H149" s="7">
        <v>3.45</v>
      </c>
      <c r="I149" s="11">
        <f t="shared" si="149"/>
        <v>8.1000000000000014</v>
      </c>
      <c r="J149" s="15">
        <f t="shared" si="150"/>
        <v>57.407407407407405</v>
      </c>
      <c r="K149" s="8">
        <v>292.60000000000002</v>
      </c>
      <c r="L149" s="7" t="s">
        <v>24</v>
      </c>
      <c r="M149" s="35">
        <v>44</v>
      </c>
      <c r="N149" s="35" t="s">
        <v>667</v>
      </c>
    </row>
    <row r="150" spans="1:40" hidden="1" x14ac:dyDescent="0.2">
      <c r="A150" s="7">
        <v>579</v>
      </c>
      <c r="B150" s="7" t="s">
        <v>448</v>
      </c>
      <c r="C150" s="7" t="s">
        <v>29</v>
      </c>
      <c r="D150" s="7" t="s">
        <v>291</v>
      </c>
      <c r="E150" s="8">
        <v>1.63</v>
      </c>
      <c r="F150" s="7">
        <v>6</v>
      </c>
      <c r="G150" s="7">
        <f t="shared" si="146"/>
        <v>9.7799999999999994</v>
      </c>
      <c r="H150" s="7">
        <v>3.9</v>
      </c>
      <c r="I150" s="7">
        <f t="shared" si="149"/>
        <v>13.68</v>
      </c>
      <c r="J150" s="15">
        <f t="shared" si="150"/>
        <v>71.491228070175438</v>
      </c>
      <c r="K150" s="8">
        <v>90.62</v>
      </c>
      <c r="L150" s="7" t="s">
        <v>24</v>
      </c>
      <c r="M150" s="35">
        <v>40</v>
      </c>
      <c r="N150" s="35" t="s">
        <v>668</v>
      </c>
      <c r="P150" s="7">
        <v>86.09</v>
      </c>
      <c r="U150" s="11">
        <v>90.62</v>
      </c>
      <c r="X150" s="36"/>
      <c r="AE150" s="7" t="s">
        <v>232</v>
      </c>
      <c r="AF150" s="7" t="s">
        <v>245</v>
      </c>
      <c r="AG150" s="7" t="s">
        <v>316</v>
      </c>
      <c r="AM150" s="7" t="s">
        <v>343</v>
      </c>
      <c r="AN150" s="7" t="s">
        <v>368</v>
      </c>
    </row>
    <row r="151" spans="1:40" hidden="1" x14ac:dyDescent="0.2">
      <c r="A151" s="39">
        <v>580</v>
      </c>
      <c r="B151" s="39" t="s">
        <v>439</v>
      </c>
      <c r="C151" s="39" t="s">
        <v>62</v>
      </c>
      <c r="D151" s="39" t="s">
        <v>292</v>
      </c>
      <c r="E151" s="14">
        <v>0.45</v>
      </c>
      <c r="F151" s="39">
        <v>18</v>
      </c>
      <c r="G151" s="39">
        <f t="shared" si="146"/>
        <v>8.1</v>
      </c>
      <c r="H151" s="39">
        <v>2.2599999999999998</v>
      </c>
      <c r="I151" s="39">
        <f t="shared" si="149"/>
        <v>10.36</v>
      </c>
      <c r="J151" s="54">
        <f t="shared" si="150"/>
        <v>78.185328185328189</v>
      </c>
      <c r="K151" s="14">
        <v>27.3</v>
      </c>
      <c r="L151" s="39" t="s">
        <v>24</v>
      </c>
      <c r="M151" s="55">
        <v>26</v>
      </c>
      <c r="N151" s="55" t="s">
        <v>669</v>
      </c>
      <c r="P151" s="7">
        <v>25.34</v>
      </c>
      <c r="Q151" s="30">
        <v>26.17</v>
      </c>
      <c r="R151" s="30">
        <v>26.44</v>
      </c>
      <c r="S151" s="37">
        <f>K151/E151</f>
        <v>60.666666666666664</v>
      </c>
      <c r="T151" s="37"/>
      <c r="U151" s="56">
        <f>K151</f>
        <v>27.3</v>
      </c>
      <c r="V151" s="7" t="s">
        <v>828</v>
      </c>
    </row>
    <row r="152" spans="1:40" hidden="1" x14ac:dyDescent="0.2">
      <c r="A152" s="7">
        <v>581</v>
      </c>
      <c r="B152" s="7" t="s">
        <v>519</v>
      </c>
      <c r="C152" s="7" t="s">
        <v>62</v>
      </c>
      <c r="D152" s="7" t="s">
        <v>414</v>
      </c>
      <c r="E152" s="8">
        <v>1317.5</v>
      </c>
      <c r="F152" s="7">
        <v>1</v>
      </c>
      <c r="G152" s="7">
        <f t="shared" si="146"/>
        <v>1317.5</v>
      </c>
      <c r="I152" s="7">
        <f t="shared" ref="I152" si="151">G152+H152</f>
        <v>1317.5</v>
      </c>
      <c r="J152" s="15">
        <f t="shared" ref="J152" si="152">G152/I152*100</f>
        <v>100</v>
      </c>
      <c r="K152" s="8">
        <f>E152*38</f>
        <v>50065</v>
      </c>
      <c r="L152" s="7" t="s">
        <v>24</v>
      </c>
      <c r="M152" s="35">
        <v>27</v>
      </c>
      <c r="N152" s="35" t="s">
        <v>670</v>
      </c>
    </row>
    <row r="153" spans="1:40" hidden="1" x14ac:dyDescent="0.2">
      <c r="A153" s="7">
        <v>582</v>
      </c>
      <c r="B153" s="7" t="s">
        <v>440</v>
      </c>
      <c r="C153" s="7" t="s">
        <v>62</v>
      </c>
      <c r="D153" s="7" t="s">
        <v>414</v>
      </c>
      <c r="E153" s="8">
        <v>1103.5</v>
      </c>
      <c r="F153" s="7">
        <v>1</v>
      </c>
      <c r="G153" s="7">
        <f t="shared" ref="G153" si="153">E153*F153</f>
        <v>1103.5</v>
      </c>
      <c r="I153" s="7">
        <f t="shared" ref="I153" si="154">G153+H153</f>
        <v>1103.5</v>
      </c>
      <c r="J153" s="15">
        <f t="shared" ref="J153" si="155">G153/I153*100</f>
        <v>100</v>
      </c>
      <c r="K153" s="8">
        <f>E153*31</f>
        <v>34208.5</v>
      </c>
      <c r="L153" s="7" t="s">
        <v>24</v>
      </c>
      <c r="M153" s="35">
        <v>27</v>
      </c>
      <c r="N153" s="35" t="s">
        <v>671</v>
      </c>
    </row>
    <row r="154" spans="1:40" hidden="1" x14ac:dyDescent="0.2">
      <c r="A154" s="7">
        <v>583</v>
      </c>
      <c r="B154" s="7" t="s">
        <v>441</v>
      </c>
      <c r="C154" s="7" t="s">
        <v>62</v>
      </c>
      <c r="D154" s="7" t="s">
        <v>414</v>
      </c>
      <c r="E154" s="8">
        <v>765</v>
      </c>
      <c r="F154" s="7">
        <v>1</v>
      </c>
      <c r="G154" s="7">
        <f t="shared" ref="G154" si="156">E154*F154</f>
        <v>765</v>
      </c>
      <c r="I154" s="7">
        <f t="shared" ref="I154" si="157">G154+H154</f>
        <v>765</v>
      </c>
      <c r="J154" s="15">
        <f t="shared" ref="J154" si="158">G154/I154*100</f>
        <v>100</v>
      </c>
      <c r="K154" s="8">
        <f t="shared" ref="K154:K159" si="159">E154*29</f>
        <v>22185</v>
      </c>
      <c r="L154" s="7" t="s">
        <v>24</v>
      </c>
      <c r="M154" s="35">
        <v>27</v>
      </c>
      <c r="N154" s="35" t="s">
        <v>672</v>
      </c>
    </row>
    <row r="155" spans="1:40" hidden="1" x14ac:dyDescent="0.2">
      <c r="A155" s="7">
        <v>584</v>
      </c>
      <c r="B155" s="7" t="s">
        <v>442</v>
      </c>
      <c r="C155" s="7" t="s">
        <v>62</v>
      </c>
      <c r="D155" s="7" t="s">
        <v>414</v>
      </c>
      <c r="E155" s="8">
        <v>132</v>
      </c>
      <c r="F155" s="7">
        <v>1</v>
      </c>
      <c r="G155" s="7">
        <f t="shared" ref="G155" si="160">E155*F155</f>
        <v>132</v>
      </c>
      <c r="I155" s="7">
        <f t="shared" ref="I155" si="161">G155+H155</f>
        <v>132</v>
      </c>
      <c r="J155" s="15">
        <f t="shared" ref="J155" si="162">G155/I155*100</f>
        <v>100</v>
      </c>
      <c r="K155" s="8">
        <f t="shared" si="159"/>
        <v>3828</v>
      </c>
      <c r="L155" s="7" t="s">
        <v>24</v>
      </c>
      <c r="M155" s="35">
        <v>27</v>
      </c>
      <c r="N155" s="35" t="s">
        <v>673</v>
      </c>
    </row>
    <row r="156" spans="1:40" hidden="1" x14ac:dyDescent="0.2">
      <c r="A156" s="7">
        <v>585</v>
      </c>
      <c r="B156" s="7" t="s">
        <v>443</v>
      </c>
      <c r="C156" s="7" t="s">
        <v>62</v>
      </c>
      <c r="D156" s="7" t="s">
        <v>414</v>
      </c>
      <c r="E156" s="8">
        <v>92</v>
      </c>
      <c r="F156" s="7">
        <v>1</v>
      </c>
      <c r="G156" s="7">
        <f t="shared" ref="G156" si="163">E156*F156</f>
        <v>92</v>
      </c>
      <c r="I156" s="7">
        <f t="shared" ref="I156" si="164">G156+H156</f>
        <v>92</v>
      </c>
      <c r="J156" s="15">
        <f t="shared" ref="J156" si="165">G156/I156*100</f>
        <v>100</v>
      </c>
      <c r="K156" s="8">
        <f t="shared" si="159"/>
        <v>2668</v>
      </c>
      <c r="L156" s="7" t="s">
        <v>24</v>
      </c>
      <c r="M156" s="35">
        <v>27</v>
      </c>
      <c r="N156" s="35" t="s">
        <v>674</v>
      </c>
    </row>
    <row r="157" spans="1:40" hidden="1" x14ac:dyDescent="0.2">
      <c r="A157" s="7">
        <v>586</v>
      </c>
      <c r="B157" s="7" t="s">
        <v>444</v>
      </c>
      <c r="C157" s="7" t="s">
        <v>62</v>
      </c>
      <c r="D157" s="7" t="s">
        <v>414</v>
      </c>
      <c r="E157" s="8">
        <v>15</v>
      </c>
      <c r="F157" s="7">
        <v>1</v>
      </c>
      <c r="G157" s="7">
        <f t="shared" ref="G157" si="166">E157*F157</f>
        <v>15</v>
      </c>
      <c r="I157" s="7">
        <f t="shared" ref="I157" si="167">G157+H157</f>
        <v>15</v>
      </c>
      <c r="J157" s="15">
        <f t="shared" ref="J157" si="168">G157/I157*100</f>
        <v>100</v>
      </c>
      <c r="K157" s="8">
        <f t="shared" si="159"/>
        <v>435</v>
      </c>
      <c r="L157" s="7" t="s">
        <v>24</v>
      </c>
      <c r="M157" s="35">
        <v>27</v>
      </c>
      <c r="N157" s="35" t="s">
        <v>675</v>
      </c>
    </row>
    <row r="158" spans="1:40" hidden="1" x14ac:dyDescent="0.2">
      <c r="A158" s="7">
        <v>587</v>
      </c>
      <c r="B158" s="7" t="s">
        <v>445</v>
      </c>
      <c r="C158" s="7" t="s">
        <v>62</v>
      </c>
      <c r="D158" s="7" t="s">
        <v>414</v>
      </c>
      <c r="E158" s="8">
        <v>38</v>
      </c>
      <c r="F158" s="7">
        <v>1</v>
      </c>
      <c r="G158" s="7">
        <f t="shared" ref="G158" si="169">E158*F158</f>
        <v>38</v>
      </c>
      <c r="I158" s="7">
        <f t="shared" ref="I158" si="170">G158+H158</f>
        <v>38</v>
      </c>
      <c r="J158" s="15">
        <f t="shared" ref="J158" si="171">G158/I158*100</f>
        <v>100</v>
      </c>
      <c r="K158" s="8">
        <f t="shared" si="159"/>
        <v>1102</v>
      </c>
      <c r="L158" s="7" t="s">
        <v>24</v>
      </c>
      <c r="M158" s="35">
        <v>27</v>
      </c>
      <c r="N158" s="35" t="s">
        <v>676</v>
      </c>
    </row>
    <row r="159" spans="1:40" hidden="1" x14ac:dyDescent="0.2">
      <c r="A159" s="7">
        <v>588</v>
      </c>
      <c r="B159" s="7" t="s">
        <v>446</v>
      </c>
      <c r="C159" s="7" t="s">
        <v>62</v>
      </c>
      <c r="D159" s="7" t="s">
        <v>414</v>
      </c>
      <c r="E159" s="8">
        <v>16</v>
      </c>
      <c r="F159" s="7">
        <v>1</v>
      </c>
      <c r="G159" s="7">
        <f t="shared" ref="G159:G161" si="172">E159*F159</f>
        <v>16</v>
      </c>
      <c r="I159" s="7">
        <f t="shared" ref="I159:I161" si="173">G159+H159</f>
        <v>16</v>
      </c>
      <c r="J159" s="15">
        <f t="shared" ref="J159:J161" si="174">G159/I159*100</f>
        <v>100</v>
      </c>
      <c r="K159" s="8">
        <f t="shared" si="159"/>
        <v>464</v>
      </c>
      <c r="L159" s="7" t="s">
        <v>24</v>
      </c>
      <c r="M159" s="35">
        <v>27</v>
      </c>
      <c r="N159" s="35" t="s">
        <v>677</v>
      </c>
    </row>
    <row r="160" spans="1:40" hidden="1" x14ac:dyDescent="0.2">
      <c r="A160" s="7">
        <v>589</v>
      </c>
      <c r="B160" s="7" t="s">
        <v>447</v>
      </c>
      <c r="C160" s="7" t="s">
        <v>62</v>
      </c>
      <c r="D160" s="7" t="s">
        <v>414</v>
      </c>
      <c r="F160" s="7">
        <v>1</v>
      </c>
      <c r="G160" s="7">
        <f t="shared" si="172"/>
        <v>0</v>
      </c>
      <c r="I160" s="7">
        <f t="shared" si="173"/>
        <v>0</v>
      </c>
      <c r="J160" s="15" t="e">
        <f t="shared" si="174"/>
        <v>#DIV/0!</v>
      </c>
      <c r="K160" s="8">
        <f t="shared" ref="K160" si="175">E160*29</f>
        <v>0</v>
      </c>
      <c r="L160" s="7" t="s">
        <v>24</v>
      </c>
      <c r="M160" s="35">
        <v>27</v>
      </c>
      <c r="N160" s="35" t="s">
        <v>678</v>
      </c>
    </row>
    <row r="161" spans="1:24" hidden="1" x14ac:dyDescent="0.2">
      <c r="A161" s="7">
        <v>590</v>
      </c>
      <c r="B161" s="7" t="s">
        <v>455</v>
      </c>
      <c r="C161" s="7" t="s">
        <v>35</v>
      </c>
      <c r="D161" s="7" t="s">
        <v>292</v>
      </c>
      <c r="E161" s="16">
        <v>1.61</v>
      </c>
      <c r="F161" s="7">
        <v>4</v>
      </c>
      <c r="G161" s="7">
        <f t="shared" si="172"/>
        <v>6.44</v>
      </c>
      <c r="I161" s="7">
        <f t="shared" si="173"/>
        <v>6.44</v>
      </c>
      <c r="J161" s="15">
        <f t="shared" si="174"/>
        <v>100</v>
      </c>
      <c r="K161" s="8">
        <v>98.27</v>
      </c>
      <c r="L161" s="7" t="s">
        <v>24</v>
      </c>
      <c r="M161" s="35">
        <v>65</v>
      </c>
      <c r="N161" s="35" t="s">
        <v>679</v>
      </c>
    </row>
    <row r="162" spans="1:24" hidden="1" x14ac:dyDescent="0.2">
      <c r="A162" s="7">
        <v>591</v>
      </c>
      <c r="B162" s="7" t="s">
        <v>458</v>
      </c>
      <c r="C162" s="7" t="s">
        <v>459</v>
      </c>
      <c r="E162" s="8">
        <v>1</v>
      </c>
      <c r="J162" s="15"/>
      <c r="K162" s="8">
        <v>3500</v>
      </c>
      <c r="L162" s="7" t="s">
        <v>24</v>
      </c>
      <c r="M162" s="35">
        <v>61</v>
      </c>
      <c r="N162" s="35" t="s">
        <v>680</v>
      </c>
      <c r="X162" s="32"/>
    </row>
    <row r="163" spans="1:24" hidden="1" x14ac:dyDescent="0.2">
      <c r="A163" s="7">
        <v>592</v>
      </c>
      <c r="B163" s="7" t="s">
        <v>462</v>
      </c>
      <c r="C163" s="7" t="s">
        <v>62</v>
      </c>
      <c r="D163" s="7" t="s">
        <v>292</v>
      </c>
      <c r="E163" s="8">
        <v>2.9</v>
      </c>
      <c r="F163" s="7">
        <v>4</v>
      </c>
      <c r="G163" s="7">
        <f t="shared" ref="G163:G165" si="176">E163*F163</f>
        <v>11.6</v>
      </c>
      <c r="H163" s="7">
        <v>3.19</v>
      </c>
      <c r="I163" s="7">
        <f t="shared" ref="I163:I165" si="177">G163+H163</f>
        <v>14.79</v>
      </c>
      <c r="J163" s="15">
        <f t="shared" ref="J163:J165" si="178">G163/I163*100</f>
        <v>78.431372549019613</v>
      </c>
      <c r="K163" s="8">
        <v>199.12</v>
      </c>
      <c r="L163" s="7" t="s">
        <v>24</v>
      </c>
      <c r="M163" s="35">
        <v>40</v>
      </c>
      <c r="N163" s="35" t="s">
        <v>681</v>
      </c>
      <c r="P163" s="7">
        <v>168.6</v>
      </c>
      <c r="S163" s="8">
        <v>199.86</v>
      </c>
      <c r="T163" s="8"/>
      <c r="U163" s="11">
        <v>203.48</v>
      </c>
    </row>
    <row r="164" spans="1:24" hidden="1" x14ac:dyDescent="0.2">
      <c r="A164" s="7">
        <v>593</v>
      </c>
      <c r="B164" s="7" t="s">
        <v>463</v>
      </c>
      <c r="C164" s="7" t="s">
        <v>62</v>
      </c>
      <c r="D164" s="7" t="s">
        <v>414</v>
      </c>
      <c r="E164" s="8">
        <v>148</v>
      </c>
      <c r="F164" s="7">
        <v>1</v>
      </c>
      <c r="G164" s="7">
        <f t="shared" si="176"/>
        <v>148</v>
      </c>
      <c r="I164" s="7">
        <f t="shared" si="177"/>
        <v>148</v>
      </c>
      <c r="J164" s="15">
        <f t="shared" si="178"/>
        <v>100</v>
      </c>
      <c r="K164" s="8">
        <f>E164*31</f>
        <v>4588</v>
      </c>
      <c r="L164" s="7" t="s">
        <v>24</v>
      </c>
      <c r="M164" s="35">
        <v>27</v>
      </c>
      <c r="N164" s="35" t="s">
        <v>682</v>
      </c>
    </row>
    <row r="165" spans="1:24" hidden="1" x14ac:dyDescent="0.2">
      <c r="A165" s="7">
        <v>594</v>
      </c>
      <c r="B165" s="7" t="s">
        <v>466</v>
      </c>
      <c r="C165" s="7" t="s">
        <v>29</v>
      </c>
      <c r="D165" s="7" t="s">
        <v>291</v>
      </c>
      <c r="E165" s="8">
        <v>0.88600000000000001</v>
      </c>
      <c r="F165" s="7">
        <v>2</v>
      </c>
      <c r="G165" s="7">
        <f t="shared" si="176"/>
        <v>1.772</v>
      </c>
      <c r="I165" s="7">
        <f t="shared" si="177"/>
        <v>1.772</v>
      </c>
      <c r="J165" s="15">
        <f t="shared" si="178"/>
        <v>100</v>
      </c>
      <c r="K165" s="8">
        <v>52</v>
      </c>
      <c r="L165" s="7" t="s">
        <v>24</v>
      </c>
      <c r="M165" s="35">
        <v>66</v>
      </c>
      <c r="N165" s="35" t="s">
        <v>683</v>
      </c>
    </row>
    <row r="166" spans="1:24" hidden="1" x14ac:dyDescent="0.2">
      <c r="A166" s="7">
        <v>595</v>
      </c>
      <c r="B166" s="7" t="s">
        <v>467</v>
      </c>
      <c r="C166" s="7" t="s">
        <v>29</v>
      </c>
      <c r="D166" s="7" t="s">
        <v>291</v>
      </c>
      <c r="E166" s="8">
        <v>0.748</v>
      </c>
      <c r="F166" s="7">
        <v>4</v>
      </c>
      <c r="G166" s="7">
        <f t="shared" ref="G166:G214" si="179">E166*F166</f>
        <v>2.992</v>
      </c>
      <c r="I166" s="7">
        <f t="shared" ref="I166" si="180">G166+H166</f>
        <v>2.992</v>
      </c>
      <c r="J166" s="15">
        <f t="shared" ref="J166" si="181">G166/I166*100</f>
        <v>100</v>
      </c>
      <c r="K166" s="8">
        <v>42</v>
      </c>
      <c r="L166" s="7" t="s">
        <v>24</v>
      </c>
      <c r="M166" s="35">
        <v>66</v>
      </c>
      <c r="N166" s="35" t="s">
        <v>684</v>
      </c>
    </row>
    <row r="167" spans="1:24" hidden="1" x14ac:dyDescent="0.2">
      <c r="A167" s="7">
        <v>596</v>
      </c>
      <c r="B167" s="7" t="s">
        <v>468</v>
      </c>
      <c r="C167" s="7" t="s">
        <v>60</v>
      </c>
      <c r="D167" s="7" t="s">
        <v>292</v>
      </c>
      <c r="E167" s="8">
        <v>1.22</v>
      </c>
      <c r="F167" s="7">
        <v>6</v>
      </c>
      <c r="G167" s="7">
        <f t="shared" si="179"/>
        <v>7.32</v>
      </c>
      <c r="I167" s="7">
        <f t="shared" ref="I167:I170" si="182">G167+H167</f>
        <v>7.32</v>
      </c>
      <c r="J167" s="15">
        <f t="shared" ref="J167:J170" si="183">G167/I167*100</f>
        <v>100</v>
      </c>
      <c r="K167" s="8">
        <v>86.96</v>
      </c>
      <c r="L167" s="7" t="s">
        <v>24</v>
      </c>
      <c r="M167" s="35">
        <v>63</v>
      </c>
      <c r="N167" s="35" t="s">
        <v>685</v>
      </c>
      <c r="S167" s="8">
        <v>73.5</v>
      </c>
      <c r="T167" s="8"/>
      <c r="U167" s="8"/>
    </row>
    <row r="168" spans="1:24" hidden="1" x14ac:dyDescent="0.2">
      <c r="A168" s="7">
        <v>597</v>
      </c>
      <c r="B168" s="7" t="s">
        <v>469</v>
      </c>
      <c r="C168" s="7" t="s">
        <v>62</v>
      </c>
      <c r="D168" s="7" t="s">
        <v>414</v>
      </c>
      <c r="E168" s="8">
        <v>350.5</v>
      </c>
      <c r="F168" s="7">
        <v>1</v>
      </c>
      <c r="G168" s="7">
        <f t="shared" si="179"/>
        <v>350.5</v>
      </c>
      <c r="I168" s="7">
        <f t="shared" si="182"/>
        <v>350.5</v>
      </c>
      <c r="J168" s="15">
        <f t="shared" si="183"/>
        <v>100</v>
      </c>
      <c r="K168" s="8">
        <f>E168*35</f>
        <v>12267.5</v>
      </c>
      <c r="L168" s="7" t="s">
        <v>24</v>
      </c>
      <c r="M168" s="35">
        <v>27</v>
      </c>
      <c r="N168" s="35" t="s">
        <v>686</v>
      </c>
    </row>
    <row r="169" spans="1:24" hidden="1" x14ac:dyDescent="0.2">
      <c r="A169" s="7">
        <v>598</v>
      </c>
      <c r="B169" s="7" t="s">
        <v>470</v>
      </c>
      <c r="C169" s="7" t="s">
        <v>62</v>
      </c>
      <c r="D169" s="7" t="s">
        <v>414</v>
      </c>
      <c r="E169" s="8">
        <v>32.5</v>
      </c>
      <c r="F169" s="7">
        <v>2</v>
      </c>
      <c r="G169" s="7">
        <f t="shared" si="179"/>
        <v>65</v>
      </c>
      <c r="H169" s="7">
        <v>20</v>
      </c>
      <c r="I169" s="7">
        <f t="shared" si="182"/>
        <v>85</v>
      </c>
      <c r="J169" s="15">
        <f t="shared" si="183"/>
        <v>76.470588235294116</v>
      </c>
      <c r="K169" s="8">
        <v>2340</v>
      </c>
      <c r="L169" s="7" t="s">
        <v>24</v>
      </c>
      <c r="M169" s="35">
        <v>1</v>
      </c>
      <c r="N169" s="35" t="s">
        <v>687</v>
      </c>
      <c r="T169" s="8">
        <v>1983</v>
      </c>
      <c r="U169" s="8">
        <v>1983</v>
      </c>
      <c r="W169" s="39" t="s">
        <v>471</v>
      </c>
    </row>
    <row r="170" spans="1:24" hidden="1" x14ac:dyDescent="0.2">
      <c r="A170" s="7">
        <v>599</v>
      </c>
      <c r="B170" s="7" t="s">
        <v>258</v>
      </c>
      <c r="C170" s="7" t="s">
        <v>29</v>
      </c>
      <c r="D170" s="7" t="s">
        <v>292</v>
      </c>
      <c r="E170" s="8">
        <v>2.173</v>
      </c>
      <c r="F170" s="7">
        <v>4</v>
      </c>
      <c r="G170" s="7">
        <f t="shared" si="179"/>
        <v>8.6920000000000002</v>
      </c>
      <c r="H170" s="7">
        <v>4.3380000000000001</v>
      </c>
      <c r="I170" s="11">
        <f t="shared" si="182"/>
        <v>13.030000000000001</v>
      </c>
      <c r="J170" s="15">
        <f t="shared" si="183"/>
        <v>66.707597851112808</v>
      </c>
      <c r="K170" s="8">
        <v>146.05000000000001</v>
      </c>
      <c r="L170" s="7" t="s">
        <v>24</v>
      </c>
      <c r="M170" s="35">
        <v>43</v>
      </c>
      <c r="N170" s="35" t="s">
        <v>688</v>
      </c>
      <c r="P170" s="7">
        <v>143.59</v>
      </c>
      <c r="R170" s="30">
        <v>144.18</v>
      </c>
      <c r="U170" s="11">
        <v>149.52000000000001</v>
      </c>
    </row>
    <row r="171" spans="1:24" hidden="1" x14ac:dyDescent="0.2">
      <c r="A171" s="7">
        <v>600</v>
      </c>
      <c r="B171" s="7" t="s">
        <v>477</v>
      </c>
      <c r="C171" s="7" t="s">
        <v>155</v>
      </c>
      <c r="G171" s="7">
        <f t="shared" si="179"/>
        <v>0</v>
      </c>
      <c r="I171" s="11">
        <f t="shared" ref="I171:I175" si="184">G171+H171</f>
        <v>0</v>
      </c>
      <c r="J171" s="15" t="e">
        <f t="shared" ref="J171:J175" si="185">G171/I171*100</f>
        <v>#DIV/0!</v>
      </c>
      <c r="K171" s="8">
        <v>790</v>
      </c>
      <c r="L171" s="7" t="s">
        <v>24</v>
      </c>
      <c r="M171" s="35">
        <v>67</v>
      </c>
      <c r="N171" s="35" t="s">
        <v>689</v>
      </c>
    </row>
    <row r="172" spans="1:24" hidden="1" x14ac:dyDescent="0.2">
      <c r="A172" s="7">
        <v>601</v>
      </c>
      <c r="B172" s="7" t="s">
        <v>480</v>
      </c>
      <c r="C172" s="7" t="s">
        <v>155</v>
      </c>
      <c r="G172" s="7">
        <f t="shared" si="179"/>
        <v>0</v>
      </c>
      <c r="I172" s="11">
        <f t="shared" si="184"/>
        <v>0</v>
      </c>
      <c r="J172" s="15" t="e">
        <f t="shared" si="185"/>
        <v>#DIV/0!</v>
      </c>
      <c r="L172" s="7" t="s">
        <v>24</v>
      </c>
      <c r="M172" s="35">
        <v>67</v>
      </c>
      <c r="N172" s="35" t="s">
        <v>690</v>
      </c>
    </row>
    <row r="173" spans="1:24" hidden="1" x14ac:dyDescent="0.2">
      <c r="A173" s="7">
        <v>602</v>
      </c>
      <c r="B173" s="7" t="s">
        <v>481</v>
      </c>
      <c r="C173" s="7" t="s">
        <v>62</v>
      </c>
      <c r="D173" s="7" t="s">
        <v>414</v>
      </c>
      <c r="E173" s="8">
        <v>63.4</v>
      </c>
      <c r="F173" s="7">
        <v>1</v>
      </c>
      <c r="G173" s="7">
        <f t="shared" si="179"/>
        <v>63.4</v>
      </c>
      <c r="I173" s="11">
        <f t="shared" si="184"/>
        <v>63.4</v>
      </c>
      <c r="J173" s="15">
        <f t="shared" si="185"/>
        <v>100</v>
      </c>
      <c r="K173" s="8">
        <f>E173*35</f>
        <v>2219</v>
      </c>
      <c r="L173" s="7" t="s">
        <v>24</v>
      </c>
      <c r="M173" s="35">
        <v>27</v>
      </c>
      <c r="N173" s="35" t="s">
        <v>691</v>
      </c>
    </row>
    <row r="174" spans="1:24" hidden="1" x14ac:dyDescent="0.2">
      <c r="A174" s="7">
        <v>603</v>
      </c>
      <c r="B174" s="7" t="s">
        <v>482</v>
      </c>
      <c r="C174" s="7" t="s">
        <v>62</v>
      </c>
      <c r="D174" s="7" t="s">
        <v>414</v>
      </c>
      <c r="E174" s="8">
        <v>194</v>
      </c>
      <c r="F174" s="7">
        <v>1</v>
      </c>
      <c r="G174" s="7">
        <f t="shared" si="179"/>
        <v>194</v>
      </c>
      <c r="I174" s="11">
        <f t="shared" si="184"/>
        <v>194</v>
      </c>
      <c r="J174" s="15">
        <f t="shared" si="185"/>
        <v>100</v>
      </c>
      <c r="K174" s="8">
        <f t="shared" ref="K174:K175" si="186">E174*35</f>
        <v>6790</v>
      </c>
      <c r="L174" s="7" t="s">
        <v>24</v>
      </c>
      <c r="M174" s="35">
        <v>27</v>
      </c>
      <c r="N174" s="35" t="s">
        <v>692</v>
      </c>
    </row>
    <row r="175" spans="1:24" hidden="1" x14ac:dyDescent="0.2">
      <c r="A175" s="7">
        <v>604</v>
      </c>
      <c r="B175" s="7" t="s">
        <v>483</v>
      </c>
      <c r="C175" s="7" t="s">
        <v>62</v>
      </c>
      <c r="D175" s="7" t="s">
        <v>414</v>
      </c>
      <c r="E175" s="8">
        <v>92.5</v>
      </c>
      <c r="F175" s="7">
        <v>1</v>
      </c>
      <c r="G175" s="7">
        <f t="shared" si="179"/>
        <v>92.5</v>
      </c>
      <c r="I175" s="11">
        <f t="shared" si="184"/>
        <v>92.5</v>
      </c>
      <c r="J175" s="15">
        <f t="shared" si="185"/>
        <v>100</v>
      </c>
      <c r="K175" s="8">
        <f t="shared" si="186"/>
        <v>3237.5</v>
      </c>
      <c r="L175" s="7" t="s">
        <v>24</v>
      </c>
      <c r="M175" s="35">
        <v>27</v>
      </c>
      <c r="N175" s="35" t="s">
        <v>693</v>
      </c>
    </row>
    <row r="176" spans="1:24" hidden="1" x14ac:dyDescent="0.2">
      <c r="A176" s="7">
        <v>605</v>
      </c>
      <c r="B176" s="7" t="s">
        <v>484</v>
      </c>
      <c r="C176" s="7" t="s">
        <v>29</v>
      </c>
      <c r="D176" s="7" t="s">
        <v>292</v>
      </c>
      <c r="E176" s="8">
        <v>4.6500000000000004</v>
      </c>
      <c r="F176" s="7">
        <v>2</v>
      </c>
      <c r="G176" s="7">
        <f t="shared" si="179"/>
        <v>9.3000000000000007</v>
      </c>
      <c r="I176" s="11">
        <f t="shared" ref="I176:I200" si="187">G176+H176</f>
        <v>9.3000000000000007</v>
      </c>
      <c r="J176" s="15">
        <f t="shared" ref="J176:J202" si="188">G176/I176*100</f>
        <v>100</v>
      </c>
      <c r="K176" s="8">
        <v>295.5</v>
      </c>
      <c r="L176" s="7" t="s">
        <v>24</v>
      </c>
      <c r="M176" s="35">
        <v>63</v>
      </c>
      <c r="N176" s="35" t="s">
        <v>694</v>
      </c>
    </row>
    <row r="177" spans="1:21" hidden="1" x14ac:dyDescent="0.2">
      <c r="A177" s="7">
        <v>606</v>
      </c>
      <c r="B177" s="7" t="s">
        <v>485</v>
      </c>
      <c r="C177" s="7" t="s">
        <v>60</v>
      </c>
      <c r="D177" s="7" t="s">
        <v>291</v>
      </c>
      <c r="E177" s="8">
        <v>2.028</v>
      </c>
      <c r="F177" s="7">
        <v>5</v>
      </c>
      <c r="G177" s="7">
        <f t="shared" si="179"/>
        <v>10.14</v>
      </c>
      <c r="I177" s="7">
        <f t="shared" si="187"/>
        <v>10.14</v>
      </c>
      <c r="J177" s="15">
        <f t="shared" si="188"/>
        <v>100</v>
      </c>
      <c r="K177" s="8">
        <v>125.24</v>
      </c>
      <c r="L177" s="7" t="s">
        <v>24</v>
      </c>
      <c r="M177" s="35">
        <v>54</v>
      </c>
      <c r="N177" s="35" t="s">
        <v>695</v>
      </c>
    </row>
    <row r="178" spans="1:21" hidden="1" x14ac:dyDescent="0.2">
      <c r="A178" s="7">
        <v>607</v>
      </c>
      <c r="B178" s="7" t="s">
        <v>486</v>
      </c>
      <c r="C178" s="7" t="s">
        <v>60</v>
      </c>
      <c r="D178" s="7" t="s">
        <v>291</v>
      </c>
      <c r="E178" s="8">
        <v>3.1459999999999999</v>
      </c>
      <c r="F178" s="7">
        <v>4</v>
      </c>
      <c r="G178" s="7">
        <f t="shared" si="179"/>
        <v>12.584</v>
      </c>
      <c r="I178" s="7">
        <f t="shared" si="187"/>
        <v>12.584</v>
      </c>
      <c r="J178" s="15">
        <f t="shared" si="188"/>
        <v>100</v>
      </c>
      <c r="K178" s="8">
        <v>196.19</v>
      </c>
      <c r="L178" s="7" t="s">
        <v>24</v>
      </c>
      <c r="M178" s="35">
        <v>54</v>
      </c>
      <c r="N178" s="35" t="s">
        <v>696</v>
      </c>
    </row>
    <row r="179" spans="1:21" hidden="1" x14ac:dyDescent="0.2">
      <c r="A179" s="7">
        <v>608</v>
      </c>
      <c r="B179" s="7" t="s">
        <v>487</v>
      </c>
      <c r="C179" s="7" t="s">
        <v>62</v>
      </c>
      <c r="D179" s="7" t="s">
        <v>292</v>
      </c>
      <c r="E179" s="8">
        <v>1.89</v>
      </c>
      <c r="F179" s="7">
        <v>6</v>
      </c>
      <c r="G179" s="7">
        <f t="shared" si="179"/>
        <v>11.34</v>
      </c>
      <c r="I179" s="7">
        <f t="shared" si="187"/>
        <v>11.34</v>
      </c>
      <c r="J179" s="15">
        <f t="shared" si="188"/>
        <v>100</v>
      </c>
      <c r="K179" s="8">
        <v>125.51</v>
      </c>
      <c r="L179" s="7" t="s">
        <v>24</v>
      </c>
      <c r="M179" s="35">
        <v>40</v>
      </c>
      <c r="N179" s="35" t="s">
        <v>697</v>
      </c>
      <c r="P179" s="7">
        <v>125.51</v>
      </c>
      <c r="U179" s="11">
        <v>125.51</v>
      </c>
    </row>
    <row r="180" spans="1:21" hidden="1" x14ac:dyDescent="0.2">
      <c r="A180" s="7">
        <v>609</v>
      </c>
      <c r="B180" s="7" t="s">
        <v>490</v>
      </c>
      <c r="C180" s="7" t="s">
        <v>60</v>
      </c>
      <c r="D180" s="7" t="s">
        <v>292</v>
      </c>
      <c r="E180" s="8">
        <v>0.96399999999999997</v>
      </c>
      <c r="G180" s="7">
        <f t="shared" si="179"/>
        <v>0</v>
      </c>
      <c r="I180" s="7">
        <f t="shared" si="187"/>
        <v>0</v>
      </c>
      <c r="J180" s="15" t="e">
        <f t="shared" si="188"/>
        <v>#DIV/0!</v>
      </c>
      <c r="K180" s="8">
        <v>45.1</v>
      </c>
      <c r="L180" s="7" t="s">
        <v>24</v>
      </c>
      <c r="M180" s="35">
        <v>31</v>
      </c>
      <c r="N180" s="35" t="s">
        <v>698</v>
      </c>
    </row>
    <row r="181" spans="1:21" hidden="1" x14ac:dyDescent="0.2">
      <c r="A181" s="7">
        <v>610</v>
      </c>
      <c r="B181" s="7" t="s">
        <v>491</v>
      </c>
      <c r="C181" s="7" t="s">
        <v>62</v>
      </c>
      <c r="D181" s="7" t="s">
        <v>414</v>
      </c>
      <c r="E181" s="8">
        <v>390</v>
      </c>
      <c r="F181" s="7">
        <v>1</v>
      </c>
      <c r="G181" s="7">
        <f t="shared" si="179"/>
        <v>390</v>
      </c>
      <c r="I181" s="7">
        <f t="shared" si="187"/>
        <v>390</v>
      </c>
      <c r="J181" s="15">
        <f t="shared" si="188"/>
        <v>100</v>
      </c>
      <c r="K181" s="8">
        <f>E181*35</f>
        <v>13650</v>
      </c>
      <c r="L181" s="7" t="s">
        <v>24</v>
      </c>
      <c r="M181" s="35">
        <v>27</v>
      </c>
      <c r="N181" s="35" t="s">
        <v>699</v>
      </c>
    </row>
    <row r="182" spans="1:21" x14ac:dyDescent="0.2">
      <c r="A182" s="7">
        <v>611</v>
      </c>
      <c r="B182" s="7" t="s">
        <v>494</v>
      </c>
      <c r="C182" s="7" t="s">
        <v>62</v>
      </c>
      <c r="D182" s="7" t="s">
        <v>291</v>
      </c>
      <c r="E182" s="8">
        <v>15.22</v>
      </c>
      <c r="F182" s="7">
        <v>1</v>
      </c>
      <c r="G182" s="7">
        <f t="shared" si="179"/>
        <v>15.22</v>
      </c>
      <c r="H182" s="7">
        <v>4.78</v>
      </c>
      <c r="I182" s="7">
        <f t="shared" si="187"/>
        <v>20</v>
      </c>
      <c r="J182" s="15">
        <f t="shared" si="188"/>
        <v>76.099999999999994</v>
      </c>
      <c r="K182" s="8">
        <v>798.02</v>
      </c>
      <c r="L182" s="7" t="s">
        <v>24</v>
      </c>
      <c r="M182" s="35">
        <v>68</v>
      </c>
      <c r="N182" s="35" t="s">
        <v>700</v>
      </c>
    </row>
    <row r="183" spans="1:21" x14ac:dyDescent="0.2">
      <c r="A183" s="7">
        <v>612</v>
      </c>
      <c r="B183" s="7" t="s">
        <v>495</v>
      </c>
      <c r="C183" s="7" t="s">
        <v>62</v>
      </c>
      <c r="D183" s="7" t="s">
        <v>291</v>
      </c>
      <c r="E183" s="8">
        <v>9.8119999999999994</v>
      </c>
      <c r="F183" s="7">
        <v>1</v>
      </c>
      <c r="G183" s="7">
        <f t="shared" si="179"/>
        <v>9.8119999999999994</v>
      </c>
      <c r="H183" s="7">
        <v>7.085</v>
      </c>
      <c r="I183" s="7">
        <f t="shared" si="187"/>
        <v>16.896999999999998</v>
      </c>
      <c r="J183" s="15">
        <f t="shared" si="188"/>
        <v>58.069479789311714</v>
      </c>
      <c r="L183" s="7" t="s">
        <v>24</v>
      </c>
      <c r="M183" s="49">
        <v>68</v>
      </c>
      <c r="N183" s="35" t="s">
        <v>701</v>
      </c>
      <c r="P183" s="18"/>
      <c r="Q183" s="51"/>
      <c r="R183" s="51"/>
      <c r="S183" s="18"/>
      <c r="T183" s="18"/>
      <c r="U183" s="18"/>
    </row>
    <row r="184" spans="1:21" x14ac:dyDescent="0.2">
      <c r="A184" s="7">
        <v>613</v>
      </c>
      <c r="B184" s="7" t="s">
        <v>496</v>
      </c>
      <c r="C184" s="7" t="s">
        <v>497</v>
      </c>
      <c r="D184" s="7" t="s">
        <v>291</v>
      </c>
      <c r="E184" s="8">
        <v>5.5449999999999999</v>
      </c>
      <c r="F184" s="7">
        <v>2</v>
      </c>
      <c r="G184" s="7">
        <f t="shared" si="179"/>
        <v>11.09</v>
      </c>
      <c r="H184" s="7">
        <v>5.2160000000000002</v>
      </c>
      <c r="I184" s="7">
        <f t="shared" si="187"/>
        <v>16.306000000000001</v>
      </c>
      <c r="J184" s="15">
        <f t="shared" si="188"/>
        <v>68.011774806819574</v>
      </c>
      <c r="L184" s="7" t="s">
        <v>24</v>
      </c>
      <c r="M184" s="49">
        <v>68</v>
      </c>
      <c r="N184" s="35" t="s">
        <v>702</v>
      </c>
      <c r="P184" s="18"/>
      <c r="Q184" s="51"/>
      <c r="R184" s="51"/>
      <c r="S184" s="18"/>
      <c r="T184" s="18"/>
      <c r="U184" s="18"/>
    </row>
    <row r="185" spans="1:21" x14ac:dyDescent="0.2">
      <c r="A185" s="7">
        <v>614</v>
      </c>
      <c r="B185" s="7" t="s">
        <v>498</v>
      </c>
      <c r="C185" s="7" t="s">
        <v>62</v>
      </c>
      <c r="D185" s="7" t="s">
        <v>291</v>
      </c>
      <c r="E185" s="8">
        <v>13.45</v>
      </c>
      <c r="F185" s="7">
        <v>2</v>
      </c>
      <c r="G185" s="7">
        <f t="shared" si="179"/>
        <v>26.9</v>
      </c>
      <c r="H185" s="7">
        <v>8.8800000000000008</v>
      </c>
      <c r="I185" s="7">
        <f t="shared" si="187"/>
        <v>35.78</v>
      </c>
      <c r="J185" s="15">
        <f t="shared" si="188"/>
        <v>75.181665735047503</v>
      </c>
      <c r="K185" s="8">
        <v>685.9</v>
      </c>
      <c r="L185" s="7" t="s">
        <v>24</v>
      </c>
      <c r="M185" s="49">
        <v>68</v>
      </c>
      <c r="N185" s="35" t="s">
        <v>703</v>
      </c>
      <c r="P185" s="18"/>
      <c r="Q185" s="51"/>
      <c r="R185" s="51"/>
      <c r="S185" s="18"/>
      <c r="T185" s="18"/>
      <c r="U185" s="18"/>
    </row>
    <row r="186" spans="1:21" x14ac:dyDescent="0.2">
      <c r="A186" s="7">
        <v>615</v>
      </c>
      <c r="B186" s="7" t="s">
        <v>499</v>
      </c>
      <c r="C186" s="7" t="s">
        <v>62</v>
      </c>
      <c r="D186" s="7" t="s">
        <v>291</v>
      </c>
      <c r="E186" s="8">
        <v>20.81</v>
      </c>
      <c r="F186" s="7">
        <v>1</v>
      </c>
      <c r="G186" s="7">
        <f t="shared" si="179"/>
        <v>20.81</v>
      </c>
      <c r="H186" s="7">
        <v>11.695</v>
      </c>
      <c r="I186" s="7">
        <f t="shared" si="187"/>
        <v>32.504999999999995</v>
      </c>
      <c r="J186" s="15">
        <f t="shared" si="188"/>
        <v>64.02091985848331</v>
      </c>
      <c r="L186" s="7" t="s">
        <v>24</v>
      </c>
      <c r="M186" s="49">
        <v>68</v>
      </c>
      <c r="N186" s="35" t="s">
        <v>704</v>
      </c>
      <c r="P186" s="18"/>
      <c r="Q186" s="51"/>
      <c r="R186" s="51"/>
      <c r="S186" s="18"/>
      <c r="T186" s="18"/>
      <c r="U186" s="18"/>
    </row>
    <row r="187" spans="1:21" hidden="1" x14ac:dyDescent="0.2">
      <c r="A187" s="7">
        <v>616</v>
      </c>
      <c r="B187" s="7" t="s">
        <v>500</v>
      </c>
      <c r="C187" s="7" t="s">
        <v>29</v>
      </c>
      <c r="D187" s="7" t="s">
        <v>292</v>
      </c>
      <c r="E187" s="8">
        <v>3.5</v>
      </c>
      <c r="F187" s="7">
        <v>4</v>
      </c>
      <c r="G187" s="7">
        <f t="shared" si="179"/>
        <v>14</v>
      </c>
      <c r="H187" s="7">
        <v>6.88</v>
      </c>
      <c r="I187" s="7">
        <f t="shared" si="187"/>
        <v>20.88</v>
      </c>
      <c r="J187" s="15">
        <f t="shared" si="188"/>
        <v>67.049808429118769</v>
      </c>
      <c r="K187" s="8">
        <v>219.26</v>
      </c>
      <c r="L187" s="7" t="s">
        <v>24</v>
      </c>
      <c r="M187" s="49">
        <v>43</v>
      </c>
      <c r="N187" s="35" t="s">
        <v>705</v>
      </c>
      <c r="P187" s="8">
        <v>218.7</v>
      </c>
      <c r="Q187" s="42"/>
      <c r="R187" s="42">
        <v>217.7</v>
      </c>
      <c r="S187" s="18"/>
      <c r="T187" s="18"/>
      <c r="U187" s="11">
        <v>224.69</v>
      </c>
    </row>
    <row r="188" spans="1:21" hidden="1" x14ac:dyDescent="0.2">
      <c r="A188" s="7">
        <v>617</v>
      </c>
      <c r="B188" s="7" t="s">
        <v>374</v>
      </c>
      <c r="C188" s="7" t="s">
        <v>29</v>
      </c>
      <c r="D188" s="7" t="s">
        <v>292</v>
      </c>
      <c r="E188" s="16">
        <v>0.86599999999999999</v>
      </c>
      <c r="F188" s="7">
        <v>5</v>
      </c>
      <c r="G188" s="7">
        <f t="shared" si="179"/>
        <v>4.33</v>
      </c>
      <c r="H188" s="7">
        <v>3.6520000000000001</v>
      </c>
      <c r="I188" s="7">
        <f t="shared" si="187"/>
        <v>7.9820000000000002</v>
      </c>
      <c r="J188" s="15">
        <f t="shared" si="188"/>
        <v>54.24705587572037</v>
      </c>
      <c r="K188" s="46">
        <v>67.180000000000007</v>
      </c>
      <c r="L188" s="7" t="s">
        <v>24</v>
      </c>
      <c r="M188" s="35">
        <v>56</v>
      </c>
      <c r="N188" s="35" t="s">
        <v>706</v>
      </c>
      <c r="R188" s="47">
        <v>60.3</v>
      </c>
      <c r="U188" s="11">
        <v>67.900000000000006</v>
      </c>
    </row>
    <row r="189" spans="1:21" x14ac:dyDescent="0.2">
      <c r="A189" s="20">
        <v>618</v>
      </c>
      <c r="B189" s="20" t="s">
        <v>502</v>
      </c>
      <c r="C189" s="20" t="s">
        <v>62</v>
      </c>
      <c r="D189" s="20" t="s">
        <v>291</v>
      </c>
      <c r="E189" s="21">
        <v>13.4</v>
      </c>
      <c r="F189" s="21">
        <v>2</v>
      </c>
      <c r="G189" s="7">
        <f t="shared" si="179"/>
        <v>26.8</v>
      </c>
      <c r="H189" s="21">
        <v>8.2690000000000001</v>
      </c>
      <c r="I189" s="7">
        <f t="shared" si="187"/>
        <v>35.069000000000003</v>
      </c>
      <c r="J189" s="15">
        <f t="shared" si="188"/>
        <v>76.420770481051633</v>
      </c>
      <c r="K189" s="8">
        <v>809.91</v>
      </c>
      <c r="L189" s="7" t="s">
        <v>24</v>
      </c>
      <c r="M189" s="48">
        <v>68</v>
      </c>
      <c r="N189" s="35" t="s">
        <v>707</v>
      </c>
      <c r="P189" s="20"/>
      <c r="Q189" s="45"/>
      <c r="R189" s="45"/>
      <c r="S189" s="20"/>
      <c r="T189" s="8">
        <v>774.2</v>
      </c>
      <c r="U189" s="8">
        <v>774.2</v>
      </c>
    </row>
    <row r="190" spans="1:21" x14ac:dyDescent="0.2">
      <c r="A190" s="20">
        <v>619</v>
      </c>
      <c r="B190" s="20" t="s">
        <v>503</v>
      </c>
      <c r="C190" s="20" t="s">
        <v>62</v>
      </c>
      <c r="D190" s="20" t="s">
        <v>291</v>
      </c>
      <c r="E190" s="21">
        <v>6.3879999999999999</v>
      </c>
      <c r="F190" s="21">
        <v>2</v>
      </c>
      <c r="G190" s="7">
        <f t="shared" si="179"/>
        <v>12.776</v>
      </c>
      <c r="H190" s="21">
        <v>5.9690000000000003</v>
      </c>
      <c r="I190" s="7">
        <f t="shared" si="187"/>
        <v>18.745000000000001</v>
      </c>
      <c r="J190" s="15">
        <f t="shared" si="188"/>
        <v>68.15684182448652</v>
      </c>
      <c r="K190" s="8">
        <v>624.94000000000005</v>
      </c>
      <c r="L190" s="7" t="s">
        <v>24</v>
      </c>
      <c r="M190" s="48">
        <v>68</v>
      </c>
      <c r="N190" s="35" t="s">
        <v>708</v>
      </c>
      <c r="O190" s="49"/>
      <c r="P190" s="20"/>
      <c r="Q190" s="45"/>
      <c r="R190" s="45"/>
      <c r="S190" s="20"/>
      <c r="T190" s="8">
        <v>600.70000000000005</v>
      </c>
      <c r="U190" s="8">
        <v>600.70000000000005</v>
      </c>
    </row>
    <row r="191" spans="1:21" x14ac:dyDescent="0.2">
      <c r="A191" s="20">
        <v>620</v>
      </c>
      <c r="B191" s="20" t="s">
        <v>504</v>
      </c>
      <c r="C191" s="20" t="s">
        <v>62</v>
      </c>
      <c r="D191" s="22" t="s">
        <v>414</v>
      </c>
      <c r="E191" s="21">
        <v>29.13</v>
      </c>
      <c r="F191" s="21">
        <v>1</v>
      </c>
      <c r="G191" s="7">
        <f t="shared" si="179"/>
        <v>29.13</v>
      </c>
      <c r="H191" s="20"/>
      <c r="I191" s="7">
        <f t="shared" si="187"/>
        <v>29.13</v>
      </c>
      <c r="J191" s="15">
        <f t="shared" si="188"/>
        <v>100</v>
      </c>
      <c r="L191" s="7" t="s">
        <v>24</v>
      </c>
      <c r="M191" s="48">
        <v>68</v>
      </c>
      <c r="N191" s="35" t="s">
        <v>709</v>
      </c>
      <c r="O191" s="49"/>
      <c r="P191" s="20"/>
      <c r="Q191" s="45"/>
      <c r="R191" s="45"/>
      <c r="S191" s="20"/>
      <c r="T191" s="20"/>
      <c r="U191" s="20"/>
    </row>
    <row r="192" spans="1:21" hidden="1" x14ac:dyDescent="0.2">
      <c r="A192" s="20">
        <v>621</v>
      </c>
      <c r="B192" s="20" t="s">
        <v>505</v>
      </c>
      <c r="C192" s="20" t="s">
        <v>60</v>
      </c>
      <c r="D192" s="20" t="s">
        <v>292</v>
      </c>
      <c r="E192" s="21">
        <v>0.91200000000000003</v>
      </c>
      <c r="F192" s="21">
        <v>4</v>
      </c>
      <c r="G192" s="7">
        <f t="shared" si="179"/>
        <v>3.6480000000000001</v>
      </c>
      <c r="H192" s="21">
        <v>2.99</v>
      </c>
      <c r="I192" s="7">
        <f t="shared" si="187"/>
        <v>6.6379999999999999</v>
      </c>
      <c r="J192" s="15">
        <f t="shared" si="188"/>
        <v>54.956312142211516</v>
      </c>
      <c r="K192" s="8">
        <v>54.9</v>
      </c>
      <c r="L192" s="7" t="s">
        <v>24</v>
      </c>
      <c r="M192" s="48">
        <v>63</v>
      </c>
      <c r="N192" s="35" t="s">
        <v>710</v>
      </c>
      <c r="O192" s="49"/>
      <c r="P192" s="20"/>
      <c r="Q192" s="45"/>
      <c r="R192" s="45"/>
      <c r="S192" s="20"/>
      <c r="T192" s="20"/>
      <c r="U192" s="20"/>
    </row>
    <row r="193" spans="1:21" hidden="1" x14ac:dyDescent="0.2">
      <c r="A193" s="24">
        <v>622</v>
      </c>
      <c r="B193" s="24" t="s">
        <v>507</v>
      </c>
      <c r="C193" s="24" t="s">
        <v>62</v>
      </c>
      <c r="D193" s="24" t="s">
        <v>292</v>
      </c>
      <c r="E193" s="25">
        <v>1.38</v>
      </c>
      <c r="F193" s="25">
        <v>4</v>
      </c>
      <c r="G193" s="7">
        <f t="shared" si="179"/>
        <v>5.52</v>
      </c>
      <c r="H193" s="25">
        <v>4.75</v>
      </c>
      <c r="I193" s="7">
        <f t="shared" si="187"/>
        <v>10.27</v>
      </c>
      <c r="J193" s="15">
        <f t="shared" si="188"/>
        <v>53.748782862706911</v>
      </c>
      <c r="K193" s="38">
        <v>104.54</v>
      </c>
      <c r="L193" s="7" t="s">
        <v>24</v>
      </c>
      <c r="M193" s="48">
        <v>26</v>
      </c>
      <c r="N193" s="35" t="s">
        <v>711</v>
      </c>
      <c r="O193" s="49"/>
      <c r="P193" s="20">
        <v>109.3</v>
      </c>
      <c r="Q193" s="45"/>
      <c r="R193" s="45">
        <v>109.3</v>
      </c>
      <c r="S193" s="37">
        <f>K193/E193</f>
        <v>75.753623188405811</v>
      </c>
      <c r="T193" s="37"/>
      <c r="U193" s="11">
        <f>K193</f>
        <v>104.54</v>
      </c>
    </row>
    <row r="194" spans="1:21" hidden="1" x14ac:dyDescent="0.2">
      <c r="A194" s="7">
        <v>623</v>
      </c>
      <c r="B194" s="7" t="s">
        <v>506</v>
      </c>
      <c r="C194" s="7" t="s">
        <v>62</v>
      </c>
      <c r="D194" s="7" t="s">
        <v>292</v>
      </c>
      <c r="E194" s="8">
        <v>5.95</v>
      </c>
      <c r="F194" s="7">
        <v>2</v>
      </c>
      <c r="G194" s="7">
        <f t="shared" si="179"/>
        <v>11.9</v>
      </c>
      <c r="H194" s="7">
        <v>8.01</v>
      </c>
      <c r="I194" s="7">
        <f t="shared" si="187"/>
        <v>19.91</v>
      </c>
      <c r="J194" s="15">
        <f t="shared" si="188"/>
        <v>59.768960321446507</v>
      </c>
      <c r="K194" s="46">
        <v>440.21</v>
      </c>
      <c r="L194" s="7" t="s">
        <v>24</v>
      </c>
      <c r="M194" s="35">
        <v>40</v>
      </c>
      <c r="N194" s="35" t="s">
        <v>712</v>
      </c>
      <c r="O194" s="49"/>
      <c r="P194" s="7">
        <v>431</v>
      </c>
      <c r="R194" s="8">
        <v>441.68</v>
      </c>
      <c r="U194" s="11">
        <v>448.82</v>
      </c>
    </row>
    <row r="195" spans="1:21" x14ac:dyDescent="0.2">
      <c r="A195" s="20">
        <v>624</v>
      </c>
      <c r="B195" s="7" t="s">
        <v>510</v>
      </c>
      <c r="C195" s="7" t="s">
        <v>62</v>
      </c>
      <c r="D195" s="7" t="s">
        <v>414</v>
      </c>
      <c r="J195" s="15"/>
      <c r="L195" s="7" t="s">
        <v>24</v>
      </c>
      <c r="M195" s="48">
        <v>68</v>
      </c>
      <c r="N195" s="35" t="s">
        <v>713</v>
      </c>
    </row>
    <row r="196" spans="1:21" x14ac:dyDescent="0.2">
      <c r="A196" s="7">
        <v>625</v>
      </c>
      <c r="B196" s="7" t="s">
        <v>511</v>
      </c>
      <c r="C196" s="7" t="s">
        <v>62</v>
      </c>
      <c r="D196" s="7" t="s">
        <v>414</v>
      </c>
      <c r="J196" s="15"/>
      <c r="L196" s="7" t="s">
        <v>24</v>
      </c>
      <c r="M196" s="48">
        <v>68</v>
      </c>
      <c r="N196" s="35" t="s">
        <v>714</v>
      </c>
      <c r="O196" s="48"/>
    </row>
    <row r="197" spans="1:21" x14ac:dyDescent="0.2">
      <c r="A197" s="20">
        <v>626</v>
      </c>
      <c r="B197" s="7" t="s">
        <v>512</v>
      </c>
      <c r="C197" s="7" t="s">
        <v>62</v>
      </c>
      <c r="D197" s="7" t="s">
        <v>291</v>
      </c>
      <c r="E197" s="8">
        <v>6.4</v>
      </c>
      <c r="F197" s="7">
        <v>2</v>
      </c>
      <c r="G197" s="7">
        <v>12.8</v>
      </c>
      <c r="H197" s="7">
        <v>5.25</v>
      </c>
      <c r="I197" s="7">
        <v>18.05</v>
      </c>
      <c r="J197" s="15">
        <v>0.70914127423822715</v>
      </c>
      <c r="K197" s="8">
        <v>639.94000000000005</v>
      </c>
      <c r="L197" s="7" t="s">
        <v>24</v>
      </c>
      <c r="M197" s="48">
        <v>68</v>
      </c>
      <c r="N197" s="35" t="s">
        <v>715</v>
      </c>
      <c r="O197" s="48"/>
    </row>
    <row r="198" spans="1:21" x14ac:dyDescent="0.2">
      <c r="A198" s="7">
        <v>627</v>
      </c>
      <c r="B198" s="7" t="s">
        <v>513</v>
      </c>
      <c r="C198" s="7" t="s">
        <v>62</v>
      </c>
      <c r="D198" s="7" t="s">
        <v>291</v>
      </c>
      <c r="E198" s="8">
        <v>6.05</v>
      </c>
      <c r="F198" s="7">
        <v>2</v>
      </c>
      <c r="G198" s="7">
        <v>12.1</v>
      </c>
      <c r="H198" s="7">
        <v>4.75</v>
      </c>
      <c r="I198" s="7">
        <v>16.850000000000001</v>
      </c>
      <c r="J198" s="15">
        <v>0.71810089020771506</v>
      </c>
      <c r="K198" s="8">
        <v>583.14</v>
      </c>
      <c r="L198" s="7" t="s">
        <v>24</v>
      </c>
      <c r="M198" s="48">
        <v>68</v>
      </c>
      <c r="N198" s="35" t="s">
        <v>716</v>
      </c>
      <c r="O198" s="48"/>
    </row>
    <row r="199" spans="1:21" hidden="1" x14ac:dyDescent="0.2">
      <c r="A199" s="20">
        <v>628</v>
      </c>
      <c r="B199" s="7" t="s">
        <v>508</v>
      </c>
      <c r="C199" s="7" t="s">
        <v>29</v>
      </c>
      <c r="D199" s="7" t="s">
        <v>292</v>
      </c>
      <c r="E199" s="8">
        <v>1.34</v>
      </c>
      <c r="F199" s="7">
        <v>6</v>
      </c>
      <c r="G199" s="7">
        <f t="shared" si="179"/>
        <v>8.0400000000000009</v>
      </c>
      <c r="H199" s="7">
        <v>6.3650000000000002</v>
      </c>
      <c r="I199" s="7">
        <f t="shared" si="187"/>
        <v>14.405000000000001</v>
      </c>
      <c r="J199" s="15">
        <f t="shared" si="188"/>
        <v>55.813953488372093</v>
      </c>
      <c r="K199" s="8">
        <v>77.34</v>
      </c>
      <c r="L199" s="7" t="s">
        <v>24</v>
      </c>
      <c r="M199" s="35">
        <v>40</v>
      </c>
      <c r="N199" s="35" t="s">
        <v>717</v>
      </c>
      <c r="O199" s="48"/>
      <c r="S199" s="37"/>
      <c r="T199" s="37"/>
      <c r="U199" s="11">
        <v>77.34</v>
      </c>
    </row>
    <row r="200" spans="1:21" hidden="1" x14ac:dyDescent="0.2">
      <c r="A200" s="7">
        <v>629</v>
      </c>
      <c r="B200" s="7" t="s">
        <v>509</v>
      </c>
      <c r="C200" s="7" t="s">
        <v>29</v>
      </c>
      <c r="D200" s="7" t="s">
        <v>292</v>
      </c>
      <c r="E200" s="8">
        <v>1.66</v>
      </c>
      <c r="F200" s="7">
        <v>6</v>
      </c>
      <c r="G200" s="7">
        <f t="shared" si="179"/>
        <v>9.9599999999999991</v>
      </c>
      <c r="H200" s="7">
        <v>7.15</v>
      </c>
      <c r="I200" s="11">
        <f t="shared" si="187"/>
        <v>17.11</v>
      </c>
      <c r="J200" s="15">
        <f t="shared" si="188"/>
        <v>58.211572180011686</v>
      </c>
      <c r="K200" s="8">
        <v>94.69</v>
      </c>
      <c r="L200" s="7" t="s">
        <v>24</v>
      </c>
      <c r="M200" s="35">
        <v>40</v>
      </c>
      <c r="N200" s="35" t="s">
        <v>718</v>
      </c>
      <c r="O200" s="48"/>
      <c r="U200" s="11">
        <v>94.69</v>
      </c>
    </row>
    <row r="201" spans="1:21" hidden="1" x14ac:dyDescent="0.2">
      <c r="A201" s="7">
        <v>630</v>
      </c>
      <c r="B201" s="7" t="s">
        <v>748</v>
      </c>
      <c r="C201" s="7" t="s">
        <v>60</v>
      </c>
      <c r="D201" s="7" t="s">
        <v>292</v>
      </c>
      <c r="E201" s="8">
        <v>3.93</v>
      </c>
      <c r="F201" s="7">
        <v>4</v>
      </c>
      <c r="G201" s="7">
        <f t="shared" si="179"/>
        <v>15.72</v>
      </c>
      <c r="J201" s="15" t="e">
        <f t="shared" si="188"/>
        <v>#DIV/0!</v>
      </c>
      <c r="K201" s="8">
        <v>230.37</v>
      </c>
      <c r="L201" s="7" t="s">
        <v>24</v>
      </c>
      <c r="M201" s="35">
        <v>69</v>
      </c>
      <c r="N201" s="35" t="s">
        <v>719</v>
      </c>
      <c r="O201" s="34" t="s">
        <v>515</v>
      </c>
    </row>
    <row r="202" spans="1:21" hidden="1" x14ac:dyDescent="0.2">
      <c r="A202" s="7">
        <v>631</v>
      </c>
      <c r="B202" s="7" t="s">
        <v>749</v>
      </c>
      <c r="C202" s="7" t="s">
        <v>60</v>
      </c>
      <c r="D202" s="7" t="s">
        <v>292</v>
      </c>
      <c r="E202" s="8">
        <v>3.71</v>
      </c>
      <c r="F202" s="7">
        <v>4</v>
      </c>
      <c r="G202" s="7">
        <f t="shared" si="179"/>
        <v>14.84</v>
      </c>
      <c r="J202" s="15" t="e">
        <f t="shared" si="188"/>
        <v>#DIV/0!</v>
      </c>
      <c r="K202" s="8">
        <v>217.62</v>
      </c>
      <c r="L202" s="7" t="s">
        <v>24</v>
      </c>
      <c r="M202" s="35">
        <v>69</v>
      </c>
      <c r="N202" s="35" t="s">
        <v>720</v>
      </c>
      <c r="O202" s="52" t="s">
        <v>516</v>
      </c>
    </row>
    <row r="203" spans="1:21" x14ac:dyDescent="0.2">
      <c r="A203" s="22">
        <v>632</v>
      </c>
      <c r="B203" s="22" t="s">
        <v>520</v>
      </c>
      <c r="C203" s="22" t="s">
        <v>62</v>
      </c>
      <c r="D203" s="22" t="s">
        <v>291</v>
      </c>
      <c r="E203" s="27">
        <v>13.3</v>
      </c>
      <c r="F203" s="27">
        <v>1</v>
      </c>
      <c r="G203" s="27">
        <f t="shared" si="179"/>
        <v>13.3</v>
      </c>
      <c r="H203" s="27"/>
      <c r="I203" s="27">
        <f t="shared" ref="I203:I207" si="189">G203+H203</f>
        <v>13.3</v>
      </c>
      <c r="J203" s="28">
        <f t="shared" ref="J203:J207" si="190">G203/I203</f>
        <v>1</v>
      </c>
      <c r="K203" s="22"/>
      <c r="L203" s="7" t="s">
        <v>24</v>
      </c>
      <c r="M203" s="50">
        <v>68</v>
      </c>
      <c r="N203" s="35" t="s">
        <v>721</v>
      </c>
      <c r="O203" s="48"/>
    </row>
    <row r="204" spans="1:21" x14ac:dyDescent="0.2">
      <c r="A204" s="22">
        <v>633</v>
      </c>
      <c r="B204" s="22" t="s">
        <v>521</v>
      </c>
      <c r="C204" s="22" t="s">
        <v>29</v>
      </c>
      <c r="D204" s="22" t="s">
        <v>292</v>
      </c>
      <c r="E204" s="27">
        <v>5.117</v>
      </c>
      <c r="F204" s="27">
        <v>1</v>
      </c>
      <c r="G204" s="27">
        <f t="shared" si="179"/>
        <v>5.117</v>
      </c>
      <c r="H204" s="27"/>
      <c r="I204" s="27">
        <f t="shared" si="189"/>
        <v>5.117</v>
      </c>
      <c r="J204" s="28">
        <f t="shared" si="190"/>
        <v>1</v>
      </c>
      <c r="K204" s="22"/>
      <c r="L204" s="7" t="s">
        <v>24</v>
      </c>
      <c r="M204" s="50">
        <v>68</v>
      </c>
      <c r="N204" s="35" t="s">
        <v>722</v>
      </c>
      <c r="O204" s="48"/>
    </row>
    <row r="205" spans="1:21" x14ac:dyDescent="0.2">
      <c r="A205" s="22">
        <v>634</v>
      </c>
      <c r="B205" s="22" t="s">
        <v>522</v>
      </c>
      <c r="C205" s="22" t="s">
        <v>62</v>
      </c>
      <c r="D205" s="22" t="s">
        <v>292</v>
      </c>
      <c r="E205" s="27">
        <v>10.6</v>
      </c>
      <c r="F205" s="27">
        <v>1</v>
      </c>
      <c r="G205" s="27">
        <f t="shared" si="179"/>
        <v>10.6</v>
      </c>
      <c r="H205" s="27"/>
      <c r="I205" s="27">
        <f t="shared" si="189"/>
        <v>10.6</v>
      </c>
      <c r="J205" s="28">
        <f t="shared" si="190"/>
        <v>1</v>
      </c>
      <c r="K205" s="22"/>
      <c r="L205" s="7" t="s">
        <v>24</v>
      </c>
      <c r="M205" s="50">
        <v>68</v>
      </c>
      <c r="N205" s="35" t="s">
        <v>723</v>
      </c>
      <c r="O205" s="48"/>
    </row>
    <row r="206" spans="1:21" hidden="1" x14ac:dyDescent="0.2">
      <c r="A206" s="22">
        <v>635</v>
      </c>
      <c r="B206" s="7" t="s">
        <v>750</v>
      </c>
      <c r="C206" s="22" t="s">
        <v>60</v>
      </c>
      <c r="D206" s="22" t="s">
        <v>292</v>
      </c>
      <c r="E206" s="27">
        <v>17.829999999999998</v>
      </c>
      <c r="F206" s="27">
        <v>2</v>
      </c>
      <c r="G206" s="27">
        <f t="shared" si="179"/>
        <v>35.659999999999997</v>
      </c>
      <c r="H206" s="27"/>
      <c r="I206" s="27">
        <f t="shared" si="189"/>
        <v>35.659999999999997</v>
      </c>
      <c r="J206" s="28">
        <f t="shared" si="190"/>
        <v>1</v>
      </c>
      <c r="K206" s="22">
        <v>1041.6300000000001</v>
      </c>
      <c r="L206" s="7" t="s">
        <v>24</v>
      </c>
      <c r="M206" s="50">
        <v>69</v>
      </c>
      <c r="N206" s="35" t="s">
        <v>724</v>
      </c>
      <c r="O206" s="34" t="s">
        <v>523</v>
      </c>
    </row>
    <row r="207" spans="1:21" hidden="1" x14ac:dyDescent="0.2">
      <c r="A207" s="22">
        <v>636</v>
      </c>
      <c r="B207" s="7" t="s">
        <v>751</v>
      </c>
      <c r="C207" s="22" t="s">
        <v>60</v>
      </c>
      <c r="D207" s="22" t="s">
        <v>292</v>
      </c>
      <c r="E207" s="27">
        <v>17.29</v>
      </c>
      <c r="F207" s="27">
        <v>2</v>
      </c>
      <c r="G207" s="27">
        <f t="shared" si="179"/>
        <v>34.58</v>
      </c>
      <c r="H207" s="27"/>
      <c r="I207" s="27">
        <f t="shared" si="189"/>
        <v>34.58</v>
      </c>
      <c r="J207" s="28">
        <f t="shared" si="190"/>
        <v>1</v>
      </c>
      <c r="K207" s="22">
        <v>1009.79</v>
      </c>
      <c r="L207" s="7" t="s">
        <v>24</v>
      </c>
      <c r="M207" s="50">
        <v>69</v>
      </c>
      <c r="N207" s="35" t="s">
        <v>725</v>
      </c>
      <c r="O207" s="34" t="s">
        <v>524</v>
      </c>
    </row>
    <row r="208" spans="1:21" hidden="1" x14ac:dyDescent="0.2">
      <c r="A208" s="22">
        <v>637</v>
      </c>
      <c r="B208" s="22" t="s">
        <v>525</v>
      </c>
      <c r="C208" s="22" t="s">
        <v>62</v>
      </c>
      <c r="D208" s="22" t="s">
        <v>414</v>
      </c>
      <c r="E208" s="27"/>
      <c r="F208" s="27">
        <v>1</v>
      </c>
      <c r="G208" s="27">
        <f t="shared" si="179"/>
        <v>0</v>
      </c>
      <c r="H208" s="27"/>
      <c r="I208" s="27">
        <f t="shared" ref="I208:I211" si="191">G208+H208</f>
        <v>0</v>
      </c>
      <c r="J208" s="28" t="e">
        <f t="shared" ref="J208:J210" si="192">G208/I208</f>
        <v>#DIV/0!</v>
      </c>
      <c r="K208" s="22"/>
      <c r="L208" s="7" t="s">
        <v>24</v>
      </c>
      <c r="M208" s="50">
        <v>27</v>
      </c>
      <c r="N208" s="35" t="s">
        <v>726</v>
      </c>
    </row>
    <row r="209" spans="1:21" hidden="1" x14ac:dyDescent="0.2">
      <c r="A209" s="22">
        <v>638</v>
      </c>
      <c r="B209" s="22" t="s">
        <v>526</v>
      </c>
      <c r="C209" s="22" t="s">
        <v>62</v>
      </c>
      <c r="D209" s="22" t="s">
        <v>414</v>
      </c>
      <c r="E209" s="27"/>
      <c r="F209" s="27">
        <v>1</v>
      </c>
      <c r="G209" s="27">
        <f t="shared" si="179"/>
        <v>0</v>
      </c>
      <c r="H209" s="27"/>
      <c r="I209" s="27">
        <f t="shared" si="191"/>
        <v>0</v>
      </c>
      <c r="J209" s="28" t="e">
        <f t="shared" si="192"/>
        <v>#DIV/0!</v>
      </c>
      <c r="K209" s="22"/>
      <c r="L209" s="7" t="s">
        <v>24</v>
      </c>
      <c r="M209" s="50">
        <v>27</v>
      </c>
      <c r="N209" s="35" t="s">
        <v>727</v>
      </c>
    </row>
    <row r="210" spans="1:21" hidden="1" x14ac:dyDescent="0.2">
      <c r="A210" s="22">
        <v>639</v>
      </c>
      <c r="B210" s="22" t="s">
        <v>527</v>
      </c>
      <c r="C210" s="22" t="s">
        <v>62</v>
      </c>
      <c r="D210" s="22" t="s">
        <v>414</v>
      </c>
      <c r="E210" s="27"/>
      <c r="F210" s="27">
        <v>1</v>
      </c>
      <c r="G210" s="27">
        <f t="shared" si="179"/>
        <v>0</v>
      </c>
      <c r="H210" s="27"/>
      <c r="I210" s="27">
        <f t="shared" si="191"/>
        <v>0</v>
      </c>
      <c r="J210" s="28" t="e">
        <f t="shared" si="192"/>
        <v>#DIV/0!</v>
      </c>
      <c r="K210" s="22"/>
      <c r="L210" s="7" t="s">
        <v>24</v>
      </c>
      <c r="M210" s="50">
        <v>27</v>
      </c>
      <c r="N210" s="35" t="s">
        <v>728</v>
      </c>
      <c r="O210" s="50"/>
    </row>
    <row r="211" spans="1:21" hidden="1" x14ac:dyDescent="0.2">
      <c r="A211" s="7">
        <v>640</v>
      </c>
      <c r="B211" s="7" t="s">
        <v>734</v>
      </c>
      <c r="C211" s="7" t="s">
        <v>155</v>
      </c>
      <c r="G211" s="7">
        <f t="shared" si="179"/>
        <v>0</v>
      </c>
      <c r="I211" s="11">
        <f t="shared" si="191"/>
        <v>0</v>
      </c>
      <c r="J211" s="15" t="e">
        <f t="shared" ref="J211" si="193">G211/I211*100</f>
        <v>#DIV/0!</v>
      </c>
      <c r="K211" s="8">
        <v>4500</v>
      </c>
      <c r="L211" s="7" t="s">
        <v>24</v>
      </c>
      <c r="M211" s="35">
        <v>67</v>
      </c>
      <c r="N211" s="35" t="s">
        <v>732</v>
      </c>
      <c r="O211" s="50"/>
    </row>
    <row r="212" spans="1:21" hidden="1" x14ac:dyDescent="0.2">
      <c r="A212" s="7">
        <v>641</v>
      </c>
      <c r="B212" s="7" t="s">
        <v>735</v>
      </c>
      <c r="C212" s="7" t="s">
        <v>155</v>
      </c>
      <c r="G212" s="7">
        <f t="shared" si="179"/>
        <v>0</v>
      </c>
      <c r="I212" s="11">
        <f t="shared" ref="I212:I215" si="194">G212+H212</f>
        <v>0</v>
      </c>
      <c r="J212" s="15" t="e">
        <f t="shared" ref="J212:J214" si="195">G212/I212*100</f>
        <v>#DIV/0!</v>
      </c>
      <c r="K212" s="8">
        <v>4000</v>
      </c>
      <c r="L212" s="7" t="s">
        <v>24</v>
      </c>
      <c r="M212" s="35">
        <v>67</v>
      </c>
      <c r="N212" s="35" t="s">
        <v>733</v>
      </c>
      <c r="O212" s="50"/>
    </row>
    <row r="213" spans="1:21" hidden="1" x14ac:dyDescent="0.2">
      <c r="A213" s="7">
        <v>642</v>
      </c>
      <c r="B213" s="7" t="s">
        <v>746</v>
      </c>
      <c r="C213" s="7" t="s">
        <v>60</v>
      </c>
      <c r="D213" s="7" t="s">
        <v>291</v>
      </c>
      <c r="E213" s="8">
        <v>4.76</v>
      </c>
      <c r="G213" s="7">
        <f t="shared" si="179"/>
        <v>0</v>
      </c>
      <c r="I213" s="11">
        <f t="shared" si="194"/>
        <v>0</v>
      </c>
      <c r="J213" s="15" t="e">
        <f t="shared" si="195"/>
        <v>#DIV/0!</v>
      </c>
      <c r="K213" s="8">
        <v>271.66000000000003</v>
      </c>
      <c r="L213" s="7" t="s">
        <v>24</v>
      </c>
      <c r="M213" s="35">
        <v>54</v>
      </c>
      <c r="N213" s="35" t="s">
        <v>752</v>
      </c>
      <c r="O213" s="50"/>
    </row>
    <row r="214" spans="1:21" hidden="1" x14ac:dyDescent="0.2">
      <c r="A214" s="7">
        <v>643</v>
      </c>
      <c r="B214" s="7" t="s">
        <v>747</v>
      </c>
      <c r="C214" s="7" t="s">
        <v>60</v>
      </c>
      <c r="D214" s="7" t="s">
        <v>291</v>
      </c>
      <c r="E214" s="8">
        <v>6.11</v>
      </c>
      <c r="G214" s="7">
        <f t="shared" si="179"/>
        <v>0</v>
      </c>
      <c r="I214" s="11">
        <f t="shared" si="194"/>
        <v>0</v>
      </c>
      <c r="J214" s="15" t="e">
        <f t="shared" si="195"/>
        <v>#DIV/0!</v>
      </c>
      <c r="K214" s="8">
        <v>353.25</v>
      </c>
      <c r="L214" s="7" t="s">
        <v>24</v>
      </c>
      <c r="M214" s="35">
        <v>54</v>
      </c>
      <c r="N214" s="35" t="s">
        <v>753</v>
      </c>
      <c r="O214" s="50"/>
    </row>
    <row r="215" spans="1:21" hidden="1" x14ac:dyDescent="0.2">
      <c r="A215" s="7">
        <v>644</v>
      </c>
      <c r="B215" s="7" t="s">
        <v>754</v>
      </c>
      <c r="C215" s="22" t="s">
        <v>62</v>
      </c>
      <c r="D215" s="22" t="s">
        <v>414</v>
      </c>
      <c r="E215" s="27"/>
      <c r="F215" s="27">
        <v>1</v>
      </c>
      <c r="G215" s="27">
        <f t="shared" ref="G215:G224" si="196">E215*F215</f>
        <v>0</v>
      </c>
      <c r="H215" s="27"/>
      <c r="I215" s="27">
        <f t="shared" si="194"/>
        <v>0</v>
      </c>
      <c r="J215" s="28" t="e">
        <f t="shared" ref="J215" si="197">G215/I215</f>
        <v>#DIV/0!</v>
      </c>
      <c r="K215" s="22"/>
      <c r="L215" s="7" t="s">
        <v>24</v>
      </c>
      <c r="M215" s="50">
        <v>27</v>
      </c>
      <c r="N215" s="35" t="s">
        <v>759</v>
      </c>
      <c r="O215" s="50"/>
    </row>
    <row r="216" spans="1:21" hidden="1" x14ac:dyDescent="0.2">
      <c r="A216" s="7">
        <v>645</v>
      </c>
      <c r="B216" s="7" t="s">
        <v>818</v>
      </c>
      <c r="C216" s="7" t="s">
        <v>62</v>
      </c>
      <c r="D216" s="7" t="s">
        <v>292</v>
      </c>
      <c r="E216" s="8">
        <v>0.29599999999999999</v>
      </c>
      <c r="F216" s="7">
        <v>20</v>
      </c>
      <c r="G216" s="27">
        <f t="shared" si="196"/>
        <v>5.92</v>
      </c>
      <c r="I216" s="27">
        <f t="shared" ref="I216:I221" si="198">G216+H216</f>
        <v>5.92</v>
      </c>
      <c r="J216" s="28">
        <f t="shared" ref="J216:J221" si="199">G216/I216</f>
        <v>1</v>
      </c>
      <c r="K216" s="8">
        <v>26.89</v>
      </c>
      <c r="L216" s="7" t="s">
        <v>24</v>
      </c>
      <c r="M216" s="35">
        <v>70</v>
      </c>
      <c r="N216" s="35" t="s">
        <v>760</v>
      </c>
      <c r="O216" s="50"/>
    </row>
    <row r="217" spans="1:21" hidden="1" x14ac:dyDescent="0.2">
      <c r="A217" s="7">
        <v>646</v>
      </c>
      <c r="B217" s="7" t="s">
        <v>819</v>
      </c>
      <c r="C217" s="7" t="s">
        <v>140</v>
      </c>
      <c r="D217" s="7" t="s">
        <v>292</v>
      </c>
      <c r="E217" s="8">
        <v>1.738</v>
      </c>
      <c r="F217" s="7">
        <v>6</v>
      </c>
      <c r="G217" s="27">
        <f t="shared" si="196"/>
        <v>10.428000000000001</v>
      </c>
      <c r="I217" s="27">
        <f t="shared" si="198"/>
        <v>10.428000000000001</v>
      </c>
      <c r="J217" s="28">
        <f t="shared" si="199"/>
        <v>1</v>
      </c>
      <c r="K217" s="8">
        <v>163.11000000000001</v>
      </c>
      <c r="L217" s="7" t="s">
        <v>24</v>
      </c>
      <c r="M217" s="35">
        <v>70</v>
      </c>
      <c r="N217" s="35" t="s">
        <v>761</v>
      </c>
      <c r="O217" s="50"/>
    </row>
    <row r="218" spans="1:21" hidden="1" x14ac:dyDescent="0.2">
      <c r="A218" s="7">
        <v>647</v>
      </c>
      <c r="B218" s="7" t="s">
        <v>820</v>
      </c>
      <c r="C218" s="7" t="s">
        <v>62</v>
      </c>
      <c r="D218" s="7" t="s">
        <v>292</v>
      </c>
      <c r="E218" s="8">
        <v>3.12</v>
      </c>
      <c r="F218" s="7">
        <v>3</v>
      </c>
      <c r="G218" s="27">
        <f t="shared" si="196"/>
        <v>9.36</v>
      </c>
      <c r="I218" s="27">
        <f t="shared" si="198"/>
        <v>9.36</v>
      </c>
      <c r="J218" s="28">
        <f t="shared" si="199"/>
        <v>1</v>
      </c>
      <c r="K218" s="8">
        <v>307</v>
      </c>
      <c r="L218" s="7" t="s">
        <v>24</v>
      </c>
      <c r="M218" s="35">
        <v>70</v>
      </c>
      <c r="N218" s="35" t="s">
        <v>762</v>
      </c>
      <c r="O218" s="50"/>
    </row>
    <row r="219" spans="1:21" hidden="1" x14ac:dyDescent="0.2">
      <c r="A219" s="7">
        <v>648</v>
      </c>
      <c r="B219" s="7" t="s">
        <v>757</v>
      </c>
      <c r="C219" s="7" t="s">
        <v>60</v>
      </c>
      <c r="D219" s="7" t="s">
        <v>291</v>
      </c>
      <c r="E219" s="8">
        <v>2.82</v>
      </c>
      <c r="F219" s="7">
        <v>4</v>
      </c>
      <c r="G219" s="27">
        <f t="shared" si="196"/>
        <v>11.28</v>
      </c>
      <c r="I219" s="27">
        <f t="shared" si="198"/>
        <v>11.28</v>
      </c>
      <c r="J219" s="28">
        <f t="shared" si="199"/>
        <v>1</v>
      </c>
      <c r="K219" s="8">
        <v>165.99</v>
      </c>
      <c r="L219" s="7" t="s">
        <v>24</v>
      </c>
      <c r="M219" s="35">
        <v>54</v>
      </c>
      <c r="N219" s="35" t="s">
        <v>763</v>
      </c>
      <c r="O219" s="50"/>
    </row>
    <row r="220" spans="1:21" hidden="1" x14ac:dyDescent="0.2">
      <c r="A220" s="7">
        <v>649</v>
      </c>
      <c r="B220" s="22" t="s">
        <v>756</v>
      </c>
      <c r="C220" s="7" t="s">
        <v>29</v>
      </c>
      <c r="D220" s="7" t="s">
        <v>292</v>
      </c>
      <c r="E220" s="8">
        <v>0.63</v>
      </c>
      <c r="F220" s="7">
        <v>12</v>
      </c>
      <c r="G220" s="27">
        <f t="shared" si="196"/>
        <v>7.5600000000000005</v>
      </c>
      <c r="I220" s="27">
        <f t="shared" si="198"/>
        <v>7.5600000000000005</v>
      </c>
      <c r="J220" s="28">
        <f t="shared" si="199"/>
        <v>1</v>
      </c>
      <c r="K220" s="8">
        <v>28.9</v>
      </c>
      <c r="L220" s="7" t="s">
        <v>24</v>
      </c>
      <c r="M220" s="35">
        <v>63</v>
      </c>
      <c r="N220" s="35" t="s">
        <v>764</v>
      </c>
      <c r="O220" s="50"/>
    </row>
    <row r="221" spans="1:21" hidden="1" x14ac:dyDescent="0.2">
      <c r="A221" s="7">
        <v>650</v>
      </c>
      <c r="B221" s="7" t="s">
        <v>758</v>
      </c>
      <c r="C221" s="7" t="s">
        <v>29</v>
      </c>
      <c r="D221" s="7" t="s">
        <v>292</v>
      </c>
      <c r="E221" s="8">
        <v>2.4249999999999998</v>
      </c>
      <c r="F221" s="7">
        <v>6</v>
      </c>
      <c r="G221" s="7">
        <f t="shared" si="196"/>
        <v>14.549999999999999</v>
      </c>
      <c r="I221" s="7">
        <f t="shared" si="198"/>
        <v>14.549999999999999</v>
      </c>
      <c r="J221" s="9">
        <f t="shared" si="199"/>
        <v>1</v>
      </c>
      <c r="K221" s="8">
        <v>111.9</v>
      </c>
      <c r="L221" s="7" t="s">
        <v>24</v>
      </c>
      <c r="M221" s="35">
        <v>63</v>
      </c>
      <c r="N221" s="35" t="s">
        <v>765</v>
      </c>
    </row>
    <row r="222" spans="1:21" x14ac:dyDescent="0.2">
      <c r="A222" s="7">
        <v>651</v>
      </c>
      <c r="B222" s="22" t="s">
        <v>807</v>
      </c>
      <c r="C222" s="7" t="s">
        <v>62</v>
      </c>
      <c r="D222" s="7" t="s">
        <v>414</v>
      </c>
      <c r="E222" s="8">
        <v>201.5</v>
      </c>
      <c r="F222" s="7">
        <v>1</v>
      </c>
      <c r="G222" s="7">
        <f t="shared" si="196"/>
        <v>201.5</v>
      </c>
      <c r="I222" s="7">
        <f t="shared" ref="I222:I224" si="200">G222+H222</f>
        <v>201.5</v>
      </c>
      <c r="J222" s="9">
        <f t="shared" ref="J222" si="201">G222/I222</f>
        <v>1</v>
      </c>
      <c r="K222" s="8">
        <v>25656.1</v>
      </c>
      <c r="L222" s="7" t="s">
        <v>24</v>
      </c>
      <c r="M222" s="35">
        <v>68</v>
      </c>
      <c r="N222" s="35" t="s">
        <v>808</v>
      </c>
      <c r="O222" s="35" t="s">
        <v>809</v>
      </c>
    </row>
    <row r="223" spans="1:21" hidden="1" x14ac:dyDescent="0.2">
      <c r="A223" s="7">
        <v>652</v>
      </c>
      <c r="B223" s="22" t="s">
        <v>815</v>
      </c>
      <c r="C223" s="7" t="s">
        <v>29</v>
      </c>
      <c r="D223" s="7" t="s">
        <v>292</v>
      </c>
      <c r="E223" s="8">
        <v>1.893</v>
      </c>
      <c r="F223" s="7">
        <v>4</v>
      </c>
      <c r="K223" s="8">
        <v>106.05</v>
      </c>
      <c r="L223" s="7" t="s">
        <v>24</v>
      </c>
      <c r="M223" s="35">
        <v>43</v>
      </c>
      <c r="N223" s="35" t="s">
        <v>816</v>
      </c>
      <c r="U223" s="11">
        <v>109.15</v>
      </c>
    </row>
    <row r="224" spans="1:21" hidden="1" x14ac:dyDescent="0.2">
      <c r="A224" s="7">
        <v>653</v>
      </c>
      <c r="B224" s="7" t="s">
        <v>812</v>
      </c>
      <c r="C224" s="7" t="s">
        <v>62</v>
      </c>
      <c r="D224" s="7" t="s">
        <v>292</v>
      </c>
      <c r="E224" s="8">
        <v>0.371</v>
      </c>
      <c r="F224" s="7">
        <v>48</v>
      </c>
      <c r="G224" s="11">
        <f t="shared" si="196"/>
        <v>17.808</v>
      </c>
      <c r="I224" s="11">
        <f t="shared" si="200"/>
        <v>17.808</v>
      </c>
      <c r="J224" s="15">
        <f t="shared" ref="J224" si="202">G224/I224*100</f>
        <v>100</v>
      </c>
      <c r="K224" s="8">
        <v>61.1</v>
      </c>
      <c r="L224" s="7" t="s">
        <v>24</v>
      </c>
      <c r="M224" s="35">
        <v>58</v>
      </c>
      <c r="N224" s="35" t="s">
        <v>817</v>
      </c>
    </row>
    <row r="225" spans="1:22" hidden="1" x14ac:dyDescent="0.2">
      <c r="A225" s="7">
        <v>654</v>
      </c>
      <c r="B225" s="7" t="s">
        <v>826</v>
      </c>
      <c r="C225" s="7" t="s">
        <v>62</v>
      </c>
      <c r="D225" s="7" t="s">
        <v>292</v>
      </c>
      <c r="E225" s="8">
        <v>0.46</v>
      </c>
      <c r="F225" s="7">
        <v>15</v>
      </c>
      <c r="G225" s="7">
        <v>2.867</v>
      </c>
      <c r="I225" s="11">
        <f t="shared" ref="I225:I234" si="203">G225+H225</f>
        <v>2.867</v>
      </c>
      <c r="J225" s="15">
        <f t="shared" ref="J225:J234" si="204">G225/I225*100</f>
        <v>100</v>
      </c>
      <c r="K225" s="8">
        <v>29.95</v>
      </c>
      <c r="L225" s="7" t="s">
        <v>24</v>
      </c>
      <c r="M225" s="35">
        <v>26</v>
      </c>
      <c r="N225" s="35" t="s">
        <v>823</v>
      </c>
      <c r="U225" s="11">
        <f>K225</f>
        <v>29.95</v>
      </c>
      <c r="V225" s="7" t="s">
        <v>829</v>
      </c>
    </row>
    <row r="226" spans="1:22" x14ac:dyDescent="0.2">
      <c r="A226" s="7">
        <v>655</v>
      </c>
      <c r="B226" s="7" t="s">
        <v>847</v>
      </c>
      <c r="C226" s="7" t="s">
        <v>62</v>
      </c>
      <c r="D226" s="7" t="s">
        <v>414</v>
      </c>
      <c r="G226" s="7">
        <v>0</v>
      </c>
      <c r="I226" s="11">
        <v>0</v>
      </c>
      <c r="J226" s="15" t="e">
        <v>#DIV/0!</v>
      </c>
      <c r="K226" s="8">
        <v>1285.5999999999999</v>
      </c>
      <c r="L226" s="7" t="s">
        <v>24</v>
      </c>
      <c r="M226" s="35">
        <v>68</v>
      </c>
      <c r="N226" s="35" t="s">
        <v>837</v>
      </c>
      <c r="U226" s="11"/>
    </row>
    <row r="227" spans="1:22" hidden="1" x14ac:dyDescent="0.2">
      <c r="A227" s="7">
        <v>656</v>
      </c>
      <c r="B227" s="7" t="s">
        <v>831</v>
      </c>
      <c r="C227" s="7" t="s">
        <v>60</v>
      </c>
      <c r="D227" s="7" t="s">
        <v>414</v>
      </c>
      <c r="E227" s="8">
        <v>11.59</v>
      </c>
      <c r="F227" s="7">
        <v>4</v>
      </c>
      <c r="G227" s="7">
        <v>46.36</v>
      </c>
      <c r="I227" s="11">
        <v>46.36</v>
      </c>
      <c r="J227" s="15">
        <v>1</v>
      </c>
      <c r="L227" s="7" t="s">
        <v>24</v>
      </c>
      <c r="N227" s="35" t="s">
        <v>838</v>
      </c>
      <c r="U227" s="11"/>
    </row>
    <row r="228" spans="1:22" hidden="1" x14ac:dyDescent="0.2">
      <c r="A228" s="7">
        <v>657</v>
      </c>
      <c r="B228" s="7" t="s">
        <v>832</v>
      </c>
      <c r="C228" s="7" t="s">
        <v>62</v>
      </c>
      <c r="D228" s="7" t="s">
        <v>291</v>
      </c>
      <c r="E228" s="8">
        <v>5.85</v>
      </c>
      <c r="F228" s="7">
        <v>2</v>
      </c>
      <c r="G228" s="7">
        <v>11.7</v>
      </c>
      <c r="I228" s="11">
        <v>11.7</v>
      </c>
      <c r="J228" s="15">
        <v>1</v>
      </c>
      <c r="L228" s="7" t="s">
        <v>24</v>
      </c>
      <c r="N228" s="35" t="s">
        <v>839</v>
      </c>
      <c r="U228" s="11"/>
    </row>
    <row r="229" spans="1:22" hidden="1" x14ac:dyDescent="0.2">
      <c r="A229" s="7">
        <v>658</v>
      </c>
      <c r="B229" s="7" t="s">
        <v>833</v>
      </c>
      <c r="C229" s="7" t="s">
        <v>62</v>
      </c>
      <c r="D229" s="7" t="s">
        <v>291</v>
      </c>
      <c r="F229" s="7">
        <v>1</v>
      </c>
      <c r="G229" s="7">
        <v>0</v>
      </c>
      <c r="I229" s="11">
        <v>0</v>
      </c>
      <c r="J229" s="15" t="e">
        <v>#DIV/0!</v>
      </c>
      <c r="L229" s="7" t="s">
        <v>24</v>
      </c>
      <c r="N229" s="35" t="s">
        <v>840</v>
      </c>
      <c r="U229" s="11"/>
    </row>
    <row r="230" spans="1:22" hidden="1" x14ac:dyDescent="0.2">
      <c r="A230" s="7">
        <v>659</v>
      </c>
      <c r="B230" s="7" t="s">
        <v>834</v>
      </c>
      <c r="C230" s="7" t="s">
        <v>62</v>
      </c>
      <c r="D230" s="7" t="s">
        <v>291</v>
      </c>
      <c r="F230" s="7">
        <v>1</v>
      </c>
      <c r="G230" s="7">
        <v>0</v>
      </c>
      <c r="I230" s="11">
        <v>0</v>
      </c>
      <c r="J230" s="15" t="e">
        <v>#DIV/0!</v>
      </c>
      <c r="L230" s="7" t="s">
        <v>24</v>
      </c>
      <c r="N230" s="35" t="s">
        <v>841</v>
      </c>
      <c r="U230" s="11"/>
    </row>
    <row r="231" spans="1:22" x14ac:dyDescent="0.2">
      <c r="A231" s="7">
        <v>660</v>
      </c>
      <c r="B231" s="7" t="s">
        <v>835</v>
      </c>
      <c r="C231" s="7" t="s">
        <v>43</v>
      </c>
      <c r="D231" s="7" t="s">
        <v>414</v>
      </c>
      <c r="F231" s="7">
        <v>1</v>
      </c>
      <c r="G231" s="7">
        <v>0</v>
      </c>
      <c r="I231" s="11">
        <v>0</v>
      </c>
      <c r="J231" s="15" t="e">
        <v>#DIV/0!</v>
      </c>
      <c r="K231" s="8">
        <v>1649.7</v>
      </c>
      <c r="L231" s="7" t="s">
        <v>24</v>
      </c>
      <c r="M231" s="35">
        <v>68</v>
      </c>
      <c r="N231" s="35" t="s">
        <v>842</v>
      </c>
      <c r="U231" s="11"/>
    </row>
    <row r="232" spans="1:22" hidden="1" x14ac:dyDescent="0.2">
      <c r="A232" s="7">
        <v>661</v>
      </c>
      <c r="B232" s="7" t="s">
        <v>836</v>
      </c>
      <c r="C232" s="7" t="s">
        <v>60</v>
      </c>
      <c r="D232" s="7" t="s">
        <v>291</v>
      </c>
      <c r="F232" s="7">
        <v>5</v>
      </c>
      <c r="G232" s="7">
        <v>0</v>
      </c>
      <c r="I232" s="11">
        <v>0</v>
      </c>
      <c r="J232" s="15" t="e">
        <v>#DIV/0!</v>
      </c>
      <c r="L232" s="7" t="s">
        <v>24</v>
      </c>
      <c r="N232" s="35" t="s">
        <v>843</v>
      </c>
      <c r="U232" s="11"/>
    </row>
    <row r="233" spans="1:22" hidden="1" x14ac:dyDescent="0.2">
      <c r="A233" s="7">
        <v>662</v>
      </c>
      <c r="B233" s="7" t="s">
        <v>846</v>
      </c>
      <c r="C233" s="7" t="s">
        <v>62</v>
      </c>
      <c r="D233" s="7" t="s">
        <v>291</v>
      </c>
      <c r="F233" s="7">
        <v>2</v>
      </c>
      <c r="G233" s="7">
        <v>0</v>
      </c>
      <c r="I233" s="11">
        <v>0</v>
      </c>
      <c r="J233" s="15" t="e">
        <v>#DIV/0!</v>
      </c>
      <c r="L233" s="7" t="s">
        <v>24</v>
      </c>
      <c r="N233" s="35" t="s">
        <v>844</v>
      </c>
      <c r="U233" s="11"/>
    </row>
    <row r="234" spans="1:22" hidden="1" x14ac:dyDescent="0.2">
      <c r="A234" s="7">
        <v>663</v>
      </c>
      <c r="B234" s="7" t="s">
        <v>830</v>
      </c>
      <c r="C234" s="7" t="s">
        <v>62</v>
      </c>
      <c r="D234" s="7" t="s">
        <v>292</v>
      </c>
      <c r="E234" s="8">
        <v>0.20599999999999999</v>
      </c>
      <c r="F234" s="7">
        <v>48</v>
      </c>
      <c r="G234" s="11">
        <f t="shared" ref="G234" si="205">E234*F234</f>
        <v>9.8879999999999999</v>
      </c>
      <c r="H234" s="7">
        <v>2.94</v>
      </c>
      <c r="I234" s="11">
        <f t="shared" si="203"/>
        <v>12.827999999999999</v>
      </c>
      <c r="J234" s="15">
        <f t="shared" si="204"/>
        <v>77.081384471468667</v>
      </c>
      <c r="K234" s="8">
        <v>58.23</v>
      </c>
      <c r="L234" s="7" t="s">
        <v>24</v>
      </c>
      <c r="M234" s="35">
        <v>58</v>
      </c>
      <c r="N234" s="35" t="s">
        <v>845</v>
      </c>
    </row>
  </sheetData>
  <autoFilter ref="A1:M234" xr:uid="{00000000-0009-0000-0000-000000000000}">
    <filterColumn colId="12">
      <filters>
        <filter val="68"/>
      </filters>
    </filterColumn>
  </autoFilter>
  <phoneticPr fontId="2" type="noConversion"/>
  <pageMargins left="0.78740157480314998" right="0.78740157480314998" top="0.27559055118110198" bottom="0.511811023622047" header="0.27559055118110198" footer="0.511811023622047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79"/>
  <sheetViews>
    <sheetView zoomScale="160" zoomScaleNormal="160"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D71" sqref="D71"/>
    </sheetView>
  </sheetViews>
  <sheetFormatPr defaultRowHeight="12.75" x14ac:dyDescent="0.2"/>
  <cols>
    <col min="1" max="1" width="11.28515625" style="1" bestFit="1" customWidth="1"/>
    <col min="2" max="2" width="46.42578125" style="1" customWidth="1"/>
    <col min="3" max="3" width="5.85546875" style="1" bestFit="1" customWidth="1"/>
    <col min="4" max="4" width="94" style="1" customWidth="1"/>
    <col min="5" max="5" width="35.7109375" style="1" customWidth="1"/>
    <col min="6" max="6" width="28.7109375" style="1" customWidth="1"/>
    <col min="7" max="7" width="26" style="1" customWidth="1"/>
    <col min="8" max="8" width="10.42578125" style="1" bestFit="1" customWidth="1"/>
    <col min="9" max="9" width="9" style="1" bestFit="1" customWidth="1"/>
    <col min="10" max="10" width="9.140625" style="1"/>
    <col min="11" max="11" width="10" style="1" bestFit="1" customWidth="1"/>
    <col min="12" max="16384" width="9.140625" style="1"/>
  </cols>
  <sheetData>
    <row r="1" spans="1:9" x14ac:dyDescent="0.2">
      <c r="A1" s="1" t="s">
        <v>9</v>
      </c>
      <c r="B1" s="1" t="s">
        <v>14</v>
      </c>
      <c r="C1" s="1" t="s">
        <v>13</v>
      </c>
      <c r="D1" s="1" t="s">
        <v>10</v>
      </c>
      <c r="E1" s="1" t="s">
        <v>11</v>
      </c>
      <c r="F1" s="1" t="s">
        <v>21</v>
      </c>
      <c r="G1" s="1" t="s">
        <v>12</v>
      </c>
    </row>
    <row r="2" spans="1:9" ht="23.45" customHeight="1" x14ac:dyDescent="0.2">
      <c r="A2" s="1">
        <v>1</v>
      </c>
      <c r="B2" s="1" t="s">
        <v>16</v>
      </c>
      <c r="C2" s="1">
        <v>30</v>
      </c>
      <c r="D2" s="1" t="s">
        <v>26</v>
      </c>
      <c r="E2" s="1" t="s">
        <v>42</v>
      </c>
      <c r="F2" s="1" t="s">
        <v>37</v>
      </c>
    </row>
    <row r="3" spans="1:9" ht="23.45" customHeight="1" x14ac:dyDescent="0.2">
      <c r="A3" s="1">
        <v>2</v>
      </c>
      <c r="B3" s="1" t="s">
        <v>38</v>
      </c>
      <c r="C3" s="1">
        <v>0</v>
      </c>
      <c r="D3" s="1" t="s">
        <v>168</v>
      </c>
      <c r="E3" s="1" t="s">
        <v>17</v>
      </c>
      <c r="F3" s="1" t="s">
        <v>36</v>
      </c>
      <c r="G3" s="1" t="s">
        <v>39</v>
      </c>
      <c r="I3" s="1" t="s">
        <v>82</v>
      </c>
    </row>
    <row r="4" spans="1:9" ht="23.45" customHeight="1" x14ac:dyDescent="0.2">
      <c r="A4" s="1">
        <v>3</v>
      </c>
      <c r="B4" s="1" t="s">
        <v>22</v>
      </c>
      <c r="C4" s="1">
        <v>30</v>
      </c>
      <c r="D4" s="1" t="s">
        <v>23</v>
      </c>
      <c r="E4" s="1" t="s">
        <v>56</v>
      </c>
      <c r="F4" s="1" t="s">
        <v>66</v>
      </c>
      <c r="I4" s="1" t="s">
        <v>81</v>
      </c>
    </row>
    <row r="5" spans="1:9" ht="23.45" customHeight="1" x14ac:dyDescent="0.2">
      <c r="A5" s="1">
        <v>4</v>
      </c>
      <c r="B5" s="1" t="s">
        <v>25</v>
      </c>
      <c r="D5" s="1" t="s">
        <v>49</v>
      </c>
      <c r="E5" s="1" t="s">
        <v>47</v>
      </c>
      <c r="F5" s="1" t="s">
        <v>75</v>
      </c>
      <c r="G5" s="1" t="s">
        <v>48</v>
      </c>
      <c r="I5" s="1" t="s">
        <v>82</v>
      </c>
    </row>
    <row r="6" spans="1:9" ht="23.45" customHeight="1" x14ac:dyDescent="0.2">
      <c r="A6" s="1">
        <v>5</v>
      </c>
      <c r="B6" s="1" t="s">
        <v>27</v>
      </c>
      <c r="D6" s="1" t="s">
        <v>50</v>
      </c>
    </row>
    <row r="7" spans="1:9" ht="23.45" customHeight="1" x14ac:dyDescent="0.2">
      <c r="A7" s="1">
        <v>6</v>
      </c>
      <c r="B7" s="1" t="s">
        <v>30</v>
      </c>
      <c r="D7" s="1" t="s">
        <v>31</v>
      </c>
      <c r="E7" s="1" t="s">
        <v>32</v>
      </c>
      <c r="G7" s="1" t="s">
        <v>33</v>
      </c>
      <c r="I7" s="1" t="s">
        <v>81</v>
      </c>
    </row>
    <row r="8" spans="1:9" ht="23.45" customHeight="1" x14ac:dyDescent="0.2">
      <c r="A8" s="1">
        <v>7</v>
      </c>
      <c r="B8" s="1" t="s">
        <v>116</v>
      </c>
      <c r="D8" s="1" t="s">
        <v>114</v>
      </c>
      <c r="E8" s="1" t="s">
        <v>115</v>
      </c>
      <c r="I8" s="1" t="s">
        <v>81</v>
      </c>
    </row>
    <row r="9" spans="1:9" ht="23.45" customHeight="1" x14ac:dyDescent="0.2">
      <c r="A9" s="1">
        <v>8</v>
      </c>
      <c r="B9" s="1" t="s">
        <v>44</v>
      </c>
      <c r="D9" s="1" t="str">
        <f>""</f>
        <v/>
      </c>
      <c r="E9" s="1" t="s">
        <v>46</v>
      </c>
      <c r="I9" s="1" t="s">
        <v>81</v>
      </c>
    </row>
    <row r="10" spans="1:9" ht="23.45" customHeight="1" x14ac:dyDescent="0.2">
      <c r="A10" s="1">
        <v>9</v>
      </c>
      <c r="B10" s="1" t="s">
        <v>51</v>
      </c>
      <c r="D10" s="1" t="s">
        <v>106</v>
      </c>
      <c r="E10" s="1" t="s">
        <v>111</v>
      </c>
      <c r="F10" s="1" t="s">
        <v>111</v>
      </c>
    </row>
    <row r="11" spans="1:9" ht="23.45" customHeight="1" x14ac:dyDescent="0.2">
      <c r="A11" s="1">
        <v>10</v>
      </c>
      <c r="B11" s="1" t="s">
        <v>52</v>
      </c>
      <c r="D11" s="1" t="s">
        <v>54</v>
      </c>
      <c r="E11" s="1" t="s">
        <v>53</v>
      </c>
      <c r="F11" s="1" t="s">
        <v>55</v>
      </c>
      <c r="G11" s="1" t="s">
        <v>63</v>
      </c>
      <c r="I11" s="1" t="s">
        <v>81</v>
      </c>
    </row>
    <row r="12" spans="1:9" ht="23.45" customHeight="1" x14ac:dyDescent="0.2">
      <c r="A12" s="1">
        <v>11</v>
      </c>
      <c r="B12" s="1" t="s">
        <v>61</v>
      </c>
      <c r="D12" s="1" t="str">
        <f>""</f>
        <v/>
      </c>
      <c r="E12" s="1" t="s">
        <v>67</v>
      </c>
      <c r="I12" s="1" t="s">
        <v>81</v>
      </c>
    </row>
    <row r="13" spans="1:9" ht="23.45" customHeight="1" x14ac:dyDescent="0.2">
      <c r="A13" s="1">
        <v>12</v>
      </c>
      <c r="B13" s="1" t="s">
        <v>64</v>
      </c>
    </row>
    <row r="14" spans="1:9" ht="23.45" customHeight="1" x14ac:dyDescent="0.2">
      <c r="A14" s="1">
        <v>13</v>
      </c>
      <c r="B14" s="1" t="s">
        <v>84</v>
      </c>
      <c r="D14" s="1" t="s">
        <v>91</v>
      </c>
      <c r="E14" s="1" t="s">
        <v>97</v>
      </c>
      <c r="F14" s="1" t="s">
        <v>98</v>
      </c>
      <c r="G14" s="1" t="s">
        <v>99</v>
      </c>
      <c r="H14" s="1" t="s">
        <v>100</v>
      </c>
      <c r="I14" s="1" t="s">
        <v>82</v>
      </c>
    </row>
    <row r="15" spans="1:9" ht="23.45" customHeight="1" x14ac:dyDescent="0.2">
      <c r="A15" s="1">
        <v>14</v>
      </c>
      <c r="B15" s="1" t="s">
        <v>69</v>
      </c>
      <c r="D15" s="1" t="s">
        <v>70</v>
      </c>
      <c r="E15" s="1" t="s">
        <v>71</v>
      </c>
      <c r="F15" s="1" t="s">
        <v>72</v>
      </c>
      <c r="G15" s="1" t="s">
        <v>73</v>
      </c>
      <c r="H15" s="1" t="s">
        <v>74</v>
      </c>
      <c r="I15" s="1" t="s">
        <v>82</v>
      </c>
    </row>
    <row r="16" spans="1:9" ht="23.45" customHeight="1" x14ac:dyDescent="0.2">
      <c r="A16" s="1">
        <v>15</v>
      </c>
      <c r="B16" s="1" t="s">
        <v>78</v>
      </c>
      <c r="D16" s="1" t="s">
        <v>76</v>
      </c>
      <c r="E16" s="1" t="s">
        <v>83</v>
      </c>
      <c r="F16" s="1" t="s">
        <v>77</v>
      </c>
      <c r="I16" s="1" t="s">
        <v>82</v>
      </c>
    </row>
    <row r="17" spans="1:9" ht="23.45" customHeight="1" x14ac:dyDescent="0.2">
      <c r="A17" s="1">
        <v>16</v>
      </c>
      <c r="B17" s="1" t="s">
        <v>79</v>
      </c>
      <c r="D17" s="1" t="s">
        <v>80</v>
      </c>
      <c r="I17" s="1" t="s">
        <v>82</v>
      </c>
    </row>
    <row r="18" spans="1:9" ht="23.45" customHeight="1" x14ac:dyDescent="0.2">
      <c r="A18" s="1">
        <v>17</v>
      </c>
      <c r="B18" s="1" t="s">
        <v>86</v>
      </c>
      <c r="D18" s="1" t="s">
        <v>85</v>
      </c>
      <c r="I18" s="1" t="s">
        <v>82</v>
      </c>
    </row>
    <row r="19" spans="1:9" ht="23.45" customHeight="1" x14ac:dyDescent="0.2">
      <c r="A19" s="1">
        <v>15</v>
      </c>
      <c r="B19" s="1" t="s">
        <v>88</v>
      </c>
      <c r="D19" s="1" t="s">
        <v>76</v>
      </c>
    </row>
    <row r="20" spans="1:9" ht="23.45" customHeight="1" x14ac:dyDescent="0.2">
      <c r="A20" s="1">
        <v>19</v>
      </c>
      <c r="B20" s="1" t="s">
        <v>28</v>
      </c>
      <c r="D20" s="1" t="s">
        <v>90</v>
      </c>
      <c r="E20" s="1" t="s">
        <v>96</v>
      </c>
    </row>
    <row r="21" spans="1:9" ht="23.45" customHeight="1" x14ac:dyDescent="0.2">
      <c r="A21" s="1">
        <v>20</v>
      </c>
      <c r="B21" s="1" t="s">
        <v>92</v>
      </c>
      <c r="D21" s="1" t="s">
        <v>93</v>
      </c>
      <c r="E21" s="1" t="s">
        <v>94</v>
      </c>
      <c r="F21" s="1" t="s">
        <v>95</v>
      </c>
      <c r="H21" s="1" t="s">
        <v>101</v>
      </c>
    </row>
    <row r="22" spans="1:9" ht="23.45" customHeight="1" x14ac:dyDescent="0.2">
      <c r="A22" s="1">
        <v>21</v>
      </c>
      <c r="B22" s="1" t="s">
        <v>102</v>
      </c>
      <c r="D22" s="1" t="s">
        <v>103</v>
      </c>
      <c r="E22" s="1" t="s">
        <v>104</v>
      </c>
      <c r="F22" s="1" t="s">
        <v>105</v>
      </c>
    </row>
    <row r="23" spans="1:9" ht="23.45" customHeight="1" x14ac:dyDescent="0.2">
      <c r="A23" s="1">
        <v>22</v>
      </c>
      <c r="B23" s="1" t="s">
        <v>107</v>
      </c>
      <c r="D23" s="1" t="s">
        <v>108</v>
      </c>
      <c r="E23" s="1" t="s">
        <v>109</v>
      </c>
      <c r="F23" s="1" t="s">
        <v>110</v>
      </c>
    </row>
    <row r="24" spans="1:9" ht="23.45" customHeight="1" x14ac:dyDescent="0.2">
      <c r="A24" s="1">
        <v>23</v>
      </c>
      <c r="B24" s="1" t="s">
        <v>112</v>
      </c>
      <c r="D24" s="1" t="s">
        <v>113</v>
      </c>
    </row>
    <row r="25" spans="1:9" ht="23.45" customHeight="1" x14ac:dyDescent="0.2">
      <c r="A25" s="1">
        <v>24</v>
      </c>
      <c r="B25" s="1" t="s">
        <v>139</v>
      </c>
      <c r="D25" s="1" t="s">
        <v>122</v>
      </c>
      <c r="E25" s="1" t="s">
        <v>123</v>
      </c>
      <c r="F25" s="1" t="s">
        <v>124</v>
      </c>
    </row>
    <row r="26" spans="1:9" ht="23.45" customHeight="1" x14ac:dyDescent="0.2">
      <c r="A26" s="1">
        <v>25</v>
      </c>
      <c r="B26" s="1" t="s">
        <v>119</v>
      </c>
      <c r="D26" s="1" t="s">
        <v>120</v>
      </c>
      <c r="E26" s="1" t="s">
        <v>121</v>
      </c>
    </row>
    <row r="27" spans="1:9" ht="23.45" customHeight="1" x14ac:dyDescent="0.2">
      <c r="A27" s="1">
        <v>26</v>
      </c>
      <c r="B27" s="1" t="s">
        <v>125</v>
      </c>
      <c r="D27" s="1" t="s">
        <v>501</v>
      </c>
      <c r="E27" s="1" t="s">
        <v>126</v>
      </c>
      <c r="F27" s="1" t="s">
        <v>127</v>
      </c>
    </row>
    <row r="28" spans="1:9" ht="23.45" customHeight="1" x14ac:dyDescent="0.2">
      <c r="A28" s="1">
        <v>27</v>
      </c>
      <c r="B28" s="1" t="s">
        <v>34</v>
      </c>
      <c r="D28" s="1" t="s">
        <v>128</v>
      </c>
      <c r="E28" s="1" t="s">
        <v>166</v>
      </c>
    </row>
    <row r="29" spans="1:9" ht="23.45" customHeight="1" x14ac:dyDescent="0.2">
      <c r="A29" s="1">
        <v>28</v>
      </c>
      <c r="B29" s="1" t="s">
        <v>141</v>
      </c>
      <c r="D29" s="1" t="s">
        <v>142</v>
      </c>
      <c r="E29" s="3" t="s">
        <v>144</v>
      </c>
      <c r="F29" s="1" t="s">
        <v>143</v>
      </c>
    </row>
    <row r="30" spans="1:9" ht="25.5" x14ac:dyDescent="0.2">
      <c r="A30" s="1">
        <v>29</v>
      </c>
      <c r="B30" s="1" t="s">
        <v>145</v>
      </c>
      <c r="D30" s="1" t="s">
        <v>142</v>
      </c>
      <c r="E30" s="3" t="s">
        <v>144</v>
      </c>
      <c r="F30" s="1" t="s">
        <v>143</v>
      </c>
    </row>
    <row r="31" spans="1:9" ht="25.5" customHeight="1" x14ac:dyDescent="0.2">
      <c r="A31" s="1">
        <v>30</v>
      </c>
      <c r="B31" s="1" t="s">
        <v>149</v>
      </c>
      <c r="D31" s="1" t="s">
        <v>152</v>
      </c>
      <c r="E31" s="1" t="s">
        <v>153</v>
      </c>
      <c r="F31" s="1" t="s">
        <v>154</v>
      </c>
    </row>
    <row r="32" spans="1:9" ht="25.5" customHeight="1" x14ac:dyDescent="0.2">
      <c r="A32" s="1">
        <v>31</v>
      </c>
      <c r="B32" s="1" t="s">
        <v>150</v>
      </c>
      <c r="D32" s="3" t="s">
        <v>236</v>
      </c>
      <c r="E32" s="1" t="s">
        <v>151</v>
      </c>
      <c r="F32" s="1" t="s">
        <v>156</v>
      </c>
    </row>
    <row r="33" spans="1:9" ht="25.5" customHeight="1" x14ac:dyDescent="0.2">
      <c r="A33" s="1">
        <v>32</v>
      </c>
      <c r="B33" s="1" t="s">
        <v>162</v>
      </c>
      <c r="D33" s="1" t="s">
        <v>163</v>
      </c>
      <c r="E33" s="1" t="s">
        <v>164</v>
      </c>
      <c r="F33" s="1" t="s">
        <v>165</v>
      </c>
    </row>
    <row r="34" spans="1:9" ht="25.5" customHeight="1" x14ac:dyDescent="0.2">
      <c r="A34" s="1">
        <v>33</v>
      </c>
      <c r="B34" s="1" t="s">
        <v>172</v>
      </c>
      <c r="D34" s="1" t="s">
        <v>180</v>
      </c>
    </row>
    <row r="35" spans="1:9" ht="25.5" customHeight="1" x14ac:dyDescent="0.2">
      <c r="A35" s="1">
        <v>34</v>
      </c>
      <c r="B35" s="1" t="s">
        <v>173</v>
      </c>
      <c r="D35" s="1" t="s">
        <v>174</v>
      </c>
    </row>
    <row r="36" spans="1:9" ht="25.5" customHeight="1" x14ac:dyDescent="0.2">
      <c r="A36" s="1">
        <v>35</v>
      </c>
      <c r="B36" s="1" t="s">
        <v>185</v>
      </c>
      <c r="D36" s="1" t="s">
        <v>186</v>
      </c>
      <c r="E36" s="1" t="s">
        <v>187</v>
      </c>
      <c r="F36" s="1" t="s">
        <v>188</v>
      </c>
    </row>
    <row r="37" spans="1:9" ht="25.5" customHeight="1" x14ac:dyDescent="0.2">
      <c r="A37" s="1">
        <v>36</v>
      </c>
      <c r="B37" s="1" t="s">
        <v>330</v>
      </c>
      <c r="D37" s="1" t="s">
        <v>331</v>
      </c>
      <c r="E37" s="1" t="s">
        <v>194</v>
      </c>
      <c r="F37" s="1" t="s">
        <v>195</v>
      </c>
      <c r="G37" s="1" t="s">
        <v>192</v>
      </c>
      <c r="H37" s="1" t="s">
        <v>193</v>
      </c>
    </row>
    <row r="38" spans="1:9" ht="25.5" customHeight="1" x14ac:dyDescent="0.2">
      <c r="A38" s="1">
        <v>37</v>
      </c>
      <c r="B38" s="1" t="s">
        <v>199</v>
      </c>
      <c r="D38" s="1" t="s">
        <v>200</v>
      </c>
      <c r="E38" s="1" t="s">
        <v>201</v>
      </c>
      <c r="F38" s="1">
        <v>38447348</v>
      </c>
    </row>
    <row r="39" spans="1:9" ht="25.5" customHeight="1" x14ac:dyDescent="0.2">
      <c r="A39" s="1">
        <v>38</v>
      </c>
      <c r="B39" s="1" t="s">
        <v>210</v>
      </c>
      <c r="D39" s="1" t="s">
        <v>211</v>
      </c>
    </row>
    <row r="40" spans="1:9" ht="25.5" customHeight="1" x14ac:dyDescent="0.2">
      <c r="A40" s="1">
        <v>39</v>
      </c>
      <c r="B40" s="1" t="s">
        <v>222</v>
      </c>
      <c r="D40" s="1" t="s">
        <v>244</v>
      </c>
      <c r="E40" s="1" t="s">
        <v>224</v>
      </c>
      <c r="F40" s="1" t="s">
        <v>223</v>
      </c>
    </row>
    <row r="41" spans="1:9" ht="25.5" customHeight="1" x14ac:dyDescent="0.2">
      <c r="A41" s="1">
        <v>40</v>
      </c>
      <c r="B41" s="1" t="s">
        <v>228</v>
      </c>
      <c r="D41" s="1" t="s">
        <v>229</v>
      </c>
      <c r="E41" s="1" t="s">
        <v>230</v>
      </c>
      <c r="F41" s="1" t="s">
        <v>231</v>
      </c>
    </row>
    <row r="42" spans="1:9" ht="25.5" customHeight="1" x14ac:dyDescent="0.2">
      <c r="A42" s="1">
        <v>41</v>
      </c>
      <c r="B42" s="1" t="s">
        <v>239</v>
      </c>
      <c r="D42" s="1" t="s">
        <v>240</v>
      </c>
      <c r="E42" s="1" t="s">
        <v>241</v>
      </c>
      <c r="F42" s="1" t="s">
        <v>242</v>
      </c>
    </row>
    <row r="43" spans="1:9" ht="25.5" customHeight="1" x14ac:dyDescent="0.2">
      <c r="A43" s="1">
        <v>42</v>
      </c>
      <c r="B43" s="1" t="s">
        <v>250</v>
      </c>
      <c r="D43" s="1" t="s">
        <v>251</v>
      </c>
    </row>
    <row r="44" spans="1:9" ht="25.5" customHeight="1" x14ac:dyDescent="0.2">
      <c r="A44" s="1">
        <v>43</v>
      </c>
      <c r="B44" s="1" t="s">
        <v>364</v>
      </c>
      <c r="D44" s="1" t="s">
        <v>365</v>
      </c>
      <c r="E44" s="1" t="s">
        <v>254</v>
      </c>
      <c r="F44" s="1" t="s">
        <v>255</v>
      </c>
      <c r="G44" s="1" t="s">
        <v>252</v>
      </c>
      <c r="I44" s="1" t="s">
        <v>253</v>
      </c>
    </row>
    <row r="45" spans="1:9" ht="25.5" customHeight="1" x14ac:dyDescent="0.2">
      <c r="A45" s="1">
        <v>44</v>
      </c>
      <c r="B45" s="1" t="s">
        <v>259</v>
      </c>
      <c r="D45" s="1" t="s">
        <v>260</v>
      </c>
    </row>
    <row r="46" spans="1:9" ht="25.5" customHeight="1" x14ac:dyDescent="0.2">
      <c r="A46" s="1">
        <v>45</v>
      </c>
      <c r="B46" s="1" t="s">
        <v>273</v>
      </c>
      <c r="D46" s="1" t="s">
        <v>260</v>
      </c>
    </row>
    <row r="47" spans="1:9" ht="25.5" customHeight="1" x14ac:dyDescent="0.2">
      <c r="A47" s="1">
        <v>46</v>
      </c>
      <c r="B47" s="1" t="s">
        <v>274</v>
      </c>
      <c r="D47" s="1" t="s">
        <v>275</v>
      </c>
    </row>
    <row r="48" spans="1:9" ht="25.5" customHeight="1" x14ac:dyDescent="0.2">
      <c r="A48" s="1">
        <v>47</v>
      </c>
      <c r="B48" s="1" t="s">
        <v>280</v>
      </c>
      <c r="D48" s="1" t="s">
        <v>281</v>
      </c>
    </row>
    <row r="49" spans="1:6" ht="25.5" customHeight="1" x14ac:dyDescent="0.2">
      <c r="A49" s="1">
        <v>48</v>
      </c>
      <c r="B49" s="1" t="s">
        <v>308</v>
      </c>
      <c r="D49" s="1" t="s">
        <v>309</v>
      </c>
    </row>
    <row r="50" spans="1:6" ht="25.5" customHeight="1" x14ac:dyDescent="0.2">
      <c r="A50" s="1">
        <v>49</v>
      </c>
      <c r="B50" s="1" t="s">
        <v>299</v>
      </c>
      <c r="D50" s="1" t="s">
        <v>300</v>
      </c>
    </row>
    <row r="51" spans="1:6" ht="21.75" customHeight="1" x14ac:dyDescent="0.2">
      <c r="A51" s="1">
        <v>50</v>
      </c>
      <c r="B51" s="1" t="s">
        <v>328</v>
      </c>
      <c r="D51" s="1" t="s">
        <v>329</v>
      </c>
    </row>
    <row r="52" spans="1:6" ht="21.75" customHeight="1" x14ac:dyDescent="0.2">
      <c r="A52" s="1">
        <v>50.1</v>
      </c>
      <c r="B52" s="1" t="s">
        <v>332</v>
      </c>
      <c r="D52" s="1" t="s">
        <v>329</v>
      </c>
    </row>
    <row r="53" spans="1:6" ht="21.75" customHeight="1" x14ac:dyDescent="0.2">
      <c r="A53" s="1">
        <v>51</v>
      </c>
      <c r="B53" s="1" t="s">
        <v>306</v>
      </c>
      <c r="D53" s="1" t="s">
        <v>307</v>
      </c>
    </row>
    <row r="54" spans="1:6" ht="22.5" customHeight="1" x14ac:dyDescent="0.2">
      <c r="A54" s="1">
        <v>52</v>
      </c>
      <c r="B54" s="1" t="s">
        <v>310</v>
      </c>
      <c r="D54" s="1" t="s">
        <v>311</v>
      </c>
    </row>
    <row r="55" spans="1:6" ht="27" customHeight="1" x14ac:dyDescent="0.2">
      <c r="A55" s="1">
        <v>53</v>
      </c>
      <c r="B55" s="1" t="s">
        <v>322</v>
      </c>
      <c r="D55" s="1" t="s">
        <v>318</v>
      </c>
      <c r="E55" s="1" t="s">
        <v>319</v>
      </c>
      <c r="F55" s="1" t="s">
        <v>320</v>
      </c>
    </row>
    <row r="56" spans="1:6" ht="27" customHeight="1" x14ac:dyDescent="0.2">
      <c r="A56" s="1">
        <v>54</v>
      </c>
      <c r="B56" s="1" t="s">
        <v>323</v>
      </c>
      <c r="D56" s="1" t="s">
        <v>327</v>
      </c>
    </row>
    <row r="57" spans="1:6" ht="27" customHeight="1" x14ac:dyDescent="0.2">
      <c r="A57" s="1">
        <v>55</v>
      </c>
      <c r="B57" s="1" t="s">
        <v>353</v>
      </c>
      <c r="D57" s="1" t="s">
        <v>354</v>
      </c>
    </row>
    <row r="58" spans="1:6" ht="27" customHeight="1" x14ac:dyDescent="0.2">
      <c r="A58" s="1">
        <v>56</v>
      </c>
      <c r="B58" s="1" t="s">
        <v>366</v>
      </c>
      <c r="D58" s="1" t="s">
        <v>367</v>
      </c>
    </row>
    <row r="59" spans="1:6" ht="27" customHeight="1" x14ac:dyDescent="0.25">
      <c r="A59" s="1">
        <v>57</v>
      </c>
      <c r="B59" s="6" t="s">
        <v>425</v>
      </c>
      <c r="D59" s="6" t="s">
        <v>376</v>
      </c>
      <c r="E59" s="5" t="s">
        <v>377</v>
      </c>
    </row>
    <row r="60" spans="1:6" ht="27" customHeight="1" x14ac:dyDescent="0.2">
      <c r="A60" s="1">
        <v>58</v>
      </c>
      <c r="B60" s="1" t="s">
        <v>416</v>
      </c>
      <c r="D60" s="1" t="s">
        <v>381</v>
      </c>
      <c r="E60" s="5"/>
    </row>
    <row r="61" spans="1:6" ht="27" customHeight="1" x14ac:dyDescent="0.2">
      <c r="A61" s="1">
        <v>59</v>
      </c>
      <c r="B61" s="1" t="s">
        <v>384</v>
      </c>
      <c r="D61" s="1" t="s">
        <v>385</v>
      </c>
      <c r="E61" s="5"/>
    </row>
    <row r="62" spans="1:6" ht="27" customHeight="1" x14ac:dyDescent="0.2">
      <c r="A62" s="1">
        <v>60</v>
      </c>
      <c r="B62" s="1" t="s">
        <v>386</v>
      </c>
      <c r="D62" s="1" t="s">
        <v>387</v>
      </c>
    </row>
    <row r="63" spans="1:6" ht="27" customHeight="1" x14ac:dyDescent="0.2">
      <c r="A63" s="1">
        <v>61</v>
      </c>
      <c r="B63" s="1" t="s">
        <v>392</v>
      </c>
      <c r="D63" s="1" t="s">
        <v>393</v>
      </c>
    </row>
    <row r="64" spans="1:6" ht="27" customHeight="1" x14ac:dyDescent="0.2">
      <c r="A64" s="1">
        <v>62</v>
      </c>
      <c r="B64" s="1" t="s">
        <v>417</v>
      </c>
      <c r="D64" s="1" t="s">
        <v>419</v>
      </c>
      <c r="E64" s="1" t="s">
        <v>418</v>
      </c>
    </row>
    <row r="65" spans="1:4" ht="27" customHeight="1" x14ac:dyDescent="0.2">
      <c r="A65" s="1">
        <v>63</v>
      </c>
      <c r="B65" s="1" t="s">
        <v>426</v>
      </c>
      <c r="D65" s="1" t="s">
        <v>427</v>
      </c>
    </row>
    <row r="66" spans="1:4" ht="27" customHeight="1" x14ac:dyDescent="0.2">
      <c r="A66" s="1">
        <v>64</v>
      </c>
      <c r="B66" s="1" t="s">
        <v>430</v>
      </c>
      <c r="D66" s="1" t="s">
        <v>431</v>
      </c>
    </row>
    <row r="67" spans="1:4" ht="27" customHeight="1" x14ac:dyDescent="0.2">
      <c r="A67" s="1">
        <v>65</v>
      </c>
      <c r="B67" s="1" t="s">
        <v>435</v>
      </c>
      <c r="D67" s="1" t="s">
        <v>453</v>
      </c>
    </row>
    <row r="68" spans="1:4" ht="25.5" customHeight="1" x14ac:dyDescent="0.2">
      <c r="A68" s="1">
        <v>66</v>
      </c>
      <c r="B68" s="1" t="s">
        <v>464</v>
      </c>
      <c r="D68" s="1" t="s">
        <v>465</v>
      </c>
    </row>
    <row r="69" spans="1:4" ht="25.5" customHeight="1" x14ac:dyDescent="0.2">
      <c r="A69" s="1">
        <v>67</v>
      </c>
      <c r="B69" s="1" t="s">
        <v>478</v>
      </c>
      <c r="D69" s="1" t="s">
        <v>479</v>
      </c>
    </row>
    <row r="70" spans="1:4" ht="25.5" customHeight="1" x14ac:dyDescent="0.2">
      <c r="A70" s="1">
        <v>68</v>
      </c>
      <c r="B70" s="1" t="s">
        <v>492</v>
      </c>
      <c r="D70" s="1" t="s">
        <v>493</v>
      </c>
    </row>
    <row r="71" spans="1:4" ht="25.5" customHeight="1" x14ac:dyDescent="0.2">
      <c r="A71" s="1">
        <v>69</v>
      </c>
      <c r="B71" s="1" t="s">
        <v>731</v>
      </c>
    </row>
    <row r="72" spans="1:4" ht="25.5" customHeight="1" x14ac:dyDescent="0.2">
      <c r="A72" s="1">
        <v>70</v>
      </c>
      <c r="B72" s="1" t="s">
        <v>821</v>
      </c>
      <c r="D72" s="1" t="s">
        <v>822</v>
      </c>
    </row>
    <row r="73" spans="1:4" ht="25.5" customHeight="1" x14ac:dyDescent="0.2">
      <c r="A73" s="1">
        <v>71</v>
      </c>
      <c r="B73" s="1" t="s">
        <v>824</v>
      </c>
      <c r="D73" s="1" t="s">
        <v>825</v>
      </c>
    </row>
    <row r="74" spans="1:4" ht="25.5" customHeight="1" x14ac:dyDescent="0.2"/>
    <row r="75" spans="1:4" ht="25.5" customHeight="1" x14ac:dyDescent="0.2"/>
    <row r="76" spans="1:4" ht="25.5" customHeight="1" x14ac:dyDescent="0.2"/>
    <row r="77" spans="1:4" ht="25.5" customHeight="1" x14ac:dyDescent="0.2"/>
    <row r="78" spans="1:4" ht="25.5" customHeight="1" x14ac:dyDescent="0.2"/>
    <row r="79" spans="1:4" ht="25.5" customHeight="1" x14ac:dyDescent="0.2"/>
  </sheetData>
  <phoneticPr fontId="2" type="noConversion"/>
  <pageMargins left="0.74803149606299202" right="0.74803149606299202" top="0.23622047244094499" bottom="0.196850393700787" header="0.15748031496063" footer="0.15748031496063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0697-D8C0-4998-8117-66243C69C030}">
  <dimension ref="A1:N207"/>
  <sheetViews>
    <sheetView zoomScale="130" zoomScaleNormal="130" workbookViewId="0">
      <pane xSplit="3" ySplit="1" topLeftCell="D19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85546875" style="1" customWidth="1"/>
    <col min="2" max="2" width="7.7109375" style="1" bestFit="1" customWidth="1"/>
    <col min="3" max="3" width="56.5703125" style="1" customWidth="1"/>
    <col min="4" max="4" width="7.5703125" style="1" bestFit="1" customWidth="1"/>
    <col min="5" max="5" width="8" style="1" customWidth="1"/>
    <col min="6" max="6" width="9.85546875" style="2" bestFit="1" customWidth="1"/>
    <col min="7" max="7" width="6" style="1" bestFit="1" customWidth="1"/>
    <col min="8" max="8" width="9.140625" style="1" bestFit="1" customWidth="1"/>
    <col min="9" max="9" width="10.140625" style="1" bestFit="1" customWidth="1"/>
    <col min="10" max="10" width="9.42578125" style="1" bestFit="1" customWidth="1"/>
    <col min="11" max="11" width="9.5703125" style="4" bestFit="1" customWidth="1"/>
    <col min="12" max="12" width="11.7109375" style="2" customWidth="1"/>
    <col min="13" max="13" width="8" style="1" customWidth="1"/>
    <col min="14" max="14" width="9.5703125" style="1" customWidth="1"/>
    <col min="15" max="16384" width="9.140625" style="1"/>
  </cols>
  <sheetData>
    <row r="1" spans="1:14" ht="26.25" customHeight="1" x14ac:dyDescent="0.2">
      <c r="A1" s="29" t="s">
        <v>730</v>
      </c>
      <c r="B1" s="7" t="s">
        <v>8</v>
      </c>
      <c r="C1" s="7" t="s">
        <v>0</v>
      </c>
      <c r="D1" s="7" t="s">
        <v>1</v>
      </c>
      <c r="E1" s="7" t="s">
        <v>59</v>
      </c>
      <c r="F1" s="8" t="s">
        <v>2</v>
      </c>
      <c r="G1" s="7" t="s">
        <v>3</v>
      </c>
      <c r="H1" s="7" t="s">
        <v>5</v>
      </c>
      <c r="I1" s="7" t="s">
        <v>4</v>
      </c>
      <c r="J1" s="7" t="s">
        <v>6</v>
      </c>
      <c r="K1" s="9" t="s">
        <v>7</v>
      </c>
      <c r="L1" s="8" t="s">
        <v>18</v>
      </c>
      <c r="M1" s="7" t="s">
        <v>19</v>
      </c>
      <c r="N1" s="7" t="s">
        <v>9</v>
      </c>
    </row>
    <row r="2" spans="1:14" ht="12.75" customHeight="1" x14ac:dyDescent="0.2">
      <c r="A2" s="10" t="s">
        <v>528</v>
      </c>
      <c r="B2" s="7">
        <v>331</v>
      </c>
      <c r="C2" s="7" t="s">
        <v>117</v>
      </c>
      <c r="D2" s="7" t="s">
        <v>35</v>
      </c>
      <c r="E2" s="7" t="s">
        <v>292</v>
      </c>
      <c r="F2" s="8">
        <v>6.92</v>
      </c>
      <c r="G2" s="7">
        <v>1</v>
      </c>
      <c r="H2" s="11">
        <f t="shared" ref="H2:H23" si="0">F2*G2</f>
        <v>6.92</v>
      </c>
      <c r="I2" s="11">
        <v>3.46</v>
      </c>
      <c r="J2" s="11">
        <f t="shared" ref="J2:J25" si="1">H2+I2</f>
        <v>10.379999999999999</v>
      </c>
      <c r="K2" s="12">
        <f t="shared" ref="K2" si="2">H2/J2*100</f>
        <v>66.666666666666671</v>
      </c>
      <c r="L2" s="8">
        <f>Products!K2</f>
        <v>319.3</v>
      </c>
      <c r="M2" s="7" t="s">
        <v>24</v>
      </c>
      <c r="N2" s="7">
        <v>24</v>
      </c>
    </row>
    <row r="3" spans="1:14" ht="12.75" customHeight="1" x14ac:dyDescent="0.2">
      <c r="A3" s="10" t="s">
        <v>529</v>
      </c>
      <c r="B3" s="7">
        <v>332</v>
      </c>
      <c r="C3" s="7" t="s">
        <v>118</v>
      </c>
      <c r="D3" s="7" t="s">
        <v>35</v>
      </c>
      <c r="E3" s="7" t="s">
        <v>292</v>
      </c>
      <c r="F3" s="8">
        <v>6.73</v>
      </c>
      <c r="G3" s="7">
        <v>1</v>
      </c>
      <c r="H3" s="11">
        <f t="shared" si="0"/>
        <v>6.73</v>
      </c>
      <c r="I3" s="11">
        <v>4.4000000000000004</v>
      </c>
      <c r="J3" s="11">
        <f t="shared" si="1"/>
        <v>11.13</v>
      </c>
      <c r="K3" s="12">
        <f t="shared" ref="K3:K9" si="3">H3/J3*100</f>
        <v>60.467205750224615</v>
      </c>
      <c r="L3" s="8">
        <f>Products!K3</f>
        <v>298.7</v>
      </c>
      <c r="M3" s="7" t="s">
        <v>24</v>
      </c>
      <c r="N3" s="7">
        <v>24</v>
      </c>
    </row>
    <row r="4" spans="1:14" ht="12.75" customHeight="1" x14ac:dyDescent="0.2">
      <c r="A4" s="10" t="s">
        <v>530</v>
      </c>
      <c r="B4" s="7">
        <v>334</v>
      </c>
      <c r="C4" s="7" t="s">
        <v>135</v>
      </c>
      <c r="D4" s="7" t="s">
        <v>29</v>
      </c>
      <c r="E4" s="7" t="s">
        <v>292</v>
      </c>
      <c r="F4" s="8">
        <v>1.46</v>
      </c>
      <c r="G4" s="7">
        <v>4</v>
      </c>
      <c r="H4" s="7">
        <f t="shared" si="0"/>
        <v>5.84</v>
      </c>
      <c r="I4" s="7">
        <v>2.92</v>
      </c>
      <c r="J4" s="11">
        <f t="shared" si="1"/>
        <v>8.76</v>
      </c>
      <c r="K4" s="12">
        <f t="shared" si="3"/>
        <v>66.666666666666657</v>
      </c>
      <c r="L4" s="8">
        <f>Products!K4</f>
        <v>66</v>
      </c>
      <c r="M4" s="7" t="s">
        <v>24</v>
      </c>
      <c r="N4" s="7">
        <v>26</v>
      </c>
    </row>
    <row r="5" spans="1:14" ht="12.75" customHeight="1" x14ac:dyDescent="0.2">
      <c r="A5" s="10" t="s">
        <v>531</v>
      </c>
      <c r="B5" s="7">
        <v>335</v>
      </c>
      <c r="C5" s="7" t="s">
        <v>132</v>
      </c>
      <c r="D5" s="7" t="s">
        <v>62</v>
      </c>
      <c r="E5" s="7" t="s">
        <v>292</v>
      </c>
      <c r="F5" s="8">
        <v>4.0999999999999996</v>
      </c>
      <c r="G5" s="7">
        <v>2</v>
      </c>
      <c r="H5" s="7">
        <f t="shared" si="0"/>
        <v>8.1999999999999993</v>
      </c>
      <c r="I5" s="7">
        <v>3.31</v>
      </c>
      <c r="J5" s="11">
        <f t="shared" si="1"/>
        <v>11.51</v>
      </c>
      <c r="K5" s="13">
        <f t="shared" si="3"/>
        <v>71.242397914856639</v>
      </c>
      <c r="L5" s="8">
        <f>Products!K5</f>
        <v>222.8</v>
      </c>
      <c r="M5" s="7" t="s">
        <v>24</v>
      </c>
      <c r="N5" s="7">
        <v>26</v>
      </c>
    </row>
    <row r="6" spans="1:14" ht="12.75" customHeight="1" x14ac:dyDescent="0.2">
      <c r="A6" s="10" t="s">
        <v>532</v>
      </c>
      <c r="B6" s="7">
        <v>337</v>
      </c>
      <c r="C6" s="7" t="s">
        <v>133</v>
      </c>
      <c r="D6" s="7" t="s">
        <v>62</v>
      </c>
      <c r="E6" s="7" t="s">
        <v>292</v>
      </c>
      <c r="F6" s="8">
        <v>1.59</v>
      </c>
      <c r="G6" s="7">
        <v>4</v>
      </c>
      <c r="H6" s="7">
        <f t="shared" si="0"/>
        <v>6.36</v>
      </c>
      <c r="I6" s="7">
        <v>2.73</v>
      </c>
      <c r="J6" s="11">
        <f t="shared" si="1"/>
        <v>9.09</v>
      </c>
      <c r="K6" s="13">
        <f t="shared" si="3"/>
        <v>69.966996699669977</v>
      </c>
      <c r="L6" s="8">
        <f>Products!K6</f>
        <v>81.599999999999994</v>
      </c>
      <c r="M6" s="7" t="s">
        <v>24</v>
      </c>
      <c r="N6" s="7">
        <v>26</v>
      </c>
    </row>
    <row r="7" spans="1:14" ht="12.75" customHeight="1" x14ac:dyDescent="0.2">
      <c r="A7" s="10" t="s">
        <v>533</v>
      </c>
      <c r="B7" s="7">
        <v>338</v>
      </c>
      <c r="C7" s="7" t="s">
        <v>129</v>
      </c>
      <c r="D7" s="7" t="s">
        <v>62</v>
      </c>
      <c r="E7" s="7" t="s">
        <v>292</v>
      </c>
      <c r="F7" s="8">
        <v>0.59399999999999997</v>
      </c>
      <c r="G7" s="7">
        <v>12</v>
      </c>
      <c r="H7" s="7">
        <f t="shared" si="0"/>
        <v>7.1280000000000001</v>
      </c>
      <c r="I7" s="7">
        <v>4.12</v>
      </c>
      <c r="J7" s="11">
        <f t="shared" si="1"/>
        <v>11.248000000000001</v>
      </c>
      <c r="K7" s="13">
        <f t="shared" si="3"/>
        <v>63.371266002844948</v>
      </c>
      <c r="L7" s="8">
        <f>Products!K7</f>
        <v>32.979999999999997</v>
      </c>
      <c r="M7" s="7" t="s">
        <v>24</v>
      </c>
      <c r="N7" s="7">
        <v>26</v>
      </c>
    </row>
    <row r="8" spans="1:14" ht="12.75" customHeight="1" x14ac:dyDescent="0.2">
      <c r="A8" s="10" t="s">
        <v>534</v>
      </c>
      <c r="B8" s="7">
        <v>339</v>
      </c>
      <c r="C8" s="7" t="s">
        <v>130</v>
      </c>
      <c r="D8" s="7" t="s">
        <v>62</v>
      </c>
      <c r="E8" s="7" t="s">
        <v>292</v>
      </c>
      <c r="F8" s="8">
        <v>0.71</v>
      </c>
      <c r="G8" s="7">
        <v>12</v>
      </c>
      <c r="H8" s="7">
        <f t="shared" si="0"/>
        <v>8.52</v>
      </c>
      <c r="I8" s="11">
        <v>4.21</v>
      </c>
      <c r="J8" s="11">
        <f t="shared" si="1"/>
        <v>12.73</v>
      </c>
      <c r="K8" s="13">
        <f t="shared" si="3"/>
        <v>66.928515318146111</v>
      </c>
      <c r="L8" s="8">
        <f>Products!K8</f>
        <v>37.79</v>
      </c>
      <c r="M8" s="7" t="s">
        <v>24</v>
      </c>
      <c r="N8" s="7">
        <v>26</v>
      </c>
    </row>
    <row r="9" spans="1:14" ht="12.75" customHeight="1" x14ac:dyDescent="0.2">
      <c r="A9" s="10" t="s">
        <v>535</v>
      </c>
      <c r="B9" s="7">
        <v>340</v>
      </c>
      <c r="C9" s="7" t="s">
        <v>131</v>
      </c>
      <c r="D9" s="7" t="s">
        <v>62</v>
      </c>
      <c r="E9" s="7" t="s">
        <v>292</v>
      </c>
      <c r="F9" s="8">
        <v>0.66</v>
      </c>
      <c r="G9" s="7">
        <v>16</v>
      </c>
      <c r="H9" s="7">
        <f t="shared" si="0"/>
        <v>10.56</v>
      </c>
      <c r="I9" s="7">
        <v>4.21</v>
      </c>
      <c r="J9" s="11">
        <f t="shared" si="1"/>
        <v>14.77</v>
      </c>
      <c r="K9" s="13">
        <f t="shared" si="3"/>
        <v>71.496276235612726</v>
      </c>
      <c r="L9" s="8">
        <f>Products!K9</f>
        <v>35.119999999999997</v>
      </c>
      <c r="M9" s="7" t="s">
        <v>24</v>
      </c>
      <c r="N9" s="7">
        <v>26</v>
      </c>
    </row>
    <row r="10" spans="1:14" ht="12.75" customHeight="1" x14ac:dyDescent="0.2">
      <c r="A10" s="10" t="s">
        <v>536</v>
      </c>
      <c r="B10" s="7">
        <v>343</v>
      </c>
      <c r="C10" s="7" t="s">
        <v>134</v>
      </c>
      <c r="D10" s="7" t="s">
        <v>62</v>
      </c>
      <c r="E10" s="7" t="s">
        <v>292</v>
      </c>
      <c r="F10" s="8">
        <v>2.06</v>
      </c>
      <c r="G10" s="7">
        <v>2</v>
      </c>
      <c r="H10" s="7">
        <f t="shared" si="0"/>
        <v>4.12</v>
      </c>
      <c r="I10" s="7">
        <v>2.66</v>
      </c>
      <c r="J10" s="11">
        <f t="shared" si="1"/>
        <v>6.78</v>
      </c>
      <c r="K10" s="13">
        <f t="shared" ref="K10:K25" si="4">H10/J10*100</f>
        <v>60.766961651917406</v>
      </c>
      <c r="L10" s="8">
        <f>Products!K10</f>
        <v>103</v>
      </c>
      <c r="M10" s="7" t="s">
        <v>24</v>
      </c>
      <c r="N10" s="7">
        <v>26</v>
      </c>
    </row>
    <row r="11" spans="1:14" ht="12.75" customHeight="1" x14ac:dyDescent="0.2">
      <c r="A11" s="10" t="s">
        <v>537</v>
      </c>
      <c r="B11" s="7">
        <v>344</v>
      </c>
      <c r="C11" s="7" t="s">
        <v>136</v>
      </c>
      <c r="D11" s="7" t="s">
        <v>29</v>
      </c>
      <c r="E11" s="7" t="s">
        <v>292</v>
      </c>
      <c r="F11" s="8">
        <v>0.85</v>
      </c>
      <c r="G11" s="7">
        <v>8</v>
      </c>
      <c r="H11" s="7">
        <f t="shared" si="0"/>
        <v>6.8</v>
      </c>
      <c r="I11" s="7">
        <v>5.5</v>
      </c>
      <c r="J11" s="11">
        <f t="shared" si="1"/>
        <v>12.3</v>
      </c>
      <c r="K11" s="13">
        <f t="shared" si="4"/>
        <v>55.284552845528445</v>
      </c>
      <c r="L11" s="8">
        <f>Products!K11</f>
        <v>43.4</v>
      </c>
      <c r="M11" s="7" t="s">
        <v>24</v>
      </c>
      <c r="N11" s="7">
        <v>22</v>
      </c>
    </row>
    <row r="12" spans="1:14" ht="12.75" customHeight="1" x14ac:dyDescent="0.2">
      <c r="A12" s="10" t="s">
        <v>538</v>
      </c>
      <c r="B12" s="7">
        <v>345</v>
      </c>
      <c r="C12" s="7" t="s">
        <v>137</v>
      </c>
      <c r="D12" s="7" t="s">
        <v>35</v>
      </c>
      <c r="E12" s="7" t="s">
        <v>292</v>
      </c>
      <c r="F12" s="8">
        <v>9.2899999999999991</v>
      </c>
      <c r="G12" s="7">
        <v>1</v>
      </c>
      <c r="H12" s="7">
        <f t="shared" si="0"/>
        <v>9.2899999999999991</v>
      </c>
      <c r="I12" s="7">
        <v>7.67</v>
      </c>
      <c r="J12" s="11">
        <f t="shared" si="1"/>
        <v>16.96</v>
      </c>
      <c r="K12" s="13">
        <f t="shared" si="4"/>
        <v>54.77594339622641</v>
      </c>
      <c r="L12" s="8">
        <f>Products!K12</f>
        <v>416.33</v>
      </c>
      <c r="M12" s="7" t="s">
        <v>24</v>
      </c>
      <c r="N12" s="7">
        <v>24</v>
      </c>
    </row>
    <row r="13" spans="1:14" ht="12.75" customHeight="1" x14ac:dyDescent="0.2">
      <c r="A13" s="10" t="s">
        <v>539</v>
      </c>
      <c r="B13" s="7">
        <v>346</v>
      </c>
      <c r="C13" s="7" t="s">
        <v>138</v>
      </c>
      <c r="D13" s="7" t="s">
        <v>35</v>
      </c>
      <c r="E13" s="7" t="s">
        <v>292</v>
      </c>
      <c r="F13" s="8">
        <v>12.56</v>
      </c>
      <c r="G13" s="7">
        <v>1</v>
      </c>
      <c r="H13" s="7">
        <f t="shared" si="0"/>
        <v>12.56</v>
      </c>
      <c r="I13" s="7">
        <v>7.27</v>
      </c>
      <c r="J13" s="11">
        <f t="shared" si="1"/>
        <v>19.829999999999998</v>
      </c>
      <c r="K13" s="13">
        <f t="shared" si="4"/>
        <v>63.33837619768029</v>
      </c>
      <c r="L13" s="8">
        <f>Products!K13</f>
        <v>544.77</v>
      </c>
      <c r="M13" s="7" t="s">
        <v>24</v>
      </c>
      <c r="N13" s="7">
        <v>24</v>
      </c>
    </row>
    <row r="14" spans="1:14" ht="12.75" customHeight="1" x14ac:dyDescent="0.2">
      <c r="A14" s="10" t="s">
        <v>540</v>
      </c>
      <c r="B14" s="7">
        <v>368</v>
      </c>
      <c r="C14" s="7" t="s">
        <v>148</v>
      </c>
      <c r="D14" s="7" t="s">
        <v>62</v>
      </c>
      <c r="E14" s="7" t="s">
        <v>292</v>
      </c>
      <c r="F14" s="8">
        <v>1.21</v>
      </c>
      <c r="G14" s="7">
        <v>4</v>
      </c>
      <c r="H14" s="7">
        <f t="shared" si="0"/>
        <v>4.84</v>
      </c>
      <c r="I14" s="7">
        <v>2.91</v>
      </c>
      <c r="J14" s="11">
        <f t="shared" si="1"/>
        <v>7.75</v>
      </c>
      <c r="K14" s="13">
        <f t="shared" si="4"/>
        <v>62.451612903225808</v>
      </c>
      <c r="L14" s="8">
        <f>Products!K14</f>
        <v>66.75</v>
      </c>
      <c r="M14" s="7" t="s">
        <v>24</v>
      </c>
      <c r="N14" s="7">
        <v>26</v>
      </c>
    </row>
    <row r="15" spans="1:14" ht="12.75" customHeight="1" x14ac:dyDescent="0.2">
      <c r="A15" s="10" t="s">
        <v>541</v>
      </c>
      <c r="B15" s="7">
        <v>369</v>
      </c>
      <c r="C15" s="7" t="s">
        <v>160</v>
      </c>
      <c r="D15" s="7" t="s">
        <v>35</v>
      </c>
      <c r="E15" s="7" t="s">
        <v>292</v>
      </c>
      <c r="F15" s="8">
        <v>0.53</v>
      </c>
      <c r="G15" s="7">
        <v>12</v>
      </c>
      <c r="H15" s="7">
        <f t="shared" si="0"/>
        <v>6.36</v>
      </c>
      <c r="I15" s="7">
        <v>3.7</v>
      </c>
      <c r="J15" s="11">
        <f t="shared" si="1"/>
        <v>10.06</v>
      </c>
      <c r="K15" s="13">
        <f t="shared" si="4"/>
        <v>63.220675944333991</v>
      </c>
      <c r="L15" s="8">
        <f>Products!K15</f>
        <v>27.1</v>
      </c>
      <c r="M15" s="7" t="s">
        <v>24</v>
      </c>
      <c r="N15" s="7">
        <v>22</v>
      </c>
    </row>
    <row r="16" spans="1:14" ht="12.75" customHeight="1" x14ac:dyDescent="0.2">
      <c r="A16" s="10" t="s">
        <v>542</v>
      </c>
      <c r="B16" s="7">
        <v>370</v>
      </c>
      <c r="C16" s="7" t="s">
        <v>161</v>
      </c>
      <c r="D16" s="7" t="s">
        <v>35</v>
      </c>
      <c r="E16" s="7" t="s">
        <v>292</v>
      </c>
      <c r="F16" s="8">
        <v>0.84</v>
      </c>
      <c r="G16" s="7">
        <v>8</v>
      </c>
      <c r="H16" s="7">
        <f t="shared" si="0"/>
        <v>6.72</v>
      </c>
      <c r="I16" s="7">
        <v>4.0199999999999996</v>
      </c>
      <c r="J16" s="11">
        <f t="shared" si="1"/>
        <v>10.739999999999998</v>
      </c>
      <c r="K16" s="13">
        <f t="shared" si="4"/>
        <v>62.569832402234645</v>
      </c>
      <c r="L16" s="8">
        <f>Products!K16</f>
        <v>42.9</v>
      </c>
      <c r="M16" s="7" t="s">
        <v>24</v>
      </c>
      <c r="N16" s="7">
        <v>22</v>
      </c>
    </row>
    <row r="17" spans="1:14" x14ac:dyDescent="0.2">
      <c r="A17" s="10" t="s">
        <v>543</v>
      </c>
      <c r="B17" s="7">
        <v>384</v>
      </c>
      <c r="C17" s="7" t="s">
        <v>175</v>
      </c>
      <c r="D17" s="7" t="s">
        <v>62</v>
      </c>
      <c r="E17" s="7" t="s">
        <v>292</v>
      </c>
      <c r="F17" s="8">
        <v>2.31</v>
      </c>
      <c r="G17" s="7">
        <v>2</v>
      </c>
      <c r="H17" s="7">
        <f t="shared" si="0"/>
        <v>4.62</v>
      </c>
      <c r="I17" s="7">
        <v>3.06</v>
      </c>
      <c r="J17" s="11">
        <f t="shared" si="1"/>
        <v>7.68</v>
      </c>
      <c r="K17" s="13">
        <f t="shared" si="4"/>
        <v>60.15625</v>
      </c>
      <c r="L17" s="8">
        <f>Products!K17</f>
        <v>131.34</v>
      </c>
      <c r="M17" s="7" t="s">
        <v>24</v>
      </c>
      <c r="N17" s="7">
        <v>26</v>
      </c>
    </row>
    <row r="18" spans="1:14" x14ac:dyDescent="0.2">
      <c r="A18" s="10" t="s">
        <v>544</v>
      </c>
      <c r="B18" s="7">
        <v>387</v>
      </c>
      <c r="C18" s="7" t="s">
        <v>178</v>
      </c>
      <c r="D18" s="7" t="s">
        <v>62</v>
      </c>
      <c r="E18" s="7" t="s">
        <v>292</v>
      </c>
      <c r="F18" s="8">
        <v>0.88500000000000001</v>
      </c>
      <c r="G18" s="7">
        <v>8</v>
      </c>
      <c r="H18" s="15">
        <f t="shared" si="0"/>
        <v>7.08</v>
      </c>
      <c r="I18" s="11">
        <v>5.3220000000000001</v>
      </c>
      <c r="J18" s="11">
        <f t="shared" si="1"/>
        <v>12.402000000000001</v>
      </c>
      <c r="K18" s="13">
        <f t="shared" si="4"/>
        <v>57.087566521528778</v>
      </c>
      <c r="L18" s="8">
        <f>Products!K18</f>
        <v>57.08</v>
      </c>
      <c r="M18" s="7" t="s">
        <v>24</v>
      </c>
      <c r="N18" s="7">
        <v>26</v>
      </c>
    </row>
    <row r="19" spans="1:14" x14ac:dyDescent="0.2">
      <c r="A19" s="10" t="s">
        <v>545</v>
      </c>
      <c r="B19" s="7">
        <v>388</v>
      </c>
      <c r="C19" s="7" t="s">
        <v>179</v>
      </c>
      <c r="D19" s="7" t="s">
        <v>29</v>
      </c>
      <c r="E19" s="7" t="s">
        <v>292</v>
      </c>
      <c r="F19" s="8">
        <v>0.79600000000000004</v>
      </c>
      <c r="G19" s="7">
        <v>8</v>
      </c>
      <c r="H19" s="15">
        <f t="shared" si="0"/>
        <v>6.3680000000000003</v>
      </c>
      <c r="I19" s="11">
        <v>4.09</v>
      </c>
      <c r="J19" s="11">
        <f t="shared" si="1"/>
        <v>10.458</v>
      </c>
      <c r="K19" s="13">
        <f t="shared" si="4"/>
        <v>60.891183782750048</v>
      </c>
      <c r="L19" s="8">
        <f>Products!K19</f>
        <v>49.01</v>
      </c>
      <c r="M19" s="7" t="s">
        <v>24</v>
      </c>
      <c r="N19" s="7">
        <v>26</v>
      </c>
    </row>
    <row r="20" spans="1:14" x14ac:dyDescent="0.2">
      <c r="A20" s="10" t="s">
        <v>546</v>
      </c>
      <c r="B20" s="7">
        <v>389</v>
      </c>
      <c r="C20" s="7" t="s">
        <v>181</v>
      </c>
      <c r="D20" s="7" t="s">
        <v>29</v>
      </c>
      <c r="E20" s="7" t="s">
        <v>291</v>
      </c>
      <c r="F20" s="8">
        <v>2.39</v>
      </c>
      <c r="G20" s="7">
        <v>4</v>
      </c>
      <c r="H20" s="7">
        <f t="shared" si="0"/>
        <v>9.56</v>
      </c>
      <c r="I20" s="11">
        <v>3.13</v>
      </c>
      <c r="J20" s="11">
        <f t="shared" si="1"/>
        <v>12.690000000000001</v>
      </c>
      <c r="K20" s="13">
        <f t="shared" si="4"/>
        <v>75.334909377462566</v>
      </c>
      <c r="L20" s="8">
        <f>Products!K20</f>
        <v>120.24</v>
      </c>
      <c r="M20" s="7" t="s">
        <v>24</v>
      </c>
      <c r="N20" s="7">
        <v>26</v>
      </c>
    </row>
    <row r="21" spans="1:14" x14ac:dyDescent="0.2">
      <c r="A21" s="10" t="s">
        <v>547</v>
      </c>
      <c r="B21" s="7">
        <v>390</v>
      </c>
      <c r="C21" s="7" t="s">
        <v>182</v>
      </c>
      <c r="D21" s="7" t="s">
        <v>43</v>
      </c>
      <c r="E21" s="7" t="s">
        <v>292</v>
      </c>
      <c r="F21" s="8">
        <v>0.52</v>
      </c>
      <c r="G21" s="7">
        <v>12</v>
      </c>
      <c r="H21" s="7">
        <f t="shared" si="0"/>
        <v>6.24</v>
      </c>
      <c r="I21" s="11">
        <v>5.7880000000000003</v>
      </c>
      <c r="J21" s="11">
        <f t="shared" si="1"/>
        <v>12.028</v>
      </c>
      <c r="K21" s="13">
        <f t="shared" si="4"/>
        <v>51.878949118722986</v>
      </c>
      <c r="L21" s="8">
        <f>Products!K21</f>
        <v>27.6</v>
      </c>
      <c r="M21" s="7" t="s">
        <v>24</v>
      </c>
      <c r="N21" s="7">
        <v>31</v>
      </c>
    </row>
    <row r="22" spans="1:14" x14ac:dyDescent="0.2">
      <c r="A22" s="10" t="s">
        <v>548</v>
      </c>
      <c r="B22" s="7">
        <v>398</v>
      </c>
      <c r="C22" s="7" t="s">
        <v>183</v>
      </c>
      <c r="D22" s="7" t="s">
        <v>62</v>
      </c>
      <c r="E22" s="7" t="s">
        <v>292</v>
      </c>
      <c r="F22" s="8">
        <v>2.8119999999999998</v>
      </c>
      <c r="G22" s="7">
        <v>4</v>
      </c>
      <c r="H22" s="11">
        <f t="shared" si="0"/>
        <v>11.247999999999999</v>
      </c>
      <c r="I22" s="7">
        <v>3.22</v>
      </c>
      <c r="J22" s="11">
        <f t="shared" si="1"/>
        <v>14.468</v>
      </c>
      <c r="K22" s="13">
        <f t="shared" si="4"/>
        <v>77.743986729333699</v>
      </c>
      <c r="L22" s="8">
        <f>Products!K22</f>
        <v>160.09</v>
      </c>
      <c r="M22" s="7" t="s">
        <v>24</v>
      </c>
      <c r="N22" s="7">
        <v>26</v>
      </c>
    </row>
    <row r="23" spans="1:14" x14ac:dyDescent="0.2">
      <c r="A23" s="10" t="s">
        <v>549</v>
      </c>
      <c r="B23" s="7">
        <v>399</v>
      </c>
      <c r="C23" s="7" t="s">
        <v>184</v>
      </c>
      <c r="D23" s="7" t="s">
        <v>62</v>
      </c>
      <c r="E23" s="7" t="s">
        <v>292</v>
      </c>
      <c r="F23" s="8">
        <v>4.13</v>
      </c>
      <c r="G23" s="7">
        <v>2</v>
      </c>
      <c r="H23" s="7">
        <f t="shared" si="0"/>
        <v>8.26</v>
      </c>
      <c r="I23" s="7">
        <v>2.8170000000000002</v>
      </c>
      <c r="J23" s="11">
        <f t="shared" si="1"/>
        <v>11.077</v>
      </c>
      <c r="K23" s="13">
        <f t="shared" si="4"/>
        <v>74.568926604676349</v>
      </c>
      <c r="L23" s="8">
        <f>Products!K23</f>
        <v>218.48</v>
      </c>
      <c r="M23" s="7" t="s">
        <v>24</v>
      </c>
      <c r="N23" s="7">
        <v>26</v>
      </c>
    </row>
    <row r="24" spans="1:14" x14ac:dyDescent="0.2">
      <c r="A24" s="10" t="s">
        <v>550</v>
      </c>
      <c r="B24" s="7">
        <v>406</v>
      </c>
      <c r="C24" s="7" t="s">
        <v>189</v>
      </c>
      <c r="D24" s="7" t="s">
        <v>60</v>
      </c>
      <c r="E24" s="7" t="s">
        <v>292</v>
      </c>
      <c r="F24" s="8">
        <v>0.245</v>
      </c>
      <c r="G24" s="7">
        <v>18</v>
      </c>
      <c r="H24" s="7">
        <f>F24*G24</f>
        <v>4.41</v>
      </c>
      <c r="I24" s="7">
        <v>2.74</v>
      </c>
      <c r="J24" s="11">
        <f t="shared" si="1"/>
        <v>7.15</v>
      </c>
      <c r="K24" s="13">
        <f t="shared" si="4"/>
        <v>61.67832167832168</v>
      </c>
      <c r="L24" s="8">
        <f>Products!K24</f>
        <v>19.2</v>
      </c>
      <c r="M24" s="7" t="s">
        <v>24</v>
      </c>
      <c r="N24" s="7">
        <v>26</v>
      </c>
    </row>
    <row r="25" spans="1:14" x14ac:dyDescent="0.2">
      <c r="A25" s="10" t="s">
        <v>551</v>
      </c>
      <c r="B25" s="7">
        <v>409</v>
      </c>
      <c r="C25" s="7" t="s">
        <v>191</v>
      </c>
      <c r="D25" s="7" t="s">
        <v>62</v>
      </c>
      <c r="E25" s="7" t="s">
        <v>292</v>
      </c>
      <c r="F25" s="8">
        <v>2.36</v>
      </c>
      <c r="G25" s="7">
        <v>2</v>
      </c>
      <c r="H25" s="7">
        <f t="shared" ref="H25:H55" si="5">F25*G25</f>
        <v>4.72</v>
      </c>
      <c r="I25" s="7">
        <v>3.6</v>
      </c>
      <c r="J25" s="11">
        <f t="shared" si="1"/>
        <v>8.32</v>
      </c>
      <c r="K25" s="13">
        <f t="shared" si="4"/>
        <v>56.730769230769226</v>
      </c>
      <c r="L25" s="8">
        <f>Products!K25</f>
        <v>164.97</v>
      </c>
      <c r="M25" s="7" t="s">
        <v>24</v>
      </c>
      <c r="N25" s="7">
        <v>26</v>
      </c>
    </row>
    <row r="26" spans="1:14" x14ac:dyDescent="0.2">
      <c r="A26" s="10" t="s">
        <v>552</v>
      </c>
      <c r="B26" s="7">
        <v>413</v>
      </c>
      <c r="C26" s="7" t="s">
        <v>205</v>
      </c>
      <c r="D26" s="7" t="s">
        <v>140</v>
      </c>
      <c r="E26" s="7" t="s">
        <v>292</v>
      </c>
      <c r="F26" s="8">
        <v>0.57999999999999996</v>
      </c>
      <c r="G26" s="7">
        <v>12</v>
      </c>
      <c r="H26" s="7">
        <f t="shared" si="5"/>
        <v>6.9599999999999991</v>
      </c>
      <c r="I26" s="7">
        <v>4.46</v>
      </c>
      <c r="J26" s="11">
        <f t="shared" ref="J26:J40" si="6">H26+I26</f>
        <v>11.419999999999998</v>
      </c>
      <c r="K26" s="13">
        <f t="shared" ref="K26:K54" si="7">H26/J26*100</f>
        <v>60.94570928196147</v>
      </c>
      <c r="L26" s="8">
        <f>Products!K26</f>
        <v>32.82</v>
      </c>
      <c r="M26" s="7" t="s">
        <v>24</v>
      </c>
      <c r="N26" s="7">
        <v>26</v>
      </c>
    </row>
    <row r="27" spans="1:14" x14ac:dyDescent="0.2">
      <c r="A27" s="10" t="s">
        <v>553</v>
      </c>
      <c r="B27" s="7">
        <v>414</v>
      </c>
      <c r="C27" s="7" t="s">
        <v>206</v>
      </c>
      <c r="D27" s="7" t="s">
        <v>140</v>
      </c>
      <c r="E27" s="7" t="s">
        <v>292</v>
      </c>
      <c r="F27" s="8">
        <v>0.67</v>
      </c>
      <c r="G27" s="7">
        <v>12</v>
      </c>
      <c r="H27" s="7">
        <f t="shared" si="5"/>
        <v>8.0400000000000009</v>
      </c>
      <c r="I27" s="11">
        <v>3.9</v>
      </c>
      <c r="J27" s="11">
        <f t="shared" si="6"/>
        <v>11.940000000000001</v>
      </c>
      <c r="K27" s="13">
        <f t="shared" si="7"/>
        <v>67.336683417085425</v>
      </c>
      <c r="L27" s="8">
        <f>Products!K27</f>
        <v>38.42</v>
      </c>
      <c r="M27" s="7" t="s">
        <v>24</v>
      </c>
      <c r="N27" s="7">
        <v>26</v>
      </c>
    </row>
    <row r="28" spans="1:14" x14ac:dyDescent="0.2">
      <c r="A28" s="10" t="s">
        <v>554</v>
      </c>
      <c r="B28" s="7">
        <v>417</v>
      </c>
      <c r="C28" s="7" t="s">
        <v>207</v>
      </c>
      <c r="D28" s="7" t="s">
        <v>43</v>
      </c>
      <c r="E28" s="7" t="s">
        <v>292</v>
      </c>
      <c r="F28" s="8">
        <v>0.37</v>
      </c>
      <c r="G28" s="7">
        <v>16</v>
      </c>
      <c r="H28" s="7">
        <f t="shared" si="5"/>
        <v>5.92</v>
      </c>
      <c r="I28" s="7">
        <v>4.28</v>
      </c>
      <c r="J28" s="11">
        <f t="shared" si="6"/>
        <v>10.199999999999999</v>
      </c>
      <c r="K28" s="13">
        <f t="shared" si="7"/>
        <v>58.039215686274517</v>
      </c>
      <c r="L28" s="8">
        <f>Products!K28</f>
        <v>20</v>
      </c>
      <c r="M28" s="7" t="s">
        <v>24</v>
      </c>
      <c r="N28" s="7">
        <v>31</v>
      </c>
    </row>
    <row r="29" spans="1:14" x14ac:dyDescent="0.2">
      <c r="A29" s="10" t="s">
        <v>555</v>
      </c>
      <c r="B29" s="7">
        <v>418</v>
      </c>
      <c r="C29" s="7" t="s">
        <v>208</v>
      </c>
      <c r="D29" s="7" t="s">
        <v>43</v>
      </c>
      <c r="E29" s="7" t="s">
        <v>292</v>
      </c>
      <c r="F29" s="16">
        <v>0.45500000000000002</v>
      </c>
      <c r="G29" s="7">
        <v>16</v>
      </c>
      <c r="H29" s="7">
        <f t="shared" si="5"/>
        <v>7.28</v>
      </c>
      <c r="I29" s="7"/>
      <c r="J29" s="11">
        <f t="shared" si="6"/>
        <v>7.28</v>
      </c>
      <c r="K29" s="13">
        <f t="shared" si="7"/>
        <v>100</v>
      </c>
      <c r="L29" s="8">
        <f>Products!K29</f>
        <v>25</v>
      </c>
      <c r="M29" s="7" t="s">
        <v>24</v>
      </c>
      <c r="N29" s="7">
        <v>31</v>
      </c>
    </row>
    <row r="30" spans="1:14" x14ac:dyDescent="0.2">
      <c r="A30" s="10" t="s">
        <v>556</v>
      </c>
      <c r="B30" s="7">
        <v>419</v>
      </c>
      <c r="C30" s="7" t="s">
        <v>736</v>
      </c>
      <c r="D30" s="7" t="s">
        <v>62</v>
      </c>
      <c r="E30" s="7" t="s">
        <v>292</v>
      </c>
      <c r="F30" s="16">
        <v>0.52700000000000002</v>
      </c>
      <c r="G30" s="7">
        <v>12</v>
      </c>
      <c r="H30" s="7">
        <f t="shared" si="5"/>
        <v>6.3239999999999998</v>
      </c>
      <c r="I30" s="7">
        <v>3.5960000000000001</v>
      </c>
      <c r="J30" s="7">
        <f t="shared" si="6"/>
        <v>9.92</v>
      </c>
      <c r="K30" s="15">
        <f t="shared" si="7"/>
        <v>63.749999999999993</v>
      </c>
      <c r="L30" s="8">
        <f>Products!K30</f>
        <v>64.680000000000007</v>
      </c>
      <c r="M30" s="7" t="s">
        <v>24</v>
      </c>
      <c r="N30" s="7">
        <v>38</v>
      </c>
    </row>
    <row r="31" spans="1:14" x14ac:dyDescent="0.2">
      <c r="A31" s="10" t="s">
        <v>557</v>
      </c>
      <c r="B31" s="7">
        <v>420</v>
      </c>
      <c r="C31" s="7" t="s">
        <v>738</v>
      </c>
      <c r="D31" s="7" t="s">
        <v>62</v>
      </c>
      <c r="E31" s="7" t="s">
        <v>292</v>
      </c>
      <c r="F31" s="16">
        <v>0.31</v>
      </c>
      <c r="G31" s="7">
        <v>12</v>
      </c>
      <c r="H31" s="7">
        <f t="shared" si="5"/>
        <v>3.7199999999999998</v>
      </c>
      <c r="I31" s="7">
        <v>2.3359999999999999</v>
      </c>
      <c r="J31" s="7">
        <f t="shared" si="6"/>
        <v>6.0559999999999992</v>
      </c>
      <c r="K31" s="15">
        <f t="shared" si="7"/>
        <v>61.426684280052847</v>
      </c>
      <c r="L31" s="8">
        <f>Products!K31</f>
        <v>22.43</v>
      </c>
      <c r="M31" s="7" t="s">
        <v>24</v>
      </c>
      <c r="N31" s="7">
        <v>38</v>
      </c>
    </row>
    <row r="32" spans="1:14" x14ac:dyDescent="0.2">
      <c r="A32" s="10" t="s">
        <v>558</v>
      </c>
      <c r="B32" s="7">
        <v>421</v>
      </c>
      <c r="C32" s="7" t="s">
        <v>737</v>
      </c>
      <c r="D32" s="7" t="s">
        <v>62</v>
      </c>
      <c r="E32" s="7" t="s">
        <v>292</v>
      </c>
      <c r="F32" s="8">
        <v>4.9000000000000004</v>
      </c>
      <c r="G32" s="7">
        <v>1</v>
      </c>
      <c r="H32" s="7">
        <f t="shared" si="5"/>
        <v>4.9000000000000004</v>
      </c>
      <c r="I32" s="7">
        <v>5.5</v>
      </c>
      <c r="J32" s="7">
        <f t="shared" si="6"/>
        <v>10.4</v>
      </c>
      <c r="K32" s="15">
        <f t="shared" si="7"/>
        <v>47.115384615384613</v>
      </c>
      <c r="L32" s="8">
        <f>Products!K32</f>
        <v>900</v>
      </c>
      <c r="M32" s="7" t="s">
        <v>24</v>
      </c>
      <c r="N32" s="7">
        <v>26</v>
      </c>
    </row>
    <row r="33" spans="1:14" x14ac:dyDescent="0.2">
      <c r="A33" s="10" t="s">
        <v>559</v>
      </c>
      <c r="B33" s="7">
        <v>428</v>
      </c>
      <c r="C33" s="7" t="s">
        <v>737</v>
      </c>
      <c r="D33" s="7" t="s">
        <v>62</v>
      </c>
      <c r="E33" s="7" t="s">
        <v>292</v>
      </c>
      <c r="F33" s="16">
        <v>0.69</v>
      </c>
      <c r="G33" s="7">
        <v>12</v>
      </c>
      <c r="H33" s="7">
        <f t="shared" si="5"/>
        <v>8.2799999999999994</v>
      </c>
      <c r="I33" s="7">
        <v>6.2</v>
      </c>
      <c r="J33" s="7">
        <f t="shared" si="6"/>
        <v>14.48</v>
      </c>
      <c r="K33" s="15">
        <f t="shared" si="7"/>
        <v>57.182320441988942</v>
      </c>
      <c r="L33" s="8">
        <f>Products!K33</f>
        <v>70.56</v>
      </c>
      <c r="M33" s="7" t="s">
        <v>24</v>
      </c>
      <c r="N33" s="7">
        <v>38</v>
      </c>
    </row>
    <row r="34" spans="1:14" x14ac:dyDescent="0.2">
      <c r="A34" s="10" t="s">
        <v>560</v>
      </c>
      <c r="B34" s="7">
        <v>429</v>
      </c>
      <c r="C34" s="7" t="s">
        <v>739</v>
      </c>
      <c r="D34" s="7" t="s">
        <v>62</v>
      </c>
      <c r="E34" s="7" t="s">
        <v>292</v>
      </c>
      <c r="F34" s="8">
        <v>0.44</v>
      </c>
      <c r="G34" s="7">
        <v>12</v>
      </c>
      <c r="H34" s="7">
        <f t="shared" si="5"/>
        <v>5.28</v>
      </c>
      <c r="I34" s="7">
        <v>2.5299999999999998</v>
      </c>
      <c r="J34" s="7">
        <f t="shared" si="6"/>
        <v>7.8100000000000005</v>
      </c>
      <c r="K34" s="15">
        <f t="shared" si="7"/>
        <v>67.605633802816897</v>
      </c>
      <c r="L34" s="8">
        <f>Products!K34</f>
        <v>33.22</v>
      </c>
      <c r="M34" s="7" t="s">
        <v>24</v>
      </c>
      <c r="N34" s="7">
        <v>38</v>
      </c>
    </row>
    <row r="35" spans="1:14" x14ac:dyDescent="0.2">
      <c r="A35" s="10" t="s">
        <v>561</v>
      </c>
      <c r="B35" s="7">
        <v>430</v>
      </c>
      <c r="C35" s="7" t="s">
        <v>237</v>
      </c>
      <c r="D35" s="7" t="s">
        <v>29</v>
      </c>
      <c r="E35" s="7" t="s">
        <v>291</v>
      </c>
      <c r="F35" s="8">
        <v>2.06</v>
      </c>
      <c r="G35" s="7">
        <v>6</v>
      </c>
      <c r="H35" s="7">
        <f t="shared" si="5"/>
        <v>12.36</v>
      </c>
      <c r="I35" s="7">
        <v>4.3140000000000001</v>
      </c>
      <c r="J35" s="7">
        <f t="shared" si="6"/>
        <v>16.673999999999999</v>
      </c>
      <c r="K35" s="15">
        <f t="shared" si="7"/>
        <v>74.127383951061532</v>
      </c>
      <c r="L35" s="8">
        <f>Products!K35</f>
        <v>111.38</v>
      </c>
      <c r="M35" s="7" t="s">
        <v>24</v>
      </c>
      <c r="N35" s="7">
        <v>40</v>
      </c>
    </row>
    <row r="36" spans="1:14" x14ac:dyDescent="0.2">
      <c r="A36" s="10" t="s">
        <v>562</v>
      </c>
      <c r="B36" s="7">
        <v>431</v>
      </c>
      <c r="C36" s="7" t="s">
        <v>233</v>
      </c>
      <c r="D36" s="7" t="s">
        <v>62</v>
      </c>
      <c r="E36" s="7" t="s">
        <v>292</v>
      </c>
      <c r="F36" s="16">
        <v>1.0760000000000001</v>
      </c>
      <c r="G36" s="7">
        <v>4</v>
      </c>
      <c r="H36" s="7">
        <f t="shared" si="5"/>
        <v>4.3040000000000003</v>
      </c>
      <c r="I36" s="7">
        <v>5.32</v>
      </c>
      <c r="J36" s="7">
        <f t="shared" si="6"/>
        <v>9.6240000000000006</v>
      </c>
      <c r="K36" s="15">
        <f t="shared" si="7"/>
        <v>44.721529509559431</v>
      </c>
      <c r="L36" s="8">
        <f>Products!K36</f>
        <v>62</v>
      </c>
      <c r="M36" s="7" t="s">
        <v>24</v>
      </c>
      <c r="N36" s="7">
        <v>26</v>
      </c>
    </row>
    <row r="37" spans="1:14" x14ac:dyDescent="0.2">
      <c r="A37" s="10" t="s">
        <v>563</v>
      </c>
      <c r="B37" s="7">
        <v>432</v>
      </c>
      <c r="C37" s="7" t="s">
        <v>234</v>
      </c>
      <c r="D37" s="7" t="s">
        <v>29</v>
      </c>
      <c r="E37" s="7" t="s">
        <v>292</v>
      </c>
      <c r="F37" s="8">
        <v>0.85</v>
      </c>
      <c r="G37" s="7">
        <v>8</v>
      </c>
      <c r="H37" s="7">
        <f t="shared" si="5"/>
        <v>6.8</v>
      </c>
      <c r="I37" s="7">
        <v>6.4279999999999999</v>
      </c>
      <c r="J37" s="7">
        <f t="shared" si="6"/>
        <v>13.228</v>
      </c>
      <c r="K37" s="15">
        <f t="shared" si="7"/>
        <v>51.406108255216211</v>
      </c>
      <c r="L37" s="8">
        <f>Products!K37</f>
        <v>52.41</v>
      </c>
      <c r="M37" s="7" t="s">
        <v>24</v>
      </c>
      <c r="N37" s="7">
        <v>26</v>
      </c>
    </row>
    <row r="38" spans="1:14" x14ac:dyDescent="0.2">
      <c r="A38" s="10" t="s">
        <v>564</v>
      </c>
      <c r="B38" s="7">
        <v>433</v>
      </c>
      <c r="C38" s="7" t="s">
        <v>243</v>
      </c>
      <c r="D38" s="7" t="s">
        <v>62</v>
      </c>
      <c r="E38" s="7" t="s">
        <v>291</v>
      </c>
      <c r="F38" s="8">
        <v>0.95</v>
      </c>
      <c r="G38" s="7">
        <v>8</v>
      </c>
      <c r="H38" s="7">
        <f t="shared" si="5"/>
        <v>7.6</v>
      </c>
      <c r="I38" s="7">
        <v>5.3109999999999999</v>
      </c>
      <c r="J38" s="7">
        <f t="shared" si="6"/>
        <v>12.911</v>
      </c>
      <c r="K38" s="15">
        <f t="shared" si="7"/>
        <v>58.864534118193788</v>
      </c>
      <c r="L38" s="8">
        <f>Products!K38</f>
        <v>43</v>
      </c>
      <c r="M38" s="7" t="s">
        <v>24</v>
      </c>
      <c r="N38" s="7">
        <v>41</v>
      </c>
    </row>
    <row r="39" spans="1:14" x14ac:dyDescent="0.2">
      <c r="A39" s="10" t="s">
        <v>565</v>
      </c>
      <c r="B39" s="7">
        <v>434</v>
      </c>
      <c r="C39" s="7" t="s">
        <v>394</v>
      </c>
      <c r="D39" s="7" t="s">
        <v>62</v>
      </c>
      <c r="E39" s="7" t="s">
        <v>291</v>
      </c>
      <c r="F39" s="8">
        <v>1.52</v>
      </c>
      <c r="G39" s="7">
        <v>8</v>
      </c>
      <c r="H39" s="7">
        <f t="shared" si="5"/>
        <v>12.16</v>
      </c>
      <c r="I39" s="7">
        <v>10.28</v>
      </c>
      <c r="J39" s="7">
        <f t="shared" si="6"/>
        <v>22.439999999999998</v>
      </c>
      <c r="K39" s="15">
        <f t="shared" si="7"/>
        <v>54.188948306595378</v>
      </c>
      <c r="L39" s="8">
        <f>Products!K39</f>
        <v>59.5</v>
      </c>
      <c r="M39" s="7" t="s">
        <v>24</v>
      </c>
      <c r="N39" s="7">
        <v>41</v>
      </c>
    </row>
    <row r="40" spans="1:14" x14ac:dyDescent="0.2">
      <c r="A40" s="10" t="s">
        <v>566</v>
      </c>
      <c r="B40" s="7">
        <v>435</v>
      </c>
      <c r="C40" s="7" t="s">
        <v>238</v>
      </c>
      <c r="D40" s="7" t="s">
        <v>62</v>
      </c>
      <c r="E40" s="7" t="s">
        <v>291</v>
      </c>
      <c r="F40" s="8">
        <v>15.016</v>
      </c>
      <c r="G40" s="7">
        <v>1</v>
      </c>
      <c r="H40" s="7">
        <f t="shared" si="5"/>
        <v>15.016</v>
      </c>
      <c r="I40" s="7">
        <v>12.92</v>
      </c>
      <c r="J40" s="7">
        <f t="shared" si="6"/>
        <v>27.936</v>
      </c>
      <c r="K40" s="15">
        <f t="shared" si="7"/>
        <v>53.751431844215347</v>
      </c>
      <c r="L40" s="8">
        <f>Products!K40</f>
        <v>592</v>
      </c>
      <c r="M40" s="7" t="s">
        <v>24</v>
      </c>
      <c r="N40" s="7">
        <v>41</v>
      </c>
    </row>
    <row r="41" spans="1:14" x14ac:dyDescent="0.2">
      <c r="A41" s="10" t="s">
        <v>567</v>
      </c>
      <c r="B41" s="7">
        <v>436</v>
      </c>
      <c r="C41" s="7" t="s">
        <v>246</v>
      </c>
      <c r="D41" s="7" t="s">
        <v>62</v>
      </c>
      <c r="E41" s="7" t="s">
        <v>292</v>
      </c>
      <c r="F41" s="8">
        <v>4.1829999999999998</v>
      </c>
      <c r="G41" s="7">
        <v>1</v>
      </c>
      <c r="H41" s="7">
        <f t="shared" si="5"/>
        <v>4.1829999999999998</v>
      </c>
      <c r="I41" s="7">
        <v>5</v>
      </c>
      <c r="J41" s="7">
        <f>H41+I41</f>
        <v>9.1829999999999998</v>
      </c>
      <c r="K41" s="15">
        <f t="shared" si="7"/>
        <v>45.551562670151363</v>
      </c>
      <c r="L41" s="8">
        <f>Products!K41</f>
        <v>326.67</v>
      </c>
      <c r="M41" s="7" t="s">
        <v>24</v>
      </c>
      <c r="N41" s="7">
        <v>26</v>
      </c>
    </row>
    <row r="42" spans="1:14" x14ac:dyDescent="0.2">
      <c r="A42" s="10" t="s">
        <v>568</v>
      </c>
      <c r="B42" s="7">
        <v>437</v>
      </c>
      <c r="C42" s="7" t="s">
        <v>475</v>
      </c>
      <c r="D42" s="7" t="s">
        <v>155</v>
      </c>
      <c r="E42" s="7" t="s">
        <v>292</v>
      </c>
      <c r="F42" s="16">
        <v>1.07</v>
      </c>
      <c r="G42" s="7">
        <v>6</v>
      </c>
      <c r="H42" s="7">
        <f t="shared" si="5"/>
        <v>6.42</v>
      </c>
      <c r="I42" s="7">
        <v>5.08</v>
      </c>
      <c r="J42" s="7">
        <f t="shared" ref="J42:J87" si="8">H42+I42</f>
        <v>11.5</v>
      </c>
      <c r="K42" s="15">
        <f t="shared" si="7"/>
        <v>55.826086956521735</v>
      </c>
      <c r="L42" s="8">
        <f>Products!K42</f>
        <v>73.83</v>
      </c>
      <c r="M42" s="7" t="s">
        <v>24</v>
      </c>
      <c r="N42" s="7">
        <v>40</v>
      </c>
    </row>
    <row r="43" spans="1:14" x14ac:dyDescent="0.2">
      <c r="A43" s="10" t="s">
        <v>569</v>
      </c>
      <c r="B43" s="7">
        <v>438</v>
      </c>
      <c r="C43" s="7" t="s">
        <v>247</v>
      </c>
      <c r="D43" s="7" t="s">
        <v>62</v>
      </c>
      <c r="E43" s="7" t="s">
        <v>292</v>
      </c>
      <c r="F43" s="8">
        <v>1.34</v>
      </c>
      <c r="G43" s="7">
        <v>6</v>
      </c>
      <c r="H43" s="7">
        <f t="shared" si="5"/>
        <v>8.0400000000000009</v>
      </c>
      <c r="I43" s="7">
        <v>6.3650000000000002</v>
      </c>
      <c r="J43" s="7">
        <f t="shared" si="8"/>
        <v>14.405000000000001</v>
      </c>
      <c r="K43" s="15">
        <f t="shared" si="7"/>
        <v>55.813953488372093</v>
      </c>
      <c r="L43" s="8">
        <f>Products!K43</f>
        <v>83.86</v>
      </c>
      <c r="M43" s="7" t="s">
        <v>24</v>
      </c>
      <c r="N43" s="7">
        <v>40</v>
      </c>
    </row>
    <row r="44" spans="1:14" x14ac:dyDescent="0.2">
      <c r="A44" s="10" t="s">
        <v>570</v>
      </c>
      <c r="B44" s="7">
        <v>439</v>
      </c>
      <c r="C44" s="7" t="s">
        <v>370</v>
      </c>
      <c r="D44" s="7" t="s">
        <v>62</v>
      </c>
      <c r="E44" s="7" t="s">
        <v>292</v>
      </c>
      <c r="F44" s="8">
        <v>1.99</v>
      </c>
      <c r="G44" s="7">
        <v>6</v>
      </c>
      <c r="H44" s="7">
        <f t="shared" si="5"/>
        <v>11.94</v>
      </c>
      <c r="I44" s="7">
        <v>6.3650000000000002</v>
      </c>
      <c r="J44" s="7">
        <f t="shared" si="8"/>
        <v>18.305</v>
      </c>
      <c r="K44" s="15">
        <f t="shared" si="7"/>
        <v>65.228079759628514</v>
      </c>
      <c r="L44" s="8">
        <f>Products!K44</f>
        <v>130.65</v>
      </c>
      <c r="M44" s="7" t="s">
        <v>24</v>
      </c>
      <c r="N44" s="7">
        <v>40</v>
      </c>
    </row>
    <row r="45" spans="1:14" x14ac:dyDescent="0.2">
      <c r="A45" s="10" t="s">
        <v>571</v>
      </c>
      <c r="B45" s="7">
        <v>440</v>
      </c>
      <c r="C45" s="7" t="s">
        <v>248</v>
      </c>
      <c r="D45" s="7" t="s">
        <v>62</v>
      </c>
      <c r="E45" s="7" t="s">
        <v>292</v>
      </c>
      <c r="F45" s="8">
        <v>1.66</v>
      </c>
      <c r="G45" s="7">
        <v>6</v>
      </c>
      <c r="H45" s="7">
        <f t="shared" si="5"/>
        <v>9.9599999999999991</v>
      </c>
      <c r="I45" s="7">
        <v>7.15</v>
      </c>
      <c r="J45" s="11">
        <f t="shared" si="8"/>
        <v>17.11</v>
      </c>
      <c r="K45" s="15">
        <f t="shared" si="7"/>
        <v>58.211572180011686</v>
      </c>
      <c r="L45" s="8">
        <f>Products!K45</f>
        <v>106.25</v>
      </c>
      <c r="M45" s="7" t="s">
        <v>24</v>
      </c>
      <c r="N45" s="7">
        <v>40</v>
      </c>
    </row>
    <row r="46" spans="1:14" x14ac:dyDescent="0.2">
      <c r="A46" s="10" t="s">
        <v>572</v>
      </c>
      <c r="B46" s="7">
        <v>441</v>
      </c>
      <c r="C46" s="7" t="s">
        <v>249</v>
      </c>
      <c r="D46" s="7" t="s">
        <v>155</v>
      </c>
      <c r="E46" s="7" t="s">
        <v>292</v>
      </c>
      <c r="F46" s="8">
        <v>4.6399999999999997</v>
      </c>
      <c r="G46" s="7">
        <v>2</v>
      </c>
      <c r="H46" s="7">
        <f t="shared" si="5"/>
        <v>9.2799999999999994</v>
      </c>
      <c r="I46" s="7">
        <v>4.8449999999999998</v>
      </c>
      <c r="J46" s="11">
        <f t="shared" si="8"/>
        <v>14.125</v>
      </c>
      <c r="K46" s="15">
        <f t="shared" si="7"/>
        <v>65.699115044247776</v>
      </c>
      <c r="L46" s="8">
        <f>Products!K46</f>
        <v>276</v>
      </c>
      <c r="M46" s="7" t="s">
        <v>24</v>
      </c>
      <c r="N46" s="7">
        <v>40</v>
      </c>
    </row>
    <row r="47" spans="1:14" x14ac:dyDescent="0.2">
      <c r="A47" s="10" t="s">
        <v>573</v>
      </c>
      <c r="B47" s="7">
        <v>445</v>
      </c>
      <c r="C47" s="7" t="s">
        <v>261</v>
      </c>
      <c r="D47" s="7" t="s">
        <v>29</v>
      </c>
      <c r="E47" s="7" t="s">
        <v>292</v>
      </c>
      <c r="F47" s="8">
        <v>3.5</v>
      </c>
      <c r="G47" s="7">
        <v>1</v>
      </c>
      <c r="H47" s="7">
        <f t="shared" si="5"/>
        <v>3.5</v>
      </c>
      <c r="I47" s="7">
        <v>3.45</v>
      </c>
      <c r="J47" s="11">
        <f t="shared" si="8"/>
        <v>6.95</v>
      </c>
      <c r="K47" s="15">
        <f t="shared" si="7"/>
        <v>50.359712230215827</v>
      </c>
      <c r="L47" s="8">
        <f>Products!K47</f>
        <v>12.5</v>
      </c>
      <c r="M47" s="7" t="s">
        <v>24</v>
      </c>
      <c r="N47" s="7">
        <v>44</v>
      </c>
    </row>
    <row r="48" spans="1:14" x14ac:dyDescent="0.2">
      <c r="A48" s="10" t="s">
        <v>574</v>
      </c>
      <c r="B48" s="7">
        <v>446</v>
      </c>
      <c r="C48" s="7" t="s">
        <v>262</v>
      </c>
      <c r="D48" s="7" t="s">
        <v>29</v>
      </c>
      <c r="E48" s="7" t="s">
        <v>292</v>
      </c>
      <c r="F48" s="8">
        <v>1.4</v>
      </c>
      <c r="G48" s="7">
        <v>4</v>
      </c>
      <c r="H48" s="7">
        <f t="shared" si="5"/>
        <v>5.6</v>
      </c>
      <c r="I48" s="7">
        <v>2.99</v>
      </c>
      <c r="J48" s="11">
        <f t="shared" si="8"/>
        <v>8.59</v>
      </c>
      <c r="K48" s="15">
        <f t="shared" si="7"/>
        <v>65.192083818393471</v>
      </c>
      <c r="L48" s="8">
        <f>Products!K48</f>
        <v>38</v>
      </c>
      <c r="M48" s="7" t="s">
        <v>24</v>
      </c>
      <c r="N48" s="7">
        <v>44</v>
      </c>
    </row>
    <row r="49" spans="1:14" x14ac:dyDescent="0.2">
      <c r="A49" s="10" t="s">
        <v>575</v>
      </c>
      <c r="B49" s="7">
        <v>447</v>
      </c>
      <c r="C49" s="7" t="s">
        <v>263</v>
      </c>
      <c r="D49" s="7" t="s">
        <v>62</v>
      </c>
      <c r="E49" s="7" t="s">
        <v>292</v>
      </c>
      <c r="F49" s="8">
        <v>1.2</v>
      </c>
      <c r="G49" s="7">
        <v>5</v>
      </c>
      <c r="H49" s="7">
        <f t="shared" si="5"/>
        <v>6</v>
      </c>
      <c r="I49" s="7">
        <v>5.4160000000000004</v>
      </c>
      <c r="J49" s="11">
        <f t="shared" si="8"/>
        <v>11.416</v>
      </c>
      <c r="K49" s="15">
        <f t="shared" si="7"/>
        <v>52.557813594954453</v>
      </c>
      <c r="L49" s="8">
        <f>Products!K49</f>
        <v>216.7</v>
      </c>
      <c r="M49" s="7" t="s">
        <v>24</v>
      </c>
      <c r="N49" s="7">
        <v>44</v>
      </c>
    </row>
    <row r="50" spans="1:14" x14ac:dyDescent="0.2">
      <c r="A50" s="10" t="s">
        <v>576</v>
      </c>
      <c r="B50" s="7">
        <v>448</v>
      </c>
      <c r="C50" s="7" t="s">
        <v>350</v>
      </c>
      <c r="D50" s="7" t="s">
        <v>29</v>
      </c>
      <c r="E50" s="7" t="s">
        <v>292</v>
      </c>
      <c r="F50" s="8">
        <v>3</v>
      </c>
      <c r="G50" s="7">
        <v>4</v>
      </c>
      <c r="H50" s="7">
        <f t="shared" si="5"/>
        <v>12</v>
      </c>
      <c r="I50" s="7">
        <v>4.7110000000000003</v>
      </c>
      <c r="J50" s="11">
        <f t="shared" si="8"/>
        <v>16.710999999999999</v>
      </c>
      <c r="K50" s="15">
        <f t="shared" si="7"/>
        <v>71.808988091676156</v>
      </c>
      <c r="L50" s="8">
        <f>Products!K50</f>
        <v>76.8</v>
      </c>
      <c r="M50" s="7" t="s">
        <v>24</v>
      </c>
      <c r="N50" s="7">
        <v>44</v>
      </c>
    </row>
    <row r="51" spans="1:14" x14ac:dyDescent="0.2">
      <c r="A51" s="10" t="s">
        <v>577</v>
      </c>
      <c r="B51" s="7">
        <v>449</v>
      </c>
      <c r="C51" s="7" t="s">
        <v>264</v>
      </c>
      <c r="D51" s="7" t="s">
        <v>29</v>
      </c>
      <c r="E51" s="7" t="s">
        <v>292</v>
      </c>
      <c r="F51" s="8">
        <v>2</v>
      </c>
      <c r="G51" s="7">
        <v>5</v>
      </c>
      <c r="H51" s="7">
        <f t="shared" si="5"/>
        <v>10</v>
      </c>
      <c r="I51" s="7">
        <v>4.4039999999999999</v>
      </c>
      <c r="J51" s="11">
        <f t="shared" si="8"/>
        <v>14.404</v>
      </c>
      <c r="K51" s="15">
        <f t="shared" si="7"/>
        <v>69.425159677867256</v>
      </c>
      <c r="L51" s="8">
        <f>Products!K51</f>
        <v>66.900000000000006</v>
      </c>
      <c r="M51" s="7" t="s">
        <v>24</v>
      </c>
      <c r="N51" s="7">
        <v>44</v>
      </c>
    </row>
    <row r="52" spans="1:14" x14ac:dyDescent="0.2">
      <c r="A52" s="10" t="s">
        <v>578</v>
      </c>
      <c r="B52" s="7">
        <v>450</v>
      </c>
      <c r="C52" s="7" t="s">
        <v>265</v>
      </c>
      <c r="D52" s="7" t="s">
        <v>29</v>
      </c>
      <c r="E52" s="7" t="s">
        <v>292</v>
      </c>
      <c r="F52" s="8">
        <v>0.9</v>
      </c>
      <c r="G52" s="7">
        <v>8</v>
      </c>
      <c r="H52" s="7">
        <f t="shared" si="5"/>
        <v>7.2</v>
      </c>
      <c r="I52" s="7">
        <v>4.7359999999999998</v>
      </c>
      <c r="J52" s="11">
        <f t="shared" si="8"/>
        <v>11.936</v>
      </c>
      <c r="K52" s="15">
        <f t="shared" si="7"/>
        <v>60.321715817694376</v>
      </c>
      <c r="L52" s="8">
        <f>Products!K52</f>
        <v>145</v>
      </c>
      <c r="M52" s="7" t="s">
        <v>24</v>
      </c>
      <c r="N52" s="7">
        <v>44</v>
      </c>
    </row>
    <row r="53" spans="1:14" x14ac:dyDescent="0.2">
      <c r="A53" s="10" t="s">
        <v>579</v>
      </c>
      <c r="B53" s="7">
        <v>455</v>
      </c>
      <c r="C53" s="7" t="s">
        <v>271</v>
      </c>
      <c r="D53" s="7" t="s">
        <v>29</v>
      </c>
      <c r="E53" s="7" t="s">
        <v>292</v>
      </c>
      <c r="F53" s="8">
        <v>2.012</v>
      </c>
      <c r="G53" s="7">
        <v>4</v>
      </c>
      <c r="H53" s="7">
        <f t="shared" si="5"/>
        <v>8.048</v>
      </c>
      <c r="I53" s="7">
        <v>5.54</v>
      </c>
      <c r="J53" s="11">
        <f t="shared" si="8"/>
        <v>13.588000000000001</v>
      </c>
      <c r="K53" s="15">
        <f t="shared" si="7"/>
        <v>59.228731233441266</v>
      </c>
      <c r="L53" s="8">
        <f>Products!K53</f>
        <v>102</v>
      </c>
      <c r="M53" s="7" t="s">
        <v>24</v>
      </c>
      <c r="N53" s="7">
        <v>26</v>
      </c>
    </row>
    <row r="54" spans="1:14" x14ac:dyDescent="0.2">
      <c r="A54" s="10" t="s">
        <v>580</v>
      </c>
      <c r="B54" s="7">
        <v>456</v>
      </c>
      <c r="C54" s="7" t="s">
        <v>270</v>
      </c>
      <c r="D54" s="7" t="s">
        <v>62</v>
      </c>
      <c r="E54" s="7" t="s">
        <v>292</v>
      </c>
      <c r="F54" s="8">
        <v>2.09</v>
      </c>
      <c r="G54" s="7">
        <v>2</v>
      </c>
      <c r="H54" s="7">
        <f t="shared" si="5"/>
        <v>4.18</v>
      </c>
      <c r="I54" s="7">
        <v>3.88</v>
      </c>
      <c r="J54" s="11">
        <f t="shared" si="8"/>
        <v>8.0599999999999987</v>
      </c>
      <c r="K54" s="15">
        <f t="shared" si="7"/>
        <v>51.861042183622828</v>
      </c>
      <c r="L54" s="8">
        <f>Products!K54</f>
        <v>47.8</v>
      </c>
      <c r="M54" s="7" t="s">
        <v>24</v>
      </c>
      <c r="N54" s="7">
        <v>26</v>
      </c>
    </row>
    <row r="55" spans="1:14" x14ac:dyDescent="0.2">
      <c r="A55" s="10" t="s">
        <v>581</v>
      </c>
      <c r="B55" s="7">
        <v>458</v>
      </c>
      <c r="C55" s="7" t="s">
        <v>278</v>
      </c>
      <c r="D55" s="7" t="s">
        <v>155</v>
      </c>
      <c r="E55" s="7" t="s">
        <v>292</v>
      </c>
      <c r="F55" s="8">
        <v>2.41</v>
      </c>
      <c r="G55" s="7">
        <v>2</v>
      </c>
      <c r="H55" s="7">
        <f t="shared" si="5"/>
        <v>4.82</v>
      </c>
      <c r="I55" s="7">
        <v>2.5</v>
      </c>
      <c r="J55" s="11">
        <f t="shared" si="8"/>
        <v>7.32</v>
      </c>
      <c r="K55" s="15">
        <f>H55/J55*100</f>
        <v>65.84699453551913</v>
      </c>
      <c r="L55" s="8">
        <f>Products!K55</f>
        <v>42</v>
      </c>
      <c r="M55" s="7" t="s">
        <v>24</v>
      </c>
      <c r="N55" s="7">
        <v>40</v>
      </c>
    </row>
    <row r="56" spans="1:14" x14ac:dyDescent="0.2">
      <c r="A56" s="10" t="s">
        <v>582</v>
      </c>
      <c r="B56" s="7">
        <v>459</v>
      </c>
      <c r="C56" s="7" t="s">
        <v>279</v>
      </c>
      <c r="D56" s="7" t="s">
        <v>29</v>
      </c>
      <c r="E56" s="7" t="s">
        <v>292</v>
      </c>
      <c r="F56" s="8">
        <v>2.8250000000000002</v>
      </c>
      <c r="G56" s="7">
        <v>4</v>
      </c>
      <c r="H56" s="7">
        <f>F56*G56</f>
        <v>11.3</v>
      </c>
      <c r="I56" s="7">
        <v>7.2409999999999997</v>
      </c>
      <c r="J56" s="11">
        <f t="shared" si="8"/>
        <v>18.541</v>
      </c>
      <c r="K56" s="15">
        <f t="shared" ref="K56:K106" si="9">H56/J56*100</f>
        <v>60.946011541988035</v>
      </c>
      <c r="L56" s="8">
        <f>Products!K56</f>
        <v>63.2</v>
      </c>
      <c r="M56" s="7" t="s">
        <v>24</v>
      </c>
      <c r="N56" s="7">
        <v>43</v>
      </c>
    </row>
    <row r="57" spans="1:14" x14ac:dyDescent="0.2">
      <c r="A57" s="10" t="s">
        <v>583</v>
      </c>
      <c r="B57" s="7">
        <v>460</v>
      </c>
      <c r="C57" s="7" t="s">
        <v>282</v>
      </c>
      <c r="D57" s="7" t="s">
        <v>60</v>
      </c>
      <c r="E57" s="7" t="s">
        <v>292</v>
      </c>
      <c r="F57" s="8">
        <v>1.42</v>
      </c>
      <c r="G57" s="7">
        <v>4</v>
      </c>
      <c r="H57" s="11">
        <f t="shared" ref="H57:H108" si="10">F57*G57</f>
        <v>5.68</v>
      </c>
      <c r="I57" s="7">
        <v>4.63</v>
      </c>
      <c r="J57" s="11">
        <f t="shared" si="8"/>
        <v>10.309999999999999</v>
      </c>
      <c r="K57" s="15">
        <f t="shared" si="9"/>
        <v>55.092143549951508</v>
      </c>
      <c r="L57" s="8">
        <f>Products!K57</f>
        <v>64.8</v>
      </c>
      <c r="M57" s="7" t="s">
        <v>24</v>
      </c>
      <c r="N57" s="7">
        <v>40</v>
      </c>
    </row>
    <row r="58" spans="1:14" x14ac:dyDescent="0.2">
      <c r="A58" s="10" t="s">
        <v>584</v>
      </c>
      <c r="B58" s="7">
        <v>461</v>
      </c>
      <c r="C58" s="7" t="s">
        <v>283</v>
      </c>
      <c r="D58" s="7" t="s">
        <v>60</v>
      </c>
      <c r="E58" s="7" t="s">
        <v>292</v>
      </c>
      <c r="F58" s="8">
        <v>1.42</v>
      </c>
      <c r="G58" s="7">
        <v>4</v>
      </c>
      <c r="H58" s="11">
        <f t="shared" si="10"/>
        <v>5.68</v>
      </c>
      <c r="I58" s="11">
        <v>4.63</v>
      </c>
      <c r="J58" s="11">
        <f t="shared" si="8"/>
        <v>10.309999999999999</v>
      </c>
      <c r="K58" s="15">
        <f t="shared" si="9"/>
        <v>55.092143549951508</v>
      </c>
      <c r="L58" s="8">
        <f>Products!K58</f>
        <v>82.44</v>
      </c>
      <c r="M58" s="7" t="s">
        <v>24</v>
      </c>
      <c r="N58" s="7">
        <v>40</v>
      </c>
    </row>
    <row r="59" spans="1:14" x14ac:dyDescent="0.2">
      <c r="A59" s="10" t="s">
        <v>585</v>
      </c>
      <c r="B59" s="7">
        <v>462</v>
      </c>
      <c r="C59" s="7" t="s">
        <v>456</v>
      </c>
      <c r="D59" s="7" t="s">
        <v>60</v>
      </c>
      <c r="E59" s="7" t="s">
        <v>292</v>
      </c>
      <c r="F59" s="8">
        <v>2.37</v>
      </c>
      <c r="G59" s="7">
        <v>2</v>
      </c>
      <c r="H59" s="7">
        <f t="shared" si="10"/>
        <v>4.74</v>
      </c>
      <c r="I59" s="11">
        <v>3.9769999999999999</v>
      </c>
      <c r="J59" s="7">
        <f t="shared" si="8"/>
        <v>8.7170000000000005</v>
      </c>
      <c r="K59" s="15">
        <f t="shared" si="9"/>
        <v>54.376505678559141</v>
      </c>
      <c r="L59" s="8">
        <f>Products!K59</f>
        <v>87</v>
      </c>
      <c r="M59" s="7" t="s">
        <v>24</v>
      </c>
      <c r="N59" s="7">
        <v>40</v>
      </c>
    </row>
    <row r="60" spans="1:14" x14ac:dyDescent="0.2">
      <c r="A60" s="10" t="s">
        <v>586</v>
      </c>
      <c r="B60" s="7">
        <v>463</v>
      </c>
      <c r="C60" s="7" t="s">
        <v>457</v>
      </c>
      <c r="D60" s="7" t="s">
        <v>60</v>
      </c>
      <c r="E60" s="7" t="s">
        <v>292</v>
      </c>
      <c r="F60" s="8">
        <v>2.37</v>
      </c>
      <c r="G60" s="7">
        <v>2</v>
      </c>
      <c r="H60" s="7">
        <f t="shared" si="10"/>
        <v>4.74</v>
      </c>
      <c r="I60" s="11">
        <v>3.9769999999999999</v>
      </c>
      <c r="J60" s="7">
        <f t="shared" si="8"/>
        <v>8.7170000000000005</v>
      </c>
      <c r="K60" s="15">
        <f t="shared" si="9"/>
        <v>54.376505678559141</v>
      </c>
      <c r="L60" s="8">
        <f>Products!K60</f>
        <v>97</v>
      </c>
      <c r="M60" s="7" t="s">
        <v>24</v>
      </c>
      <c r="N60" s="7">
        <v>40</v>
      </c>
    </row>
    <row r="61" spans="1:14" x14ac:dyDescent="0.2">
      <c r="A61" s="10" t="s">
        <v>587</v>
      </c>
      <c r="B61" s="7">
        <v>464</v>
      </c>
      <c r="C61" s="7" t="s">
        <v>284</v>
      </c>
      <c r="D61" s="7" t="s">
        <v>60</v>
      </c>
      <c r="E61" s="7" t="s">
        <v>292</v>
      </c>
      <c r="F61" s="8">
        <v>1.53</v>
      </c>
      <c r="G61" s="7">
        <v>4</v>
      </c>
      <c r="H61" s="7">
        <f t="shared" si="10"/>
        <v>6.12</v>
      </c>
      <c r="I61" s="11">
        <v>5.48</v>
      </c>
      <c r="J61" s="7">
        <f t="shared" si="8"/>
        <v>11.600000000000001</v>
      </c>
      <c r="K61" s="15">
        <f t="shared" si="9"/>
        <v>52.758620689655167</v>
      </c>
      <c r="L61" s="8">
        <f>Products!K61</f>
        <v>15.5</v>
      </c>
      <c r="M61" s="7" t="s">
        <v>24</v>
      </c>
      <c r="N61" s="7">
        <v>40</v>
      </c>
    </row>
    <row r="62" spans="1:14" x14ac:dyDescent="0.2">
      <c r="A62" s="10" t="s">
        <v>588</v>
      </c>
      <c r="B62" s="7">
        <v>465</v>
      </c>
      <c r="C62" s="7" t="s">
        <v>285</v>
      </c>
      <c r="D62" s="7" t="s">
        <v>60</v>
      </c>
      <c r="E62" s="7" t="s">
        <v>292</v>
      </c>
      <c r="F62" s="8">
        <v>1.53</v>
      </c>
      <c r="G62" s="7">
        <v>4</v>
      </c>
      <c r="H62" s="7">
        <f t="shared" si="10"/>
        <v>6.12</v>
      </c>
      <c r="I62" s="11">
        <v>5.48</v>
      </c>
      <c r="J62" s="7">
        <f t="shared" si="8"/>
        <v>11.600000000000001</v>
      </c>
      <c r="K62" s="15">
        <f t="shared" si="9"/>
        <v>52.758620689655167</v>
      </c>
      <c r="L62" s="8">
        <f>Products!K62</f>
        <v>144.09</v>
      </c>
      <c r="M62" s="7" t="s">
        <v>24</v>
      </c>
      <c r="N62" s="7">
        <v>40</v>
      </c>
    </row>
    <row r="63" spans="1:14" x14ac:dyDescent="0.2">
      <c r="A63" s="10" t="s">
        <v>589</v>
      </c>
      <c r="B63" s="7">
        <v>466</v>
      </c>
      <c r="C63" s="7" t="s">
        <v>286</v>
      </c>
      <c r="D63" s="7" t="s">
        <v>60</v>
      </c>
      <c r="E63" s="7" t="s">
        <v>292</v>
      </c>
      <c r="F63" s="8">
        <v>1.53</v>
      </c>
      <c r="G63" s="7">
        <v>4</v>
      </c>
      <c r="H63" s="7">
        <f t="shared" si="10"/>
        <v>6.12</v>
      </c>
      <c r="I63" s="11">
        <v>5.48</v>
      </c>
      <c r="J63" s="7">
        <f t="shared" si="8"/>
        <v>11.600000000000001</v>
      </c>
      <c r="K63" s="15">
        <f t="shared" si="9"/>
        <v>52.758620689655167</v>
      </c>
      <c r="L63" s="8">
        <f>Products!K63</f>
        <v>148</v>
      </c>
      <c r="M63" s="7" t="s">
        <v>24</v>
      </c>
      <c r="N63" s="7">
        <v>40</v>
      </c>
    </row>
    <row r="64" spans="1:14" x14ac:dyDescent="0.2">
      <c r="A64" s="10" t="s">
        <v>590</v>
      </c>
      <c r="B64" s="7">
        <v>467</v>
      </c>
      <c r="C64" s="7" t="s">
        <v>287</v>
      </c>
      <c r="D64" s="7" t="s">
        <v>60</v>
      </c>
      <c r="E64" s="7" t="s">
        <v>292</v>
      </c>
      <c r="F64" s="8">
        <v>1.53</v>
      </c>
      <c r="G64" s="7">
        <v>4</v>
      </c>
      <c r="H64" s="7">
        <f t="shared" si="10"/>
        <v>6.12</v>
      </c>
      <c r="I64" s="11">
        <v>5.48</v>
      </c>
      <c r="J64" s="7">
        <f t="shared" si="8"/>
        <v>11.600000000000001</v>
      </c>
      <c r="K64" s="15">
        <f t="shared" si="9"/>
        <v>52.758620689655167</v>
      </c>
      <c r="L64" s="8">
        <f>Products!K64</f>
        <v>98.16</v>
      </c>
      <c r="M64" s="7" t="s">
        <v>24</v>
      </c>
      <c r="N64" s="7">
        <v>40</v>
      </c>
    </row>
    <row r="65" spans="1:14" x14ac:dyDescent="0.2">
      <c r="A65" s="10" t="s">
        <v>591</v>
      </c>
      <c r="B65" s="7">
        <v>468</v>
      </c>
      <c r="C65" s="7" t="s">
        <v>288</v>
      </c>
      <c r="D65" s="7" t="s">
        <v>29</v>
      </c>
      <c r="E65" s="7" t="s">
        <v>292</v>
      </c>
      <c r="F65" s="8">
        <v>0.47</v>
      </c>
      <c r="G65" s="7">
        <v>12</v>
      </c>
      <c r="H65" s="7">
        <f t="shared" si="10"/>
        <v>5.64</v>
      </c>
      <c r="I65" s="11">
        <v>6.8250000000000002</v>
      </c>
      <c r="J65" s="7">
        <f t="shared" si="8"/>
        <v>12.465</v>
      </c>
      <c r="K65" s="15">
        <f t="shared" si="9"/>
        <v>45.246690734055349</v>
      </c>
      <c r="L65" s="8">
        <f>Products!K65</f>
        <v>98.16</v>
      </c>
      <c r="M65" s="7" t="s">
        <v>24</v>
      </c>
      <c r="N65" s="7">
        <v>43</v>
      </c>
    </row>
    <row r="66" spans="1:14" x14ac:dyDescent="0.2">
      <c r="A66" s="10" t="s">
        <v>592</v>
      </c>
      <c r="B66" s="7">
        <v>472</v>
      </c>
      <c r="C66" s="7" t="s">
        <v>290</v>
      </c>
      <c r="D66" s="7" t="s">
        <v>35</v>
      </c>
      <c r="E66" s="7" t="s">
        <v>291</v>
      </c>
      <c r="F66" s="8">
        <v>2.12</v>
      </c>
      <c r="G66" s="7">
        <v>5</v>
      </c>
      <c r="H66" s="7">
        <f t="shared" si="10"/>
        <v>10.600000000000001</v>
      </c>
      <c r="I66" s="7">
        <v>13.036</v>
      </c>
      <c r="J66" s="7">
        <f t="shared" si="8"/>
        <v>23.636000000000003</v>
      </c>
      <c r="K66" s="15">
        <f t="shared" si="9"/>
        <v>44.846843797596883</v>
      </c>
      <c r="L66" s="8">
        <f>Products!K66</f>
        <v>159.81</v>
      </c>
      <c r="M66" s="7" t="s">
        <v>24</v>
      </c>
      <c r="N66" s="7">
        <v>48</v>
      </c>
    </row>
    <row r="67" spans="1:14" x14ac:dyDescent="0.2">
      <c r="A67" s="10" t="s">
        <v>593</v>
      </c>
      <c r="B67" s="7">
        <v>474</v>
      </c>
      <c r="C67" s="7" t="s">
        <v>411</v>
      </c>
      <c r="D67" s="7" t="s">
        <v>60</v>
      </c>
      <c r="E67" s="7" t="s">
        <v>292</v>
      </c>
      <c r="F67" s="16">
        <v>0.81799999999999995</v>
      </c>
      <c r="G67" s="7">
        <v>6</v>
      </c>
      <c r="H67" s="7">
        <f t="shared" si="10"/>
        <v>4.9079999999999995</v>
      </c>
      <c r="I67" s="7">
        <v>5.67</v>
      </c>
      <c r="J67" s="7">
        <f t="shared" si="8"/>
        <v>10.577999999999999</v>
      </c>
      <c r="K67" s="15">
        <f t="shared" si="9"/>
        <v>46.398184912081675</v>
      </c>
      <c r="L67" s="8">
        <f>Products!K67</f>
        <v>159.81</v>
      </c>
      <c r="M67" s="7" t="s">
        <v>24</v>
      </c>
      <c r="N67" s="7">
        <v>40</v>
      </c>
    </row>
    <row r="68" spans="1:14" x14ac:dyDescent="0.2">
      <c r="A68" s="10" t="s">
        <v>594</v>
      </c>
      <c r="B68" s="7">
        <v>475</v>
      </c>
      <c r="C68" s="7" t="s">
        <v>297</v>
      </c>
      <c r="D68" s="7" t="s">
        <v>60</v>
      </c>
      <c r="E68" s="7" t="s">
        <v>292</v>
      </c>
      <c r="F68" s="16">
        <v>0.81799999999999995</v>
      </c>
      <c r="G68" s="7">
        <v>6</v>
      </c>
      <c r="H68" s="7">
        <f t="shared" si="10"/>
        <v>4.9079999999999995</v>
      </c>
      <c r="I68" s="7">
        <v>5.67</v>
      </c>
      <c r="J68" s="7">
        <f t="shared" si="8"/>
        <v>10.577999999999999</v>
      </c>
      <c r="K68" s="15">
        <f t="shared" si="9"/>
        <v>46.398184912081675</v>
      </c>
      <c r="L68" s="8">
        <f>Products!K68</f>
        <v>112.81</v>
      </c>
      <c r="M68" s="7" t="s">
        <v>24</v>
      </c>
      <c r="N68" s="7">
        <v>40</v>
      </c>
    </row>
    <row r="69" spans="1:14" x14ac:dyDescent="0.2">
      <c r="A69" s="10" t="s">
        <v>595</v>
      </c>
      <c r="B69" s="7">
        <v>476</v>
      </c>
      <c r="C69" s="7" t="s">
        <v>298</v>
      </c>
      <c r="D69" s="7" t="s">
        <v>60</v>
      </c>
      <c r="E69" s="7" t="s">
        <v>292</v>
      </c>
      <c r="F69" s="16">
        <v>0.67600000000000005</v>
      </c>
      <c r="G69" s="7">
        <v>6</v>
      </c>
      <c r="H69" s="7">
        <f t="shared" si="10"/>
        <v>4.056</v>
      </c>
      <c r="I69" s="7">
        <v>5.67</v>
      </c>
      <c r="J69" s="7">
        <f t="shared" si="8"/>
        <v>9.7259999999999991</v>
      </c>
      <c r="K69" s="15">
        <f t="shared" si="9"/>
        <v>41.70265268352869</v>
      </c>
      <c r="L69" s="8">
        <f>Products!K69</f>
        <v>112.81</v>
      </c>
      <c r="M69" s="7" t="s">
        <v>24</v>
      </c>
      <c r="N69" s="7">
        <v>40</v>
      </c>
    </row>
    <row r="70" spans="1:14" x14ac:dyDescent="0.2">
      <c r="A70" s="10" t="s">
        <v>596</v>
      </c>
      <c r="B70" s="7">
        <v>481</v>
      </c>
      <c r="C70" s="7" t="s">
        <v>303</v>
      </c>
      <c r="D70" s="7" t="s">
        <v>62</v>
      </c>
      <c r="E70" s="7" t="s">
        <v>302</v>
      </c>
      <c r="F70" s="8">
        <v>26.39</v>
      </c>
      <c r="G70" s="7">
        <v>1</v>
      </c>
      <c r="H70" s="7">
        <f t="shared" si="10"/>
        <v>26.39</v>
      </c>
      <c r="I70" s="7">
        <v>0</v>
      </c>
      <c r="J70" s="7">
        <f t="shared" si="8"/>
        <v>26.39</v>
      </c>
      <c r="K70" s="15">
        <f t="shared" si="9"/>
        <v>100</v>
      </c>
      <c r="L70" s="8">
        <f>Products!K70</f>
        <v>112.81</v>
      </c>
      <c r="M70" s="7" t="s">
        <v>24</v>
      </c>
      <c r="N70" s="7">
        <v>1</v>
      </c>
    </row>
    <row r="71" spans="1:14" x14ac:dyDescent="0.2">
      <c r="A71" s="10" t="s">
        <v>597</v>
      </c>
      <c r="B71" s="7">
        <v>488</v>
      </c>
      <c r="C71" s="7" t="s">
        <v>359</v>
      </c>
      <c r="D71" s="7" t="s">
        <v>29</v>
      </c>
      <c r="E71" s="7" t="s">
        <v>292</v>
      </c>
      <c r="F71" s="8">
        <v>1.52</v>
      </c>
      <c r="G71" s="7">
        <v>4</v>
      </c>
      <c r="H71" s="7">
        <f t="shared" si="10"/>
        <v>6.08</v>
      </c>
      <c r="I71" s="7">
        <v>6.7119999999999997</v>
      </c>
      <c r="J71" s="7">
        <f t="shared" si="8"/>
        <v>12.792</v>
      </c>
      <c r="K71" s="15">
        <f t="shared" si="9"/>
        <v>47.529706066291432</v>
      </c>
      <c r="L71" s="8">
        <f>Products!K71</f>
        <v>112.81</v>
      </c>
      <c r="M71" s="7" t="s">
        <v>24</v>
      </c>
      <c r="N71" s="7">
        <v>43</v>
      </c>
    </row>
    <row r="72" spans="1:14" x14ac:dyDescent="0.2">
      <c r="A72" s="10" t="s">
        <v>598</v>
      </c>
      <c r="B72" s="7">
        <v>489</v>
      </c>
      <c r="C72" s="7" t="s">
        <v>361</v>
      </c>
      <c r="D72" s="7" t="s">
        <v>29</v>
      </c>
      <c r="E72" s="7" t="s">
        <v>292</v>
      </c>
      <c r="F72" s="8">
        <v>1.8740000000000001</v>
      </c>
      <c r="G72" s="7">
        <v>3</v>
      </c>
      <c r="H72" s="7">
        <f t="shared" si="10"/>
        <v>5.6219999999999999</v>
      </c>
      <c r="I72" s="7">
        <v>6.32</v>
      </c>
      <c r="J72" s="7">
        <f t="shared" si="8"/>
        <v>11.942</v>
      </c>
      <c r="K72" s="15">
        <f t="shared" si="9"/>
        <v>47.077541450343325</v>
      </c>
      <c r="L72" s="8">
        <f>Products!K72</f>
        <v>24.5</v>
      </c>
      <c r="M72" s="7" t="s">
        <v>24</v>
      </c>
      <c r="N72" s="7">
        <v>43</v>
      </c>
    </row>
    <row r="73" spans="1:14" x14ac:dyDescent="0.2">
      <c r="A73" s="10" t="s">
        <v>599</v>
      </c>
      <c r="B73" s="7">
        <v>490</v>
      </c>
      <c r="C73" s="7" t="s">
        <v>305</v>
      </c>
      <c r="D73" s="7" t="s">
        <v>29</v>
      </c>
      <c r="E73" s="7" t="s">
        <v>292</v>
      </c>
      <c r="F73" s="8">
        <v>5.7</v>
      </c>
      <c r="G73" s="7">
        <v>1</v>
      </c>
      <c r="H73" s="7">
        <f t="shared" si="10"/>
        <v>5.7</v>
      </c>
      <c r="I73" s="7">
        <v>4.97</v>
      </c>
      <c r="J73" s="7">
        <f t="shared" si="8"/>
        <v>10.67</v>
      </c>
      <c r="K73" s="15">
        <f t="shared" si="9"/>
        <v>53.420805998125587</v>
      </c>
      <c r="L73" s="8">
        <f>Products!K73</f>
        <v>118.75</v>
      </c>
      <c r="M73" s="7" t="s">
        <v>24</v>
      </c>
      <c r="N73" s="7">
        <v>40</v>
      </c>
    </row>
    <row r="74" spans="1:14" x14ac:dyDescent="0.2">
      <c r="A74" s="10" t="s">
        <v>600</v>
      </c>
      <c r="B74" s="7">
        <v>492</v>
      </c>
      <c r="C74" s="7" t="s">
        <v>312</v>
      </c>
      <c r="D74" s="7" t="s">
        <v>62</v>
      </c>
      <c r="E74" s="7" t="s">
        <v>292</v>
      </c>
      <c r="F74" s="8">
        <v>1.07</v>
      </c>
      <c r="G74" s="7">
        <v>4</v>
      </c>
      <c r="H74" s="7">
        <f t="shared" si="10"/>
        <v>4.28</v>
      </c>
      <c r="I74" s="7">
        <v>6.56</v>
      </c>
      <c r="J74" s="7">
        <f t="shared" si="8"/>
        <v>10.84</v>
      </c>
      <c r="K74" s="15">
        <f t="shared" si="9"/>
        <v>39.483394833948346</v>
      </c>
      <c r="L74" s="8">
        <f>Products!K74</f>
        <v>58.62</v>
      </c>
      <c r="M74" s="7" t="s">
        <v>24</v>
      </c>
      <c r="N74" s="7">
        <v>26</v>
      </c>
    </row>
    <row r="75" spans="1:14" x14ac:dyDescent="0.2">
      <c r="A75" s="10" t="s">
        <v>601</v>
      </c>
      <c r="B75" s="7">
        <v>493</v>
      </c>
      <c r="C75" s="7" t="s">
        <v>313</v>
      </c>
      <c r="D75" s="7" t="s">
        <v>15</v>
      </c>
      <c r="E75" s="7" t="s">
        <v>292</v>
      </c>
      <c r="F75" s="8">
        <v>11.5</v>
      </c>
      <c r="G75" s="7">
        <v>2</v>
      </c>
      <c r="H75" s="7">
        <f t="shared" si="10"/>
        <v>23</v>
      </c>
      <c r="I75" s="7">
        <v>9.7799999999999994</v>
      </c>
      <c r="J75" s="7">
        <f t="shared" si="8"/>
        <v>32.78</v>
      </c>
      <c r="K75" s="15">
        <f t="shared" si="9"/>
        <v>70.164734594264786</v>
      </c>
      <c r="L75" s="8">
        <f>Products!K75</f>
        <v>52.16</v>
      </c>
      <c r="M75" s="7" t="s">
        <v>24</v>
      </c>
      <c r="N75" s="7">
        <v>41</v>
      </c>
    </row>
    <row r="76" spans="1:14" x14ac:dyDescent="0.2">
      <c r="A76" s="10" t="s">
        <v>602</v>
      </c>
      <c r="B76" s="7">
        <v>494</v>
      </c>
      <c r="C76" s="7" t="s">
        <v>315</v>
      </c>
      <c r="D76" s="7" t="s">
        <v>62</v>
      </c>
      <c r="E76" s="7" t="s">
        <v>292</v>
      </c>
      <c r="F76" s="8">
        <v>2.25</v>
      </c>
      <c r="G76" s="7">
        <v>2</v>
      </c>
      <c r="H76" s="7">
        <f t="shared" si="10"/>
        <v>4.5</v>
      </c>
      <c r="I76" s="7">
        <v>4.9000000000000004</v>
      </c>
      <c r="J76" s="7">
        <f t="shared" si="8"/>
        <v>9.4</v>
      </c>
      <c r="K76" s="15">
        <f t="shared" si="9"/>
        <v>47.87234042553191</v>
      </c>
      <c r="L76" s="8">
        <f>Products!K76</f>
        <v>43.47</v>
      </c>
      <c r="M76" s="7" t="s">
        <v>24</v>
      </c>
      <c r="N76" s="7">
        <v>26</v>
      </c>
    </row>
    <row r="77" spans="1:14" x14ac:dyDescent="0.2">
      <c r="A77" s="10" t="s">
        <v>729</v>
      </c>
      <c r="B77" s="7">
        <v>495</v>
      </c>
      <c r="C77" s="7" t="s">
        <v>314</v>
      </c>
      <c r="D77" s="7" t="s">
        <v>29</v>
      </c>
      <c r="E77" s="7" t="s">
        <v>291</v>
      </c>
      <c r="F77" s="8">
        <v>2.2999999999999998</v>
      </c>
      <c r="G77" s="7">
        <v>6</v>
      </c>
      <c r="H77" s="7">
        <f t="shared" si="10"/>
        <v>13.799999999999999</v>
      </c>
      <c r="I77" s="7">
        <v>5.6</v>
      </c>
      <c r="J77" s="7">
        <f t="shared" si="8"/>
        <v>19.399999999999999</v>
      </c>
      <c r="K77" s="15">
        <f t="shared" si="9"/>
        <v>71.134020618556704</v>
      </c>
      <c r="L77" s="8">
        <f>Products!K77</f>
        <v>360</v>
      </c>
      <c r="M77" s="7" t="s">
        <v>24</v>
      </c>
      <c r="N77" s="7">
        <v>26</v>
      </c>
    </row>
    <row r="78" spans="1:14" x14ac:dyDescent="0.2">
      <c r="A78" s="10" t="s">
        <v>603</v>
      </c>
      <c r="B78" s="7">
        <v>499</v>
      </c>
      <c r="C78" s="7" t="s">
        <v>357</v>
      </c>
      <c r="D78" s="7" t="s">
        <v>35</v>
      </c>
      <c r="E78" s="7" t="s">
        <v>292</v>
      </c>
      <c r="F78" s="8">
        <v>3.33</v>
      </c>
      <c r="G78" s="7">
        <v>2</v>
      </c>
      <c r="H78" s="7">
        <f t="shared" si="10"/>
        <v>6.66</v>
      </c>
      <c r="I78" s="7">
        <v>4.91</v>
      </c>
      <c r="J78" s="7">
        <f t="shared" si="8"/>
        <v>11.57</v>
      </c>
      <c r="K78" s="15">
        <f t="shared" si="9"/>
        <v>57.562662057044079</v>
      </c>
      <c r="L78" s="8">
        <f>Products!K78</f>
        <v>94.9</v>
      </c>
      <c r="M78" s="7" t="s">
        <v>24</v>
      </c>
      <c r="N78" s="7">
        <v>48</v>
      </c>
    </row>
    <row r="79" spans="1:14" x14ac:dyDescent="0.2">
      <c r="A79" s="10" t="s">
        <v>604</v>
      </c>
      <c r="B79" s="7">
        <v>501</v>
      </c>
      <c r="C79" s="7" t="s">
        <v>321</v>
      </c>
      <c r="D79" s="7" t="s">
        <v>62</v>
      </c>
      <c r="E79" s="7" t="s">
        <v>292</v>
      </c>
      <c r="F79" s="8">
        <v>2.29</v>
      </c>
      <c r="G79" s="7">
        <v>2</v>
      </c>
      <c r="H79" s="7">
        <f t="shared" si="10"/>
        <v>4.58</v>
      </c>
      <c r="I79" s="7">
        <v>4.57</v>
      </c>
      <c r="J79" s="7">
        <f t="shared" si="8"/>
        <v>9.15</v>
      </c>
      <c r="K79" s="15">
        <f t="shared" si="9"/>
        <v>50.054644808743163</v>
      </c>
      <c r="L79" s="8">
        <f>Products!K79</f>
        <v>126.9</v>
      </c>
      <c r="M79" s="7" t="s">
        <v>24</v>
      </c>
      <c r="N79" s="7">
        <v>53</v>
      </c>
    </row>
    <row r="80" spans="1:14" x14ac:dyDescent="0.2">
      <c r="A80" s="10" t="s">
        <v>605</v>
      </c>
      <c r="B80" s="7">
        <v>503</v>
      </c>
      <c r="C80" s="7" t="s">
        <v>325</v>
      </c>
      <c r="D80" s="7" t="s">
        <v>62</v>
      </c>
      <c r="E80" s="7" t="s">
        <v>291</v>
      </c>
      <c r="F80" s="8">
        <v>4.12</v>
      </c>
      <c r="G80" s="7">
        <v>4</v>
      </c>
      <c r="H80" s="7">
        <f t="shared" si="10"/>
        <v>16.48</v>
      </c>
      <c r="I80" s="7">
        <v>5.85</v>
      </c>
      <c r="J80" s="7">
        <f t="shared" si="8"/>
        <v>22.33</v>
      </c>
      <c r="K80" s="15">
        <f t="shared" si="9"/>
        <v>73.802060008956573</v>
      </c>
      <c r="L80" s="8">
        <f>Products!K80</f>
        <v>351.01</v>
      </c>
      <c r="M80" s="7" t="s">
        <v>24</v>
      </c>
      <c r="N80" s="7">
        <v>54</v>
      </c>
    </row>
    <row r="81" spans="1:14" x14ac:dyDescent="0.2">
      <c r="A81" s="10" t="s">
        <v>606</v>
      </c>
      <c r="B81" s="7">
        <v>504</v>
      </c>
      <c r="C81" s="7" t="s">
        <v>326</v>
      </c>
      <c r="D81" s="7" t="s">
        <v>62</v>
      </c>
      <c r="E81" s="7" t="s">
        <v>291</v>
      </c>
      <c r="F81" s="8">
        <v>2.16</v>
      </c>
      <c r="G81" s="7">
        <v>5</v>
      </c>
      <c r="H81" s="7">
        <f t="shared" si="10"/>
        <v>10.8</v>
      </c>
      <c r="I81" s="7">
        <v>7.5</v>
      </c>
      <c r="J81" s="11">
        <f t="shared" si="8"/>
        <v>18.3</v>
      </c>
      <c r="K81" s="15">
        <f t="shared" si="9"/>
        <v>59.016393442622949</v>
      </c>
      <c r="L81" s="8">
        <f>Products!K81</f>
        <v>70.56</v>
      </c>
      <c r="M81" s="7" t="s">
        <v>24</v>
      </c>
      <c r="N81" s="7">
        <v>54</v>
      </c>
    </row>
    <row r="82" spans="1:14" x14ac:dyDescent="0.2">
      <c r="A82" s="10" t="s">
        <v>607</v>
      </c>
      <c r="B82" s="7">
        <v>505</v>
      </c>
      <c r="C82" s="7" t="s">
        <v>324</v>
      </c>
      <c r="D82" s="7" t="s">
        <v>62</v>
      </c>
      <c r="E82" s="7" t="s">
        <v>291</v>
      </c>
      <c r="F82" s="8">
        <v>1.51</v>
      </c>
      <c r="G82" s="7">
        <v>6</v>
      </c>
      <c r="H82" s="7">
        <f t="shared" si="10"/>
        <v>9.06</v>
      </c>
      <c r="I82" s="7">
        <v>4.53</v>
      </c>
      <c r="J82" s="7">
        <f t="shared" si="8"/>
        <v>13.59</v>
      </c>
      <c r="K82" s="15">
        <f t="shared" si="9"/>
        <v>66.666666666666671</v>
      </c>
      <c r="L82" s="8">
        <f>Products!K82</f>
        <v>540.5</v>
      </c>
      <c r="M82" s="7" t="s">
        <v>24</v>
      </c>
      <c r="N82" s="7">
        <v>54</v>
      </c>
    </row>
    <row r="83" spans="1:14" x14ac:dyDescent="0.2">
      <c r="A83" s="10" t="s">
        <v>608</v>
      </c>
      <c r="B83" s="7">
        <v>506</v>
      </c>
      <c r="C83" s="7" t="s">
        <v>333</v>
      </c>
      <c r="D83" s="7" t="s">
        <v>155</v>
      </c>
      <c r="E83" s="7" t="s">
        <v>292</v>
      </c>
      <c r="F83" s="8">
        <v>0.94599999999999995</v>
      </c>
      <c r="G83" s="7">
        <v>6</v>
      </c>
      <c r="H83" s="7">
        <f t="shared" si="10"/>
        <v>5.6760000000000002</v>
      </c>
      <c r="I83" s="7"/>
      <c r="J83" s="7">
        <f t="shared" si="8"/>
        <v>5.6760000000000002</v>
      </c>
      <c r="K83" s="15">
        <f t="shared" si="9"/>
        <v>100</v>
      </c>
      <c r="L83" s="8">
        <f>Products!K83</f>
        <v>177.43</v>
      </c>
      <c r="M83" s="7" t="s">
        <v>24</v>
      </c>
      <c r="N83" s="7">
        <v>40</v>
      </c>
    </row>
    <row r="84" spans="1:14" x14ac:dyDescent="0.2">
      <c r="A84" s="10" t="s">
        <v>609</v>
      </c>
      <c r="B84" s="7">
        <v>511</v>
      </c>
      <c r="C84" s="7" t="s">
        <v>363</v>
      </c>
      <c r="D84" s="7" t="s">
        <v>62</v>
      </c>
      <c r="E84" s="7" t="s">
        <v>292</v>
      </c>
      <c r="F84" s="8">
        <v>1.1299999999999999</v>
      </c>
      <c r="G84" s="7">
        <v>4</v>
      </c>
      <c r="H84" s="7">
        <f t="shared" si="10"/>
        <v>4.5199999999999996</v>
      </c>
      <c r="I84" s="7">
        <v>6.02</v>
      </c>
      <c r="J84" s="7">
        <f t="shared" si="8"/>
        <v>10.54</v>
      </c>
      <c r="K84" s="15">
        <f t="shared" si="9"/>
        <v>42.8842504743833</v>
      </c>
      <c r="L84" s="8">
        <f>Products!K84</f>
        <v>116.22</v>
      </c>
      <c r="M84" s="7" t="s">
        <v>24</v>
      </c>
      <c r="N84" s="7">
        <v>53</v>
      </c>
    </row>
    <row r="85" spans="1:14" x14ac:dyDescent="0.2">
      <c r="A85" s="10" t="s">
        <v>610</v>
      </c>
      <c r="B85" s="7">
        <v>512</v>
      </c>
      <c r="C85" s="7" t="s">
        <v>362</v>
      </c>
      <c r="D85" s="7" t="s">
        <v>35</v>
      </c>
      <c r="E85" s="7" t="s">
        <v>292</v>
      </c>
      <c r="F85" s="8">
        <v>0.26</v>
      </c>
      <c r="G85" s="7">
        <v>16</v>
      </c>
      <c r="H85" s="7">
        <f t="shared" si="10"/>
        <v>4.16</v>
      </c>
      <c r="I85" s="7">
        <v>4.25</v>
      </c>
      <c r="J85" s="7">
        <f t="shared" si="8"/>
        <v>8.41</v>
      </c>
      <c r="K85" s="15">
        <f t="shared" si="9"/>
        <v>49.464922711058264</v>
      </c>
      <c r="L85" s="8">
        <f>Products!K85</f>
        <v>191.2</v>
      </c>
      <c r="M85" s="7" t="s">
        <v>24</v>
      </c>
      <c r="N85" s="7">
        <v>53</v>
      </c>
    </row>
    <row r="86" spans="1:14" x14ac:dyDescent="0.2">
      <c r="A86" s="10" t="s">
        <v>611</v>
      </c>
      <c r="B86" s="7">
        <v>513</v>
      </c>
      <c r="C86" s="7" t="s">
        <v>351</v>
      </c>
      <c r="D86" s="7" t="s">
        <v>62</v>
      </c>
      <c r="E86" s="7" t="s">
        <v>292</v>
      </c>
      <c r="F86" s="8">
        <v>1.35</v>
      </c>
      <c r="G86" s="7">
        <v>4</v>
      </c>
      <c r="H86" s="7">
        <f t="shared" si="10"/>
        <v>5.4</v>
      </c>
      <c r="I86" s="7">
        <v>5.12</v>
      </c>
      <c r="J86" s="7">
        <f t="shared" si="8"/>
        <v>10.52</v>
      </c>
      <c r="K86" s="15">
        <f t="shared" si="9"/>
        <v>51.330798479087456</v>
      </c>
      <c r="L86" s="8">
        <f>Products!K86</f>
        <v>154</v>
      </c>
      <c r="M86" s="7" t="s">
        <v>24</v>
      </c>
      <c r="N86" s="7">
        <v>26</v>
      </c>
    </row>
    <row r="87" spans="1:14" x14ac:dyDescent="0.2">
      <c r="A87" s="10" t="s">
        <v>612</v>
      </c>
      <c r="B87" s="7">
        <v>514</v>
      </c>
      <c r="C87" s="7" t="s">
        <v>352</v>
      </c>
      <c r="D87" s="7" t="s">
        <v>62</v>
      </c>
      <c r="E87" s="7" t="s">
        <v>292</v>
      </c>
      <c r="F87" s="8">
        <v>1.35</v>
      </c>
      <c r="G87" s="7">
        <v>4</v>
      </c>
      <c r="H87" s="7">
        <f t="shared" si="10"/>
        <v>5.4</v>
      </c>
      <c r="I87" s="7">
        <v>5.12</v>
      </c>
      <c r="J87" s="7">
        <f t="shared" si="8"/>
        <v>10.52</v>
      </c>
      <c r="K87" s="15">
        <f t="shared" si="9"/>
        <v>51.330798479087456</v>
      </c>
      <c r="L87" s="8">
        <f>Products!K87</f>
        <v>223.8</v>
      </c>
      <c r="M87" s="7" t="s">
        <v>24</v>
      </c>
      <c r="N87" s="7">
        <v>26</v>
      </c>
    </row>
    <row r="88" spans="1:14" x14ac:dyDescent="0.2">
      <c r="A88" s="10" t="s">
        <v>613</v>
      </c>
      <c r="B88" s="7">
        <v>515</v>
      </c>
      <c r="C88" s="7" t="s">
        <v>349</v>
      </c>
      <c r="D88" s="7" t="s">
        <v>62</v>
      </c>
      <c r="E88" s="7" t="s">
        <v>292</v>
      </c>
      <c r="F88" s="8">
        <v>0.33</v>
      </c>
      <c r="G88" s="7">
        <v>16</v>
      </c>
      <c r="H88" s="7">
        <f t="shared" si="10"/>
        <v>5.28</v>
      </c>
      <c r="I88" s="7"/>
      <c r="J88" s="7">
        <f t="shared" ref="J88:J131" si="11">H88+I88</f>
        <v>5.28</v>
      </c>
      <c r="K88" s="15">
        <f t="shared" si="9"/>
        <v>100</v>
      </c>
      <c r="L88" s="8">
        <f>Products!K88</f>
        <v>115.53</v>
      </c>
      <c r="M88" s="7" t="s">
        <v>24</v>
      </c>
      <c r="N88" s="7">
        <v>26</v>
      </c>
    </row>
    <row r="89" spans="1:14" x14ac:dyDescent="0.2">
      <c r="A89" s="10" t="s">
        <v>614</v>
      </c>
      <c r="B89" s="7">
        <v>516</v>
      </c>
      <c r="C89" s="7" t="s">
        <v>518</v>
      </c>
      <c r="D89" s="7" t="s">
        <v>35</v>
      </c>
      <c r="E89" s="7" t="s">
        <v>291</v>
      </c>
      <c r="F89" s="8">
        <v>2.41</v>
      </c>
      <c r="G89" s="7">
        <v>4</v>
      </c>
      <c r="H89" s="7">
        <f t="shared" si="10"/>
        <v>9.64</v>
      </c>
      <c r="I89" s="7"/>
      <c r="J89" s="7">
        <f t="shared" si="11"/>
        <v>9.64</v>
      </c>
      <c r="K89" s="15">
        <f t="shared" si="9"/>
        <v>100</v>
      </c>
      <c r="L89" s="8">
        <f>Products!K89</f>
        <v>80.73</v>
      </c>
      <c r="M89" s="7" t="s">
        <v>24</v>
      </c>
      <c r="N89" s="7">
        <v>48</v>
      </c>
    </row>
    <row r="90" spans="1:14" x14ac:dyDescent="0.2">
      <c r="A90" s="10" t="s">
        <v>615</v>
      </c>
      <c r="B90" s="7">
        <v>519</v>
      </c>
      <c r="C90" s="7" t="s">
        <v>355</v>
      </c>
      <c r="D90" s="7" t="s">
        <v>155</v>
      </c>
      <c r="E90" s="7" t="s">
        <v>292</v>
      </c>
      <c r="F90" s="8">
        <v>3.35</v>
      </c>
      <c r="G90" s="7">
        <v>3</v>
      </c>
      <c r="H90" s="7">
        <f t="shared" si="10"/>
        <v>10.050000000000001</v>
      </c>
      <c r="I90" s="7">
        <v>6.3380000000000001</v>
      </c>
      <c r="J90" s="7">
        <f t="shared" si="11"/>
        <v>16.388000000000002</v>
      </c>
      <c r="K90" s="15">
        <f t="shared" si="9"/>
        <v>61.325360019526478</v>
      </c>
      <c r="L90" s="8">
        <f>Products!K90</f>
        <v>55</v>
      </c>
      <c r="M90" s="7" t="s">
        <v>24</v>
      </c>
      <c r="N90" s="7">
        <v>43</v>
      </c>
    </row>
    <row r="91" spans="1:14" x14ac:dyDescent="0.2">
      <c r="A91" s="10" t="s">
        <v>616</v>
      </c>
      <c r="B91" s="7">
        <v>520</v>
      </c>
      <c r="C91" s="7" t="s">
        <v>356</v>
      </c>
      <c r="D91" s="7" t="s">
        <v>35</v>
      </c>
      <c r="E91" s="7" t="s">
        <v>292</v>
      </c>
      <c r="F91" s="8">
        <v>0.99</v>
      </c>
      <c r="G91" s="7">
        <v>6</v>
      </c>
      <c r="H91" s="7">
        <f t="shared" si="10"/>
        <v>5.9399999999999995</v>
      </c>
      <c r="I91" s="7">
        <v>4.6139999999999999</v>
      </c>
      <c r="J91" s="7">
        <f t="shared" si="11"/>
        <v>10.553999999999998</v>
      </c>
      <c r="K91" s="15">
        <f t="shared" si="9"/>
        <v>56.281978396816378</v>
      </c>
      <c r="L91" s="8">
        <f>Products!K91</f>
        <v>91.21</v>
      </c>
      <c r="M91" s="7" t="s">
        <v>24</v>
      </c>
      <c r="N91" s="7">
        <v>43</v>
      </c>
    </row>
    <row r="92" spans="1:14" x14ac:dyDescent="0.2">
      <c r="A92" s="10" t="s">
        <v>617</v>
      </c>
      <c r="B92" s="7">
        <v>522</v>
      </c>
      <c r="C92" s="7" t="s">
        <v>375</v>
      </c>
      <c r="D92" s="7" t="s">
        <v>29</v>
      </c>
      <c r="E92" s="7" t="s">
        <v>292</v>
      </c>
      <c r="F92" s="8">
        <v>1.85</v>
      </c>
      <c r="G92" s="7">
        <v>2</v>
      </c>
      <c r="H92" s="7">
        <f t="shared" si="10"/>
        <v>3.7</v>
      </c>
      <c r="I92" s="7">
        <v>4.13</v>
      </c>
      <c r="J92" s="7">
        <f t="shared" si="11"/>
        <v>7.83</v>
      </c>
      <c r="K92" s="15">
        <f t="shared" si="9"/>
        <v>47.254150702426564</v>
      </c>
      <c r="L92" s="8">
        <f>Products!K92</f>
        <v>21.95</v>
      </c>
      <c r="M92" s="7" t="s">
        <v>24</v>
      </c>
      <c r="N92" s="7">
        <v>56</v>
      </c>
    </row>
    <row r="93" spans="1:14" x14ac:dyDescent="0.2">
      <c r="A93" s="10" t="s">
        <v>618</v>
      </c>
      <c r="B93" s="7">
        <v>524</v>
      </c>
      <c r="C93" s="7" t="s">
        <v>373</v>
      </c>
      <c r="D93" s="7" t="s">
        <v>62</v>
      </c>
      <c r="E93" s="7" t="s">
        <v>292</v>
      </c>
      <c r="F93" s="8">
        <v>1.59</v>
      </c>
      <c r="G93" s="7">
        <v>4</v>
      </c>
      <c r="H93" s="7">
        <f t="shared" si="10"/>
        <v>6.36</v>
      </c>
      <c r="I93" s="7">
        <v>5.26</v>
      </c>
      <c r="J93" s="7">
        <f t="shared" si="11"/>
        <v>11.620000000000001</v>
      </c>
      <c r="K93" s="15">
        <f t="shared" si="9"/>
        <v>54.733218588640277</v>
      </c>
      <c r="L93" s="8">
        <f>Products!K93</f>
        <v>84.62</v>
      </c>
      <c r="M93" s="7" t="s">
        <v>24</v>
      </c>
      <c r="N93" s="7">
        <v>56</v>
      </c>
    </row>
    <row r="94" spans="1:14" x14ac:dyDescent="0.2">
      <c r="A94" s="10" t="s">
        <v>619</v>
      </c>
      <c r="B94" s="7">
        <v>525</v>
      </c>
      <c r="C94" s="7" t="s">
        <v>390</v>
      </c>
      <c r="D94" s="7" t="s">
        <v>62</v>
      </c>
      <c r="E94" s="7" t="s">
        <v>292</v>
      </c>
      <c r="F94" s="8">
        <v>0.46</v>
      </c>
      <c r="G94" s="7">
        <v>6</v>
      </c>
      <c r="H94" s="7">
        <f t="shared" si="10"/>
        <v>2.7600000000000002</v>
      </c>
      <c r="I94" s="7"/>
      <c r="J94" s="7">
        <f t="shared" si="11"/>
        <v>2.7600000000000002</v>
      </c>
      <c r="K94" s="15">
        <f t="shared" si="9"/>
        <v>100</v>
      </c>
      <c r="L94" s="8">
        <f>Products!K94</f>
        <v>84.62</v>
      </c>
      <c r="M94" s="7" t="s">
        <v>24</v>
      </c>
      <c r="N94" s="7">
        <v>26</v>
      </c>
    </row>
    <row r="95" spans="1:14" x14ac:dyDescent="0.2">
      <c r="A95" s="10" t="s">
        <v>620</v>
      </c>
      <c r="B95" s="7">
        <v>526</v>
      </c>
      <c r="C95" s="7" t="s">
        <v>369</v>
      </c>
      <c r="D95" s="7" t="s">
        <v>29</v>
      </c>
      <c r="E95" s="7" t="s">
        <v>292</v>
      </c>
      <c r="F95" s="8">
        <v>1.95</v>
      </c>
      <c r="G95" s="7">
        <v>4</v>
      </c>
      <c r="H95" s="7">
        <f t="shared" si="10"/>
        <v>7.8</v>
      </c>
      <c r="I95" s="7"/>
      <c r="J95" s="7">
        <f t="shared" si="11"/>
        <v>7.8</v>
      </c>
      <c r="K95" s="15">
        <f t="shared" si="9"/>
        <v>100</v>
      </c>
      <c r="L95" s="8">
        <f>Products!K95</f>
        <v>18.059999999999999</v>
      </c>
      <c r="M95" s="7" t="s">
        <v>24</v>
      </c>
      <c r="N95" s="7">
        <v>43</v>
      </c>
    </row>
    <row r="96" spans="1:14" x14ac:dyDescent="0.2">
      <c r="A96" s="10" t="s">
        <v>621</v>
      </c>
      <c r="B96" s="7">
        <v>527</v>
      </c>
      <c r="C96" s="7" t="s">
        <v>389</v>
      </c>
      <c r="D96" s="7" t="s">
        <v>62</v>
      </c>
      <c r="E96" s="7" t="s">
        <v>292</v>
      </c>
      <c r="F96" s="8">
        <v>0.36</v>
      </c>
      <c r="G96" s="7">
        <v>12</v>
      </c>
      <c r="H96" s="7">
        <f t="shared" si="10"/>
        <v>4.32</v>
      </c>
      <c r="I96" s="7"/>
      <c r="J96" s="7">
        <f t="shared" si="11"/>
        <v>4.32</v>
      </c>
      <c r="K96" s="15">
        <f t="shared" si="9"/>
        <v>100</v>
      </c>
      <c r="L96" s="8">
        <f>Products!K96</f>
        <v>175.6</v>
      </c>
      <c r="M96" s="7" t="s">
        <v>24</v>
      </c>
      <c r="N96" s="7">
        <v>26</v>
      </c>
    </row>
    <row r="97" spans="1:14" x14ac:dyDescent="0.2">
      <c r="A97" s="10" t="s">
        <v>622</v>
      </c>
      <c r="B97" s="7">
        <v>532</v>
      </c>
      <c r="C97" s="7" t="s">
        <v>372</v>
      </c>
      <c r="D97" s="7" t="s">
        <v>29</v>
      </c>
      <c r="E97" s="7" t="s">
        <v>292</v>
      </c>
      <c r="F97" s="8">
        <v>1.23</v>
      </c>
      <c r="G97" s="7">
        <v>6</v>
      </c>
      <c r="H97" s="7">
        <f t="shared" si="10"/>
        <v>7.38</v>
      </c>
      <c r="I97" s="7"/>
      <c r="J97" s="7">
        <f t="shared" si="11"/>
        <v>7.38</v>
      </c>
      <c r="K97" s="15">
        <f t="shared" si="9"/>
        <v>100</v>
      </c>
      <c r="L97" s="8">
        <f>Products!K97</f>
        <v>328.13</v>
      </c>
      <c r="M97" s="7" t="s">
        <v>24</v>
      </c>
      <c r="N97" s="7">
        <v>43</v>
      </c>
    </row>
    <row r="98" spans="1:14" x14ac:dyDescent="0.2">
      <c r="A98" s="10" t="s">
        <v>623</v>
      </c>
      <c r="B98" s="7">
        <v>533</v>
      </c>
      <c r="C98" s="7" t="s">
        <v>378</v>
      </c>
      <c r="D98" s="7" t="s">
        <v>29</v>
      </c>
      <c r="E98" s="7" t="s">
        <v>292</v>
      </c>
      <c r="F98" s="8">
        <v>1.35</v>
      </c>
      <c r="G98" s="7">
        <v>4</v>
      </c>
      <c r="H98" s="11">
        <f t="shared" si="10"/>
        <v>5.4</v>
      </c>
      <c r="I98" s="11">
        <v>2.9</v>
      </c>
      <c r="J98" s="11">
        <f t="shared" si="11"/>
        <v>8.3000000000000007</v>
      </c>
      <c r="K98" s="15">
        <f t="shared" si="9"/>
        <v>65.060240963855421</v>
      </c>
      <c r="L98" s="8">
        <f>Products!K98</f>
        <v>60.63</v>
      </c>
      <c r="M98" s="7" t="s">
        <v>24</v>
      </c>
      <c r="N98" s="7">
        <v>57</v>
      </c>
    </row>
    <row r="99" spans="1:14" x14ac:dyDescent="0.2">
      <c r="A99" s="10" t="s">
        <v>624</v>
      </c>
      <c r="B99" s="7">
        <v>534</v>
      </c>
      <c r="C99" s="7" t="s">
        <v>379</v>
      </c>
      <c r="D99" s="7" t="s">
        <v>62</v>
      </c>
      <c r="E99" s="7" t="s">
        <v>292</v>
      </c>
      <c r="F99" s="8">
        <v>0.65</v>
      </c>
      <c r="G99" s="7">
        <v>2</v>
      </c>
      <c r="H99" s="11">
        <f t="shared" si="10"/>
        <v>1.3</v>
      </c>
      <c r="I99" s="7"/>
      <c r="J99" s="11">
        <f t="shared" si="11"/>
        <v>1.3</v>
      </c>
      <c r="K99" s="15">
        <f t="shared" si="9"/>
        <v>100</v>
      </c>
      <c r="L99" s="8">
        <f>Products!K99</f>
        <v>130.97</v>
      </c>
      <c r="M99" s="7" t="s">
        <v>24</v>
      </c>
      <c r="N99" s="7">
        <v>58</v>
      </c>
    </row>
    <row r="100" spans="1:14" x14ac:dyDescent="0.2">
      <c r="A100" s="10" t="s">
        <v>625</v>
      </c>
      <c r="B100" s="7">
        <v>535</v>
      </c>
      <c r="C100" s="7" t="s">
        <v>380</v>
      </c>
      <c r="D100" s="7" t="s">
        <v>62</v>
      </c>
      <c r="E100" s="7" t="s">
        <v>292</v>
      </c>
      <c r="F100" s="8">
        <v>1.08</v>
      </c>
      <c r="G100" s="7">
        <v>16</v>
      </c>
      <c r="H100" s="11">
        <f t="shared" si="10"/>
        <v>17.28</v>
      </c>
      <c r="I100" s="7">
        <v>4.0599999999999996</v>
      </c>
      <c r="J100" s="11">
        <f t="shared" si="11"/>
        <v>21.34</v>
      </c>
      <c r="K100" s="15">
        <f t="shared" si="9"/>
        <v>80.974695407685104</v>
      </c>
      <c r="L100" s="8">
        <f>Products!K100</f>
        <v>113.04</v>
      </c>
      <c r="M100" s="7" t="s">
        <v>24</v>
      </c>
      <c r="N100" s="7">
        <v>58</v>
      </c>
    </row>
    <row r="101" spans="1:14" x14ac:dyDescent="0.2">
      <c r="A101" s="10" t="s">
        <v>626</v>
      </c>
      <c r="B101" s="7">
        <v>536</v>
      </c>
      <c r="C101" s="7" t="s">
        <v>449</v>
      </c>
      <c r="D101" s="7" t="s">
        <v>29</v>
      </c>
      <c r="E101" s="7" t="s">
        <v>292</v>
      </c>
      <c r="F101" s="8">
        <v>2.1339999999999999</v>
      </c>
      <c r="G101" s="7">
        <v>4</v>
      </c>
      <c r="H101" s="11">
        <f t="shared" si="10"/>
        <v>8.5359999999999996</v>
      </c>
      <c r="I101" s="7"/>
      <c r="J101" s="11">
        <f t="shared" si="11"/>
        <v>8.5359999999999996</v>
      </c>
      <c r="K101" s="15">
        <f t="shared" si="9"/>
        <v>100</v>
      </c>
      <c r="L101" s="8">
        <f>Products!K101</f>
        <v>33.21</v>
      </c>
      <c r="M101" s="7" t="s">
        <v>24</v>
      </c>
      <c r="N101" s="7">
        <v>58</v>
      </c>
    </row>
    <row r="102" spans="1:14" x14ac:dyDescent="0.2">
      <c r="A102" s="10" t="s">
        <v>627</v>
      </c>
      <c r="B102" s="7">
        <v>537</v>
      </c>
      <c r="C102" s="7" t="s">
        <v>450</v>
      </c>
      <c r="D102" s="7" t="s">
        <v>29</v>
      </c>
      <c r="E102" s="7" t="s">
        <v>292</v>
      </c>
      <c r="F102" s="8">
        <v>2.0339999999999998</v>
      </c>
      <c r="G102" s="7">
        <v>4</v>
      </c>
      <c r="H102" s="11">
        <f t="shared" si="10"/>
        <v>8.1359999999999992</v>
      </c>
      <c r="I102" s="7"/>
      <c r="J102" s="11">
        <f t="shared" si="11"/>
        <v>8.1359999999999992</v>
      </c>
      <c r="K102" s="15">
        <f t="shared" si="9"/>
        <v>100</v>
      </c>
      <c r="L102" s="8">
        <f>Products!K102</f>
        <v>113.22</v>
      </c>
      <c r="M102" s="7" t="s">
        <v>24</v>
      </c>
      <c r="N102" s="7">
        <v>58</v>
      </c>
    </row>
    <row r="103" spans="1:14" x14ac:dyDescent="0.2">
      <c r="A103" s="10" t="s">
        <v>628</v>
      </c>
      <c r="B103" s="7">
        <v>538</v>
      </c>
      <c r="C103" s="7" t="s">
        <v>451</v>
      </c>
      <c r="D103" s="7" t="s">
        <v>62</v>
      </c>
      <c r="E103" s="7" t="s">
        <v>292</v>
      </c>
      <c r="F103" s="8">
        <v>1.02</v>
      </c>
      <c r="G103" s="7">
        <v>9</v>
      </c>
      <c r="H103" s="11">
        <f t="shared" si="10"/>
        <v>9.18</v>
      </c>
      <c r="I103" s="7"/>
      <c r="J103" s="11">
        <f t="shared" si="11"/>
        <v>9.18</v>
      </c>
      <c r="K103" s="15">
        <f t="shared" si="9"/>
        <v>100</v>
      </c>
      <c r="L103" s="8">
        <f>Products!K103</f>
        <v>26.75</v>
      </c>
      <c r="M103" s="7" t="s">
        <v>24</v>
      </c>
      <c r="N103" s="7">
        <v>58</v>
      </c>
    </row>
    <row r="104" spans="1:14" x14ac:dyDescent="0.2">
      <c r="A104" s="10" t="s">
        <v>629</v>
      </c>
      <c r="B104" s="7">
        <v>539</v>
      </c>
      <c r="C104" s="7" t="s">
        <v>452</v>
      </c>
      <c r="D104" s="7" t="s">
        <v>62</v>
      </c>
      <c r="E104" s="7" t="s">
        <v>292</v>
      </c>
      <c r="F104" s="8">
        <v>1.476</v>
      </c>
      <c r="G104" s="7">
        <v>6</v>
      </c>
      <c r="H104" s="11">
        <f t="shared" si="10"/>
        <v>8.8559999999999999</v>
      </c>
      <c r="I104" s="7"/>
      <c r="J104" s="11">
        <f t="shared" si="11"/>
        <v>8.8559999999999999</v>
      </c>
      <c r="K104" s="15">
        <f t="shared" si="9"/>
        <v>100</v>
      </c>
      <c r="L104" s="8">
        <f>Products!K104</f>
        <v>59.95</v>
      </c>
      <c r="M104" s="7" t="s">
        <v>24</v>
      </c>
      <c r="N104" s="7">
        <v>58</v>
      </c>
    </row>
    <row r="105" spans="1:14" x14ac:dyDescent="0.2">
      <c r="A105" s="10" t="s">
        <v>630</v>
      </c>
      <c r="B105" s="7">
        <v>540</v>
      </c>
      <c r="C105" s="7" t="s">
        <v>382</v>
      </c>
      <c r="D105" s="7" t="s">
        <v>62</v>
      </c>
      <c r="E105" s="7" t="s">
        <v>292</v>
      </c>
      <c r="F105" s="8">
        <v>0.20599999999999999</v>
      </c>
      <c r="G105" s="7">
        <v>48</v>
      </c>
      <c r="H105" s="11">
        <f t="shared" si="10"/>
        <v>9.8879999999999999</v>
      </c>
      <c r="I105" s="7">
        <v>2.94</v>
      </c>
      <c r="J105" s="11">
        <f t="shared" si="11"/>
        <v>12.827999999999999</v>
      </c>
      <c r="K105" s="15">
        <f t="shared" si="9"/>
        <v>77.081384471468667</v>
      </c>
      <c r="L105" s="8">
        <f>Products!K105</f>
        <v>75.22</v>
      </c>
      <c r="M105" s="7" t="s">
        <v>24</v>
      </c>
      <c r="N105" s="7">
        <v>58</v>
      </c>
    </row>
    <row r="106" spans="1:14" x14ac:dyDescent="0.2">
      <c r="A106" s="10" t="s">
        <v>631</v>
      </c>
      <c r="B106" s="7">
        <v>541</v>
      </c>
      <c r="C106" s="7" t="s">
        <v>383</v>
      </c>
      <c r="D106" s="7" t="s">
        <v>62</v>
      </c>
      <c r="E106" s="7" t="s">
        <v>292</v>
      </c>
      <c r="F106" s="8">
        <v>0.371</v>
      </c>
      <c r="G106" s="7">
        <v>48</v>
      </c>
      <c r="H106" s="11">
        <f t="shared" si="10"/>
        <v>17.808</v>
      </c>
      <c r="I106" s="7"/>
      <c r="J106" s="11">
        <f t="shared" si="11"/>
        <v>17.808</v>
      </c>
      <c r="K106" s="15">
        <f t="shared" si="9"/>
        <v>100</v>
      </c>
      <c r="L106" s="8">
        <f>Products!K106</f>
        <v>56.44</v>
      </c>
      <c r="M106" s="7" t="s">
        <v>24</v>
      </c>
      <c r="N106" s="7">
        <v>58</v>
      </c>
    </row>
    <row r="107" spans="1:14" x14ac:dyDescent="0.2">
      <c r="A107" s="10" t="s">
        <v>632</v>
      </c>
      <c r="B107" s="7">
        <v>542</v>
      </c>
      <c r="C107" s="7" t="s">
        <v>476</v>
      </c>
      <c r="D107" s="7" t="s">
        <v>155</v>
      </c>
      <c r="E107" s="7" t="s">
        <v>292</v>
      </c>
      <c r="F107" s="16">
        <v>1.07</v>
      </c>
      <c r="G107" s="7">
        <v>6</v>
      </c>
      <c r="H107" s="7">
        <f t="shared" si="10"/>
        <v>6.42</v>
      </c>
      <c r="I107" s="7">
        <v>5.08</v>
      </c>
      <c r="J107" s="7">
        <f t="shared" si="11"/>
        <v>11.5</v>
      </c>
      <c r="K107" s="15">
        <f>H107/J107*100</f>
        <v>55.826086956521735</v>
      </c>
      <c r="L107" s="8">
        <f>Products!K107</f>
        <v>75.83</v>
      </c>
      <c r="M107" s="7" t="s">
        <v>24</v>
      </c>
      <c r="N107" s="7">
        <v>40</v>
      </c>
    </row>
    <row r="108" spans="1:14" x14ac:dyDescent="0.2">
      <c r="A108" s="10" t="s">
        <v>633</v>
      </c>
      <c r="B108" s="7">
        <v>543</v>
      </c>
      <c r="C108" s="7" t="s">
        <v>488</v>
      </c>
      <c r="D108" s="7" t="s">
        <v>60</v>
      </c>
      <c r="E108" s="7" t="s">
        <v>292</v>
      </c>
      <c r="F108" s="8">
        <v>2.41</v>
      </c>
      <c r="G108" s="7">
        <v>2</v>
      </c>
      <c r="H108" s="7">
        <f t="shared" si="10"/>
        <v>4.82</v>
      </c>
      <c r="I108" s="7"/>
      <c r="J108" s="7">
        <f t="shared" si="11"/>
        <v>4.82</v>
      </c>
      <c r="K108" s="15">
        <f t="shared" ref="K108:K131" si="12">H108/J108*100</f>
        <v>100</v>
      </c>
      <c r="L108" s="8">
        <f>Products!K108</f>
        <v>158.63</v>
      </c>
      <c r="M108" s="7" t="s">
        <v>24</v>
      </c>
      <c r="N108" s="7">
        <v>40</v>
      </c>
    </row>
    <row r="109" spans="1:14" x14ac:dyDescent="0.2">
      <c r="A109" s="10" t="s">
        <v>634</v>
      </c>
      <c r="B109" s="7">
        <v>544</v>
      </c>
      <c r="C109" s="7" t="s">
        <v>489</v>
      </c>
      <c r="D109" s="7" t="s">
        <v>60</v>
      </c>
      <c r="E109" s="7" t="s">
        <v>292</v>
      </c>
      <c r="F109" s="8">
        <v>2.41</v>
      </c>
      <c r="G109" s="7">
        <v>2</v>
      </c>
      <c r="H109" s="7">
        <f t="shared" ref="H109:H154" si="13">F109*G109</f>
        <v>4.82</v>
      </c>
      <c r="I109" s="7"/>
      <c r="J109" s="7">
        <f t="shared" si="11"/>
        <v>4.82</v>
      </c>
      <c r="K109" s="15">
        <f t="shared" si="12"/>
        <v>100</v>
      </c>
      <c r="L109" s="8">
        <f>Products!K109</f>
        <v>144.47</v>
      </c>
      <c r="M109" s="7" t="s">
        <v>24</v>
      </c>
      <c r="N109" s="7">
        <v>40</v>
      </c>
    </row>
    <row r="110" spans="1:14" x14ac:dyDescent="0.2">
      <c r="A110" s="10" t="s">
        <v>635</v>
      </c>
      <c r="B110" s="7">
        <v>545</v>
      </c>
      <c r="C110" s="7" t="s">
        <v>388</v>
      </c>
      <c r="D110" s="7" t="s">
        <v>62</v>
      </c>
      <c r="E110" s="7" t="s">
        <v>292</v>
      </c>
      <c r="F110" s="8">
        <v>4.49</v>
      </c>
      <c r="G110" s="7">
        <v>2</v>
      </c>
      <c r="H110" s="7">
        <f t="shared" si="13"/>
        <v>8.98</v>
      </c>
      <c r="I110" s="7"/>
      <c r="J110" s="7">
        <f t="shared" si="11"/>
        <v>8.98</v>
      </c>
      <c r="K110" s="15">
        <f t="shared" si="12"/>
        <v>100</v>
      </c>
      <c r="L110" s="8">
        <f>Products!K110</f>
        <v>45.8</v>
      </c>
      <c r="M110" s="7" t="s">
        <v>24</v>
      </c>
      <c r="N110" s="7">
        <v>40</v>
      </c>
    </row>
    <row r="111" spans="1:14" x14ac:dyDescent="0.2">
      <c r="A111" s="10" t="s">
        <v>636</v>
      </c>
      <c r="B111" s="7">
        <v>546</v>
      </c>
      <c r="C111" s="7" t="s">
        <v>413</v>
      </c>
      <c r="D111" s="7" t="s">
        <v>62</v>
      </c>
      <c r="E111" s="7" t="s">
        <v>292</v>
      </c>
      <c r="F111" s="8">
        <v>1.38</v>
      </c>
      <c r="G111" s="7">
        <v>6</v>
      </c>
      <c r="H111" s="7">
        <f t="shared" si="13"/>
        <v>8.2799999999999994</v>
      </c>
      <c r="I111" s="7">
        <v>3.6840000000000002</v>
      </c>
      <c r="J111" s="7">
        <f t="shared" si="11"/>
        <v>11.963999999999999</v>
      </c>
      <c r="K111" s="15">
        <f t="shared" si="12"/>
        <v>69.207622868605824</v>
      </c>
      <c r="L111" s="8">
        <f>Products!K111</f>
        <v>102.54</v>
      </c>
      <c r="M111" s="7" t="s">
        <v>24</v>
      </c>
      <c r="N111" s="7">
        <v>53</v>
      </c>
    </row>
    <row r="112" spans="1:14" x14ac:dyDescent="0.2">
      <c r="A112" s="10" t="s">
        <v>637</v>
      </c>
      <c r="B112" s="7">
        <v>547</v>
      </c>
      <c r="C112" s="7" t="s">
        <v>461</v>
      </c>
      <c r="D112" s="7" t="s">
        <v>391</v>
      </c>
      <c r="E112" s="7" t="s">
        <v>292</v>
      </c>
      <c r="F112" s="8">
        <v>10.66</v>
      </c>
      <c r="G112" s="7">
        <v>1</v>
      </c>
      <c r="H112" s="7">
        <f t="shared" si="13"/>
        <v>10.66</v>
      </c>
      <c r="I112" s="7">
        <v>7.63</v>
      </c>
      <c r="J112" s="7">
        <f t="shared" si="11"/>
        <v>18.29</v>
      </c>
      <c r="K112" s="15">
        <f t="shared" si="12"/>
        <v>58.283214871514488</v>
      </c>
      <c r="L112" s="8">
        <f>Products!K112</f>
        <v>25</v>
      </c>
      <c r="M112" s="7" t="s">
        <v>24</v>
      </c>
      <c r="N112" s="7">
        <v>61</v>
      </c>
    </row>
    <row r="113" spans="1:14" x14ac:dyDescent="0.2">
      <c r="A113" s="10" t="s">
        <v>638</v>
      </c>
      <c r="B113" s="7">
        <v>548</v>
      </c>
      <c r="C113" s="7" t="s">
        <v>415</v>
      </c>
      <c r="D113" s="7" t="s">
        <v>62</v>
      </c>
      <c r="E113" s="7" t="s">
        <v>292</v>
      </c>
      <c r="F113" s="8">
        <v>4.2</v>
      </c>
      <c r="G113" s="7">
        <v>1</v>
      </c>
      <c r="H113" s="7">
        <f t="shared" si="13"/>
        <v>4.2</v>
      </c>
      <c r="I113" s="7"/>
      <c r="J113" s="7">
        <f t="shared" si="11"/>
        <v>4.2</v>
      </c>
      <c r="K113" s="15">
        <f t="shared" si="12"/>
        <v>100</v>
      </c>
      <c r="L113" s="8">
        <f>Products!K113</f>
        <v>61.1</v>
      </c>
      <c r="M113" s="7" t="s">
        <v>24</v>
      </c>
      <c r="N113" s="7">
        <v>26</v>
      </c>
    </row>
    <row r="114" spans="1:14" x14ac:dyDescent="0.2">
      <c r="A114" s="10" t="s">
        <v>639</v>
      </c>
      <c r="B114" s="7">
        <v>549</v>
      </c>
      <c r="C114" s="7" t="s">
        <v>397</v>
      </c>
      <c r="D114" s="7" t="s">
        <v>62</v>
      </c>
      <c r="E114" s="7" t="s">
        <v>292</v>
      </c>
      <c r="F114" s="8">
        <v>0.189</v>
      </c>
      <c r="G114" s="7">
        <v>26</v>
      </c>
      <c r="H114" s="7">
        <f t="shared" si="13"/>
        <v>4.9139999999999997</v>
      </c>
      <c r="I114" s="11">
        <v>3</v>
      </c>
      <c r="J114" s="7">
        <f t="shared" si="11"/>
        <v>7.9139999999999997</v>
      </c>
      <c r="K114" s="15">
        <f t="shared" si="12"/>
        <v>62.092494313874148</v>
      </c>
      <c r="L114" s="8">
        <f>Products!K114</f>
        <v>73.83</v>
      </c>
      <c r="M114" s="7" t="s">
        <v>24</v>
      </c>
      <c r="N114" s="7">
        <v>53</v>
      </c>
    </row>
    <row r="115" spans="1:14" x14ac:dyDescent="0.2">
      <c r="A115" s="10" t="s">
        <v>640</v>
      </c>
      <c r="B115" s="7">
        <v>550</v>
      </c>
      <c r="C115" s="17" t="s">
        <v>395</v>
      </c>
      <c r="D115" s="7" t="s">
        <v>29</v>
      </c>
      <c r="E115" s="7" t="s">
        <v>292</v>
      </c>
      <c r="F115" s="8">
        <v>2.34</v>
      </c>
      <c r="G115" s="7">
        <v>1</v>
      </c>
      <c r="H115" s="7">
        <f t="shared" si="13"/>
        <v>2.34</v>
      </c>
      <c r="I115" s="7"/>
      <c r="J115" s="7">
        <f t="shared" si="11"/>
        <v>2.34</v>
      </c>
      <c r="K115" s="15">
        <f t="shared" si="12"/>
        <v>100</v>
      </c>
      <c r="L115" s="8">
        <f>Products!K115</f>
        <v>158.4</v>
      </c>
      <c r="M115" s="7" t="s">
        <v>24</v>
      </c>
      <c r="N115" s="7">
        <v>44</v>
      </c>
    </row>
    <row r="116" spans="1:14" x14ac:dyDescent="0.2">
      <c r="A116" s="10" t="s">
        <v>641</v>
      </c>
      <c r="B116" s="7">
        <v>551</v>
      </c>
      <c r="C116" s="7" t="s">
        <v>396</v>
      </c>
      <c r="D116" s="7" t="s">
        <v>391</v>
      </c>
      <c r="E116" s="7" t="s">
        <v>408</v>
      </c>
      <c r="F116" s="8">
        <v>43</v>
      </c>
      <c r="G116" s="7">
        <v>1</v>
      </c>
      <c r="H116" s="7">
        <f t="shared" si="13"/>
        <v>43</v>
      </c>
      <c r="I116" s="7"/>
      <c r="J116" s="7">
        <f t="shared" si="11"/>
        <v>43</v>
      </c>
      <c r="K116" s="15">
        <f t="shared" si="12"/>
        <v>100</v>
      </c>
      <c r="L116" s="8">
        <f>Products!K116</f>
        <v>158.4</v>
      </c>
      <c r="M116" s="7" t="s">
        <v>24</v>
      </c>
      <c r="N116" s="7">
        <v>61</v>
      </c>
    </row>
    <row r="117" spans="1:14" x14ac:dyDescent="0.2">
      <c r="A117" s="10" t="s">
        <v>642</v>
      </c>
      <c r="B117" s="7">
        <v>552</v>
      </c>
      <c r="C117" s="7" t="s">
        <v>398</v>
      </c>
      <c r="D117" s="7" t="s">
        <v>391</v>
      </c>
      <c r="E117" s="7" t="s">
        <v>408</v>
      </c>
      <c r="F117" s="8">
        <v>28.2</v>
      </c>
      <c r="G117" s="7">
        <v>1</v>
      </c>
      <c r="H117" s="7">
        <f t="shared" si="13"/>
        <v>28.2</v>
      </c>
      <c r="I117" s="7"/>
      <c r="J117" s="7">
        <f t="shared" si="11"/>
        <v>28.2</v>
      </c>
      <c r="K117" s="15">
        <f t="shared" si="12"/>
        <v>100</v>
      </c>
      <c r="L117" s="8">
        <f>Products!K117</f>
        <v>357.6</v>
      </c>
      <c r="M117" s="7" t="s">
        <v>24</v>
      </c>
      <c r="N117" s="7">
        <v>61</v>
      </c>
    </row>
    <row r="118" spans="1:14" x14ac:dyDescent="0.2">
      <c r="A118" s="10" t="s">
        <v>643</v>
      </c>
      <c r="B118" s="7">
        <v>553</v>
      </c>
      <c r="C118" s="7" t="s">
        <v>399</v>
      </c>
      <c r="D118" s="7" t="s">
        <v>155</v>
      </c>
      <c r="E118" s="7" t="s">
        <v>408</v>
      </c>
      <c r="F118" s="8">
        <v>53.2</v>
      </c>
      <c r="G118" s="7">
        <v>1</v>
      </c>
      <c r="H118" s="7">
        <f t="shared" si="13"/>
        <v>53.2</v>
      </c>
      <c r="I118" s="7"/>
      <c r="J118" s="7">
        <f t="shared" si="11"/>
        <v>53.2</v>
      </c>
      <c r="K118" s="15">
        <f t="shared" si="12"/>
        <v>100</v>
      </c>
      <c r="L118" s="8">
        <f>Products!K118</f>
        <v>82.3</v>
      </c>
      <c r="M118" s="7" t="s">
        <v>24</v>
      </c>
      <c r="N118" s="7">
        <v>61</v>
      </c>
    </row>
    <row r="119" spans="1:14" x14ac:dyDescent="0.2">
      <c r="A119" s="10" t="s">
        <v>644</v>
      </c>
      <c r="B119" s="7">
        <v>554</v>
      </c>
      <c r="C119" s="7" t="s">
        <v>400</v>
      </c>
      <c r="D119" s="7" t="s">
        <v>155</v>
      </c>
      <c r="E119" s="7" t="s">
        <v>408</v>
      </c>
      <c r="F119" s="8">
        <v>37</v>
      </c>
      <c r="G119" s="7">
        <v>1</v>
      </c>
      <c r="H119" s="7">
        <f t="shared" si="13"/>
        <v>37</v>
      </c>
      <c r="I119" s="7"/>
      <c r="J119" s="7">
        <f t="shared" si="11"/>
        <v>37</v>
      </c>
      <c r="K119" s="15">
        <f t="shared" si="12"/>
        <v>100</v>
      </c>
      <c r="L119" s="8">
        <f>Products!K119</f>
        <v>786</v>
      </c>
      <c r="M119" s="7" t="s">
        <v>24</v>
      </c>
      <c r="N119" s="7">
        <v>61</v>
      </c>
    </row>
    <row r="120" spans="1:14" x14ac:dyDescent="0.2">
      <c r="A120" s="10" t="s">
        <v>645</v>
      </c>
      <c r="B120" s="7">
        <v>555</v>
      </c>
      <c r="C120" s="7" t="s">
        <v>401</v>
      </c>
      <c r="D120" s="7" t="s">
        <v>155</v>
      </c>
      <c r="E120" s="7" t="s">
        <v>408</v>
      </c>
      <c r="F120" s="8">
        <v>49</v>
      </c>
      <c r="G120" s="7">
        <v>1</v>
      </c>
      <c r="H120" s="7">
        <f t="shared" si="13"/>
        <v>49</v>
      </c>
      <c r="I120" s="7"/>
      <c r="J120" s="7">
        <f t="shared" si="11"/>
        <v>49</v>
      </c>
      <c r="K120" s="15">
        <f t="shared" si="12"/>
        <v>100</v>
      </c>
      <c r="L120" s="8">
        <f>Products!K120</f>
        <v>335.12</v>
      </c>
      <c r="M120" s="7" t="s">
        <v>24</v>
      </c>
      <c r="N120" s="7">
        <v>61</v>
      </c>
    </row>
    <row r="121" spans="1:14" x14ac:dyDescent="0.2">
      <c r="A121" s="10" t="s">
        <v>646</v>
      </c>
      <c r="B121" s="7">
        <v>556</v>
      </c>
      <c r="C121" s="7" t="s">
        <v>402</v>
      </c>
      <c r="D121" s="7" t="s">
        <v>391</v>
      </c>
      <c r="E121" s="7" t="s">
        <v>291</v>
      </c>
      <c r="F121" s="8">
        <v>16.46</v>
      </c>
      <c r="G121" s="7">
        <v>1</v>
      </c>
      <c r="H121" s="7">
        <f t="shared" si="13"/>
        <v>16.46</v>
      </c>
      <c r="I121" s="7"/>
      <c r="J121" s="7">
        <f t="shared" si="11"/>
        <v>16.46</v>
      </c>
      <c r="K121" s="15">
        <f t="shared" si="12"/>
        <v>100</v>
      </c>
      <c r="L121" s="8">
        <f>Products!K121</f>
        <v>22.47</v>
      </c>
      <c r="M121" s="7" t="s">
        <v>24</v>
      </c>
      <c r="N121" s="7">
        <v>61</v>
      </c>
    </row>
    <row r="122" spans="1:14" x14ac:dyDescent="0.2">
      <c r="A122" s="10" t="s">
        <v>647</v>
      </c>
      <c r="B122" s="7">
        <v>557</v>
      </c>
      <c r="C122" s="7" t="s">
        <v>403</v>
      </c>
      <c r="D122" s="7" t="s">
        <v>155</v>
      </c>
      <c r="E122" s="7" t="s">
        <v>408</v>
      </c>
      <c r="F122" s="8">
        <v>29</v>
      </c>
      <c r="G122" s="7">
        <v>1</v>
      </c>
      <c r="H122" s="7">
        <f t="shared" si="13"/>
        <v>29</v>
      </c>
      <c r="I122" s="7"/>
      <c r="J122" s="7">
        <f t="shared" si="11"/>
        <v>29</v>
      </c>
      <c r="K122" s="15">
        <f t="shared" si="12"/>
        <v>100</v>
      </c>
      <c r="L122" s="8">
        <f>Products!K122</f>
        <v>161.4</v>
      </c>
      <c r="M122" s="7" t="s">
        <v>24</v>
      </c>
      <c r="N122" s="7">
        <v>61</v>
      </c>
    </row>
    <row r="123" spans="1:14" x14ac:dyDescent="0.2">
      <c r="A123" s="10" t="s">
        <v>648</v>
      </c>
      <c r="B123" s="7">
        <v>558</v>
      </c>
      <c r="C123" s="7" t="s">
        <v>404</v>
      </c>
      <c r="D123" s="7" t="s">
        <v>155</v>
      </c>
      <c r="E123" s="7" t="s">
        <v>408</v>
      </c>
      <c r="F123" s="8">
        <v>83</v>
      </c>
      <c r="G123" s="7">
        <v>1</v>
      </c>
      <c r="H123" s="7">
        <f t="shared" si="13"/>
        <v>83</v>
      </c>
      <c r="I123" s="7"/>
      <c r="J123" s="7">
        <f t="shared" si="11"/>
        <v>83</v>
      </c>
      <c r="K123" s="15">
        <f t="shared" si="12"/>
        <v>100</v>
      </c>
      <c r="L123" s="8">
        <f>Products!K123</f>
        <v>3224</v>
      </c>
      <c r="M123" s="7" t="s">
        <v>24</v>
      </c>
      <c r="N123" s="7">
        <v>61</v>
      </c>
    </row>
    <row r="124" spans="1:14" x14ac:dyDescent="0.2">
      <c r="A124" s="10" t="s">
        <v>649</v>
      </c>
      <c r="B124" s="7">
        <v>559</v>
      </c>
      <c r="C124" s="7" t="s">
        <v>405</v>
      </c>
      <c r="D124" s="7" t="s">
        <v>155</v>
      </c>
      <c r="E124" s="7" t="s">
        <v>408</v>
      </c>
      <c r="F124" s="8">
        <v>50</v>
      </c>
      <c r="G124" s="7">
        <v>1</v>
      </c>
      <c r="H124" s="7">
        <f t="shared" si="13"/>
        <v>50</v>
      </c>
      <c r="I124" s="7"/>
      <c r="J124" s="7">
        <f t="shared" si="11"/>
        <v>50</v>
      </c>
      <c r="K124" s="15">
        <f t="shared" si="12"/>
        <v>100</v>
      </c>
      <c r="L124" s="8">
        <f>Products!K124</f>
        <v>2266</v>
      </c>
      <c r="M124" s="7" t="s">
        <v>24</v>
      </c>
      <c r="N124" s="7">
        <v>61</v>
      </c>
    </row>
    <row r="125" spans="1:14" x14ac:dyDescent="0.2">
      <c r="A125" s="10" t="s">
        <v>650</v>
      </c>
      <c r="B125" s="7">
        <v>560</v>
      </c>
      <c r="C125" s="7" t="s">
        <v>406</v>
      </c>
      <c r="D125" s="7" t="s">
        <v>155</v>
      </c>
      <c r="E125" s="7" t="s">
        <v>408</v>
      </c>
      <c r="F125" s="8">
        <v>78</v>
      </c>
      <c r="G125" s="7">
        <v>1</v>
      </c>
      <c r="H125" s="7">
        <f t="shared" si="13"/>
        <v>78</v>
      </c>
      <c r="I125" s="7"/>
      <c r="J125" s="7">
        <f t="shared" si="11"/>
        <v>78</v>
      </c>
      <c r="K125" s="15">
        <f t="shared" si="12"/>
        <v>100</v>
      </c>
      <c r="L125" s="8">
        <f>Products!K125</f>
        <v>3992</v>
      </c>
      <c r="M125" s="7" t="s">
        <v>24</v>
      </c>
      <c r="N125" s="7">
        <v>61</v>
      </c>
    </row>
    <row r="126" spans="1:14" x14ac:dyDescent="0.2">
      <c r="A126" s="10" t="s">
        <v>651</v>
      </c>
      <c r="B126" s="7">
        <v>561</v>
      </c>
      <c r="C126" s="7" t="s">
        <v>407</v>
      </c>
      <c r="D126" s="7" t="s">
        <v>155</v>
      </c>
      <c r="E126" s="7" t="s">
        <v>408</v>
      </c>
      <c r="F126" s="8">
        <v>37.5</v>
      </c>
      <c r="G126" s="7">
        <v>1</v>
      </c>
      <c r="H126" s="7">
        <f t="shared" si="13"/>
        <v>37.5</v>
      </c>
      <c r="I126" s="7"/>
      <c r="J126" s="7">
        <f t="shared" si="11"/>
        <v>37.5</v>
      </c>
      <c r="K126" s="15">
        <f t="shared" si="12"/>
        <v>100</v>
      </c>
      <c r="L126" s="8">
        <f>Products!K126</f>
        <v>2544</v>
      </c>
      <c r="M126" s="7" t="s">
        <v>24</v>
      </c>
      <c r="N126" s="7">
        <v>61</v>
      </c>
    </row>
    <row r="127" spans="1:14" x14ac:dyDescent="0.2">
      <c r="A127" s="10" t="s">
        <v>652</v>
      </c>
      <c r="B127" s="7">
        <v>562</v>
      </c>
      <c r="C127" s="7" t="s">
        <v>409</v>
      </c>
      <c r="D127" s="7" t="s">
        <v>155</v>
      </c>
      <c r="E127" s="7" t="s">
        <v>291</v>
      </c>
      <c r="F127" s="8">
        <v>12</v>
      </c>
      <c r="G127" s="7">
        <v>1</v>
      </c>
      <c r="H127" s="7">
        <f t="shared" si="13"/>
        <v>12</v>
      </c>
      <c r="I127" s="7"/>
      <c r="J127" s="7">
        <f t="shared" si="11"/>
        <v>12</v>
      </c>
      <c r="K127" s="15">
        <f t="shared" si="12"/>
        <v>100</v>
      </c>
      <c r="L127" s="8">
        <f>Products!K127</f>
        <v>3456</v>
      </c>
      <c r="M127" s="7" t="s">
        <v>24</v>
      </c>
      <c r="N127" s="7">
        <v>61</v>
      </c>
    </row>
    <row r="128" spans="1:14" x14ac:dyDescent="0.2">
      <c r="A128" s="10" t="s">
        <v>653</v>
      </c>
      <c r="B128" s="7">
        <v>563</v>
      </c>
      <c r="C128" s="7" t="s">
        <v>410</v>
      </c>
      <c r="D128" s="7" t="s">
        <v>391</v>
      </c>
      <c r="E128" s="7" t="s">
        <v>292</v>
      </c>
      <c r="F128" s="8">
        <v>10.67</v>
      </c>
      <c r="G128" s="7">
        <v>1</v>
      </c>
      <c r="H128" s="7">
        <f t="shared" si="13"/>
        <v>10.67</v>
      </c>
      <c r="I128" s="7">
        <v>7.4980000000000002</v>
      </c>
      <c r="J128" s="7">
        <f t="shared" si="11"/>
        <v>18.167999999999999</v>
      </c>
      <c r="K128" s="15">
        <f t="shared" si="12"/>
        <v>58.729634522236907</v>
      </c>
      <c r="L128" s="8">
        <f>Products!K128</f>
        <v>1211</v>
      </c>
      <c r="M128" s="7" t="s">
        <v>24</v>
      </c>
      <c r="N128" s="7">
        <v>61</v>
      </c>
    </row>
    <row r="129" spans="1:14" x14ac:dyDescent="0.2">
      <c r="A129" s="10" t="s">
        <v>654</v>
      </c>
      <c r="B129" s="7">
        <v>564</v>
      </c>
      <c r="C129" s="7" t="s">
        <v>420</v>
      </c>
      <c r="D129" s="7" t="s">
        <v>155</v>
      </c>
      <c r="E129" s="7" t="s">
        <v>408</v>
      </c>
      <c r="F129" s="8">
        <v>67</v>
      </c>
      <c r="G129" s="7">
        <v>1</v>
      </c>
      <c r="H129" s="7">
        <f t="shared" si="13"/>
        <v>67</v>
      </c>
      <c r="I129" s="7"/>
      <c r="J129" s="7">
        <f t="shared" si="11"/>
        <v>67</v>
      </c>
      <c r="K129" s="15">
        <f t="shared" si="12"/>
        <v>100</v>
      </c>
      <c r="L129" s="8">
        <f>Products!K129</f>
        <v>2080</v>
      </c>
      <c r="M129" s="7" t="s">
        <v>24</v>
      </c>
      <c r="N129" s="7">
        <v>61</v>
      </c>
    </row>
    <row r="130" spans="1:14" x14ac:dyDescent="0.2">
      <c r="A130" s="10" t="s">
        <v>655</v>
      </c>
      <c r="B130" s="7">
        <v>565</v>
      </c>
      <c r="C130" s="7" t="s">
        <v>437</v>
      </c>
      <c r="D130" s="7" t="s">
        <v>62</v>
      </c>
      <c r="E130" s="7" t="s">
        <v>414</v>
      </c>
      <c r="F130" s="8">
        <v>26.75</v>
      </c>
      <c r="G130" s="7">
        <v>1</v>
      </c>
      <c r="H130" s="7">
        <f t="shared" si="13"/>
        <v>26.75</v>
      </c>
      <c r="I130" s="7">
        <v>4.4139999999999997</v>
      </c>
      <c r="J130" s="7">
        <f t="shared" si="11"/>
        <v>31.164000000000001</v>
      </c>
      <c r="K130" s="15">
        <f t="shared" si="12"/>
        <v>85.836221280965205</v>
      </c>
      <c r="L130" s="8">
        <f>Products!K130</f>
        <v>6237</v>
      </c>
      <c r="M130" s="7" t="s">
        <v>24</v>
      </c>
      <c r="N130" s="7">
        <v>27</v>
      </c>
    </row>
    <row r="131" spans="1:14" x14ac:dyDescent="0.2">
      <c r="A131" s="10" t="s">
        <v>656</v>
      </c>
      <c r="B131" s="7">
        <v>566</v>
      </c>
      <c r="C131" s="7" t="s">
        <v>438</v>
      </c>
      <c r="D131" s="7" t="s">
        <v>62</v>
      </c>
      <c r="E131" s="7" t="s">
        <v>414</v>
      </c>
      <c r="F131" s="8">
        <v>56.25</v>
      </c>
      <c r="G131" s="7">
        <v>1</v>
      </c>
      <c r="H131" s="7">
        <f t="shared" si="13"/>
        <v>56.25</v>
      </c>
      <c r="I131" s="7">
        <v>4.5599999999999996</v>
      </c>
      <c r="J131" s="7">
        <f t="shared" si="11"/>
        <v>60.81</v>
      </c>
      <c r="K131" s="15">
        <f t="shared" si="12"/>
        <v>92.501233349777991</v>
      </c>
      <c r="L131" s="8">
        <f>Products!K131</f>
        <v>3574</v>
      </c>
      <c r="M131" s="7" t="s">
        <v>24</v>
      </c>
      <c r="N131" s="7">
        <v>27</v>
      </c>
    </row>
    <row r="132" spans="1:14" x14ac:dyDescent="0.2">
      <c r="A132" s="10" t="s">
        <v>657</v>
      </c>
      <c r="B132" s="7">
        <v>568</v>
      </c>
      <c r="C132" s="7" t="s">
        <v>422</v>
      </c>
      <c r="D132" s="7" t="s">
        <v>60</v>
      </c>
      <c r="E132" s="7" t="s">
        <v>292</v>
      </c>
      <c r="F132" s="8">
        <v>4.67</v>
      </c>
      <c r="G132" s="7">
        <v>2</v>
      </c>
      <c r="H132" s="7">
        <f t="shared" si="13"/>
        <v>9.34</v>
      </c>
      <c r="I132" s="7"/>
      <c r="J132" s="7">
        <f>H132+I132</f>
        <v>9.34</v>
      </c>
      <c r="K132" s="15">
        <f>H132/J132*100</f>
        <v>100</v>
      </c>
      <c r="L132" s="8">
        <f>Products!K132</f>
        <v>5138</v>
      </c>
      <c r="M132" s="7" t="s">
        <v>24</v>
      </c>
      <c r="N132" s="7">
        <v>63</v>
      </c>
    </row>
    <row r="133" spans="1:14" x14ac:dyDescent="0.2">
      <c r="A133" s="10" t="s">
        <v>658</v>
      </c>
      <c r="B133" s="7">
        <v>569</v>
      </c>
      <c r="C133" s="7" t="s">
        <v>421</v>
      </c>
      <c r="D133" s="7" t="s">
        <v>62</v>
      </c>
      <c r="E133" s="7" t="s">
        <v>292</v>
      </c>
      <c r="F133" s="8">
        <v>3.68</v>
      </c>
      <c r="G133" s="7">
        <v>4</v>
      </c>
      <c r="H133" s="7">
        <f t="shared" si="13"/>
        <v>14.72</v>
      </c>
      <c r="I133" s="7"/>
      <c r="J133" s="7">
        <f>H133+I133</f>
        <v>14.72</v>
      </c>
      <c r="K133" s="15">
        <f>H133/J133*100</f>
        <v>100</v>
      </c>
      <c r="L133" s="8">
        <f>Products!K133</f>
        <v>2696</v>
      </c>
      <c r="M133" s="7" t="s">
        <v>24</v>
      </c>
      <c r="N133" s="7">
        <v>63</v>
      </c>
    </row>
    <row r="134" spans="1:14" x14ac:dyDescent="0.2">
      <c r="A134" s="10" t="s">
        <v>659</v>
      </c>
      <c r="B134" s="7">
        <v>570</v>
      </c>
      <c r="C134" s="7" t="s">
        <v>428</v>
      </c>
      <c r="D134" s="7" t="s">
        <v>62</v>
      </c>
      <c r="E134" s="7" t="s">
        <v>414</v>
      </c>
      <c r="F134" s="8">
        <v>192</v>
      </c>
      <c r="G134" s="7">
        <v>1</v>
      </c>
      <c r="H134" s="7">
        <f t="shared" si="13"/>
        <v>192</v>
      </c>
      <c r="I134" s="7"/>
      <c r="J134" s="7">
        <f t="shared" ref="J134:J154" si="14">H134+I134</f>
        <v>192</v>
      </c>
      <c r="K134" s="15">
        <f t="shared" ref="K134:K154" si="15">H134/J134*100</f>
        <v>100</v>
      </c>
      <c r="L134" s="8">
        <f>Products!K134</f>
        <v>861</v>
      </c>
      <c r="M134" s="7" t="s">
        <v>24</v>
      </c>
      <c r="N134" s="7">
        <v>27</v>
      </c>
    </row>
    <row r="135" spans="1:14" x14ac:dyDescent="0.2">
      <c r="A135" s="10" t="s">
        <v>660</v>
      </c>
      <c r="B135" s="7">
        <v>571</v>
      </c>
      <c r="C135" s="7" t="s">
        <v>429</v>
      </c>
      <c r="D135" s="7" t="s">
        <v>62</v>
      </c>
      <c r="E135" s="7" t="s">
        <v>414</v>
      </c>
      <c r="F135" s="8">
        <v>34</v>
      </c>
      <c r="G135" s="7">
        <v>1</v>
      </c>
      <c r="H135" s="7">
        <f t="shared" si="13"/>
        <v>34</v>
      </c>
      <c r="I135" s="7"/>
      <c r="J135" s="7">
        <f t="shared" si="14"/>
        <v>34</v>
      </c>
      <c r="K135" s="15">
        <f t="shared" si="15"/>
        <v>100</v>
      </c>
      <c r="L135" s="8">
        <f>Products!K135</f>
        <v>767</v>
      </c>
      <c r="M135" s="7" t="s">
        <v>24</v>
      </c>
      <c r="N135" s="7">
        <v>27</v>
      </c>
    </row>
    <row r="136" spans="1:14" x14ac:dyDescent="0.2">
      <c r="A136" s="10" t="s">
        <v>661</v>
      </c>
      <c r="B136" s="7">
        <v>572</v>
      </c>
      <c r="C136" s="7" t="s">
        <v>460</v>
      </c>
      <c r="D136" s="7" t="s">
        <v>62</v>
      </c>
      <c r="E136" s="7" t="s">
        <v>414</v>
      </c>
      <c r="F136" s="8">
        <v>577.5</v>
      </c>
      <c r="G136" s="7">
        <v>1</v>
      </c>
      <c r="H136" s="7">
        <f t="shared" si="13"/>
        <v>577.5</v>
      </c>
      <c r="I136" s="7"/>
      <c r="J136" s="7">
        <f t="shared" si="14"/>
        <v>577.5</v>
      </c>
      <c r="K136" s="15">
        <f t="shared" si="15"/>
        <v>100</v>
      </c>
      <c r="L136" s="8">
        <f>Products!K136</f>
        <v>4195.42</v>
      </c>
      <c r="M136" s="7" t="s">
        <v>20</v>
      </c>
      <c r="N136" s="7">
        <v>64</v>
      </c>
    </row>
    <row r="137" spans="1:14" x14ac:dyDescent="0.2">
      <c r="A137" s="10" t="s">
        <v>662</v>
      </c>
      <c r="B137" s="7">
        <v>573</v>
      </c>
      <c r="C137" s="7" t="s">
        <v>432</v>
      </c>
      <c r="D137" s="7" t="s">
        <v>62</v>
      </c>
      <c r="E137" s="7" t="s">
        <v>414</v>
      </c>
      <c r="F137" s="8">
        <v>34.14</v>
      </c>
      <c r="G137" s="7">
        <v>1</v>
      </c>
      <c r="H137" s="7">
        <f t="shared" si="13"/>
        <v>34.14</v>
      </c>
      <c r="I137" s="7"/>
      <c r="J137" s="7">
        <f t="shared" si="14"/>
        <v>34.14</v>
      </c>
      <c r="K137" s="15">
        <f t="shared" si="15"/>
        <v>100</v>
      </c>
      <c r="L137" s="8">
        <f>Products!K137</f>
        <v>1230.5</v>
      </c>
      <c r="M137" s="7" t="s">
        <v>24</v>
      </c>
      <c r="N137" s="7">
        <v>27</v>
      </c>
    </row>
    <row r="138" spans="1:14" x14ac:dyDescent="0.2">
      <c r="A138" s="10" t="s">
        <v>663</v>
      </c>
      <c r="B138" s="7">
        <v>574</v>
      </c>
      <c r="C138" s="7" t="s">
        <v>433</v>
      </c>
      <c r="D138" s="7" t="s">
        <v>62</v>
      </c>
      <c r="E138" s="7" t="s">
        <v>414</v>
      </c>
      <c r="F138" s="8">
        <v>59.5</v>
      </c>
      <c r="G138" s="7">
        <v>1</v>
      </c>
      <c r="H138" s="7">
        <f t="shared" si="13"/>
        <v>59.5</v>
      </c>
      <c r="I138" s="7"/>
      <c r="J138" s="7">
        <f t="shared" si="14"/>
        <v>59.5</v>
      </c>
      <c r="K138" s="15">
        <f t="shared" si="15"/>
        <v>100</v>
      </c>
      <c r="L138" s="8">
        <f>Products!K138</f>
        <v>2587.5</v>
      </c>
      <c r="M138" s="7" t="s">
        <v>24</v>
      </c>
      <c r="N138" s="7">
        <v>27</v>
      </c>
    </row>
    <row r="139" spans="1:14" x14ac:dyDescent="0.2">
      <c r="A139" s="10" t="s">
        <v>664</v>
      </c>
      <c r="B139" s="7">
        <v>575</v>
      </c>
      <c r="C139" s="7" t="s">
        <v>65</v>
      </c>
      <c r="D139" s="7" t="s">
        <v>62</v>
      </c>
      <c r="E139" s="7" t="s">
        <v>414</v>
      </c>
      <c r="F139" s="8">
        <v>56</v>
      </c>
      <c r="G139" s="7">
        <v>1</v>
      </c>
      <c r="H139" s="7">
        <f t="shared" si="13"/>
        <v>56</v>
      </c>
      <c r="I139" s="7"/>
      <c r="J139" s="7">
        <f t="shared" si="14"/>
        <v>56</v>
      </c>
      <c r="K139" s="15">
        <f t="shared" si="15"/>
        <v>100</v>
      </c>
      <c r="L139" s="8">
        <f>Products!K139</f>
        <v>309.87</v>
      </c>
      <c r="M139" s="7" t="s">
        <v>24</v>
      </c>
      <c r="N139" s="7">
        <v>27</v>
      </c>
    </row>
    <row r="140" spans="1:14" x14ac:dyDescent="0.2">
      <c r="A140" s="10" t="s">
        <v>665</v>
      </c>
      <c r="B140" s="7">
        <v>576</v>
      </c>
      <c r="C140" s="7" t="s">
        <v>434</v>
      </c>
      <c r="D140" s="7" t="s">
        <v>62</v>
      </c>
      <c r="E140" s="7" t="s">
        <v>414</v>
      </c>
      <c r="F140" s="8">
        <v>95.5</v>
      </c>
      <c r="G140" s="7">
        <v>1</v>
      </c>
      <c r="H140" s="7">
        <f t="shared" si="13"/>
        <v>95.5</v>
      </c>
      <c r="I140" s="7"/>
      <c r="J140" s="7">
        <f t="shared" si="14"/>
        <v>95.5</v>
      </c>
      <c r="K140" s="15">
        <f t="shared" si="15"/>
        <v>100</v>
      </c>
      <c r="L140" s="8">
        <f>Products!K140</f>
        <v>251.23</v>
      </c>
      <c r="M140" s="7" t="s">
        <v>24</v>
      </c>
      <c r="N140" s="7">
        <v>27</v>
      </c>
    </row>
    <row r="141" spans="1:14" x14ac:dyDescent="0.2">
      <c r="A141" s="10" t="s">
        <v>666</v>
      </c>
      <c r="B141" s="7">
        <v>577</v>
      </c>
      <c r="C141" s="7" t="s">
        <v>454</v>
      </c>
      <c r="D141" s="7" t="s">
        <v>35</v>
      </c>
      <c r="E141" s="7" t="s">
        <v>292</v>
      </c>
      <c r="F141" s="16">
        <v>1.607</v>
      </c>
      <c r="G141" s="7">
        <v>4</v>
      </c>
      <c r="H141" s="7">
        <f t="shared" si="13"/>
        <v>6.4279999999999999</v>
      </c>
      <c r="I141" s="7">
        <v>2.7029999999999998</v>
      </c>
      <c r="J141" s="7">
        <f t="shared" si="14"/>
        <v>9.1310000000000002</v>
      </c>
      <c r="K141" s="15">
        <f t="shared" si="15"/>
        <v>70.397546818530273</v>
      </c>
      <c r="L141" s="8">
        <f>Products!K141</f>
        <v>5760</v>
      </c>
      <c r="M141" s="7" t="s">
        <v>24</v>
      </c>
      <c r="N141" s="7">
        <v>65</v>
      </c>
    </row>
    <row r="142" spans="1:14" x14ac:dyDescent="0.2">
      <c r="A142" s="10" t="s">
        <v>667</v>
      </c>
      <c r="B142" s="7">
        <v>578</v>
      </c>
      <c r="C142" s="7" t="s">
        <v>436</v>
      </c>
      <c r="D142" s="7" t="s">
        <v>29</v>
      </c>
      <c r="E142" s="7" t="s">
        <v>292</v>
      </c>
      <c r="F142" s="8">
        <v>4.6500000000000004</v>
      </c>
      <c r="G142" s="7">
        <v>1</v>
      </c>
      <c r="H142" s="7">
        <f t="shared" si="13"/>
        <v>4.6500000000000004</v>
      </c>
      <c r="I142" s="7">
        <v>3.45</v>
      </c>
      <c r="J142" s="11">
        <f t="shared" si="14"/>
        <v>8.1000000000000014</v>
      </c>
      <c r="K142" s="15">
        <f t="shared" si="15"/>
        <v>57.407407407407405</v>
      </c>
      <c r="L142" s="8">
        <f>Products!K142</f>
        <v>1564</v>
      </c>
      <c r="M142" s="7" t="s">
        <v>24</v>
      </c>
      <c r="N142" s="7">
        <v>44</v>
      </c>
    </row>
    <row r="143" spans="1:14" x14ac:dyDescent="0.2">
      <c r="A143" s="10" t="s">
        <v>668</v>
      </c>
      <c r="B143" s="7">
        <v>579</v>
      </c>
      <c r="C143" s="7" t="s">
        <v>448</v>
      </c>
      <c r="D143" s="7" t="s">
        <v>29</v>
      </c>
      <c r="E143" s="7" t="s">
        <v>291</v>
      </c>
      <c r="F143" s="8">
        <v>1.63</v>
      </c>
      <c r="G143" s="7">
        <v>6</v>
      </c>
      <c r="H143" s="7">
        <f t="shared" si="13"/>
        <v>9.7799999999999994</v>
      </c>
      <c r="I143" s="7">
        <v>3.9</v>
      </c>
      <c r="J143" s="7">
        <f t="shared" si="14"/>
        <v>13.68</v>
      </c>
      <c r="K143" s="15">
        <f t="shared" si="15"/>
        <v>71.491228070175438</v>
      </c>
      <c r="L143" s="8">
        <f>Products!K143</f>
        <v>38</v>
      </c>
      <c r="M143" s="7" t="s">
        <v>24</v>
      </c>
      <c r="N143" s="7">
        <v>40</v>
      </c>
    </row>
    <row r="144" spans="1:14" x14ac:dyDescent="0.2">
      <c r="A144" s="10" t="s">
        <v>669</v>
      </c>
      <c r="B144" s="7">
        <v>580</v>
      </c>
      <c r="C144" s="7" t="s">
        <v>439</v>
      </c>
      <c r="D144" s="7" t="s">
        <v>62</v>
      </c>
      <c r="E144" s="7" t="s">
        <v>292</v>
      </c>
      <c r="F144" s="8">
        <v>0.45</v>
      </c>
      <c r="G144" s="7">
        <v>18</v>
      </c>
      <c r="H144" s="7">
        <f t="shared" si="13"/>
        <v>8.1</v>
      </c>
      <c r="I144" s="7">
        <v>2.2599999999999998</v>
      </c>
      <c r="J144" s="7">
        <f t="shared" si="14"/>
        <v>10.36</v>
      </c>
      <c r="K144" s="15">
        <f t="shared" si="15"/>
        <v>78.185328185328189</v>
      </c>
      <c r="L144" s="8">
        <f>Products!K144</f>
        <v>1741.14</v>
      </c>
      <c r="M144" s="7" t="s">
        <v>24</v>
      </c>
      <c r="N144" s="7">
        <v>26</v>
      </c>
    </row>
    <row r="145" spans="1:14" x14ac:dyDescent="0.2">
      <c r="A145" s="10" t="s">
        <v>670</v>
      </c>
      <c r="B145" s="7">
        <v>581</v>
      </c>
      <c r="C145" s="7" t="s">
        <v>519</v>
      </c>
      <c r="D145" s="7" t="s">
        <v>62</v>
      </c>
      <c r="E145" s="7" t="s">
        <v>414</v>
      </c>
      <c r="F145" s="8">
        <v>1317.5</v>
      </c>
      <c r="G145" s="7">
        <v>1</v>
      </c>
      <c r="H145" s="7">
        <f t="shared" si="13"/>
        <v>1317.5</v>
      </c>
      <c r="I145" s="7"/>
      <c r="J145" s="7">
        <f t="shared" si="14"/>
        <v>1317.5</v>
      </c>
      <c r="K145" s="15">
        <f t="shared" si="15"/>
        <v>100</v>
      </c>
      <c r="L145" s="8">
        <f>Products!K145</f>
        <v>3034.5</v>
      </c>
      <c r="M145" s="7" t="s">
        <v>24</v>
      </c>
      <c r="N145" s="7">
        <v>27</v>
      </c>
    </row>
    <row r="146" spans="1:14" x14ac:dyDescent="0.2">
      <c r="A146" s="10" t="s">
        <v>671</v>
      </c>
      <c r="B146" s="7">
        <v>582</v>
      </c>
      <c r="C146" s="7" t="s">
        <v>440</v>
      </c>
      <c r="D146" s="7" t="s">
        <v>62</v>
      </c>
      <c r="E146" s="7" t="s">
        <v>414</v>
      </c>
      <c r="F146" s="8">
        <v>1103.5</v>
      </c>
      <c r="G146" s="7">
        <v>1</v>
      </c>
      <c r="H146" s="7">
        <f t="shared" si="13"/>
        <v>1103.5</v>
      </c>
      <c r="I146" s="7"/>
      <c r="J146" s="7">
        <f t="shared" si="14"/>
        <v>1103.5</v>
      </c>
      <c r="K146" s="15">
        <f t="shared" si="15"/>
        <v>100</v>
      </c>
      <c r="L146" s="8">
        <f>Products!K146</f>
        <v>1680</v>
      </c>
      <c r="M146" s="7" t="s">
        <v>24</v>
      </c>
      <c r="N146" s="7">
        <v>27</v>
      </c>
    </row>
    <row r="147" spans="1:14" x14ac:dyDescent="0.2">
      <c r="A147" s="10" t="s">
        <v>672</v>
      </c>
      <c r="B147" s="7">
        <v>583</v>
      </c>
      <c r="C147" s="7" t="s">
        <v>441</v>
      </c>
      <c r="D147" s="7" t="s">
        <v>62</v>
      </c>
      <c r="E147" s="7" t="s">
        <v>414</v>
      </c>
      <c r="F147" s="8">
        <v>765</v>
      </c>
      <c r="G147" s="7">
        <v>1</v>
      </c>
      <c r="H147" s="7">
        <f t="shared" si="13"/>
        <v>765</v>
      </c>
      <c r="I147" s="7"/>
      <c r="J147" s="7">
        <f t="shared" si="14"/>
        <v>765</v>
      </c>
      <c r="K147" s="15">
        <f t="shared" si="15"/>
        <v>100</v>
      </c>
      <c r="L147" s="8">
        <f>Products!K147</f>
        <v>2865</v>
      </c>
      <c r="M147" s="7" t="s">
        <v>24</v>
      </c>
      <c r="N147" s="7">
        <v>27</v>
      </c>
    </row>
    <row r="148" spans="1:14" x14ac:dyDescent="0.2">
      <c r="A148" s="10" t="s">
        <v>673</v>
      </c>
      <c r="B148" s="7">
        <v>584</v>
      </c>
      <c r="C148" s="7" t="s">
        <v>442</v>
      </c>
      <c r="D148" s="7" t="s">
        <v>62</v>
      </c>
      <c r="E148" s="7" t="s">
        <v>414</v>
      </c>
      <c r="F148" s="8">
        <v>132</v>
      </c>
      <c r="G148" s="7">
        <v>1</v>
      </c>
      <c r="H148" s="7">
        <f t="shared" si="13"/>
        <v>132</v>
      </c>
      <c r="I148" s="7"/>
      <c r="J148" s="7">
        <f t="shared" si="14"/>
        <v>132</v>
      </c>
      <c r="K148" s="15">
        <f t="shared" si="15"/>
        <v>100</v>
      </c>
      <c r="L148" s="8">
        <f>Products!K148</f>
        <v>104.17</v>
      </c>
      <c r="M148" s="7" t="s">
        <v>24</v>
      </c>
      <c r="N148" s="7">
        <v>27</v>
      </c>
    </row>
    <row r="149" spans="1:14" x14ac:dyDescent="0.2">
      <c r="A149" s="10" t="s">
        <v>674</v>
      </c>
      <c r="B149" s="7">
        <v>585</v>
      </c>
      <c r="C149" s="7" t="s">
        <v>443</v>
      </c>
      <c r="D149" s="7" t="s">
        <v>62</v>
      </c>
      <c r="E149" s="7" t="s">
        <v>414</v>
      </c>
      <c r="F149" s="8">
        <v>92</v>
      </c>
      <c r="G149" s="7">
        <v>1</v>
      </c>
      <c r="H149" s="7">
        <f t="shared" si="13"/>
        <v>92</v>
      </c>
      <c r="I149" s="7"/>
      <c r="J149" s="7">
        <f t="shared" si="14"/>
        <v>92</v>
      </c>
      <c r="K149" s="15">
        <f t="shared" si="15"/>
        <v>100</v>
      </c>
      <c r="L149" s="8">
        <f>Products!K149</f>
        <v>292.60000000000002</v>
      </c>
      <c r="M149" s="7" t="s">
        <v>24</v>
      </c>
      <c r="N149" s="7">
        <v>27</v>
      </c>
    </row>
    <row r="150" spans="1:14" x14ac:dyDescent="0.2">
      <c r="A150" s="10" t="s">
        <v>675</v>
      </c>
      <c r="B150" s="7">
        <v>586</v>
      </c>
      <c r="C150" s="7" t="s">
        <v>444</v>
      </c>
      <c r="D150" s="7" t="s">
        <v>62</v>
      </c>
      <c r="E150" s="7" t="s">
        <v>414</v>
      </c>
      <c r="F150" s="8">
        <v>15</v>
      </c>
      <c r="G150" s="7">
        <v>1</v>
      </c>
      <c r="H150" s="7">
        <f t="shared" si="13"/>
        <v>15</v>
      </c>
      <c r="I150" s="7"/>
      <c r="J150" s="7">
        <f t="shared" si="14"/>
        <v>15</v>
      </c>
      <c r="K150" s="15">
        <f t="shared" si="15"/>
        <v>100</v>
      </c>
      <c r="L150" s="8">
        <f>Products!K150</f>
        <v>90.62</v>
      </c>
      <c r="M150" s="7" t="s">
        <v>24</v>
      </c>
      <c r="N150" s="7">
        <v>27</v>
      </c>
    </row>
    <row r="151" spans="1:14" x14ac:dyDescent="0.2">
      <c r="A151" s="10" t="s">
        <v>676</v>
      </c>
      <c r="B151" s="7">
        <v>587</v>
      </c>
      <c r="C151" s="7" t="s">
        <v>445</v>
      </c>
      <c r="D151" s="7" t="s">
        <v>62</v>
      </c>
      <c r="E151" s="7" t="s">
        <v>414</v>
      </c>
      <c r="F151" s="8">
        <v>38</v>
      </c>
      <c r="G151" s="7">
        <v>1</v>
      </c>
      <c r="H151" s="7">
        <f t="shared" si="13"/>
        <v>38</v>
      </c>
      <c r="I151" s="7"/>
      <c r="J151" s="7">
        <f t="shared" si="14"/>
        <v>38</v>
      </c>
      <c r="K151" s="15">
        <f t="shared" si="15"/>
        <v>100</v>
      </c>
      <c r="L151" s="8">
        <f>Products!K151</f>
        <v>27.3</v>
      </c>
      <c r="M151" s="7" t="s">
        <v>24</v>
      </c>
      <c r="N151" s="7">
        <v>27</v>
      </c>
    </row>
    <row r="152" spans="1:14" x14ac:dyDescent="0.2">
      <c r="A152" s="10" t="s">
        <v>677</v>
      </c>
      <c r="B152" s="7">
        <v>588</v>
      </c>
      <c r="C152" s="7" t="s">
        <v>446</v>
      </c>
      <c r="D152" s="7" t="s">
        <v>62</v>
      </c>
      <c r="E152" s="7" t="s">
        <v>414</v>
      </c>
      <c r="F152" s="8">
        <v>16</v>
      </c>
      <c r="G152" s="7">
        <v>1</v>
      </c>
      <c r="H152" s="7">
        <f t="shared" si="13"/>
        <v>16</v>
      </c>
      <c r="I152" s="7"/>
      <c r="J152" s="7">
        <f t="shared" si="14"/>
        <v>16</v>
      </c>
      <c r="K152" s="15">
        <f t="shared" si="15"/>
        <v>100</v>
      </c>
      <c r="L152" s="8">
        <f>Products!K152</f>
        <v>50065</v>
      </c>
      <c r="M152" s="7" t="s">
        <v>24</v>
      </c>
      <c r="N152" s="7">
        <v>27</v>
      </c>
    </row>
    <row r="153" spans="1:14" x14ac:dyDescent="0.2">
      <c r="A153" s="10" t="s">
        <v>678</v>
      </c>
      <c r="B153" s="7">
        <v>589</v>
      </c>
      <c r="C153" s="7" t="s">
        <v>447</v>
      </c>
      <c r="D153" s="7" t="s">
        <v>62</v>
      </c>
      <c r="E153" s="7" t="s">
        <v>414</v>
      </c>
      <c r="F153" s="8"/>
      <c r="G153" s="7">
        <v>1</v>
      </c>
      <c r="H153" s="7">
        <f t="shared" si="13"/>
        <v>0</v>
      </c>
      <c r="I153" s="7"/>
      <c r="J153" s="7">
        <f t="shared" si="14"/>
        <v>0</v>
      </c>
      <c r="K153" s="15" t="e">
        <f t="shared" si="15"/>
        <v>#DIV/0!</v>
      </c>
      <c r="L153" s="8">
        <f>Products!K153</f>
        <v>34208.5</v>
      </c>
      <c r="M153" s="7" t="s">
        <v>24</v>
      </c>
      <c r="N153" s="7">
        <v>27</v>
      </c>
    </row>
    <row r="154" spans="1:14" x14ac:dyDescent="0.2">
      <c r="A154" s="10" t="s">
        <v>679</v>
      </c>
      <c r="B154" s="7">
        <v>590</v>
      </c>
      <c r="C154" s="7" t="s">
        <v>455</v>
      </c>
      <c r="D154" s="7" t="s">
        <v>35</v>
      </c>
      <c r="E154" s="7" t="s">
        <v>292</v>
      </c>
      <c r="F154" s="16">
        <v>1.61</v>
      </c>
      <c r="G154" s="7">
        <v>4</v>
      </c>
      <c r="H154" s="7">
        <f t="shared" si="13"/>
        <v>6.44</v>
      </c>
      <c r="I154" s="7"/>
      <c r="J154" s="7">
        <f t="shared" si="14"/>
        <v>6.44</v>
      </c>
      <c r="K154" s="15">
        <f t="shared" si="15"/>
        <v>100</v>
      </c>
      <c r="L154" s="8">
        <f>Products!K154</f>
        <v>22185</v>
      </c>
      <c r="M154" s="7" t="s">
        <v>24</v>
      </c>
      <c r="N154" s="7">
        <v>65</v>
      </c>
    </row>
    <row r="155" spans="1:14" x14ac:dyDescent="0.2">
      <c r="A155" s="10" t="s">
        <v>680</v>
      </c>
      <c r="B155" s="7">
        <v>591</v>
      </c>
      <c r="C155" s="7" t="s">
        <v>458</v>
      </c>
      <c r="D155" s="7" t="s">
        <v>459</v>
      </c>
      <c r="E155" s="7"/>
      <c r="F155" s="8">
        <v>1</v>
      </c>
      <c r="G155" s="7"/>
      <c r="H155" s="7"/>
      <c r="I155" s="7"/>
      <c r="J155" s="7"/>
      <c r="K155" s="15"/>
      <c r="L155" s="8">
        <f>Products!K155</f>
        <v>3828</v>
      </c>
      <c r="M155" s="7" t="s">
        <v>24</v>
      </c>
      <c r="N155" s="7">
        <v>61</v>
      </c>
    </row>
    <row r="156" spans="1:14" x14ac:dyDescent="0.2">
      <c r="A156" s="10" t="s">
        <v>681</v>
      </c>
      <c r="B156" s="7">
        <v>592</v>
      </c>
      <c r="C156" s="7" t="s">
        <v>462</v>
      </c>
      <c r="D156" s="7" t="s">
        <v>62</v>
      </c>
      <c r="E156" s="7" t="s">
        <v>292</v>
      </c>
      <c r="F156" s="8">
        <v>2.9</v>
      </c>
      <c r="G156" s="7">
        <v>4</v>
      </c>
      <c r="H156" s="7">
        <f t="shared" ref="H156:H200" si="16">F156*G156</f>
        <v>11.6</v>
      </c>
      <c r="I156" s="7">
        <v>3.19</v>
      </c>
      <c r="J156" s="7">
        <f t="shared" ref="J156:J193" si="17">H156+I156</f>
        <v>14.79</v>
      </c>
      <c r="K156" s="15">
        <f t="shared" ref="K156:K195" si="18">H156/J156*100</f>
        <v>78.431372549019613</v>
      </c>
      <c r="L156" s="8">
        <f>Products!K156</f>
        <v>2668</v>
      </c>
      <c r="M156" s="7" t="s">
        <v>24</v>
      </c>
      <c r="N156" s="7">
        <v>40</v>
      </c>
    </row>
    <row r="157" spans="1:14" x14ac:dyDescent="0.2">
      <c r="A157" s="10" t="s">
        <v>682</v>
      </c>
      <c r="B157" s="7">
        <v>593</v>
      </c>
      <c r="C157" s="7" t="s">
        <v>463</v>
      </c>
      <c r="D157" s="7" t="s">
        <v>62</v>
      </c>
      <c r="E157" s="7" t="s">
        <v>414</v>
      </c>
      <c r="F157" s="8">
        <v>148</v>
      </c>
      <c r="G157" s="7">
        <v>1</v>
      </c>
      <c r="H157" s="7">
        <f t="shared" si="16"/>
        <v>148</v>
      </c>
      <c r="I157" s="7"/>
      <c r="J157" s="7">
        <f t="shared" si="17"/>
        <v>148</v>
      </c>
      <c r="K157" s="15">
        <f t="shared" si="18"/>
        <v>100</v>
      </c>
      <c r="L157" s="8">
        <f>Products!K157</f>
        <v>435</v>
      </c>
      <c r="M157" s="7" t="s">
        <v>24</v>
      </c>
      <c r="N157" s="7">
        <v>27</v>
      </c>
    </row>
    <row r="158" spans="1:14" x14ac:dyDescent="0.2">
      <c r="A158" s="10" t="s">
        <v>683</v>
      </c>
      <c r="B158" s="7">
        <v>594</v>
      </c>
      <c r="C158" s="7" t="s">
        <v>466</v>
      </c>
      <c r="D158" s="7" t="s">
        <v>29</v>
      </c>
      <c r="E158" s="7" t="s">
        <v>291</v>
      </c>
      <c r="F158" s="8">
        <v>0.88600000000000001</v>
      </c>
      <c r="G158" s="7">
        <v>2</v>
      </c>
      <c r="H158" s="7">
        <f t="shared" si="16"/>
        <v>1.772</v>
      </c>
      <c r="I158" s="7"/>
      <c r="J158" s="7">
        <f t="shared" si="17"/>
        <v>1.772</v>
      </c>
      <c r="K158" s="15">
        <f t="shared" si="18"/>
        <v>100</v>
      </c>
      <c r="L158" s="8">
        <f>Products!K158</f>
        <v>1102</v>
      </c>
      <c r="M158" s="7" t="s">
        <v>24</v>
      </c>
      <c r="N158" s="7">
        <v>66</v>
      </c>
    </row>
    <row r="159" spans="1:14" x14ac:dyDescent="0.2">
      <c r="A159" s="10" t="s">
        <v>684</v>
      </c>
      <c r="B159" s="7">
        <v>595</v>
      </c>
      <c r="C159" s="7" t="s">
        <v>467</v>
      </c>
      <c r="D159" s="7" t="s">
        <v>29</v>
      </c>
      <c r="E159" s="7" t="s">
        <v>291</v>
      </c>
      <c r="F159" s="8">
        <v>0.748</v>
      </c>
      <c r="G159" s="7">
        <v>4</v>
      </c>
      <c r="H159" s="7">
        <f t="shared" si="16"/>
        <v>2.992</v>
      </c>
      <c r="I159" s="7"/>
      <c r="J159" s="7">
        <f t="shared" si="17"/>
        <v>2.992</v>
      </c>
      <c r="K159" s="15">
        <f t="shared" si="18"/>
        <v>100</v>
      </c>
      <c r="L159" s="8">
        <f>Products!K159</f>
        <v>464</v>
      </c>
      <c r="M159" s="7" t="s">
        <v>24</v>
      </c>
      <c r="N159" s="7">
        <v>66</v>
      </c>
    </row>
    <row r="160" spans="1:14" x14ac:dyDescent="0.2">
      <c r="A160" s="10" t="s">
        <v>685</v>
      </c>
      <c r="B160" s="7">
        <v>596</v>
      </c>
      <c r="C160" s="7" t="s">
        <v>468</v>
      </c>
      <c r="D160" s="7" t="s">
        <v>29</v>
      </c>
      <c r="E160" s="7" t="s">
        <v>292</v>
      </c>
      <c r="F160" s="8">
        <v>1.22</v>
      </c>
      <c r="G160" s="7">
        <v>6</v>
      </c>
      <c r="H160" s="7">
        <f t="shared" si="16"/>
        <v>7.32</v>
      </c>
      <c r="I160" s="7"/>
      <c r="J160" s="7">
        <f t="shared" si="17"/>
        <v>7.32</v>
      </c>
      <c r="K160" s="15">
        <f t="shared" si="18"/>
        <v>100</v>
      </c>
      <c r="L160" s="8">
        <f>Products!K160</f>
        <v>0</v>
      </c>
      <c r="M160" s="7" t="s">
        <v>24</v>
      </c>
      <c r="N160" s="7">
        <v>63</v>
      </c>
    </row>
    <row r="161" spans="1:14" x14ac:dyDescent="0.2">
      <c r="A161" s="10" t="s">
        <v>686</v>
      </c>
      <c r="B161" s="7">
        <v>597</v>
      </c>
      <c r="C161" s="7" t="s">
        <v>469</v>
      </c>
      <c r="D161" s="7" t="s">
        <v>62</v>
      </c>
      <c r="E161" s="7" t="s">
        <v>414</v>
      </c>
      <c r="F161" s="8">
        <v>350.5</v>
      </c>
      <c r="G161" s="7">
        <v>1</v>
      </c>
      <c r="H161" s="7">
        <f t="shared" si="16"/>
        <v>350.5</v>
      </c>
      <c r="I161" s="7"/>
      <c r="J161" s="7">
        <f t="shared" si="17"/>
        <v>350.5</v>
      </c>
      <c r="K161" s="15">
        <f t="shared" si="18"/>
        <v>100</v>
      </c>
      <c r="L161" s="8">
        <f>Products!K161</f>
        <v>98.27</v>
      </c>
      <c r="M161" s="7" t="s">
        <v>24</v>
      </c>
      <c r="N161" s="7">
        <v>27</v>
      </c>
    </row>
    <row r="162" spans="1:14" x14ac:dyDescent="0.2">
      <c r="A162" s="10" t="s">
        <v>687</v>
      </c>
      <c r="B162" s="7">
        <v>598</v>
      </c>
      <c r="C162" s="7" t="s">
        <v>470</v>
      </c>
      <c r="D162" s="7" t="s">
        <v>62</v>
      </c>
      <c r="E162" s="7" t="s">
        <v>414</v>
      </c>
      <c r="F162" s="8">
        <v>32.5</v>
      </c>
      <c r="G162" s="7">
        <v>2</v>
      </c>
      <c r="H162" s="7">
        <f t="shared" si="16"/>
        <v>65</v>
      </c>
      <c r="I162" s="7">
        <v>20</v>
      </c>
      <c r="J162" s="7">
        <f t="shared" si="17"/>
        <v>85</v>
      </c>
      <c r="K162" s="15">
        <f t="shared" si="18"/>
        <v>76.470588235294116</v>
      </c>
      <c r="L162" s="8">
        <f>Products!K162</f>
        <v>3500</v>
      </c>
      <c r="M162" s="7" t="s">
        <v>24</v>
      </c>
      <c r="N162" s="7">
        <v>1</v>
      </c>
    </row>
    <row r="163" spans="1:14" x14ac:dyDescent="0.2">
      <c r="A163" s="10" t="s">
        <v>688</v>
      </c>
      <c r="B163" s="7">
        <v>599</v>
      </c>
      <c r="C163" s="7" t="s">
        <v>258</v>
      </c>
      <c r="D163" s="7" t="s">
        <v>29</v>
      </c>
      <c r="E163" s="7" t="s">
        <v>292</v>
      </c>
      <c r="F163" s="8">
        <v>2.173</v>
      </c>
      <c r="G163" s="7">
        <v>4</v>
      </c>
      <c r="H163" s="7">
        <f t="shared" si="16"/>
        <v>8.6920000000000002</v>
      </c>
      <c r="I163" s="7">
        <v>4.3380000000000001</v>
      </c>
      <c r="J163" s="11">
        <f t="shared" si="17"/>
        <v>13.030000000000001</v>
      </c>
      <c r="K163" s="15">
        <f t="shared" si="18"/>
        <v>66.707597851112808</v>
      </c>
      <c r="L163" s="8">
        <f>Products!K163</f>
        <v>199.12</v>
      </c>
      <c r="M163" s="7" t="s">
        <v>24</v>
      </c>
      <c r="N163" s="7">
        <v>43</v>
      </c>
    </row>
    <row r="164" spans="1:14" x14ac:dyDescent="0.2">
      <c r="A164" s="10" t="s">
        <v>689</v>
      </c>
      <c r="B164" s="7">
        <v>600</v>
      </c>
      <c r="C164" s="7" t="s">
        <v>477</v>
      </c>
      <c r="D164" s="7" t="s">
        <v>155</v>
      </c>
      <c r="E164" s="7"/>
      <c r="F164" s="8"/>
      <c r="G164" s="7"/>
      <c r="H164" s="7">
        <f t="shared" si="16"/>
        <v>0</v>
      </c>
      <c r="I164" s="7"/>
      <c r="J164" s="11">
        <f t="shared" si="17"/>
        <v>0</v>
      </c>
      <c r="K164" s="15" t="e">
        <f t="shared" si="18"/>
        <v>#DIV/0!</v>
      </c>
      <c r="L164" s="8">
        <f>Products!K164</f>
        <v>4588</v>
      </c>
      <c r="M164" s="7" t="s">
        <v>24</v>
      </c>
      <c r="N164" s="7">
        <v>67</v>
      </c>
    </row>
    <row r="165" spans="1:14" x14ac:dyDescent="0.2">
      <c r="A165" s="10" t="s">
        <v>690</v>
      </c>
      <c r="B165" s="7">
        <v>601</v>
      </c>
      <c r="C165" s="7" t="s">
        <v>480</v>
      </c>
      <c r="D165" s="7" t="s">
        <v>155</v>
      </c>
      <c r="E165" s="7"/>
      <c r="F165" s="8"/>
      <c r="G165" s="7"/>
      <c r="H165" s="7">
        <f t="shared" si="16"/>
        <v>0</v>
      </c>
      <c r="I165" s="7"/>
      <c r="J165" s="11">
        <f t="shared" si="17"/>
        <v>0</v>
      </c>
      <c r="K165" s="15" t="e">
        <f t="shared" si="18"/>
        <v>#DIV/0!</v>
      </c>
      <c r="L165" s="8">
        <f>Products!K165</f>
        <v>52</v>
      </c>
      <c r="M165" s="7" t="s">
        <v>24</v>
      </c>
      <c r="N165" s="7">
        <v>67</v>
      </c>
    </row>
    <row r="166" spans="1:14" x14ac:dyDescent="0.2">
      <c r="A166" s="10" t="s">
        <v>691</v>
      </c>
      <c r="B166" s="7">
        <v>602</v>
      </c>
      <c r="C166" s="7" t="s">
        <v>481</v>
      </c>
      <c r="D166" s="7" t="s">
        <v>62</v>
      </c>
      <c r="E166" s="7" t="s">
        <v>414</v>
      </c>
      <c r="F166" s="8">
        <v>63.4</v>
      </c>
      <c r="G166" s="7">
        <v>1</v>
      </c>
      <c r="H166" s="7">
        <f t="shared" si="16"/>
        <v>63.4</v>
      </c>
      <c r="I166" s="7"/>
      <c r="J166" s="11">
        <f t="shared" si="17"/>
        <v>63.4</v>
      </c>
      <c r="K166" s="15">
        <f t="shared" si="18"/>
        <v>100</v>
      </c>
      <c r="L166" s="8">
        <f>Products!K166</f>
        <v>42</v>
      </c>
      <c r="M166" s="7" t="s">
        <v>24</v>
      </c>
      <c r="N166" s="7">
        <v>27</v>
      </c>
    </row>
    <row r="167" spans="1:14" x14ac:dyDescent="0.2">
      <c r="A167" s="10" t="s">
        <v>692</v>
      </c>
      <c r="B167" s="7">
        <v>603</v>
      </c>
      <c r="C167" s="7" t="s">
        <v>482</v>
      </c>
      <c r="D167" s="7" t="s">
        <v>62</v>
      </c>
      <c r="E167" s="7" t="s">
        <v>414</v>
      </c>
      <c r="F167" s="8">
        <v>194</v>
      </c>
      <c r="G167" s="7">
        <v>1</v>
      </c>
      <c r="H167" s="7">
        <f t="shared" si="16"/>
        <v>194</v>
      </c>
      <c r="I167" s="7"/>
      <c r="J167" s="11">
        <f t="shared" si="17"/>
        <v>194</v>
      </c>
      <c r="K167" s="15">
        <f t="shared" si="18"/>
        <v>100</v>
      </c>
      <c r="L167" s="8">
        <f>Products!K167</f>
        <v>86.96</v>
      </c>
      <c r="M167" s="7" t="s">
        <v>24</v>
      </c>
      <c r="N167" s="7">
        <v>27</v>
      </c>
    </row>
    <row r="168" spans="1:14" x14ac:dyDescent="0.2">
      <c r="A168" s="10" t="s">
        <v>693</v>
      </c>
      <c r="B168" s="7">
        <v>604</v>
      </c>
      <c r="C168" s="7" t="s">
        <v>483</v>
      </c>
      <c r="D168" s="7" t="s">
        <v>62</v>
      </c>
      <c r="E168" s="7" t="s">
        <v>414</v>
      </c>
      <c r="F168" s="8">
        <v>92.5</v>
      </c>
      <c r="G168" s="7">
        <v>1</v>
      </c>
      <c r="H168" s="7">
        <f t="shared" si="16"/>
        <v>92.5</v>
      </c>
      <c r="I168" s="7"/>
      <c r="J168" s="11">
        <f t="shared" si="17"/>
        <v>92.5</v>
      </c>
      <c r="K168" s="15">
        <f t="shared" si="18"/>
        <v>100</v>
      </c>
      <c r="L168" s="8">
        <f>Products!K168</f>
        <v>12267.5</v>
      </c>
      <c r="M168" s="7" t="s">
        <v>24</v>
      </c>
      <c r="N168" s="7">
        <v>27</v>
      </c>
    </row>
    <row r="169" spans="1:14" x14ac:dyDescent="0.2">
      <c r="A169" s="10" t="s">
        <v>694</v>
      </c>
      <c r="B169" s="7">
        <v>605</v>
      </c>
      <c r="C169" s="7" t="s">
        <v>484</v>
      </c>
      <c r="D169" s="7" t="s">
        <v>29</v>
      </c>
      <c r="E169" s="7" t="s">
        <v>292</v>
      </c>
      <c r="F169" s="8">
        <v>4.6500000000000004</v>
      </c>
      <c r="G169" s="7">
        <v>2</v>
      </c>
      <c r="H169" s="7">
        <f t="shared" si="16"/>
        <v>9.3000000000000007</v>
      </c>
      <c r="I169" s="7"/>
      <c r="J169" s="11">
        <f t="shared" si="17"/>
        <v>9.3000000000000007</v>
      </c>
      <c r="K169" s="15">
        <f t="shared" si="18"/>
        <v>100</v>
      </c>
      <c r="L169" s="8">
        <f>Products!K169</f>
        <v>2340</v>
      </c>
      <c r="M169" s="7" t="s">
        <v>24</v>
      </c>
      <c r="N169" s="7">
        <v>63</v>
      </c>
    </row>
    <row r="170" spans="1:14" x14ac:dyDescent="0.2">
      <c r="A170" s="10" t="s">
        <v>695</v>
      </c>
      <c r="B170" s="7">
        <v>606</v>
      </c>
      <c r="C170" s="7" t="s">
        <v>485</v>
      </c>
      <c r="D170" s="7" t="s">
        <v>60</v>
      </c>
      <c r="E170" s="7" t="s">
        <v>291</v>
      </c>
      <c r="F170" s="8">
        <v>2.028</v>
      </c>
      <c r="G170" s="7">
        <v>5</v>
      </c>
      <c r="H170" s="7">
        <f t="shared" si="16"/>
        <v>10.14</v>
      </c>
      <c r="I170" s="7"/>
      <c r="J170" s="7">
        <f t="shared" si="17"/>
        <v>10.14</v>
      </c>
      <c r="K170" s="15">
        <f t="shared" si="18"/>
        <v>100</v>
      </c>
      <c r="L170" s="8">
        <f>Products!K170</f>
        <v>146.05000000000001</v>
      </c>
      <c r="M170" s="7" t="s">
        <v>24</v>
      </c>
      <c r="N170" s="7">
        <v>54</v>
      </c>
    </row>
    <row r="171" spans="1:14" x14ac:dyDescent="0.2">
      <c r="A171" s="10" t="s">
        <v>696</v>
      </c>
      <c r="B171" s="7">
        <v>607</v>
      </c>
      <c r="C171" s="7" t="s">
        <v>486</v>
      </c>
      <c r="D171" s="7" t="s">
        <v>60</v>
      </c>
      <c r="E171" s="7" t="s">
        <v>291</v>
      </c>
      <c r="F171" s="8">
        <v>3.1459999999999999</v>
      </c>
      <c r="G171" s="7">
        <v>4</v>
      </c>
      <c r="H171" s="7">
        <f t="shared" si="16"/>
        <v>12.584</v>
      </c>
      <c r="I171" s="7"/>
      <c r="J171" s="7">
        <f t="shared" si="17"/>
        <v>12.584</v>
      </c>
      <c r="K171" s="15">
        <f t="shared" si="18"/>
        <v>100</v>
      </c>
      <c r="L171" s="8">
        <f>Products!K171</f>
        <v>790</v>
      </c>
      <c r="M171" s="7" t="s">
        <v>24</v>
      </c>
      <c r="N171" s="7">
        <v>54</v>
      </c>
    </row>
    <row r="172" spans="1:14" x14ac:dyDescent="0.2">
      <c r="A172" s="10" t="s">
        <v>697</v>
      </c>
      <c r="B172" s="7">
        <v>608</v>
      </c>
      <c r="C172" s="7" t="s">
        <v>487</v>
      </c>
      <c r="D172" s="7" t="s">
        <v>62</v>
      </c>
      <c r="E172" s="7" t="s">
        <v>292</v>
      </c>
      <c r="F172" s="8">
        <v>1.89</v>
      </c>
      <c r="G172" s="7">
        <v>6</v>
      </c>
      <c r="H172" s="7">
        <f t="shared" si="16"/>
        <v>11.34</v>
      </c>
      <c r="I172" s="7"/>
      <c r="J172" s="7">
        <f t="shared" si="17"/>
        <v>11.34</v>
      </c>
      <c r="K172" s="15">
        <f t="shared" si="18"/>
        <v>100</v>
      </c>
      <c r="L172" s="8">
        <f>Products!K172</f>
        <v>0</v>
      </c>
      <c r="M172" s="7" t="s">
        <v>24</v>
      </c>
      <c r="N172" s="7">
        <v>40</v>
      </c>
    </row>
    <row r="173" spans="1:14" x14ac:dyDescent="0.2">
      <c r="A173" s="10" t="s">
        <v>698</v>
      </c>
      <c r="B173" s="7">
        <v>609</v>
      </c>
      <c r="C173" s="7" t="s">
        <v>490</v>
      </c>
      <c r="D173" s="7" t="s">
        <v>60</v>
      </c>
      <c r="E173" s="7" t="s">
        <v>292</v>
      </c>
      <c r="F173" s="8">
        <v>0.96399999999999997</v>
      </c>
      <c r="G173" s="7"/>
      <c r="H173" s="7">
        <f t="shared" si="16"/>
        <v>0</v>
      </c>
      <c r="I173" s="7"/>
      <c r="J173" s="7">
        <f t="shared" si="17"/>
        <v>0</v>
      </c>
      <c r="K173" s="15" t="e">
        <f t="shared" si="18"/>
        <v>#DIV/0!</v>
      </c>
      <c r="L173" s="8">
        <f>Products!K173</f>
        <v>2219</v>
      </c>
      <c r="M173" s="7" t="s">
        <v>24</v>
      </c>
      <c r="N173" s="7">
        <v>31</v>
      </c>
    </row>
    <row r="174" spans="1:14" x14ac:dyDescent="0.2">
      <c r="A174" s="10" t="s">
        <v>699</v>
      </c>
      <c r="B174" s="7">
        <v>610</v>
      </c>
      <c r="C174" s="7" t="s">
        <v>491</v>
      </c>
      <c r="D174" s="7" t="s">
        <v>62</v>
      </c>
      <c r="E174" s="7" t="s">
        <v>414</v>
      </c>
      <c r="F174" s="8">
        <v>390</v>
      </c>
      <c r="G174" s="7">
        <v>1</v>
      </c>
      <c r="H174" s="7">
        <f t="shared" si="16"/>
        <v>390</v>
      </c>
      <c r="I174" s="7"/>
      <c r="J174" s="7">
        <f t="shared" si="17"/>
        <v>390</v>
      </c>
      <c r="K174" s="15">
        <f t="shared" si="18"/>
        <v>100</v>
      </c>
      <c r="L174" s="8">
        <f>Products!K174</f>
        <v>6790</v>
      </c>
      <c r="M174" s="7" t="s">
        <v>24</v>
      </c>
      <c r="N174" s="7">
        <v>27</v>
      </c>
    </row>
    <row r="175" spans="1:14" x14ac:dyDescent="0.2">
      <c r="A175" s="10" t="s">
        <v>700</v>
      </c>
      <c r="B175" s="7">
        <v>611</v>
      </c>
      <c r="C175" s="7" t="s">
        <v>494</v>
      </c>
      <c r="D175" s="7" t="s">
        <v>62</v>
      </c>
      <c r="E175" s="7" t="s">
        <v>291</v>
      </c>
      <c r="F175" s="8">
        <v>15.22</v>
      </c>
      <c r="G175" s="7">
        <v>1</v>
      </c>
      <c r="H175" s="7">
        <f t="shared" si="16"/>
        <v>15.22</v>
      </c>
      <c r="I175" s="7">
        <v>4.78</v>
      </c>
      <c r="J175" s="7">
        <f t="shared" si="17"/>
        <v>20</v>
      </c>
      <c r="K175" s="15">
        <f t="shared" si="18"/>
        <v>76.099999999999994</v>
      </c>
      <c r="L175" s="8">
        <f>Products!K175</f>
        <v>3237.5</v>
      </c>
      <c r="M175" s="7" t="s">
        <v>24</v>
      </c>
      <c r="N175" s="7">
        <v>68</v>
      </c>
    </row>
    <row r="176" spans="1:14" x14ac:dyDescent="0.2">
      <c r="A176" s="10" t="s">
        <v>701</v>
      </c>
      <c r="B176" s="7">
        <v>612</v>
      </c>
      <c r="C176" s="7" t="s">
        <v>495</v>
      </c>
      <c r="D176" s="7" t="s">
        <v>62</v>
      </c>
      <c r="E176" s="7" t="s">
        <v>291</v>
      </c>
      <c r="F176" s="8">
        <v>9.8119999999999994</v>
      </c>
      <c r="G176" s="7">
        <v>1</v>
      </c>
      <c r="H176" s="7">
        <f t="shared" si="16"/>
        <v>9.8119999999999994</v>
      </c>
      <c r="I176" s="7">
        <v>7.085</v>
      </c>
      <c r="J176" s="7">
        <f t="shared" si="17"/>
        <v>16.896999999999998</v>
      </c>
      <c r="K176" s="15">
        <f t="shared" si="18"/>
        <v>58.069479789311714</v>
      </c>
      <c r="L176" s="8">
        <f>Products!K176</f>
        <v>295.5</v>
      </c>
      <c r="M176" s="7" t="s">
        <v>24</v>
      </c>
      <c r="N176" s="18">
        <v>68</v>
      </c>
    </row>
    <row r="177" spans="1:14" x14ac:dyDescent="0.2">
      <c r="A177" s="10" t="s">
        <v>702</v>
      </c>
      <c r="B177" s="7">
        <v>613</v>
      </c>
      <c r="C177" s="7" t="s">
        <v>496</v>
      </c>
      <c r="D177" s="7" t="s">
        <v>497</v>
      </c>
      <c r="E177" s="7" t="s">
        <v>291</v>
      </c>
      <c r="F177" s="8">
        <v>5.5449999999999999</v>
      </c>
      <c r="G177" s="7">
        <v>2</v>
      </c>
      <c r="H177" s="7">
        <f t="shared" si="16"/>
        <v>11.09</v>
      </c>
      <c r="I177" s="7">
        <v>5.2160000000000002</v>
      </c>
      <c r="J177" s="7">
        <f t="shared" si="17"/>
        <v>16.306000000000001</v>
      </c>
      <c r="K177" s="15">
        <f t="shared" si="18"/>
        <v>68.011774806819574</v>
      </c>
      <c r="L177" s="8">
        <f>Products!K177</f>
        <v>125.24</v>
      </c>
      <c r="M177" s="7" t="s">
        <v>24</v>
      </c>
      <c r="N177" s="18">
        <v>68</v>
      </c>
    </row>
    <row r="178" spans="1:14" x14ac:dyDescent="0.2">
      <c r="A178" s="10" t="s">
        <v>703</v>
      </c>
      <c r="B178" s="7">
        <v>614</v>
      </c>
      <c r="C178" s="7" t="s">
        <v>498</v>
      </c>
      <c r="D178" s="7" t="s">
        <v>62</v>
      </c>
      <c r="E178" s="7" t="s">
        <v>291</v>
      </c>
      <c r="F178" s="8">
        <v>13.45</v>
      </c>
      <c r="G178" s="7">
        <v>2</v>
      </c>
      <c r="H178" s="7">
        <f t="shared" si="16"/>
        <v>26.9</v>
      </c>
      <c r="I178" s="7">
        <v>8.8800000000000008</v>
      </c>
      <c r="J178" s="7">
        <f t="shared" si="17"/>
        <v>35.78</v>
      </c>
      <c r="K178" s="15">
        <f t="shared" si="18"/>
        <v>75.181665735047503</v>
      </c>
      <c r="L178" s="8">
        <f>Products!K178</f>
        <v>196.19</v>
      </c>
      <c r="M178" s="7" t="s">
        <v>24</v>
      </c>
      <c r="N178" s="18">
        <v>68</v>
      </c>
    </row>
    <row r="179" spans="1:14" x14ac:dyDescent="0.2">
      <c r="A179" s="10" t="s">
        <v>704</v>
      </c>
      <c r="B179" s="7">
        <v>615</v>
      </c>
      <c r="C179" s="7" t="s">
        <v>499</v>
      </c>
      <c r="D179" s="7" t="s">
        <v>62</v>
      </c>
      <c r="E179" s="7" t="s">
        <v>291</v>
      </c>
      <c r="F179" s="8">
        <v>20.81</v>
      </c>
      <c r="G179" s="7">
        <v>1</v>
      </c>
      <c r="H179" s="7">
        <f t="shared" si="16"/>
        <v>20.81</v>
      </c>
      <c r="I179" s="7">
        <v>11.695</v>
      </c>
      <c r="J179" s="7">
        <f t="shared" si="17"/>
        <v>32.504999999999995</v>
      </c>
      <c r="K179" s="15">
        <f t="shared" si="18"/>
        <v>64.02091985848331</v>
      </c>
      <c r="L179" s="8">
        <f>Products!K179</f>
        <v>125.51</v>
      </c>
      <c r="M179" s="7" t="s">
        <v>24</v>
      </c>
      <c r="N179" s="18">
        <v>68</v>
      </c>
    </row>
    <row r="180" spans="1:14" x14ac:dyDescent="0.2">
      <c r="A180" s="10" t="s">
        <v>705</v>
      </c>
      <c r="B180" s="7">
        <v>616</v>
      </c>
      <c r="C180" s="7" t="s">
        <v>500</v>
      </c>
      <c r="D180" s="7" t="s">
        <v>29</v>
      </c>
      <c r="E180" s="7" t="s">
        <v>292</v>
      </c>
      <c r="F180" s="8">
        <v>3.5</v>
      </c>
      <c r="G180" s="7">
        <v>4</v>
      </c>
      <c r="H180" s="7">
        <f t="shared" si="16"/>
        <v>14</v>
      </c>
      <c r="I180" s="7">
        <v>6.88</v>
      </c>
      <c r="J180" s="7">
        <f t="shared" si="17"/>
        <v>20.88</v>
      </c>
      <c r="K180" s="15">
        <f t="shared" si="18"/>
        <v>67.049808429118769</v>
      </c>
      <c r="L180" s="8">
        <f>Products!K180</f>
        <v>45.1</v>
      </c>
      <c r="M180" s="7" t="s">
        <v>24</v>
      </c>
      <c r="N180" s="18">
        <v>43</v>
      </c>
    </row>
    <row r="181" spans="1:14" x14ac:dyDescent="0.2">
      <c r="A181" s="10" t="s">
        <v>706</v>
      </c>
      <c r="B181" s="7">
        <v>617</v>
      </c>
      <c r="C181" s="7" t="s">
        <v>374</v>
      </c>
      <c r="D181" s="7" t="s">
        <v>29</v>
      </c>
      <c r="E181" s="7" t="s">
        <v>292</v>
      </c>
      <c r="F181" s="16">
        <v>0.86599999999999999</v>
      </c>
      <c r="G181" s="7">
        <v>5</v>
      </c>
      <c r="H181" s="7">
        <f t="shared" si="16"/>
        <v>4.33</v>
      </c>
      <c r="I181" s="7">
        <v>3.6520000000000001</v>
      </c>
      <c r="J181" s="7">
        <f t="shared" si="17"/>
        <v>7.9820000000000002</v>
      </c>
      <c r="K181" s="15">
        <f t="shared" si="18"/>
        <v>54.24705587572037</v>
      </c>
      <c r="L181" s="8">
        <f>Products!K181</f>
        <v>13650</v>
      </c>
      <c r="M181" s="7" t="s">
        <v>24</v>
      </c>
      <c r="N181" s="7">
        <v>56</v>
      </c>
    </row>
    <row r="182" spans="1:14" x14ac:dyDescent="0.2">
      <c r="A182" s="19" t="s">
        <v>707</v>
      </c>
      <c r="B182" s="20">
        <v>618</v>
      </c>
      <c r="C182" s="20" t="s">
        <v>502</v>
      </c>
      <c r="D182" s="20" t="s">
        <v>62</v>
      </c>
      <c r="E182" s="20" t="s">
        <v>291</v>
      </c>
      <c r="F182" s="21">
        <v>13.4</v>
      </c>
      <c r="G182" s="21">
        <v>2</v>
      </c>
      <c r="H182" s="7">
        <f t="shared" si="16"/>
        <v>26.8</v>
      </c>
      <c r="I182" s="21">
        <v>8.2690000000000001</v>
      </c>
      <c r="J182" s="7">
        <f t="shared" si="17"/>
        <v>35.069000000000003</v>
      </c>
      <c r="K182" s="15">
        <f t="shared" si="18"/>
        <v>76.420770481051633</v>
      </c>
      <c r="L182" s="8">
        <f>Products!K182</f>
        <v>798.02</v>
      </c>
      <c r="M182" s="7" t="s">
        <v>24</v>
      </c>
      <c r="N182" s="20">
        <v>68</v>
      </c>
    </row>
    <row r="183" spans="1:14" x14ac:dyDescent="0.2">
      <c r="A183" s="19" t="s">
        <v>708</v>
      </c>
      <c r="B183" s="20">
        <v>619</v>
      </c>
      <c r="C183" s="20" t="s">
        <v>503</v>
      </c>
      <c r="D183" s="20" t="s">
        <v>62</v>
      </c>
      <c r="E183" s="20" t="s">
        <v>291</v>
      </c>
      <c r="F183" s="21">
        <v>6.3879999999999999</v>
      </c>
      <c r="G183" s="21">
        <v>2</v>
      </c>
      <c r="H183" s="7">
        <f t="shared" si="16"/>
        <v>12.776</v>
      </c>
      <c r="I183" s="21">
        <v>5.9690000000000003</v>
      </c>
      <c r="J183" s="7">
        <f t="shared" si="17"/>
        <v>18.745000000000001</v>
      </c>
      <c r="K183" s="15">
        <f t="shared" si="18"/>
        <v>68.15684182448652</v>
      </c>
      <c r="L183" s="8">
        <f>Products!K183</f>
        <v>0</v>
      </c>
      <c r="M183" s="7" t="s">
        <v>24</v>
      </c>
      <c r="N183" s="20">
        <v>68</v>
      </c>
    </row>
    <row r="184" spans="1:14" x14ac:dyDescent="0.2">
      <c r="A184" s="19" t="s">
        <v>709</v>
      </c>
      <c r="B184" s="20">
        <v>620</v>
      </c>
      <c r="C184" s="20" t="s">
        <v>504</v>
      </c>
      <c r="D184" s="20" t="s">
        <v>62</v>
      </c>
      <c r="E184" s="22" t="s">
        <v>414</v>
      </c>
      <c r="F184" s="21">
        <v>29.13</v>
      </c>
      <c r="G184" s="21">
        <v>1</v>
      </c>
      <c r="H184" s="7">
        <f t="shared" si="16"/>
        <v>29.13</v>
      </c>
      <c r="I184" s="20"/>
      <c r="J184" s="7">
        <f t="shared" si="17"/>
        <v>29.13</v>
      </c>
      <c r="K184" s="15">
        <f t="shared" si="18"/>
        <v>100</v>
      </c>
      <c r="L184" s="8">
        <f>Products!K184</f>
        <v>0</v>
      </c>
      <c r="M184" s="7" t="s">
        <v>24</v>
      </c>
      <c r="N184" s="20">
        <v>68</v>
      </c>
    </row>
    <row r="185" spans="1:14" x14ac:dyDescent="0.2">
      <c r="A185" s="19" t="s">
        <v>710</v>
      </c>
      <c r="B185" s="20">
        <v>621</v>
      </c>
      <c r="C185" s="20" t="s">
        <v>505</v>
      </c>
      <c r="D185" s="20" t="s">
        <v>60</v>
      </c>
      <c r="E185" s="20" t="s">
        <v>292</v>
      </c>
      <c r="F185" s="21">
        <v>0.91200000000000003</v>
      </c>
      <c r="G185" s="21">
        <v>4</v>
      </c>
      <c r="H185" s="7">
        <f t="shared" si="16"/>
        <v>3.6480000000000001</v>
      </c>
      <c r="I185" s="21">
        <v>2.99</v>
      </c>
      <c r="J185" s="7">
        <f t="shared" si="17"/>
        <v>6.6379999999999999</v>
      </c>
      <c r="K185" s="15">
        <f t="shared" si="18"/>
        <v>54.956312142211516</v>
      </c>
      <c r="L185" s="8">
        <f>Products!K185</f>
        <v>685.9</v>
      </c>
      <c r="M185" s="7" t="s">
        <v>24</v>
      </c>
      <c r="N185" s="20">
        <v>63</v>
      </c>
    </row>
    <row r="186" spans="1:14" x14ac:dyDescent="0.2">
      <c r="A186" s="23" t="s">
        <v>711</v>
      </c>
      <c r="B186" s="24">
        <v>622</v>
      </c>
      <c r="C186" s="24" t="s">
        <v>507</v>
      </c>
      <c r="D186" s="24" t="s">
        <v>62</v>
      </c>
      <c r="E186" s="24" t="s">
        <v>292</v>
      </c>
      <c r="F186" s="25">
        <v>1.38</v>
      </c>
      <c r="G186" s="25">
        <v>4</v>
      </c>
      <c r="H186" s="7">
        <f t="shared" si="16"/>
        <v>5.52</v>
      </c>
      <c r="I186" s="25">
        <v>4.75</v>
      </c>
      <c r="J186" s="7">
        <f t="shared" si="17"/>
        <v>10.27</v>
      </c>
      <c r="K186" s="15">
        <f t="shared" si="18"/>
        <v>53.748782862706911</v>
      </c>
      <c r="L186" s="8">
        <f>Products!K186</f>
        <v>0</v>
      </c>
      <c r="M186" s="7" t="s">
        <v>24</v>
      </c>
      <c r="N186" s="20">
        <v>26</v>
      </c>
    </row>
    <row r="187" spans="1:14" x14ac:dyDescent="0.2">
      <c r="A187" s="10" t="s">
        <v>712</v>
      </c>
      <c r="B187" s="7">
        <v>623</v>
      </c>
      <c r="C187" s="7" t="s">
        <v>506</v>
      </c>
      <c r="D187" s="7" t="s">
        <v>62</v>
      </c>
      <c r="E187" s="7" t="s">
        <v>292</v>
      </c>
      <c r="F187" s="8">
        <v>5.95</v>
      </c>
      <c r="G187" s="7">
        <v>2</v>
      </c>
      <c r="H187" s="7">
        <f t="shared" si="16"/>
        <v>11.9</v>
      </c>
      <c r="I187" s="7">
        <v>8.01</v>
      </c>
      <c r="J187" s="7">
        <f t="shared" si="17"/>
        <v>19.91</v>
      </c>
      <c r="K187" s="15">
        <f t="shared" si="18"/>
        <v>59.768960321446507</v>
      </c>
      <c r="L187" s="8">
        <f>Products!K187</f>
        <v>219.26</v>
      </c>
      <c r="M187" s="7" t="s">
        <v>24</v>
      </c>
      <c r="N187" s="7">
        <v>40</v>
      </c>
    </row>
    <row r="188" spans="1:14" x14ac:dyDescent="0.2">
      <c r="A188" s="19" t="s">
        <v>713</v>
      </c>
      <c r="B188" s="20">
        <v>624</v>
      </c>
      <c r="C188" s="7" t="s">
        <v>510</v>
      </c>
      <c r="D188" s="7" t="s">
        <v>62</v>
      </c>
      <c r="E188" s="7" t="s">
        <v>414</v>
      </c>
      <c r="F188" s="8"/>
      <c r="G188" s="7"/>
      <c r="H188" s="7"/>
      <c r="I188" s="7"/>
      <c r="J188" s="7"/>
      <c r="K188" s="15"/>
      <c r="L188" s="8">
        <f>Products!K188</f>
        <v>67.180000000000007</v>
      </c>
      <c r="M188" s="7" t="s">
        <v>24</v>
      </c>
      <c r="N188" s="20">
        <v>68</v>
      </c>
    </row>
    <row r="189" spans="1:14" x14ac:dyDescent="0.2">
      <c r="A189" s="10" t="s">
        <v>714</v>
      </c>
      <c r="B189" s="7">
        <v>625</v>
      </c>
      <c r="C189" s="7" t="s">
        <v>511</v>
      </c>
      <c r="D189" s="7" t="s">
        <v>62</v>
      </c>
      <c r="E189" s="7" t="s">
        <v>414</v>
      </c>
      <c r="F189" s="8"/>
      <c r="G189" s="7"/>
      <c r="H189" s="7"/>
      <c r="I189" s="7"/>
      <c r="J189" s="7"/>
      <c r="K189" s="15"/>
      <c r="L189" s="8">
        <f>Products!K189</f>
        <v>809.91</v>
      </c>
      <c r="M189" s="7" t="s">
        <v>24</v>
      </c>
      <c r="N189" s="20">
        <v>68</v>
      </c>
    </row>
    <row r="190" spans="1:14" x14ac:dyDescent="0.2">
      <c r="A190" s="19" t="s">
        <v>715</v>
      </c>
      <c r="B190" s="20">
        <v>626</v>
      </c>
      <c r="C190" s="7" t="s">
        <v>512</v>
      </c>
      <c r="D190" s="7" t="s">
        <v>62</v>
      </c>
      <c r="E190" s="7" t="s">
        <v>291</v>
      </c>
      <c r="F190" s="8">
        <v>6.4</v>
      </c>
      <c r="G190" s="7">
        <v>2</v>
      </c>
      <c r="H190" s="7">
        <v>12.8</v>
      </c>
      <c r="I190" s="7">
        <v>5.25</v>
      </c>
      <c r="J190" s="7">
        <v>18.05</v>
      </c>
      <c r="K190" s="15">
        <v>0.70914127423822715</v>
      </c>
      <c r="L190" s="8">
        <f>Products!K190</f>
        <v>624.94000000000005</v>
      </c>
      <c r="M190" s="7" t="s">
        <v>24</v>
      </c>
      <c r="N190" s="20">
        <v>68</v>
      </c>
    </row>
    <row r="191" spans="1:14" x14ac:dyDescent="0.2">
      <c r="A191" s="10" t="s">
        <v>716</v>
      </c>
      <c r="B191" s="7">
        <v>627</v>
      </c>
      <c r="C191" s="7" t="s">
        <v>513</v>
      </c>
      <c r="D191" s="7" t="s">
        <v>62</v>
      </c>
      <c r="E191" s="7" t="s">
        <v>291</v>
      </c>
      <c r="F191" s="8">
        <v>6.05</v>
      </c>
      <c r="G191" s="7">
        <v>2</v>
      </c>
      <c r="H191" s="7">
        <v>12.1</v>
      </c>
      <c r="I191" s="7">
        <v>4.75</v>
      </c>
      <c r="J191" s="7">
        <v>16.850000000000001</v>
      </c>
      <c r="K191" s="15">
        <v>0.71810089020771506</v>
      </c>
      <c r="L191" s="8">
        <f>Products!K191</f>
        <v>0</v>
      </c>
      <c r="M191" s="7" t="s">
        <v>24</v>
      </c>
      <c r="N191" s="20">
        <v>68</v>
      </c>
    </row>
    <row r="192" spans="1:14" x14ac:dyDescent="0.2">
      <c r="A192" s="19" t="s">
        <v>717</v>
      </c>
      <c r="B192" s="20">
        <v>628</v>
      </c>
      <c r="C192" s="7" t="s">
        <v>508</v>
      </c>
      <c r="D192" s="7" t="s">
        <v>29</v>
      </c>
      <c r="E192" s="7" t="s">
        <v>292</v>
      </c>
      <c r="F192" s="8">
        <v>1.34</v>
      </c>
      <c r="G192" s="7">
        <v>6</v>
      </c>
      <c r="H192" s="7">
        <f t="shared" si="16"/>
        <v>8.0400000000000009</v>
      </c>
      <c r="I192" s="7">
        <v>6.3650000000000002</v>
      </c>
      <c r="J192" s="7">
        <f t="shared" si="17"/>
        <v>14.405000000000001</v>
      </c>
      <c r="K192" s="15">
        <f t="shared" si="18"/>
        <v>55.813953488372093</v>
      </c>
      <c r="L192" s="8">
        <f>Products!K192</f>
        <v>54.9</v>
      </c>
      <c r="M192" s="7" t="s">
        <v>24</v>
      </c>
      <c r="N192" s="7">
        <v>40</v>
      </c>
    </row>
    <row r="193" spans="1:14" x14ac:dyDescent="0.2">
      <c r="A193" s="10" t="s">
        <v>718</v>
      </c>
      <c r="B193" s="7">
        <v>629</v>
      </c>
      <c r="C193" s="7" t="s">
        <v>509</v>
      </c>
      <c r="D193" s="7" t="s">
        <v>29</v>
      </c>
      <c r="E193" s="7" t="s">
        <v>292</v>
      </c>
      <c r="F193" s="8">
        <v>1.66</v>
      </c>
      <c r="G193" s="7">
        <v>6</v>
      </c>
      <c r="H193" s="7">
        <f t="shared" si="16"/>
        <v>9.9599999999999991</v>
      </c>
      <c r="I193" s="7">
        <v>7.15</v>
      </c>
      <c r="J193" s="11">
        <f t="shared" si="17"/>
        <v>17.11</v>
      </c>
      <c r="K193" s="15">
        <f t="shared" si="18"/>
        <v>58.211572180011686</v>
      </c>
      <c r="L193" s="8">
        <f>Products!K193</f>
        <v>104.54</v>
      </c>
      <c r="M193" s="7" t="s">
        <v>24</v>
      </c>
      <c r="N193" s="7">
        <v>40</v>
      </c>
    </row>
    <row r="194" spans="1:14" x14ac:dyDescent="0.2">
      <c r="A194" s="10" t="s">
        <v>719</v>
      </c>
      <c r="B194" s="7">
        <v>630</v>
      </c>
      <c r="C194" s="7" t="s">
        <v>748</v>
      </c>
      <c r="D194" s="7" t="s">
        <v>60</v>
      </c>
      <c r="E194" s="7" t="s">
        <v>292</v>
      </c>
      <c r="F194" s="8">
        <v>3.93</v>
      </c>
      <c r="G194" s="7">
        <v>4</v>
      </c>
      <c r="H194" s="7">
        <f t="shared" si="16"/>
        <v>15.72</v>
      </c>
      <c r="I194" s="7"/>
      <c r="J194" s="7"/>
      <c r="K194" s="15" t="e">
        <f t="shared" si="18"/>
        <v>#DIV/0!</v>
      </c>
      <c r="L194" s="8">
        <f>Products!K194</f>
        <v>440.21</v>
      </c>
      <c r="M194" s="7" t="s">
        <v>24</v>
      </c>
      <c r="N194" s="7">
        <v>69</v>
      </c>
    </row>
    <row r="195" spans="1:14" x14ac:dyDescent="0.2">
      <c r="A195" s="10" t="s">
        <v>720</v>
      </c>
      <c r="B195" s="7">
        <v>631</v>
      </c>
      <c r="C195" s="7" t="s">
        <v>749</v>
      </c>
      <c r="D195" s="7" t="s">
        <v>60</v>
      </c>
      <c r="E195" s="7" t="s">
        <v>292</v>
      </c>
      <c r="F195" s="8">
        <v>3.71</v>
      </c>
      <c r="G195" s="7">
        <v>4</v>
      </c>
      <c r="H195" s="7">
        <f t="shared" si="16"/>
        <v>14.84</v>
      </c>
      <c r="I195" s="7"/>
      <c r="J195" s="7"/>
      <c r="K195" s="15" t="e">
        <f t="shared" si="18"/>
        <v>#DIV/0!</v>
      </c>
      <c r="L195" s="8">
        <f>Products!K195</f>
        <v>0</v>
      </c>
      <c r="M195" s="7" t="s">
        <v>24</v>
      </c>
      <c r="N195" s="7">
        <v>69</v>
      </c>
    </row>
    <row r="196" spans="1:14" x14ac:dyDescent="0.2">
      <c r="A196" s="26" t="s">
        <v>721</v>
      </c>
      <c r="B196" s="22">
        <v>632</v>
      </c>
      <c r="C196" s="7" t="s">
        <v>520</v>
      </c>
      <c r="D196" s="22" t="s">
        <v>62</v>
      </c>
      <c r="E196" s="22" t="s">
        <v>291</v>
      </c>
      <c r="F196" s="27">
        <v>13.3</v>
      </c>
      <c r="G196" s="27">
        <v>1</v>
      </c>
      <c r="H196" s="27">
        <f t="shared" si="16"/>
        <v>13.3</v>
      </c>
      <c r="I196" s="27"/>
      <c r="J196" s="27">
        <f t="shared" ref="J196:J200" si="19">H196+I196</f>
        <v>13.3</v>
      </c>
      <c r="K196" s="28">
        <f t="shared" ref="K196:K200" si="20">H196/J196</f>
        <v>1</v>
      </c>
      <c r="L196" s="8">
        <f>Products!K196</f>
        <v>0</v>
      </c>
      <c r="M196" s="7" t="s">
        <v>24</v>
      </c>
      <c r="N196" s="22">
        <v>68</v>
      </c>
    </row>
    <row r="197" spans="1:14" x14ac:dyDescent="0.2">
      <c r="A197" s="26" t="s">
        <v>722</v>
      </c>
      <c r="B197" s="22">
        <v>633</v>
      </c>
      <c r="C197" s="7" t="s">
        <v>521</v>
      </c>
      <c r="D197" s="22" t="s">
        <v>29</v>
      </c>
      <c r="E197" s="22" t="s">
        <v>292</v>
      </c>
      <c r="F197" s="27">
        <v>5.117</v>
      </c>
      <c r="G197" s="27">
        <v>1</v>
      </c>
      <c r="H197" s="27">
        <f t="shared" si="16"/>
        <v>5.117</v>
      </c>
      <c r="I197" s="27"/>
      <c r="J197" s="27">
        <f t="shared" si="19"/>
        <v>5.117</v>
      </c>
      <c r="K197" s="28">
        <f t="shared" si="20"/>
        <v>1</v>
      </c>
      <c r="L197" s="8">
        <f>Products!K197</f>
        <v>639.94000000000005</v>
      </c>
      <c r="M197" s="7" t="s">
        <v>24</v>
      </c>
      <c r="N197" s="22">
        <v>68</v>
      </c>
    </row>
    <row r="198" spans="1:14" x14ac:dyDescent="0.2">
      <c r="A198" s="26" t="s">
        <v>723</v>
      </c>
      <c r="B198" s="22">
        <v>634</v>
      </c>
      <c r="C198" s="7" t="s">
        <v>522</v>
      </c>
      <c r="D198" s="22" t="s">
        <v>62</v>
      </c>
      <c r="E198" s="22" t="s">
        <v>292</v>
      </c>
      <c r="F198" s="27">
        <v>10.6</v>
      </c>
      <c r="G198" s="27">
        <v>1</v>
      </c>
      <c r="H198" s="27">
        <f t="shared" si="16"/>
        <v>10.6</v>
      </c>
      <c r="I198" s="27"/>
      <c r="J198" s="27">
        <f t="shared" si="19"/>
        <v>10.6</v>
      </c>
      <c r="K198" s="28">
        <f t="shared" si="20"/>
        <v>1</v>
      </c>
      <c r="L198" s="8">
        <f>Products!K198</f>
        <v>583.14</v>
      </c>
      <c r="M198" s="7" t="s">
        <v>24</v>
      </c>
      <c r="N198" s="22">
        <v>68</v>
      </c>
    </row>
    <row r="199" spans="1:14" x14ac:dyDescent="0.2">
      <c r="A199" s="26" t="s">
        <v>724</v>
      </c>
      <c r="B199" s="22">
        <v>635</v>
      </c>
      <c r="C199" s="7" t="s">
        <v>750</v>
      </c>
      <c r="D199" s="22" t="s">
        <v>60</v>
      </c>
      <c r="E199" s="22" t="s">
        <v>292</v>
      </c>
      <c r="F199" s="27">
        <v>17.829999999999998</v>
      </c>
      <c r="G199" s="27">
        <v>2</v>
      </c>
      <c r="H199" s="27">
        <f t="shared" si="16"/>
        <v>35.659999999999997</v>
      </c>
      <c r="I199" s="27"/>
      <c r="J199" s="27">
        <f t="shared" si="19"/>
        <v>35.659999999999997</v>
      </c>
      <c r="K199" s="28">
        <f t="shared" si="20"/>
        <v>1</v>
      </c>
      <c r="L199" s="8">
        <f>Products!K199</f>
        <v>77.34</v>
      </c>
      <c r="M199" s="7" t="s">
        <v>24</v>
      </c>
      <c r="N199" s="22">
        <v>69</v>
      </c>
    </row>
    <row r="200" spans="1:14" x14ac:dyDescent="0.2">
      <c r="A200" s="26" t="s">
        <v>725</v>
      </c>
      <c r="B200" s="22">
        <v>636</v>
      </c>
      <c r="C200" s="7" t="s">
        <v>750</v>
      </c>
      <c r="D200" s="22" t="s">
        <v>60</v>
      </c>
      <c r="E200" s="22" t="s">
        <v>292</v>
      </c>
      <c r="F200" s="27">
        <v>17.29</v>
      </c>
      <c r="G200" s="27">
        <v>2</v>
      </c>
      <c r="H200" s="27">
        <f t="shared" si="16"/>
        <v>34.58</v>
      </c>
      <c r="I200" s="27"/>
      <c r="J200" s="27">
        <f t="shared" si="19"/>
        <v>34.58</v>
      </c>
      <c r="K200" s="28">
        <f t="shared" si="20"/>
        <v>1</v>
      </c>
      <c r="L200" s="8">
        <f>Products!K200</f>
        <v>94.69</v>
      </c>
      <c r="M200" s="7" t="s">
        <v>24</v>
      </c>
      <c r="N200" s="22">
        <v>69</v>
      </c>
    </row>
    <row r="201" spans="1:14" x14ac:dyDescent="0.2">
      <c r="A201" s="26" t="s">
        <v>726</v>
      </c>
      <c r="B201" s="22">
        <v>637</v>
      </c>
      <c r="C201" s="22" t="s">
        <v>525</v>
      </c>
      <c r="D201" s="22" t="s">
        <v>62</v>
      </c>
      <c r="E201" s="22" t="s">
        <v>414</v>
      </c>
      <c r="F201" s="27"/>
      <c r="G201" s="27"/>
      <c r="H201" s="27"/>
      <c r="I201" s="27"/>
      <c r="J201" s="27"/>
      <c r="K201" s="28"/>
      <c r="L201" s="8">
        <f>Products!K201</f>
        <v>230.37</v>
      </c>
      <c r="M201" s="7" t="s">
        <v>24</v>
      </c>
      <c r="N201" s="22">
        <v>27</v>
      </c>
    </row>
    <row r="202" spans="1:14" x14ac:dyDescent="0.2">
      <c r="A202" s="26" t="s">
        <v>727</v>
      </c>
      <c r="B202" s="22">
        <v>638</v>
      </c>
      <c r="C202" s="22" t="s">
        <v>526</v>
      </c>
      <c r="D202" s="22" t="s">
        <v>62</v>
      </c>
      <c r="E202" s="22" t="s">
        <v>414</v>
      </c>
      <c r="F202" s="27"/>
      <c r="G202" s="27"/>
      <c r="H202" s="27"/>
      <c r="I202" s="27"/>
      <c r="J202" s="27"/>
      <c r="K202" s="28"/>
      <c r="L202" s="8">
        <f>Products!K202</f>
        <v>217.62</v>
      </c>
      <c r="M202" s="7" t="s">
        <v>24</v>
      </c>
      <c r="N202" s="22">
        <v>27</v>
      </c>
    </row>
    <row r="203" spans="1:14" x14ac:dyDescent="0.2">
      <c r="A203" s="26" t="s">
        <v>728</v>
      </c>
      <c r="B203" s="22">
        <v>639</v>
      </c>
      <c r="C203" s="22" t="s">
        <v>527</v>
      </c>
      <c r="D203" s="22" t="s">
        <v>62</v>
      </c>
      <c r="E203" s="22" t="s">
        <v>414</v>
      </c>
      <c r="F203" s="27"/>
      <c r="G203" s="27"/>
      <c r="H203" s="27"/>
      <c r="I203" s="27"/>
      <c r="J203" s="27"/>
      <c r="K203" s="28"/>
      <c r="L203" s="8">
        <f>Products!K203</f>
        <v>0</v>
      </c>
      <c r="M203" s="7" t="s">
        <v>24</v>
      </c>
      <c r="N203" s="22">
        <v>27</v>
      </c>
    </row>
    <row r="204" spans="1:14" x14ac:dyDescent="0.2">
      <c r="A204" s="26" t="s">
        <v>732</v>
      </c>
      <c r="B204" s="7">
        <v>640</v>
      </c>
      <c r="C204" s="7" t="s">
        <v>734</v>
      </c>
      <c r="D204" s="7" t="s">
        <v>155</v>
      </c>
      <c r="E204" s="7" t="s">
        <v>302</v>
      </c>
      <c r="F204" s="8"/>
      <c r="G204" s="7"/>
      <c r="H204" s="7">
        <f t="shared" ref="H204:H205" si="21">F204*G204</f>
        <v>0</v>
      </c>
      <c r="I204" s="7"/>
      <c r="J204" s="11">
        <f t="shared" ref="J204:J205" si="22">H204+I204</f>
        <v>0</v>
      </c>
      <c r="K204" s="15" t="e">
        <f t="shared" ref="K204:K205" si="23">H204/J204*100</f>
        <v>#DIV/0!</v>
      </c>
      <c r="L204" s="8">
        <f>Products!K204</f>
        <v>0</v>
      </c>
      <c r="M204" s="7" t="s">
        <v>24</v>
      </c>
      <c r="N204" s="7">
        <v>67</v>
      </c>
    </row>
    <row r="205" spans="1:14" x14ac:dyDescent="0.2">
      <c r="A205" s="26" t="s">
        <v>733</v>
      </c>
      <c r="B205" s="7">
        <v>641</v>
      </c>
      <c r="C205" s="7" t="s">
        <v>735</v>
      </c>
      <c r="D205" s="7" t="s">
        <v>155</v>
      </c>
      <c r="E205" s="7" t="s">
        <v>302</v>
      </c>
      <c r="F205" s="8"/>
      <c r="G205" s="7"/>
      <c r="H205" s="7">
        <f t="shared" si="21"/>
        <v>0</v>
      </c>
      <c r="I205" s="7"/>
      <c r="J205" s="11">
        <f t="shared" si="22"/>
        <v>0</v>
      </c>
      <c r="K205" s="15" t="e">
        <f t="shared" si="23"/>
        <v>#DIV/0!</v>
      </c>
      <c r="L205" s="8">
        <f>Products!K205</f>
        <v>0</v>
      </c>
      <c r="M205" s="7" t="s">
        <v>24</v>
      </c>
      <c r="N205" s="7">
        <v>67</v>
      </c>
    </row>
    <row r="206" spans="1:14" x14ac:dyDescent="0.2">
      <c r="A206" s="26" t="s">
        <v>752</v>
      </c>
      <c r="B206" s="7">
        <v>642</v>
      </c>
      <c r="C206" s="7" t="s">
        <v>746</v>
      </c>
      <c r="L206" s="8">
        <f>Products!K206</f>
        <v>1041.6300000000001</v>
      </c>
      <c r="N206" s="1">
        <v>54</v>
      </c>
    </row>
    <row r="207" spans="1:14" x14ac:dyDescent="0.2">
      <c r="A207" s="26" t="s">
        <v>753</v>
      </c>
      <c r="B207" s="7">
        <v>643</v>
      </c>
      <c r="C207" s="7" t="s">
        <v>747</v>
      </c>
      <c r="L207" s="8">
        <f>Products!K207</f>
        <v>1009.79</v>
      </c>
      <c r="N207" s="1">
        <v>54</v>
      </c>
    </row>
  </sheetData>
  <autoFilter ref="B1:N205" xr:uid="{00000000-0009-0000-0000-000000000000}"/>
  <phoneticPr fontId="2" type="noConversion"/>
  <pageMargins left="0.78740157480314998" right="0.78740157480314998" top="0.27559055118110198" bottom="0.511811023622047" header="0.27559055118110198" footer="0.511811023622047"/>
  <pageSetup paperSize="9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A38C-3F24-4CDB-9821-C30B452BA0A1}">
  <dimension ref="A1:P230"/>
  <sheetViews>
    <sheetView zoomScale="130" zoomScaleNormal="130" workbookViewId="0">
      <pane xSplit="3" ySplit="1" topLeftCell="F218" activePane="bottomRight" state="frozen"/>
      <selection pane="topRight" activeCell="C1" sqref="C1"/>
      <selection pane="bottomLeft" activeCell="A2" sqref="A2"/>
      <selection pane="bottomRight" activeCell="C237" sqref="C237"/>
    </sheetView>
  </sheetViews>
  <sheetFormatPr defaultRowHeight="12.75" x14ac:dyDescent="0.2"/>
  <cols>
    <col min="1" max="1" width="8.85546875" style="1" customWidth="1"/>
    <col min="2" max="2" width="7.7109375" style="1" bestFit="1" customWidth="1"/>
    <col min="3" max="3" width="56.5703125" style="1" customWidth="1"/>
    <col min="4" max="4" width="7.5703125" style="1" bestFit="1" customWidth="1"/>
    <col min="5" max="5" width="8" style="1" customWidth="1"/>
    <col min="6" max="6" width="9.85546875" style="2" bestFit="1" customWidth="1"/>
    <col min="7" max="7" width="6" style="1" bestFit="1" customWidth="1"/>
    <col min="8" max="8" width="9.140625" style="1" bestFit="1" customWidth="1"/>
    <col min="9" max="9" width="10.140625" style="1" bestFit="1" customWidth="1"/>
    <col min="10" max="10" width="9.42578125" style="1" bestFit="1" customWidth="1"/>
    <col min="11" max="11" width="9.5703125" style="4" bestFit="1" customWidth="1"/>
    <col min="12" max="12" width="11.7109375" style="2" customWidth="1"/>
    <col min="13" max="13" width="8" style="1" customWidth="1"/>
    <col min="14" max="14" width="9.5703125" style="1" customWidth="1"/>
    <col min="15" max="16384" width="9.140625" style="1"/>
  </cols>
  <sheetData>
    <row r="1" spans="1:14" ht="26.25" customHeight="1" x14ac:dyDescent="0.2">
      <c r="A1" s="29" t="s">
        <v>730</v>
      </c>
      <c r="B1" s="7" t="s">
        <v>8</v>
      </c>
      <c r="C1" s="7" t="s">
        <v>0</v>
      </c>
      <c r="D1" s="7" t="s">
        <v>1</v>
      </c>
      <c r="E1" s="7" t="s">
        <v>59</v>
      </c>
      <c r="F1" s="8" t="s">
        <v>2</v>
      </c>
      <c r="G1" s="7" t="s">
        <v>3</v>
      </c>
      <c r="H1" s="7" t="s">
        <v>5</v>
      </c>
      <c r="I1" s="7" t="s">
        <v>4</v>
      </c>
      <c r="J1" s="7" t="s">
        <v>6</v>
      </c>
      <c r="K1" s="9" t="s">
        <v>7</v>
      </c>
      <c r="L1" s="8" t="s">
        <v>18</v>
      </c>
      <c r="M1" s="7" t="s">
        <v>19</v>
      </c>
      <c r="N1" s="7" t="s">
        <v>9</v>
      </c>
    </row>
    <row r="2" spans="1:14" ht="12.75" customHeight="1" x14ac:dyDescent="0.2">
      <c r="A2" s="10" t="s">
        <v>596</v>
      </c>
      <c r="B2" s="7">
        <v>481</v>
      </c>
      <c r="C2" s="7" t="s">
        <v>303</v>
      </c>
      <c r="D2" s="7" t="s">
        <v>62</v>
      </c>
      <c r="E2" s="7" t="s">
        <v>302</v>
      </c>
      <c r="F2" s="8">
        <v>26.39</v>
      </c>
      <c r="G2" s="7">
        <v>1</v>
      </c>
      <c r="H2" s="11">
        <v>26.39</v>
      </c>
      <c r="I2" s="11">
        <v>0</v>
      </c>
      <c r="J2" s="11">
        <v>26.39</v>
      </c>
      <c r="K2" s="12">
        <v>100</v>
      </c>
      <c r="L2" s="8">
        <v>360</v>
      </c>
      <c r="M2" s="7" t="s">
        <v>24</v>
      </c>
      <c r="N2" s="7">
        <v>1</v>
      </c>
    </row>
    <row r="3" spans="1:14" ht="12.75" customHeight="1" x14ac:dyDescent="0.2">
      <c r="A3" s="10" t="s">
        <v>687</v>
      </c>
      <c r="B3" s="7">
        <v>598</v>
      </c>
      <c r="C3" s="7" t="s">
        <v>470</v>
      </c>
      <c r="D3" s="7" t="s">
        <v>62</v>
      </c>
      <c r="E3" s="7" t="s">
        <v>414</v>
      </c>
      <c r="F3" s="8">
        <v>32.5</v>
      </c>
      <c r="G3" s="7">
        <v>2</v>
      </c>
      <c r="H3" s="11">
        <v>65</v>
      </c>
      <c r="I3" s="11">
        <v>20</v>
      </c>
      <c r="J3" s="11">
        <v>85</v>
      </c>
      <c r="K3" s="12">
        <v>76.470588235294116</v>
      </c>
      <c r="L3" s="8">
        <v>1983</v>
      </c>
      <c r="M3" s="7" t="s">
        <v>24</v>
      </c>
      <c r="N3" s="7">
        <v>1</v>
      </c>
    </row>
    <row r="4" spans="1:14" ht="12.75" customHeight="1" x14ac:dyDescent="0.2">
      <c r="A4" s="10"/>
      <c r="B4" s="7"/>
      <c r="C4" s="7"/>
      <c r="D4" s="7"/>
      <c r="E4" s="7"/>
      <c r="F4" s="8"/>
      <c r="G4" s="7"/>
      <c r="H4" s="7"/>
      <c r="I4" s="7"/>
      <c r="J4" s="11"/>
      <c r="K4" s="12"/>
      <c r="L4" s="8"/>
      <c r="M4" s="7"/>
      <c r="N4" s="7"/>
    </row>
    <row r="5" spans="1:14" ht="12.75" customHeight="1" x14ac:dyDescent="0.2">
      <c r="A5" s="10" t="s">
        <v>537</v>
      </c>
      <c r="B5" s="7">
        <v>344</v>
      </c>
      <c r="C5" s="7" t="s">
        <v>136</v>
      </c>
      <c r="D5" s="7" t="s">
        <v>29</v>
      </c>
      <c r="E5" s="7" t="s">
        <v>292</v>
      </c>
      <c r="F5" s="8">
        <v>0.85</v>
      </c>
      <c r="G5" s="7">
        <v>8</v>
      </c>
      <c r="H5" s="7">
        <v>6.8</v>
      </c>
      <c r="I5" s="7">
        <v>5.5</v>
      </c>
      <c r="J5" s="11">
        <v>12.3</v>
      </c>
      <c r="K5" s="13">
        <v>55.284552845528445</v>
      </c>
      <c r="L5" s="8">
        <v>43.4</v>
      </c>
      <c r="M5" s="7" t="s">
        <v>24</v>
      </c>
      <c r="N5" s="7">
        <v>22</v>
      </c>
    </row>
    <row r="6" spans="1:14" ht="12.75" customHeight="1" x14ac:dyDescent="0.2">
      <c r="A6" s="10" t="s">
        <v>541</v>
      </c>
      <c r="B6" s="7">
        <v>369</v>
      </c>
      <c r="C6" s="7" t="s">
        <v>160</v>
      </c>
      <c r="D6" s="7" t="s">
        <v>35</v>
      </c>
      <c r="E6" s="7" t="s">
        <v>292</v>
      </c>
      <c r="F6" s="8">
        <v>0.53</v>
      </c>
      <c r="G6" s="7">
        <v>12</v>
      </c>
      <c r="H6" s="7">
        <v>6.36</v>
      </c>
      <c r="I6" s="7">
        <v>3.7</v>
      </c>
      <c r="J6" s="11">
        <v>10.06</v>
      </c>
      <c r="K6" s="13">
        <v>63.220675944333991</v>
      </c>
      <c r="L6" s="8">
        <v>27.1</v>
      </c>
      <c r="M6" s="7" t="s">
        <v>24</v>
      </c>
      <c r="N6" s="7">
        <v>22</v>
      </c>
    </row>
    <row r="7" spans="1:14" ht="12.75" customHeight="1" x14ac:dyDescent="0.2">
      <c r="A7" s="10" t="s">
        <v>542</v>
      </c>
      <c r="B7" s="7">
        <v>370</v>
      </c>
      <c r="C7" s="7" t="s">
        <v>161</v>
      </c>
      <c r="D7" s="7" t="s">
        <v>35</v>
      </c>
      <c r="E7" s="7" t="s">
        <v>292</v>
      </c>
      <c r="F7" s="8">
        <v>0.84</v>
      </c>
      <c r="G7" s="7">
        <v>8</v>
      </c>
      <c r="H7" s="7">
        <v>6.72</v>
      </c>
      <c r="I7" s="7">
        <v>4.0199999999999996</v>
      </c>
      <c r="J7" s="11">
        <v>10.739999999999998</v>
      </c>
      <c r="K7" s="13">
        <v>62.569832402234645</v>
      </c>
      <c r="L7" s="8">
        <v>42.9</v>
      </c>
      <c r="M7" s="7" t="s">
        <v>24</v>
      </c>
      <c r="N7" s="7">
        <v>22</v>
      </c>
    </row>
    <row r="8" spans="1:14" ht="12.75" customHeight="1" x14ac:dyDescent="0.2">
      <c r="A8" s="10"/>
      <c r="B8" s="7"/>
      <c r="C8" s="7"/>
      <c r="D8" s="7"/>
      <c r="E8" s="7"/>
      <c r="F8" s="8"/>
      <c r="G8" s="7"/>
      <c r="H8" s="7"/>
      <c r="I8" s="11"/>
      <c r="J8" s="11"/>
      <c r="K8" s="13"/>
      <c r="L8" s="8"/>
      <c r="M8" s="7"/>
      <c r="N8" s="7"/>
    </row>
    <row r="9" spans="1:14" ht="12.75" customHeight="1" x14ac:dyDescent="0.2">
      <c r="A9" s="10" t="s">
        <v>528</v>
      </c>
      <c r="B9" s="7">
        <v>331</v>
      </c>
      <c r="C9" s="7" t="s">
        <v>117</v>
      </c>
      <c r="D9" s="7" t="s">
        <v>35</v>
      </c>
      <c r="E9" s="7" t="s">
        <v>292</v>
      </c>
      <c r="F9" s="8">
        <v>6.92</v>
      </c>
      <c r="G9" s="7">
        <v>1</v>
      </c>
      <c r="H9" s="7">
        <v>6.92</v>
      </c>
      <c r="I9" s="7">
        <v>3.46</v>
      </c>
      <c r="J9" s="11">
        <v>10.379999999999999</v>
      </c>
      <c r="K9" s="13">
        <v>66.666666666666671</v>
      </c>
      <c r="L9" s="8">
        <v>319.3</v>
      </c>
      <c r="M9" s="7" t="s">
        <v>24</v>
      </c>
      <c r="N9" s="7">
        <v>24</v>
      </c>
    </row>
    <row r="10" spans="1:14" ht="12.75" customHeight="1" x14ac:dyDescent="0.2">
      <c r="A10" s="10" t="s">
        <v>529</v>
      </c>
      <c r="B10" s="7">
        <v>332</v>
      </c>
      <c r="C10" s="7" t="s">
        <v>118</v>
      </c>
      <c r="D10" s="7" t="s">
        <v>35</v>
      </c>
      <c r="E10" s="7" t="s">
        <v>292</v>
      </c>
      <c r="F10" s="8">
        <v>6.73</v>
      </c>
      <c r="G10" s="7">
        <v>1</v>
      </c>
      <c r="H10" s="7">
        <v>6.73</v>
      </c>
      <c r="I10" s="7">
        <v>4.4000000000000004</v>
      </c>
      <c r="J10" s="11">
        <v>11.13</v>
      </c>
      <c r="K10" s="13">
        <v>60.467205750224615</v>
      </c>
      <c r="L10" s="8">
        <v>298.7</v>
      </c>
      <c r="M10" s="7" t="s">
        <v>24</v>
      </c>
      <c r="N10" s="7">
        <v>24</v>
      </c>
    </row>
    <row r="11" spans="1:14" ht="12.75" customHeight="1" x14ac:dyDescent="0.2">
      <c r="A11" s="10" t="s">
        <v>538</v>
      </c>
      <c r="B11" s="7">
        <v>345</v>
      </c>
      <c r="C11" s="7" t="s">
        <v>137</v>
      </c>
      <c r="D11" s="7" t="s">
        <v>35</v>
      </c>
      <c r="E11" s="7" t="s">
        <v>292</v>
      </c>
      <c r="F11" s="8">
        <v>9.2899999999999991</v>
      </c>
      <c r="G11" s="7">
        <v>1</v>
      </c>
      <c r="H11" s="7">
        <v>9.2899999999999991</v>
      </c>
      <c r="I11" s="7">
        <v>7.67</v>
      </c>
      <c r="J11" s="11">
        <v>16.96</v>
      </c>
      <c r="K11" s="13">
        <v>54.77594339622641</v>
      </c>
      <c r="L11" s="8">
        <v>416.33</v>
      </c>
      <c r="M11" s="7" t="s">
        <v>24</v>
      </c>
      <c r="N11" s="7">
        <v>24</v>
      </c>
    </row>
    <row r="12" spans="1:14" ht="12.75" customHeight="1" x14ac:dyDescent="0.2">
      <c r="A12" s="10" t="s">
        <v>539</v>
      </c>
      <c r="B12" s="7">
        <v>346</v>
      </c>
      <c r="C12" s="7" t="s">
        <v>138</v>
      </c>
      <c r="D12" s="7" t="s">
        <v>35</v>
      </c>
      <c r="E12" s="7" t="s">
        <v>292</v>
      </c>
      <c r="F12" s="8">
        <v>12.56</v>
      </c>
      <c r="G12" s="7">
        <v>1</v>
      </c>
      <c r="H12" s="7">
        <v>12.56</v>
      </c>
      <c r="I12" s="7">
        <v>7.27</v>
      </c>
      <c r="J12" s="11">
        <v>19.829999999999998</v>
      </c>
      <c r="K12" s="13">
        <v>63.33837619768029</v>
      </c>
      <c r="L12" s="8">
        <v>544.77</v>
      </c>
      <c r="M12" s="7" t="s">
        <v>24</v>
      </c>
      <c r="N12" s="7">
        <v>24</v>
      </c>
    </row>
    <row r="13" spans="1:14" ht="12.75" customHeight="1" x14ac:dyDescent="0.2">
      <c r="A13" s="10"/>
      <c r="B13" s="7"/>
      <c r="C13" s="7"/>
      <c r="D13" s="7"/>
      <c r="E13" s="7"/>
      <c r="F13" s="8"/>
      <c r="G13" s="7"/>
      <c r="H13" s="7"/>
      <c r="I13" s="7"/>
      <c r="J13" s="11"/>
      <c r="K13" s="13"/>
      <c r="L13" s="8"/>
      <c r="M13" s="7"/>
      <c r="N13" s="7"/>
    </row>
    <row r="14" spans="1:14" ht="12.75" customHeight="1" x14ac:dyDescent="0.2">
      <c r="A14" s="10" t="s">
        <v>530</v>
      </c>
      <c r="B14" s="7">
        <v>334</v>
      </c>
      <c r="C14" s="7" t="s">
        <v>135</v>
      </c>
      <c r="D14" s="7" t="s">
        <v>29</v>
      </c>
      <c r="E14" s="7" t="s">
        <v>292</v>
      </c>
      <c r="F14" s="8">
        <v>1.46</v>
      </c>
      <c r="G14" s="7">
        <v>4</v>
      </c>
      <c r="H14" s="7">
        <v>5.84</v>
      </c>
      <c r="I14" s="7">
        <v>2.92</v>
      </c>
      <c r="J14" s="11">
        <v>8.76</v>
      </c>
      <c r="K14" s="13">
        <v>66.666666666666657</v>
      </c>
      <c r="L14" s="11">
        <v>66</v>
      </c>
      <c r="M14" s="7" t="s">
        <v>24</v>
      </c>
      <c r="N14" s="7">
        <v>26</v>
      </c>
    </row>
    <row r="15" spans="1:14" ht="12.75" customHeight="1" x14ac:dyDescent="0.2">
      <c r="A15" s="10" t="s">
        <v>531</v>
      </c>
      <c r="B15" s="7">
        <v>335</v>
      </c>
      <c r="C15" s="7" t="s">
        <v>132</v>
      </c>
      <c r="D15" s="7" t="s">
        <v>62</v>
      </c>
      <c r="E15" s="7" t="s">
        <v>292</v>
      </c>
      <c r="F15" s="8">
        <v>4.0999999999999996</v>
      </c>
      <c r="G15" s="7">
        <v>2</v>
      </c>
      <c r="H15" s="7">
        <v>8.1999999999999993</v>
      </c>
      <c r="I15" s="7">
        <v>3.31</v>
      </c>
      <c r="J15" s="11">
        <v>11.51</v>
      </c>
      <c r="K15" s="13">
        <v>71.242397914856639</v>
      </c>
      <c r="L15" s="8">
        <v>216.94</v>
      </c>
      <c r="M15" s="7" t="s">
        <v>24</v>
      </c>
      <c r="N15" s="7">
        <v>26</v>
      </c>
    </row>
    <row r="16" spans="1:14" ht="12.75" customHeight="1" x14ac:dyDescent="0.2">
      <c r="A16" s="10" t="s">
        <v>532</v>
      </c>
      <c r="B16" s="7">
        <v>337</v>
      </c>
      <c r="C16" s="7" t="s">
        <v>133</v>
      </c>
      <c r="D16" s="7" t="s">
        <v>62</v>
      </c>
      <c r="E16" s="7" t="s">
        <v>292</v>
      </c>
      <c r="F16" s="8">
        <v>1.59</v>
      </c>
      <c r="G16" s="7">
        <v>4</v>
      </c>
      <c r="H16" s="7">
        <v>6.36</v>
      </c>
      <c r="I16" s="7">
        <v>2.73</v>
      </c>
      <c r="J16" s="11">
        <v>9.09</v>
      </c>
      <c r="K16" s="13">
        <v>69.966996699669977</v>
      </c>
      <c r="L16" s="8">
        <v>81.599999999999994</v>
      </c>
      <c r="M16" s="7" t="s">
        <v>24</v>
      </c>
      <c r="N16" s="7">
        <v>26</v>
      </c>
    </row>
    <row r="17" spans="1:14" x14ac:dyDescent="0.2">
      <c r="A17" s="10" t="s">
        <v>533</v>
      </c>
      <c r="B17" s="7">
        <v>338</v>
      </c>
      <c r="C17" s="7" t="s">
        <v>129</v>
      </c>
      <c r="D17" s="7" t="s">
        <v>62</v>
      </c>
      <c r="E17" s="7" t="s">
        <v>292</v>
      </c>
      <c r="F17" s="8">
        <v>0.59399999999999997</v>
      </c>
      <c r="G17" s="7">
        <v>12</v>
      </c>
      <c r="H17" s="11">
        <v>7.1280000000000001</v>
      </c>
      <c r="I17" s="7">
        <v>4.12</v>
      </c>
      <c r="J17" s="11">
        <v>11.248000000000001</v>
      </c>
      <c r="K17" s="13">
        <v>63.371266002844948</v>
      </c>
      <c r="L17" s="8">
        <v>32.14</v>
      </c>
      <c r="M17" s="7" t="s">
        <v>24</v>
      </c>
      <c r="N17" s="7">
        <v>26</v>
      </c>
    </row>
    <row r="18" spans="1:14" x14ac:dyDescent="0.2">
      <c r="A18" s="10" t="s">
        <v>534</v>
      </c>
      <c r="B18" s="7">
        <v>339</v>
      </c>
      <c r="C18" s="7" t="s">
        <v>130</v>
      </c>
      <c r="D18" s="7" t="s">
        <v>62</v>
      </c>
      <c r="E18" s="7" t="s">
        <v>292</v>
      </c>
      <c r="F18" s="8">
        <v>0.71</v>
      </c>
      <c r="G18" s="7">
        <v>12</v>
      </c>
      <c r="H18" s="7">
        <v>8.52</v>
      </c>
      <c r="I18" s="7">
        <v>4.21</v>
      </c>
      <c r="J18" s="11">
        <v>12.73</v>
      </c>
      <c r="K18" s="13">
        <v>66.928515318146111</v>
      </c>
      <c r="L18" s="8">
        <v>36.770000000000003</v>
      </c>
      <c r="M18" s="7" t="s">
        <v>24</v>
      </c>
      <c r="N18" s="7">
        <v>26</v>
      </c>
    </row>
    <row r="19" spans="1:14" x14ac:dyDescent="0.2">
      <c r="A19" s="10" t="s">
        <v>535</v>
      </c>
      <c r="B19" s="7">
        <v>340</v>
      </c>
      <c r="C19" s="7" t="s">
        <v>131</v>
      </c>
      <c r="D19" s="7" t="s">
        <v>62</v>
      </c>
      <c r="E19" s="7" t="s">
        <v>292</v>
      </c>
      <c r="F19" s="8">
        <v>0.66</v>
      </c>
      <c r="G19" s="7">
        <v>16</v>
      </c>
      <c r="H19" s="15">
        <v>10.56</v>
      </c>
      <c r="I19" s="11">
        <v>4.21</v>
      </c>
      <c r="J19" s="11">
        <v>14.77</v>
      </c>
      <c r="K19" s="13">
        <v>71.496276235612726</v>
      </c>
      <c r="L19" s="8">
        <v>34.18</v>
      </c>
      <c r="M19" s="7" t="s">
        <v>24</v>
      </c>
      <c r="N19" s="7">
        <v>26</v>
      </c>
    </row>
    <row r="20" spans="1:14" x14ac:dyDescent="0.2">
      <c r="A20" s="10" t="s">
        <v>536</v>
      </c>
      <c r="B20" s="7">
        <v>343</v>
      </c>
      <c r="C20" s="7" t="s">
        <v>134</v>
      </c>
      <c r="D20" s="7" t="s">
        <v>62</v>
      </c>
      <c r="E20" s="7" t="s">
        <v>292</v>
      </c>
      <c r="F20" s="8">
        <v>2.06</v>
      </c>
      <c r="G20" s="7">
        <v>2</v>
      </c>
      <c r="H20" s="15">
        <v>4.12</v>
      </c>
      <c r="I20" s="11">
        <v>2.66</v>
      </c>
      <c r="J20" s="11">
        <v>6.78</v>
      </c>
      <c r="K20" s="13">
        <v>60.766961651917406</v>
      </c>
      <c r="L20" s="8">
        <v>103</v>
      </c>
      <c r="M20" s="7" t="s">
        <v>24</v>
      </c>
      <c r="N20" s="7">
        <v>26</v>
      </c>
    </row>
    <row r="21" spans="1:14" x14ac:dyDescent="0.2">
      <c r="A21" s="10" t="s">
        <v>540</v>
      </c>
      <c r="B21" s="7">
        <v>368</v>
      </c>
      <c r="C21" s="7" t="s">
        <v>148</v>
      </c>
      <c r="D21" s="7" t="s">
        <v>62</v>
      </c>
      <c r="E21" s="7" t="s">
        <v>292</v>
      </c>
      <c r="F21" s="8">
        <v>1.21</v>
      </c>
      <c r="G21" s="7">
        <v>4</v>
      </c>
      <c r="H21" s="7">
        <v>4.84</v>
      </c>
      <c r="I21" s="11">
        <v>2.91</v>
      </c>
      <c r="J21" s="11">
        <v>7.75</v>
      </c>
      <c r="K21" s="13">
        <v>62.451612903225808</v>
      </c>
      <c r="L21" s="8">
        <v>65.59</v>
      </c>
      <c r="M21" s="7" t="s">
        <v>24</v>
      </c>
      <c r="N21" s="7">
        <v>26</v>
      </c>
    </row>
    <row r="22" spans="1:14" x14ac:dyDescent="0.2">
      <c r="A22" s="10" t="s">
        <v>543</v>
      </c>
      <c r="B22" s="7">
        <v>384</v>
      </c>
      <c r="C22" s="7" t="s">
        <v>175</v>
      </c>
      <c r="D22" s="7" t="s">
        <v>62</v>
      </c>
      <c r="E22" s="7" t="s">
        <v>292</v>
      </c>
      <c r="F22" s="8">
        <v>2.31</v>
      </c>
      <c r="G22" s="7">
        <v>2</v>
      </c>
      <c r="H22" s="7">
        <v>4.62</v>
      </c>
      <c r="I22" s="11">
        <v>3.06</v>
      </c>
      <c r="J22" s="11">
        <v>7.68</v>
      </c>
      <c r="K22" s="13">
        <v>60.15625</v>
      </c>
      <c r="L22" s="8">
        <v>129.1</v>
      </c>
      <c r="M22" s="7" t="s">
        <v>24</v>
      </c>
      <c r="N22" s="7">
        <v>26</v>
      </c>
    </row>
    <row r="23" spans="1:14" x14ac:dyDescent="0.2">
      <c r="A23" s="10" t="s">
        <v>544</v>
      </c>
      <c r="B23" s="7">
        <v>387</v>
      </c>
      <c r="C23" s="7" t="s">
        <v>178</v>
      </c>
      <c r="D23" s="7" t="s">
        <v>62</v>
      </c>
      <c r="E23" s="7" t="s">
        <v>292</v>
      </c>
      <c r="F23" s="8">
        <v>0.88500000000000001</v>
      </c>
      <c r="G23" s="7">
        <v>8</v>
      </c>
      <c r="H23" s="11">
        <v>7.08</v>
      </c>
      <c r="I23" s="7">
        <v>5.3220000000000001</v>
      </c>
      <c r="J23" s="11">
        <v>12.402000000000001</v>
      </c>
      <c r="K23" s="13">
        <v>57.087566521528778</v>
      </c>
      <c r="L23" s="8">
        <v>56.22</v>
      </c>
      <c r="M23" s="7" t="s">
        <v>24</v>
      </c>
      <c r="N23" s="7">
        <v>26</v>
      </c>
    </row>
    <row r="24" spans="1:14" x14ac:dyDescent="0.2">
      <c r="A24" s="10" t="s">
        <v>545</v>
      </c>
      <c r="B24" s="7">
        <v>388</v>
      </c>
      <c r="C24" s="7" t="s">
        <v>179</v>
      </c>
      <c r="D24" s="7" t="s">
        <v>29</v>
      </c>
      <c r="E24" s="7" t="s">
        <v>292</v>
      </c>
      <c r="F24" s="8">
        <v>0.79600000000000004</v>
      </c>
      <c r="G24" s="7">
        <v>8</v>
      </c>
      <c r="H24" s="7">
        <v>6.3680000000000003</v>
      </c>
      <c r="I24" s="7">
        <v>4.09</v>
      </c>
      <c r="J24" s="11">
        <v>10.458</v>
      </c>
      <c r="K24" s="13">
        <v>60.891183782750048</v>
      </c>
      <c r="L24" s="8">
        <v>48.23</v>
      </c>
      <c r="M24" s="7" t="s">
        <v>24</v>
      </c>
      <c r="N24" s="7">
        <v>26</v>
      </c>
    </row>
    <row r="25" spans="1:14" x14ac:dyDescent="0.2">
      <c r="A25" s="10" t="s">
        <v>546</v>
      </c>
      <c r="B25" s="7">
        <v>389</v>
      </c>
      <c r="C25" s="7" t="s">
        <v>181</v>
      </c>
      <c r="D25" s="7" t="s">
        <v>29</v>
      </c>
      <c r="E25" s="7" t="s">
        <v>291</v>
      </c>
      <c r="F25" s="8">
        <v>2.39</v>
      </c>
      <c r="G25" s="7">
        <v>4</v>
      </c>
      <c r="H25" s="7">
        <v>9.56</v>
      </c>
      <c r="I25" s="7">
        <v>3.13</v>
      </c>
      <c r="J25" s="11">
        <v>12.690000000000001</v>
      </c>
      <c r="K25" s="13">
        <v>75.334909377462566</v>
      </c>
      <c r="L25" s="8">
        <v>117.93</v>
      </c>
      <c r="M25" s="7" t="s">
        <v>24</v>
      </c>
      <c r="N25" s="7">
        <v>26</v>
      </c>
    </row>
    <row r="26" spans="1:14" x14ac:dyDescent="0.2">
      <c r="A26" s="10" t="s">
        <v>548</v>
      </c>
      <c r="B26" s="7">
        <v>398</v>
      </c>
      <c r="C26" s="7" t="s">
        <v>183</v>
      </c>
      <c r="D26" s="7" t="s">
        <v>62</v>
      </c>
      <c r="E26" s="7" t="s">
        <v>292</v>
      </c>
      <c r="F26" s="8">
        <v>2.8119999999999998</v>
      </c>
      <c r="G26" s="7">
        <v>4</v>
      </c>
      <c r="H26" s="7">
        <v>11.247999999999999</v>
      </c>
      <c r="I26" s="7">
        <v>3.22</v>
      </c>
      <c r="J26" s="11">
        <v>14.468</v>
      </c>
      <c r="K26" s="13">
        <v>77.743986729333699</v>
      </c>
      <c r="L26" s="8">
        <v>155.63</v>
      </c>
      <c r="M26" s="7" t="s">
        <v>24</v>
      </c>
      <c r="N26" s="7">
        <v>26</v>
      </c>
    </row>
    <row r="27" spans="1:14" x14ac:dyDescent="0.2">
      <c r="A27" s="10" t="s">
        <v>549</v>
      </c>
      <c r="B27" s="7">
        <v>399</v>
      </c>
      <c r="C27" s="7" t="s">
        <v>184</v>
      </c>
      <c r="D27" s="7" t="s">
        <v>62</v>
      </c>
      <c r="E27" s="7" t="s">
        <v>292</v>
      </c>
      <c r="F27" s="8">
        <v>4.13</v>
      </c>
      <c r="G27" s="7">
        <v>2</v>
      </c>
      <c r="H27" s="7">
        <v>8.26</v>
      </c>
      <c r="I27" s="7">
        <v>2.8170000000000002</v>
      </c>
      <c r="J27" s="11">
        <v>11.077</v>
      </c>
      <c r="K27" s="13">
        <v>74.568926604676349</v>
      </c>
      <c r="L27" s="8">
        <v>214.46</v>
      </c>
      <c r="M27" s="7" t="s">
        <v>24</v>
      </c>
      <c r="N27" s="7">
        <v>26</v>
      </c>
    </row>
    <row r="28" spans="1:14" x14ac:dyDescent="0.2">
      <c r="A28" s="10" t="s">
        <v>550</v>
      </c>
      <c r="B28" s="7">
        <v>406</v>
      </c>
      <c r="C28" s="7" t="s">
        <v>189</v>
      </c>
      <c r="D28" s="7" t="s">
        <v>60</v>
      </c>
      <c r="E28" s="7" t="s">
        <v>292</v>
      </c>
      <c r="F28" s="8">
        <v>0.245</v>
      </c>
      <c r="G28" s="7">
        <v>18</v>
      </c>
      <c r="H28" s="7">
        <v>4.41</v>
      </c>
      <c r="I28" s="11">
        <v>2.74</v>
      </c>
      <c r="J28" s="11">
        <v>7.15</v>
      </c>
      <c r="K28" s="13">
        <v>61.67832167832168</v>
      </c>
      <c r="L28" s="8">
        <v>18.84</v>
      </c>
      <c r="M28" s="7" t="s">
        <v>24</v>
      </c>
      <c r="N28" s="7">
        <v>26</v>
      </c>
    </row>
    <row r="29" spans="1:14" x14ac:dyDescent="0.2">
      <c r="A29" s="10" t="s">
        <v>551</v>
      </c>
      <c r="B29" s="7">
        <v>409</v>
      </c>
      <c r="C29" s="7" t="s">
        <v>191</v>
      </c>
      <c r="D29" s="7" t="s">
        <v>62</v>
      </c>
      <c r="E29" s="7" t="s">
        <v>292</v>
      </c>
      <c r="F29" s="8">
        <v>2.36</v>
      </c>
      <c r="G29" s="7">
        <v>2</v>
      </c>
      <c r="H29" s="7">
        <v>4.72</v>
      </c>
      <c r="I29" s="7">
        <v>3.6</v>
      </c>
      <c r="J29" s="11">
        <v>8.32</v>
      </c>
      <c r="K29" s="13">
        <v>56.730769230769226</v>
      </c>
      <c r="L29" s="8">
        <v>161.6</v>
      </c>
      <c r="M29" s="7" t="s">
        <v>24</v>
      </c>
      <c r="N29" s="7">
        <v>26</v>
      </c>
    </row>
    <row r="30" spans="1:14" x14ac:dyDescent="0.2">
      <c r="A30" s="10" t="s">
        <v>552</v>
      </c>
      <c r="B30" s="7">
        <v>413</v>
      </c>
      <c r="C30" s="7" t="s">
        <v>205</v>
      </c>
      <c r="D30" s="7" t="s">
        <v>140</v>
      </c>
      <c r="E30" s="7" t="s">
        <v>292</v>
      </c>
      <c r="F30" s="16">
        <v>0.57999999999999996</v>
      </c>
      <c r="G30" s="7">
        <v>12</v>
      </c>
      <c r="H30" s="7">
        <v>6.9599999999999991</v>
      </c>
      <c r="I30" s="7">
        <v>4.46</v>
      </c>
      <c r="J30" s="11">
        <v>11.419999999999998</v>
      </c>
      <c r="K30" s="13">
        <v>60.94570928196147</v>
      </c>
      <c r="L30" s="8">
        <v>31.99</v>
      </c>
      <c r="M30" s="7" t="s">
        <v>24</v>
      </c>
      <c r="N30" s="7">
        <v>26</v>
      </c>
    </row>
    <row r="31" spans="1:14" x14ac:dyDescent="0.2">
      <c r="A31" s="10" t="s">
        <v>553</v>
      </c>
      <c r="B31" s="7">
        <v>414</v>
      </c>
      <c r="C31" s="7" t="s">
        <v>206</v>
      </c>
      <c r="D31" s="7" t="s">
        <v>140</v>
      </c>
      <c r="E31" s="7" t="s">
        <v>292</v>
      </c>
      <c r="F31" s="16">
        <v>0.67</v>
      </c>
      <c r="G31" s="7">
        <v>12</v>
      </c>
      <c r="H31" s="7">
        <v>8.0400000000000009</v>
      </c>
      <c r="I31" s="7">
        <v>3.9</v>
      </c>
      <c r="J31" s="7">
        <v>11.940000000000001</v>
      </c>
      <c r="K31" s="15">
        <v>67.336683417085425</v>
      </c>
      <c r="L31" s="8">
        <v>37.46</v>
      </c>
      <c r="M31" s="7" t="s">
        <v>24</v>
      </c>
      <c r="N31" s="7">
        <v>26</v>
      </c>
    </row>
    <row r="32" spans="1:14" x14ac:dyDescent="0.2">
      <c r="A32" s="10" t="s">
        <v>558</v>
      </c>
      <c r="B32" s="7">
        <v>421</v>
      </c>
      <c r="C32" s="7" t="s">
        <v>220</v>
      </c>
      <c r="D32" s="7" t="s">
        <v>62</v>
      </c>
      <c r="E32" s="7" t="s">
        <v>292</v>
      </c>
      <c r="F32" s="16">
        <v>4.9000000000000004</v>
      </c>
      <c r="G32" s="7">
        <v>1</v>
      </c>
      <c r="H32" s="7">
        <v>4.9000000000000004</v>
      </c>
      <c r="I32" s="7">
        <v>5.5</v>
      </c>
      <c r="J32" s="7">
        <v>10.4</v>
      </c>
      <c r="K32" s="15">
        <v>47.115384615384613</v>
      </c>
      <c r="L32" s="8">
        <v>900</v>
      </c>
      <c r="M32" s="7" t="s">
        <v>24</v>
      </c>
      <c r="N32" s="7">
        <v>26</v>
      </c>
    </row>
    <row r="33" spans="1:14" x14ac:dyDescent="0.2">
      <c r="A33" s="10" t="s">
        <v>562</v>
      </c>
      <c r="B33" s="7">
        <v>431</v>
      </c>
      <c r="C33" s="7" t="s">
        <v>233</v>
      </c>
      <c r="D33" s="7" t="s">
        <v>62</v>
      </c>
      <c r="E33" s="7" t="s">
        <v>292</v>
      </c>
      <c r="F33" s="8">
        <v>1.0760000000000001</v>
      </c>
      <c r="G33" s="7">
        <v>4</v>
      </c>
      <c r="H33" s="7">
        <v>4.3040000000000003</v>
      </c>
      <c r="I33" s="7">
        <v>5.32</v>
      </c>
      <c r="J33" s="7">
        <v>9.6240000000000006</v>
      </c>
      <c r="K33" s="15">
        <v>44.721529509559431</v>
      </c>
      <c r="L33" s="8">
        <v>62</v>
      </c>
      <c r="M33" s="7" t="s">
        <v>24</v>
      </c>
      <c r="N33" s="7">
        <v>26</v>
      </c>
    </row>
    <row r="34" spans="1:14" x14ac:dyDescent="0.2">
      <c r="A34" s="10" t="s">
        <v>563</v>
      </c>
      <c r="B34" s="7">
        <v>432</v>
      </c>
      <c r="C34" s="7" t="s">
        <v>234</v>
      </c>
      <c r="D34" s="7" t="s">
        <v>29</v>
      </c>
      <c r="E34" s="7" t="s">
        <v>292</v>
      </c>
      <c r="F34" s="16">
        <v>0.85</v>
      </c>
      <c r="G34" s="7">
        <v>8</v>
      </c>
      <c r="H34" s="7">
        <v>6.8</v>
      </c>
      <c r="I34" s="7">
        <v>6.4279999999999999</v>
      </c>
      <c r="J34" s="7">
        <v>13.228</v>
      </c>
      <c r="K34" s="15">
        <v>51.406108255216211</v>
      </c>
      <c r="L34" s="8">
        <v>51.58</v>
      </c>
      <c r="M34" s="7" t="s">
        <v>24</v>
      </c>
      <c r="N34" s="7">
        <v>26</v>
      </c>
    </row>
    <row r="35" spans="1:14" x14ac:dyDescent="0.2">
      <c r="A35" s="10" t="s">
        <v>567</v>
      </c>
      <c r="B35" s="7">
        <v>436</v>
      </c>
      <c r="C35" s="7" t="s">
        <v>246</v>
      </c>
      <c r="D35" s="7" t="s">
        <v>62</v>
      </c>
      <c r="E35" s="7" t="s">
        <v>292</v>
      </c>
      <c r="F35" s="8">
        <v>4.1829999999999998</v>
      </c>
      <c r="G35" s="7">
        <v>1</v>
      </c>
      <c r="H35" s="7">
        <v>4.1829999999999998</v>
      </c>
      <c r="I35" s="7">
        <v>5</v>
      </c>
      <c r="J35" s="7">
        <v>9.1829999999999998</v>
      </c>
      <c r="K35" s="15">
        <v>45.551562670151363</v>
      </c>
      <c r="L35" s="8">
        <v>320.01</v>
      </c>
      <c r="M35" s="7" t="s">
        <v>24</v>
      </c>
      <c r="N35" s="7">
        <v>26</v>
      </c>
    </row>
    <row r="36" spans="1:14" x14ac:dyDescent="0.2">
      <c r="A36" s="10" t="s">
        <v>579</v>
      </c>
      <c r="B36" s="7">
        <v>455</v>
      </c>
      <c r="C36" s="7" t="s">
        <v>271</v>
      </c>
      <c r="D36" s="7" t="s">
        <v>29</v>
      </c>
      <c r="E36" s="7" t="s">
        <v>292</v>
      </c>
      <c r="F36" s="8">
        <v>2.012</v>
      </c>
      <c r="G36" s="7">
        <v>4</v>
      </c>
      <c r="H36" s="7">
        <v>8.048</v>
      </c>
      <c r="I36" s="7">
        <v>5.54</v>
      </c>
      <c r="J36" s="7">
        <v>13.588000000000001</v>
      </c>
      <c r="K36" s="15">
        <v>59.228731233441266</v>
      </c>
      <c r="L36" s="8">
        <v>87</v>
      </c>
      <c r="M36" s="7" t="s">
        <v>24</v>
      </c>
      <c r="N36" s="7">
        <v>26</v>
      </c>
    </row>
    <row r="37" spans="1:14" x14ac:dyDescent="0.2">
      <c r="A37" s="10" t="s">
        <v>580</v>
      </c>
      <c r="B37" s="7">
        <v>456</v>
      </c>
      <c r="C37" s="7" t="s">
        <v>270</v>
      </c>
      <c r="D37" s="7" t="s">
        <v>62</v>
      </c>
      <c r="E37" s="7" t="s">
        <v>292</v>
      </c>
      <c r="F37" s="16">
        <v>2.09</v>
      </c>
      <c r="G37" s="7">
        <v>2</v>
      </c>
      <c r="H37" s="7">
        <v>4.18</v>
      </c>
      <c r="I37" s="7">
        <v>3.88</v>
      </c>
      <c r="J37" s="7">
        <v>8.0599999999999987</v>
      </c>
      <c r="K37" s="15">
        <v>51.861042183622828</v>
      </c>
      <c r="L37" s="8">
        <v>97</v>
      </c>
      <c r="M37" s="7" t="s">
        <v>24</v>
      </c>
      <c r="N37" s="7">
        <v>26</v>
      </c>
    </row>
    <row r="38" spans="1:14" x14ac:dyDescent="0.2">
      <c r="A38" s="10" t="s">
        <v>600</v>
      </c>
      <c r="B38" s="7">
        <v>492</v>
      </c>
      <c r="C38" s="7" t="s">
        <v>312</v>
      </c>
      <c r="D38" s="7" t="s">
        <v>62</v>
      </c>
      <c r="E38" s="7" t="s">
        <v>292</v>
      </c>
      <c r="F38" s="8">
        <v>1.07</v>
      </c>
      <c r="G38" s="7">
        <v>4</v>
      </c>
      <c r="H38" s="7">
        <v>4.28</v>
      </c>
      <c r="I38" s="7">
        <v>6.56</v>
      </c>
      <c r="J38" s="7">
        <v>10.84</v>
      </c>
      <c r="K38" s="15">
        <v>39.483394833948346</v>
      </c>
      <c r="L38" s="8">
        <v>69.510000000000005</v>
      </c>
      <c r="M38" s="7" t="s">
        <v>24</v>
      </c>
      <c r="N38" s="7">
        <v>26</v>
      </c>
    </row>
    <row r="39" spans="1:14" x14ac:dyDescent="0.2">
      <c r="A39" s="10" t="s">
        <v>602</v>
      </c>
      <c r="B39" s="7">
        <v>494</v>
      </c>
      <c r="C39" s="7" t="s">
        <v>315</v>
      </c>
      <c r="D39" s="7" t="s">
        <v>62</v>
      </c>
      <c r="E39" s="7" t="s">
        <v>292</v>
      </c>
      <c r="F39" s="8">
        <v>2.25</v>
      </c>
      <c r="G39" s="7">
        <v>2</v>
      </c>
      <c r="H39" s="7">
        <v>4.5</v>
      </c>
      <c r="I39" s="7">
        <v>4.9000000000000004</v>
      </c>
      <c r="J39" s="7">
        <v>9.4</v>
      </c>
      <c r="K39" s="15">
        <v>47.87234042553191</v>
      </c>
      <c r="L39" s="8">
        <v>174.21</v>
      </c>
      <c r="M39" s="7" t="s">
        <v>24</v>
      </c>
      <c r="N39" s="7">
        <v>26</v>
      </c>
    </row>
    <row r="40" spans="1:14" x14ac:dyDescent="0.2">
      <c r="A40" s="10" t="s">
        <v>729</v>
      </c>
      <c r="B40" s="7">
        <v>495</v>
      </c>
      <c r="C40" s="7" t="s">
        <v>314</v>
      </c>
      <c r="D40" s="7" t="s">
        <v>29</v>
      </c>
      <c r="E40" s="7" t="s">
        <v>291</v>
      </c>
      <c r="F40" s="8">
        <v>2.2999999999999998</v>
      </c>
      <c r="G40" s="7">
        <v>6</v>
      </c>
      <c r="H40" s="7">
        <v>13.799999999999999</v>
      </c>
      <c r="I40" s="7">
        <v>5.6</v>
      </c>
      <c r="J40" s="7">
        <v>19.399999999999999</v>
      </c>
      <c r="K40" s="15">
        <v>71.134020618556704</v>
      </c>
      <c r="L40" s="8">
        <v>114</v>
      </c>
      <c r="M40" s="7" t="s">
        <v>24</v>
      </c>
      <c r="N40" s="7">
        <v>26</v>
      </c>
    </row>
    <row r="41" spans="1:14" x14ac:dyDescent="0.2">
      <c r="A41" s="10" t="s">
        <v>611</v>
      </c>
      <c r="B41" s="7">
        <v>513</v>
      </c>
      <c r="C41" s="7" t="s">
        <v>351</v>
      </c>
      <c r="D41" s="7" t="s">
        <v>62</v>
      </c>
      <c r="E41" s="7" t="s">
        <v>292</v>
      </c>
      <c r="F41" s="8">
        <v>1.35</v>
      </c>
      <c r="G41" s="7">
        <v>4</v>
      </c>
      <c r="H41" s="7">
        <v>5.4</v>
      </c>
      <c r="I41" s="7">
        <v>5.12</v>
      </c>
      <c r="J41" s="7">
        <v>10.52</v>
      </c>
      <c r="K41" s="15">
        <v>51.330798479087456</v>
      </c>
      <c r="L41" s="8">
        <v>76</v>
      </c>
      <c r="M41" s="7" t="s">
        <v>24</v>
      </c>
      <c r="N41" s="7">
        <v>26</v>
      </c>
    </row>
    <row r="42" spans="1:14" x14ac:dyDescent="0.2">
      <c r="A42" s="10" t="s">
        <v>612</v>
      </c>
      <c r="B42" s="7">
        <v>514</v>
      </c>
      <c r="C42" s="7" t="s">
        <v>352</v>
      </c>
      <c r="D42" s="7" t="s">
        <v>62</v>
      </c>
      <c r="E42" s="7" t="s">
        <v>292</v>
      </c>
      <c r="F42" s="8">
        <v>1.35</v>
      </c>
      <c r="G42" s="7">
        <v>4</v>
      </c>
      <c r="H42" s="7">
        <v>5.4</v>
      </c>
      <c r="I42" s="7">
        <v>5.12</v>
      </c>
      <c r="J42" s="7">
        <v>10.52</v>
      </c>
      <c r="K42" s="15">
        <v>51.330798479087456</v>
      </c>
      <c r="L42" s="8">
        <v>83.31</v>
      </c>
      <c r="M42" s="7" t="s">
        <v>24</v>
      </c>
      <c r="N42" s="7">
        <v>26</v>
      </c>
    </row>
    <row r="43" spans="1:14" x14ac:dyDescent="0.2">
      <c r="A43" s="10" t="s">
        <v>613</v>
      </c>
      <c r="B43" s="7">
        <v>515</v>
      </c>
      <c r="C43" s="7" t="s">
        <v>349</v>
      </c>
      <c r="D43" s="7" t="s">
        <v>62</v>
      </c>
      <c r="E43" s="7" t="s">
        <v>292</v>
      </c>
      <c r="F43" s="16">
        <v>0.33</v>
      </c>
      <c r="G43" s="7">
        <v>16</v>
      </c>
      <c r="H43" s="7">
        <v>5.28</v>
      </c>
      <c r="I43" s="7"/>
      <c r="J43" s="7">
        <v>5.28</v>
      </c>
      <c r="K43" s="15">
        <v>100</v>
      </c>
      <c r="L43" s="8">
        <v>17.739999999999998</v>
      </c>
      <c r="M43" s="7" t="s">
        <v>24</v>
      </c>
      <c r="N43" s="7">
        <v>26</v>
      </c>
    </row>
    <row r="44" spans="1:14" x14ac:dyDescent="0.2">
      <c r="A44" s="10" t="s">
        <v>619</v>
      </c>
      <c r="B44" s="7">
        <v>525</v>
      </c>
      <c r="C44" s="7" t="s">
        <v>390</v>
      </c>
      <c r="D44" s="7" t="s">
        <v>62</v>
      </c>
      <c r="E44" s="7" t="s">
        <v>292</v>
      </c>
      <c r="F44" s="8">
        <v>0.46</v>
      </c>
      <c r="G44" s="7">
        <v>6</v>
      </c>
      <c r="H44" s="7">
        <v>2.7600000000000002</v>
      </c>
      <c r="I44" s="7"/>
      <c r="J44" s="7">
        <v>2.7600000000000002</v>
      </c>
      <c r="K44" s="15">
        <v>100</v>
      </c>
      <c r="L44" s="8">
        <v>32.770000000000003</v>
      </c>
      <c r="M44" s="7" t="s">
        <v>24</v>
      </c>
      <c r="N44" s="7">
        <v>26</v>
      </c>
    </row>
    <row r="45" spans="1:14" x14ac:dyDescent="0.2">
      <c r="A45" s="10" t="s">
        <v>621</v>
      </c>
      <c r="B45" s="7">
        <v>527</v>
      </c>
      <c r="C45" s="7" t="s">
        <v>389</v>
      </c>
      <c r="D45" s="7" t="s">
        <v>62</v>
      </c>
      <c r="E45" s="7" t="s">
        <v>292</v>
      </c>
      <c r="F45" s="8">
        <v>0.36</v>
      </c>
      <c r="G45" s="7">
        <v>12</v>
      </c>
      <c r="H45" s="7">
        <v>4.32</v>
      </c>
      <c r="I45" s="7"/>
      <c r="J45" s="7">
        <v>4.32</v>
      </c>
      <c r="K45" s="15">
        <v>100</v>
      </c>
      <c r="L45" s="8">
        <v>26.4</v>
      </c>
      <c r="M45" s="7" t="s">
        <v>24</v>
      </c>
      <c r="N45" s="7">
        <v>26</v>
      </c>
    </row>
    <row r="46" spans="1:14" x14ac:dyDescent="0.2">
      <c r="A46" s="10" t="s">
        <v>638</v>
      </c>
      <c r="B46" s="7">
        <v>548</v>
      </c>
      <c r="C46" s="7" t="s">
        <v>415</v>
      </c>
      <c r="D46" s="7" t="s">
        <v>62</v>
      </c>
      <c r="E46" s="7" t="s">
        <v>292</v>
      </c>
      <c r="F46" s="8">
        <v>4.2</v>
      </c>
      <c r="G46" s="7">
        <v>1</v>
      </c>
      <c r="H46" s="7">
        <v>4.2</v>
      </c>
      <c r="I46" s="7"/>
      <c r="J46" s="11">
        <v>4.2</v>
      </c>
      <c r="K46" s="15">
        <v>100</v>
      </c>
      <c r="L46" s="8">
        <v>328.43</v>
      </c>
      <c r="M46" s="7" t="s">
        <v>24</v>
      </c>
      <c r="N46" s="7">
        <v>26</v>
      </c>
    </row>
    <row r="47" spans="1:14" x14ac:dyDescent="0.2">
      <c r="A47" s="10" t="s">
        <v>669</v>
      </c>
      <c r="B47" s="7">
        <v>580</v>
      </c>
      <c r="C47" s="7" t="s">
        <v>439</v>
      </c>
      <c r="D47" s="7" t="s">
        <v>62</v>
      </c>
      <c r="E47" s="7" t="s">
        <v>292</v>
      </c>
      <c r="F47" s="8">
        <v>0.45</v>
      </c>
      <c r="G47" s="7">
        <v>18</v>
      </c>
      <c r="H47" s="7">
        <v>8.1</v>
      </c>
      <c r="I47" s="7">
        <v>2.2599999999999998</v>
      </c>
      <c r="J47" s="11">
        <v>10.36</v>
      </c>
      <c r="K47" s="15">
        <v>78.185328185328189</v>
      </c>
      <c r="L47" s="8">
        <v>26.44</v>
      </c>
      <c r="M47" s="7" t="s">
        <v>24</v>
      </c>
      <c r="N47" s="7">
        <v>26</v>
      </c>
    </row>
    <row r="48" spans="1:14" x14ac:dyDescent="0.2">
      <c r="A48" s="10" t="s">
        <v>711</v>
      </c>
      <c r="B48" s="7">
        <v>622</v>
      </c>
      <c r="C48" s="7" t="s">
        <v>507</v>
      </c>
      <c r="D48" s="7" t="s">
        <v>62</v>
      </c>
      <c r="E48" s="7" t="s">
        <v>292</v>
      </c>
      <c r="F48" s="8">
        <v>1.38</v>
      </c>
      <c r="G48" s="7">
        <v>4</v>
      </c>
      <c r="H48" s="7">
        <v>5.52</v>
      </c>
      <c r="I48" s="7">
        <v>4.75</v>
      </c>
      <c r="J48" s="11">
        <v>10.27</v>
      </c>
      <c r="K48" s="15">
        <v>53.748782862706911</v>
      </c>
      <c r="L48" s="14">
        <v>109.3</v>
      </c>
      <c r="M48" s="7" t="s">
        <v>24</v>
      </c>
      <c r="N48" s="7">
        <v>26</v>
      </c>
    </row>
    <row r="49" spans="1:14" x14ac:dyDescent="0.2">
      <c r="A49" s="10"/>
      <c r="B49" s="7"/>
      <c r="C49" s="7"/>
      <c r="D49" s="7"/>
      <c r="E49" s="7"/>
      <c r="F49" s="8"/>
      <c r="G49" s="7"/>
      <c r="H49" s="7"/>
      <c r="I49" s="7"/>
      <c r="J49" s="11"/>
      <c r="K49" s="15"/>
      <c r="L49" s="14"/>
      <c r="M49" s="7"/>
      <c r="N49" s="7"/>
    </row>
    <row r="50" spans="1:14" x14ac:dyDescent="0.2">
      <c r="A50" s="10" t="s">
        <v>655</v>
      </c>
      <c r="B50" s="7">
        <v>565</v>
      </c>
      <c r="C50" s="7" t="s">
        <v>437</v>
      </c>
      <c r="D50" s="7" t="s">
        <v>62</v>
      </c>
      <c r="E50" s="7" t="s">
        <v>414</v>
      </c>
      <c r="F50" s="8">
        <v>26.75</v>
      </c>
      <c r="G50" s="7">
        <v>1</v>
      </c>
      <c r="H50" s="7">
        <v>26.75</v>
      </c>
      <c r="I50" s="7">
        <v>4.4139999999999997</v>
      </c>
      <c r="J50" s="11">
        <v>31.164000000000001</v>
      </c>
      <c r="K50" s="15">
        <v>85.836221280965205</v>
      </c>
      <c r="L50" s="14">
        <v>1230.5</v>
      </c>
      <c r="M50" s="7" t="s">
        <v>24</v>
      </c>
      <c r="N50" s="7">
        <v>27</v>
      </c>
    </row>
    <row r="51" spans="1:14" x14ac:dyDescent="0.2">
      <c r="A51" s="10" t="s">
        <v>656</v>
      </c>
      <c r="B51" s="7">
        <v>566</v>
      </c>
      <c r="C51" s="7" t="s">
        <v>438</v>
      </c>
      <c r="D51" s="7" t="s">
        <v>62</v>
      </c>
      <c r="E51" s="7" t="s">
        <v>414</v>
      </c>
      <c r="F51" s="8">
        <v>56.25</v>
      </c>
      <c r="G51" s="7">
        <v>1</v>
      </c>
      <c r="H51" s="7">
        <v>56.25</v>
      </c>
      <c r="I51" s="7">
        <v>4.5599999999999996</v>
      </c>
      <c r="J51" s="11">
        <v>60.81</v>
      </c>
      <c r="K51" s="15">
        <v>92.501233349777991</v>
      </c>
      <c r="L51" s="14">
        <v>2587.5</v>
      </c>
      <c r="M51" s="7" t="s">
        <v>24</v>
      </c>
      <c r="N51" s="7">
        <v>27</v>
      </c>
    </row>
    <row r="52" spans="1:14" x14ac:dyDescent="0.2">
      <c r="A52" s="10" t="s">
        <v>659</v>
      </c>
      <c r="B52" s="7">
        <v>570</v>
      </c>
      <c r="C52" s="7" t="s">
        <v>428</v>
      </c>
      <c r="D52" s="7" t="s">
        <v>62</v>
      </c>
      <c r="E52" s="7" t="s">
        <v>414</v>
      </c>
      <c r="F52" s="8">
        <v>192</v>
      </c>
      <c r="G52" s="7">
        <v>1</v>
      </c>
      <c r="H52" s="7">
        <v>192</v>
      </c>
      <c r="I52" s="7"/>
      <c r="J52" s="11">
        <v>192</v>
      </c>
      <c r="K52" s="15">
        <v>100</v>
      </c>
      <c r="L52" s="14">
        <v>5760</v>
      </c>
      <c r="M52" s="7" t="s">
        <v>24</v>
      </c>
      <c r="N52" s="7">
        <v>27</v>
      </c>
    </row>
    <row r="53" spans="1:14" x14ac:dyDescent="0.2">
      <c r="A53" s="10" t="s">
        <v>660</v>
      </c>
      <c r="B53" s="7">
        <v>571</v>
      </c>
      <c r="C53" s="7" t="s">
        <v>429</v>
      </c>
      <c r="D53" s="7" t="s">
        <v>62</v>
      </c>
      <c r="E53" s="7" t="s">
        <v>414</v>
      </c>
      <c r="F53" s="8">
        <v>34</v>
      </c>
      <c r="G53" s="7">
        <v>1</v>
      </c>
      <c r="H53" s="7">
        <v>34</v>
      </c>
      <c r="I53" s="7"/>
      <c r="J53" s="11">
        <v>34</v>
      </c>
      <c r="K53" s="15">
        <v>100</v>
      </c>
      <c r="L53" s="14">
        <v>1564</v>
      </c>
      <c r="M53" s="7" t="s">
        <v>24</v>
      </c>
      <c r="N53" s="7">
        <v>27</v>
      </c>
    </row>
    <row r="54" spans="1:14" x14ac:dyDescent="0.2">
      <c r="A54" s="10" t="s">
        <v>662</v>
      </c>
      <c r="B54" s="7">
        <v>573</v>
      </c>
      <c r="C54" s="7" t="s">
        <v>432</v>
      </c>
      <c r="D54" s="7" t="s">
        <v>62</v>
      </c>
      <c r="E54" s="7" t="s">
        <v>414</v>
      </c>
      <c r="F54" s="8">
        <v>34.14</v>
      </c>
      <c r="G54" s="7">
        <v>1</v>
      </c>
      <c r="H54" s="7">
        <v>34.14</v>
      </c>
      <c r="I54" s="7"/>
      <c r="J54" s="11">
        <v>34.14</v>
      </c>
      <c r="K54" s="15">
        <v>100</v>
      </c>
      <c r="L54" s="8">
        <v>1741.14</v>
      </c>
      <c r="M54" s="7" t="s">
        <v>24</v>
      </c>
      <c r="N54" s="7">
        <v>27</v>
      </c>
    </row>
    <row r="55" spans="1:14" x14ac:dyDescent="0.2">
      <c r="A55" s="10" t="s">
        <v>663</v>
      </c>
      <c r="B55" s="7">
        <v>574</v>
      </c>
      <c r="C55" s="7" t="s">
        <v>433</v>
      </c>
      <c r="D55" s="7" t="s">
        <v>62</v>
      </c>
      <c r="E55" s="7" t="s">
        <v>414</v>
      </c>
      <c r="F55" s="8">
        <v>59.5</v>
      </c>
      <c r="G55" s="7">
        <v>1</v>
      </c>
      <c r="H55" s="7">
        <v>59.5</v>
      </c>
      <c r="I55" s="7"/>
      <c r="J55" s="11">
        <v>59.5</v>
      </c>
      <c r="K55" s="15">
        <v>100</v>
      </c>
      <c r="L55" s="8">
        <v>3034.5</v>
      </c>
      <c r="M55" s="7" t="s">
        <v>24</v>
      </c>
      <c r="N55" s="7">
        <v>27</v>
      </c>
    </row>
    <row r="56" spans="1:14" x14ac:dyDescent="0.2">
      <c r="A56" s="10" t="s">
        <v>664</v>
      </c>
      <c r="B56" s="7">
        <v>575</v>
      </c>
      <c r="C56" s="7" t="s">
        <v>65</v>
      </c>
      <c r="D56" s="7" t="s">
        <v>62</v>
      </c>
      <c r="E56" s="7" t="s">
        <v>414</v>
      </c>
      <c r="F56" s="8">
        <v>56</v>
      </c>
      <c r="G56" s="7">
        <v>1</v>
      </c>
      <c r="H56" s="7">
        <v>56</v>
      </c>
      <c r="I56" s="7"/>
      <c r="J56" s="11">
        <v>56</v>
      </c>
      <c r="K56" s="15">
        <v>100</v>
      </c>
      <c r="L56" s="8">
        <v>1680</v>
      </c>
      <c r="M56" s="7" t="s">
        <v>24</v>
      </c>
      <c r="N56" s="7">
        <v>27</v>
      </c>
    </row>
    <row r="57" spans="1:14" x14ac:dyDescent="0.2">
      <c r="A57" s="10" t="s">
        <v>665</v>
      </c>
      <c r="B57" s="7">
        <v>576</v>
      </c>
      <c r="C57" s="7" t="s">
        <v>434</v>
      </c>
      <c r="D57" s="7" t="s">
        <v>62</v>
      </c>
      <c r="E57" s="7" t="s">
        <v>414</v>
      </c>
      <c r="F57" s="8">
        <v>95.5</v>
      </c>
      <c r="G57" s="7">
        <v>1</v>
      </c>
      <c r="H57" s="7">
        <v>95.5</v>
      </c>
      <c r="I57" s="7"/>
      <c r="J57" s="11">
        <v>95.5</v>
      </c>
      <c r="K57" s="15">
        <v>100</v>
      </c>
      <c r="L57" s="8">
        <v>2865</v>
      </c>
      <c r="M57" s="7" t="s">
        <v>24</v>
      </c>
      <c r="N57" s="7">
        <v>27</v>
      </c>
    </row>
    <row r="58" spans="1:14" x14ac:dyDescent="0.2">
      <c r="A58" s="10" t="s">
        <v>670</v>
      </c>
      <c r="B58" s="7">
        <v>581</v>
      </c>
      <c r="C58" s="7" t="s">
        <v>519</v>
      </c>
      <c r="D58" s="7" t="s">
        <v>62</v>
      </c>
      <c r="E58" s="7" t="s">
        <v>414</v>
      </c>
      <c r="F58" s="8">
        <v>1317.5</v>
      </c>
      <c r="G58" s="7">
        <v>1</v>
      </c>
      <c r="H58" s="11">
        <v>1317.5</v>
      </c>
      <c r="I58" s="7"/>
      <c r="J58" s="11">
        <v>1317.5</v>
      </c>
      <c r="K58" s="15">
        <v>100</v>
      </c>
      <c r="L58" s="8">
        <v>50065</v>
      </c>
      <c r="M58" s="7" t="s">
        <v>24</v>
      </c>
      <c r="N58" s="7">
        <v>27</v>
      </c>
    </row>
    <row r="59" spans="1:14" x14ac:dyDescent="0.2">
      <c r="A59" s="10" t="s">
        <v>671</v>
      </c>
      <c r="B59" s="7">
        <v>582</v>
      </c>
      <c r="C59" s="7" t="s">
        <v>440</v>
      </c>
      <c r="D59" s="7" t="s">
        <v>62</v>
      </c>
      <c r="E59" s="7" t="s">
        <v>414</v>
      </c>
      <c r="F59" s="8">
        <v>1103.5</v>
      </c>
      <c r="G59" s="7">
        <v>1</v>
      </c>
      <c r="H59" s="11">
        <v>1103.5</v>
      </c>
      <c r="I59" s="11"/>
      <c r="J59" s="11">
        <v>1103.5</v>
      </c>
      <c r="K59" s="15">
        <v>100</v>
      </c>
      <c r="L59" s="8">
        <v>34208.5</v>
      </c>
      <c r="M59" s="7" t="s">
        <v>24</v>
      </c>
      <c r="N59" s="7">
        <v>27</v>
      </c>
    </row>
    <row r="60" spans="1:14" x14ac:dyDescent="0.2">
      <c r="A60" s="10" t="s">
        <v>672</v>
      </c>
      <c r="B60" s="7">
        <v>583</v>
      </c>
      <c r="C60" s="7" t="s">
        <v>441</v>
      </c>
      <c r="D60" s="7" t="s">
        <v>62</v>
      </c>
      <c r="E60" s="7" t="s">
        <v>414</v>
      </c>
      <c r="F60" s="8">
        <v>765</v>
      </c>
      <c r="G60" s="7">
        <v>1</v>
      </c>
      <c r="H60" s="7">
        <v>765</v>
      </c>
      <c r="I60" s="11"/>
      <c r="J60" s="7">
        <v>765</v>
      </c>
      <c r="K60" s="15">
        <v>100</v>
      </c>
      <c r="L60" s="8">
        <v>22185</v>
      </c>
      <c r="M60" s="7" t="s">
        <v>24</v>
      </c>
      <c r="N60" s="7">
        <v>27</v>
      </c>
    </row>
    <row r="61" spans="1:14" x14ac:dyDescent="0.2">
      <c r="A61" s="10" t="s">
        <v>673</v>
      </c>
      <c r="B61" s="7">
        <v>584</v>
      </c>
      <c r="C61" s="7" t="s">
        <v>442</v>
      </c>
      <c r="D61" s="7" t="s">
        <v>62</v>
      </c>
      <c r="E61" s="7" t="s">
        <v>414</v>
      </c>
      <c r="F61" s="8">
        <v>132</v>
      </c>
      <c r="G61" s="7">
        <v>1</v>
      </c>
      <c r="H61" s="7">
        <v>132</v>
      </c>
      <c r="I61" s="11"/>
      <c r="J61" s="7">
        <v>132</v>
      </c>
      <c r="K61" s="15">
        <v>100</v>
      </c>
      <c r="L61" s="8">
        <v>3828</v>
      </c>
      <c r="M61" s="7" t="s">
        <v>24</v>
      </c>
      <c r="N61" s="7">
        <v>27</v>
      </c>
    </row>
    <row r="62" spans="1:14" x14ac:dyDescent="0.2">
      <c r="A62" s="10" t="s">
        <v>674</v>
      </c>
      <c r="B62" s="7">
        <v>585</v>
      </c>
      <c r="C62" s="7" t="s">
        <v>443</v>
      </c>
      <c r="D62" s="7" t="s">
        <v>62</v>
      </c>
      <c r="E62" s="7" t="s">
        <v>414</v>
      </c>
      <c r="F62" s="8">
        <v>92</v>
      </c>
      <c r="G62" s="7">
        <v>1</v>
      </c>
      <c r="H62" s="7">
        <v>92</v>
      </c>
      <c r="I62" s="11"/>
      <c r="J62" s="7">
        <v>92</v>
      </c>
      <c r="K62" s="15">
        <v>100</v>
      </c>
      <c r="L62" s="8">
        <v>2668</v>
      </c>
      <c r="M62" s="7" t="s">
        <v>24</v>
      </c>
      <c r="N62" s="7">
        <v>27</v>
      </c>
    </row>
    <row r="63" spans="1:14" x14ac:dyDescent="0.2">
      <c r="A63" s="10" t="s">
        <v>675</v>
      </c>
      <c r="B63" s="7">
        <v>586</v>
      </c>
      <c r="C63" s="7" t="s">
        <v>444</v>
      </c>
      <c r="D63" s="7" t="s">
        <v>62</v>
      </c>
      <c r="E63" s="7" t="s">
        <v>414</v>
      </c>
      <c r="F63" s="8">
        <v>15</v>
      </c>
      <c r="G63" s="7">
        <v>1</v>
      </c>
      <c r="H63" s="7">
        <v>15</v>
      </c>
      <c r="I63" s="11"/>
      <c r="J63" s="7">
        <v>15</v>
      </c>
      <c r="K63" s="15">
        <v>100</v>
      </c>
      <c r="L63" s="8">
        <v>435</v>
      </c>
      <c r="M63" s="7" t="s">
        <v>24</v>
      </c>
      <c r="N63" s="7">
        <v>27</v>
      </c>
    </row>
    <row r="64" spans="1:14" x14ac:dyDescent="0.2">
      <c r="A64" s="10" t="s">
        <v>676</v>
      </c>
      <c r="B64" s="7">
        <v>587</v>
      </c>
      <c r="C64" s="7" t="s">
        <v>445</v>
      </c>
      <c r="D64" s="7" t="s">
        <v>62</v>
      </c>
      <c r="E64" s="7" t="s">
        <v>414</v>
      </c>
      <c r="F64" s="8">
        <v>38</v>
      </c>
      <c r="G64" s="7">
        <v>1</v>
      </c>
      <c r="H64" s="7">
        <v>38</v>
      </c>
      <c r="I64" s="11"/>
      <c r="J64" s="7">
        <v>38</v>
      </c>
      <c r="K64" s="15">
        <v>100</v>
      </c>
      <c r="L64" s="8">
        <v>1102</v>
      </c>
      <c r="M64" s="7" t="s">
        <v>24</v>
      </c>
      <c r="N64" s="7">
        <v>27</v>
      </c>
    </row>
    <row r="65" spans="1:14" x14ac:dyDescent="0.2">
      <c r="A65" s="10" t="s">
        <v>677</v>
      </c>
      <c r="B65" s="7">
        <v>588</v>
      </c>
      <c r="C65" s="7" t="s">
        <v>446</v>
      </c>
      <c r="D65" s="7" t="s">
        <v>62</v>
      </c>
      <c r="E65" s="7" t="s">
        <v>414</v>
      </c>
      <c r="F65" s="8">
        <v>16</v>
      </c>
      <c r="G65" s="7">
        <v>1</v>
      </c>
      <c r="H65" s="7">
        <v>16</v>
      </c>
      <c r="I65" s="11"/>
      <c r="J65" s="7">
        <v>16</v>
      </c>
      <c r="K65" s="15">
        <v>100</v>
      </c>
      <c r="L65" s="8">
        <v>464</v>
      </c>
      <c r="M65" s="7" t="s">
        <v>24</v>
      </c>
      <c r="N65" s="7">
        <v>27</v>
      </c>
    </row>
    <row r="66" spans="1:14" x14ac:dyDescent="0.2">
      <c r="A66" s="10" t="s">
        <v>678</v>
      </c>
      <c r="B66" s="7">
        <v>589</v>
      </c>
      <c r="C66" s="7" t="s">
        <v>447</v>
      </c>
      <c r="D66" s="7" t="s">
        <v>62</v>
      </c>
      <c r="E66" s="7" t="s">
        <v>414</v>
      </c>
      <c r="F66" s="8"/>
      <c r="G66" s="7">
        <v>1</v>
      </c>
      <c r="H66" s="7">
        <v>0</v>
      </c>
      <c r="I66" s="11"/>
      <c r="J66" s="7">
        <v>0</v>
      </c>
      <c r="K66" s="15" t="e">
        <v>#DIV/0!</v>
      </c>
      <c r="L66" s="8">
        <v>0</v>
      </c>
      <c r="M66" s="7" t="s">
        <v>24</v>
      </c>
      <c r="N66" s="7">
        <v>27</v>
      </c>
    </row>
    <row r="67" spans="1:14" x14ac:dyDescent="0.2">
      <c r="A67" s="10" t="s">
        <v>682</v>
      </c>
      <c r="B67" s="7">
        <v>593</v>
      </c>
      <c r="C67" s="7" t="s">
        <v>463</v>
      </c>
      <c r="D67" s="7" t="s">
        <v>62</v>
      </c>
      <c r="E67" s="7" t="s">
        <v>414</v>
      </c>
      <c r="F67" s="8">
        <v>148</v>
      </c>
      <c r="G67" s="7">
        <v>1</v>
      </c>
      <c r="H67" s="7">
        <v>148</v>
      </c>
      <c r="I67" s="7"/>
      <c r="J67" s="7">
        <v>148</v>
      </c>
      <c r="K67" s="15">
        <v>100</v>
      </c>
      <c r="L67" s="8">
        <v>4588</v>
      </c>
      <c r="M67" s="7" t="s">
        <v>24</v>
      </c>
      <c r="N67" s="7">
        <v>27</v>
      </c>
    </row>
    <row r="68" spans="1:14" x14ac:dyDescent="0.2">
      <c r="A68" s="10" t="s">
        <v>686</v>
      </c>
      <c r="B68" s="7">
        <v>597</v>
      </c>
      <c r="C68" s="7" t="s">
        <v>469</v>
      </c>
      <c r="D68" s="7" t="s">
        <v>62</v>
      </c>
      <c r="E68" s="7" t="s">
        <v>414</v>
      </c>
      <c r="F68" s="16">
        <v>350.5</v>
      </c>
      <c r="G68" s="7">
        <v>1</v>
      </c>
      <c r="H68" s="7">
        <v>350.5</v>
      </c>
      <c r="I68" s="7"/>
      <c r="J68" s="7">
        <v>350.5</v>
      </c>
      <c r="K68" s="15">
        <v>100</v>
      </c>
      <c r="L68" s="8">
        <v>12267.5</v>
      </c>
      <c r="M68" s="7" t="s">
        <v>24</v>
      </c>
      <c r="N68" s="7">
        <v>27</v>
      </c>
    </row>
    <row r="69" spans="1:14" x14ac:dyDescent="0.2">
      <c r="A69" s="10" t="s">
        <v>691</v>
      </c>
      <c r="B69" s="7">
        <v>602</v>
      </c>
      <c r="C69" s="7" t="s">
        <v>481</v>
      </c>
      <c r="D69" s="7" t="s">
        <v>62</v>
      </c>
      <c r="E69" s="7" t="s">
        <v>414</v>
      </c>
      <c r="F69" s="16">
        <v>63.4</v>
      </c>
      <c r="G69" s="7">
        <v>1</v>
      </c>
      <c r="H69" s="7">
        <v>63.4</v>
      </c>
      <c r="I69" s="7"/>
      <c r="J69" s="7">
        <v>63.4</v>
      </c>
      <c r="K69" s="15">
        <v>100</v>
      </c>
      <c r="L69" s="8">
        <v>2219</v>
      </c>
      <c r="M69" s="7" t="s">
        <v>24</v>
      </c>
      <c r="N69" s="7">
        <v>27</v>
      </c>
    </row>
    <row r="70" spans="1:14" x14ac:dyDescent="0.2">
      <c r="A70" s="10" t="s">
        <v>692</v>
      </c>
      <c r="B70" s="7">
        <v>603</v>
      </c>
      <c r="C70" s="7" t="s">
        <v>482</v>
      </c>
      <c r="D70" s="7" t="s">
        <v>62</v>
      </c>
      <c r="E70" s="7" t="s">
        <v>414</v>
      </c>
      <c r="F70" s="16">
        <v>194</v>
      </c>
      <c r="G70" s="7">
        <v>1</v>
      </c>
      <c r="H70" s="7">
        <v>194</v>
      </c>
      <c r="I70" s="7"/>
      <c r="J70" s="7">
        <v>194</v>
      </c>
      <c r="K70" s="15">
        <v>100</v>
      </c>
      <c r="L70" s="8">
        <v>6790</v>
      </c>
      <c r="M70" s="7" t="s">
        <v>24</v>
      </c>
      <c r="N70" s="7">
        <v>27</v>
      </c>
    </row>
    <row r="71" spans="1:14" x14ac:dyDescent="0.2">
      <c r="A71" s="10" t="s">
        <v>693</v>
      </c>
      <c r="B71" s="7">
        <v>604</v>
      </c>
      <c r="C71" s="7" t="s">
        <v>483</v>
      </c>
      <c r="D71" s="7" t="s">
        <v>62</v>
      </c>
      <c r="E71" s="7" t="s">
        <v>414</v>
      </c>
      <c r="F71" s="8">
        <v>92.5</v>
      </c>
      <c r="G71" s="7">
        <v>1</v>
      </c>
      <c r="H71" s="7">
        <v>92.5</v>
      </c>
      <c r="I71" s="7"/>
      <c r="J71" s="7">
        <v>92.5</v>
      </c>
      <c r="K71" s="15">
        <v>100</v>
      </c>
      <c r="L71" s="8">
        <v>3237.5</v>
      </c>
      <c r="M71" s="7" t="s">
        <v>24</v>
      </c>
      <c r="N71" s="7">
        <v>27</v>
      </c>
    </row>
    <row r="72" spans="1:14" x14ac:dyDescent="0.2">
      <c r="A72" s="10" t="s">
        <v>699</v>
      </c>
      <c r="B72" s="7">
        <v>610</v>
      </c>
      <c r="C72" s="7" t="s">
        <v>491</v>
      </c>
      <c r="D72" s="7" t="s">
        <v>62</v>
      </c>
      <c r="E72" s="7" t="s">
        <v>414</v>
      </c>
      <c r="F72" s="8">
        <v>390</v>
      </c>
      <c r="G72" s="7">
        <v>1</v>
      </c>
      <c r="H72" s="7">
        <v>390</v>
      </c>
      <c r="I72" s="7"/>
      <c r="J72" s="7">
        <v>390</v>
      </c>
      <c r="K72" s="15">
        <v>100</v>
      </c>
      <c r="L72" s="8">
        <v>13650</v>
      </c>
      <c r="M72" s="7" t="s">
        <v>24</v>
      </c>
      <c r="N72" s="7">
        <v>27</v>
      </c>
    </row>
    <row r="73" spans="1:14" x14ac:dyDescent="0.2">
      <c r="A73" s="10" t="s">
        <v>726</v>
      </c>
      <c r="B73" s="7">
        <v>637</v>
      </c>
      <c r="C73" s="7" t="s">
        <v>525</v>
      </c>
      <c r="D73" s="7" t="s">
        <v>62</v>
      </c>
      <c r="E73" s="7" t="s">
        <v>414</v>
      </c>
      <c r="F73" s="8"/>
      <c r="G73" s="7"/>
      <c r="H73" s="7"/>
      <c r="I73" s="7"/>
      <c r="J73" s="7"/>
      <c r="K73" s="15"/>
      <c r="L73" s="8"/>
      <c r="M73" s="7" t="s">
        <v>24</v>
      </c>
      <c r="N73" s="7">
        <v>27</v>
      </c>
    </row>
    <row r="74" spans="1:14" x14ac:dyDescent="0.2">
      <c r="A74" s="10" t="s">
        <v>727</v>
      </c>
      <c r="B74" s="7">
        <v>638</v>
      </c>
      <c r="C74" s="7" t="s">
        <v>526</v>
      </c>
      <c r="D74" s="7" t="s">
        <v>62</v>
      </c>
      <c r="E74" s="7" t="s">
        <v>414</v>
      </c>
      <c r="F74" s="8"/>
      <c r="G74" s="7"/>
      <c r="H74" s="7"/>
      <c r="I74" s="7"/>
      <c r="J74" s="7"/>
      <c r="K74" s="15"/>
      <c r="L74" s="8"/>
      <c r="M74" s="7" t="s">
        <v>24</v>
      </c>
      <c r="N74" s="7">
        <v>27</v>
      </c>
    </row>
    <row r="75" spans="1:14" x14ac:dyDescent="0.2">
      <c r="A75" s="10" t="s">
        <v>728</v>
      </c>
      <c r="B75" s="7">
        <v>639</v>
      </c>
      <c r="C75" s="7" t="s">
        <v>527</v>
      </c>
      <c r="D75" s="7" t="s">
        <v>62</v>
      </c>
      <c r="E75" s="7" t="s">
        <v>414</v>
      </c>
      <c r="F75" s="8"/>
      <c r="G75" s="7"/>
      <c r="H75" s="7"/>
      <c r="I75" s="7"/>
      <c r="J75" s="7"/>
      <c r="K75" s="15"/>
      <c r="L75" s="8"/>
      <c r="M75" s="7" t="s">
        <v>24</v>
      </c>
      <c r="N75" s="7">
        <v>27</v>
      </c>
    </row>
    <row r="76" spans="1:14" x14ac:dyDescent="0.2">
      <c r="A76" s="10"/>
      <c r="B76" s="7"/>
      <c r="C76" s="7"/>
      <c r="D76" s="7"/>
      <c r="E76" s="7"/>
      <c r="F76" s="8"/>
      <c r="G76" s="7"/>
      <c r="H76" s="7"/>
      <c r="I76" s="7"/>
      <c r="J76" s="7"/>
      <c r="K76" s="15"/>
      <c r="L76" s="8"/>
      <c r="M76" s="7"/>
      <c r="N76" s="7"/>
    </row>
    <row r="77" spans="1:14" x14ac:dyDescent="0.2">
      <c r="A77" s="10" t="s">
        <v>547</v>
      </c>
      <c r="B77" s="7">
        <v>390</v>
      </c>
      <c r="C77" s="7" t="s">
        <v>182</v>
      </c>
      <c r="D77" s="7" t="s">
        <v>43</v>
      </c>
      <c r="E77" s="7" t="s">
        <v>292</v>
      </c>
      <c r="F77" s="8">
        <v>0.52</v>
      </c>
      <c r="G77" s="7">
        <v>12</v>
      </c>
      <c r="H77" s="7">
        <v>6.24</v>
      </c>
      <c r="I77" s="7">
        <v>5.7880000000000003</v>
      </c>
      <c r="J77" s="7">
        <v>12.028</v>
      </c>
      <c r="K77" s="15">
        <v>51.878949118722986</v>
      </c>
      <c r="L77" s="8">
        <v>27.6</v>
      </c>
      <c r="M77" s="7" t="s">
        <v>24</v>
      </c>
      <c r="N77" s="7">
        <v>31</v>
      </c>
    </row>
    <row r="78" spans="1:14" x14ac:dyDescent="0.2">
      <c r="A78" s="10" t="s">
        <v>554</v>
      </c>
      <c r="B78" s="7">
        <v>417</v>
      </c>
      <c r="C78" s="7" t="s">
        <v>207</v>
      </c>
      <c r="D78" s="7" t="s">
        <v>43</v>
      </c>
      <c r="E78" s="7" t="s">
        <v>292</v>
      </c>
      <c r="F78" s="8">
        <v>0.37</v>
      </c>
      <c r="G78" s="7">
        <v>16</v>
      </c>
      <c r="H78" s="7">
        <v>5.92</v>
      </c>
      <c r="I78" s="7">
        <v>4.28</v>
      </c>
      <c r="J78" s="7">
        <v>10.199999999999999</v>
      </c>
      <c r="K78" s="15">
        <v>58.039215686274517</v>
      </c>
      <c r="L78" s="8">
        <v>20</v>
      </c>
      <c r="M78" s="7" t="s">
        <v>24</v>
      </c>
      <c r="N78" s="7">
        <v>31</v>
      </c>
    </row>
    <row r="79" spans="1:14" x14ac:dyDescent="0.2">
      <c r="A79" s="10" t="s">
        <v>555</v>
      </c>
      <c r="B79" s="7">
        <v>418</v>
      </c>
      <c r="C79" s="7" t="s">
        <v>208</v>
      </c>
      <c r="D79" s="7" t="s">
        <v>43</v>
      </c>
      <c r="E79" s="7" t="s">
        <v>292</v>
      </c>
      <c r="F79" s="8">
        <v>0.45500000000000002</v>
      </c>
      <c r="G79" s="7">
        <v>16</v>
      </c>
      <c r="H79" s="7">
        <v>7.28</v>
      </c>
      <c r="I79" s="7"/>
      <c r="J79" s="7">
        <v>7.28</v>
      </c>
      <c r="K79" s="15">
        <v>100</v>
      </c>
      <c r="L79" s="8">
        <v>25</v>
      </c>
      <c r="M79" s="7" t="s">
        <v>24</v>
      </c>
      <c r="N79" s="7">
        <v>31</v>
      </c>
    </row>
    <row r="80" spans="1:14" x14ac:dyDescent="0.2">
      <c r="A80" s="10" t="s">
        <v>698</v>
      </c>
      <c r="B80" s="7">
        <v>609</v>
      </c>
      <c r="C80" s="7" t="s">
        <v>490</v>
      </c>
      <c r="D80" s="7" t="s">
        <v>60</v>
      </c>
      <c r="E80" s="7" t="s">
        <v>292</v>
      </c>
      <c r="F80" s="8">
        <v>0.96399999999999997</v>
      </c>
      <c r="G80" s="7"/>
      <c r="H80" s="7">
        <v>0</v>
      </c>
      <c r="I80" s="7"/>
      <c r="J80" s="7">
        <v>0</v>
      </c>
      <c r="K80" s="15" t="e">
        <v>#DIV/0!</v>
      </c>
      <c r="L80" s="8">
        <v>45.1</v>
      </c>
      <c r="M80" s="7" t="s">
        <v>24</v>
      </c>
      <c r="N80" s="7">
        <v>31</v>
      </c>
    </row>
    <row r="81" spans="1:14" x14ac:dyDescent="0.2">
      <c r="A81" s="10"/>
      <c r="B81" s="7"/>
      <c r="C81" s="7"/>
      <c r="D81" s="7"/>
      <c r="E81" s="7"/>
      <c r="F81" s="8"/>
      <c r="G81" s="7"/>
      <c r="H81" s="7"/>
      <c r="I81" s="7"/>
      <c r="J81" s="7"/>
      <c r="K81" s="15"/>
      <c r="L81" s="8"/>
      <c r="M81" s="7"/>
      <c r="N81" s="7"/>
    </row>
    <row r="82" spans="1:14" x14ac:dyDescent="0.2">
      <c r="A82" s="10" t="s">
        <v>556</v>
      </c>
      <c r="B82" s="7">
        <v>419</v>
      </c>
      <c r="C82" s="7" t="s">
        <v>736</v>
      </c>
      <c r="D82" s="7" t="s">
        <v>62</v>
      </c>
      <c r="E82" s="7" t="s">
        <v>292</v>
      </c>
      <c r="F82" s="8">
        <v>0.52700000000000002</v>
      </c>
      <c r="G82" s="7">
        <v>12</v>
      </c>
      <c r="H82" s="7">
        <v>6.3239999999999998</v>
      </c>
      <c r="I82" s="7">
        <v>3.5960000000000001</v>
      </c>
      <c r="J82" s="7">
        <v>9.92</v>
      </c>
      <c r="K82" s="15">
        <v>63.749999999999993</v>
      </c>
      <c r="L82" s="8">
        <v>64.680000000000007</v>
      </c>
      <c r="M82" s="7" t="s">
        <v>24</v>
      </c>
      <c r="N82" s="7">
        <v>38</v>
      </c>
    </row>
    <row r="83" spans="1:14" x14ac:dyDescent="0.2">
      <c r="A83" s="10" t="s">
        <v>557</v>
      </c>
      <c r="B83" s="7">
        <v>420</v>
      </c>
      <c r="C83" s="7" t="s">
        <v>738</v>
      </c>
      <c r="D83" s="7" t="s">
        <v>62</v>
      </c>
      <c r="E83" s="7" t="s">
        <v>292</v>
      </c>
      <c r="F83" s="8">
        <v>0.31</v>
      </c>
      <c r="G83" s="7">
        <v>12</v>
      </c>
      <c r="H83" s="7">
        <v>3.7199999999999998</v>
      </c>
      <c r="I83" s="7">
        <v>2.3359999999999999</v>
      </c>
      <c r="J83" s="7">
        <v>6.0559999999999992</v>
      </c>
      <c r="K83" s="15">
        <v>61.426684280052847</v>
      </c>
      <c r="L83" s="8">
        <v>22.43</v>
      </c>
      <c r="M83" s="7" t="s">
        <v>24</v>
      </c>
      <c r="N83" s="7">
        <v>38</v>
      </c>
    </row>
    <row r="84" spans="1:14" x14ac:dyDescent="0.2">
      <c r="A84" s="10" t="s">
        <v>559</v>
      </c>
      <c r="B84" s="7">
        <v>428</v>
      </c>
      <c r="C84" s="7" t="s">
        <v>737</v>
      </c>
      <c r="D84" s="7" t="s">
        <v>62</v>
      </c>
      <c r="E84" s="7" t="s">
        <v>292</v>
      </c>
      <c r="F84" s="8">
        <v>0.69</v>
      </c>
      <c r="G84" s="7">
        <v>12</v>
      </c>
      <c r="H84" s="7">
        <v>8.2799999999999994</v>
      </c>
      <c r="I84" s="7">
        <v>6.2</v>
      </c>
      <c r="J84" s="11">
        <v>14.48</v>
      </c>
      <c r="K84" s="15">
        <v>57.182320441988942</v>
      </c>
      <c r="L84" s="8">
        <v>70.56</v>
      </c>
      <c r="M84" s="7" t="s">
        <v>24</v>
      </c>
      <c r="N84" s="7">
        <v>38</v>
      </c>
    </row>
    <row r="85" spans="1:14" x14ac:dyDescent="0.2">
      <c r="A85" s="10" t="s">
        <v>560</v>
      </c>
      <c r="B85" s="7">
        <v>429</v>
      </c>
      <c r="C85" s="7" t="s">
        <v>739</v>
      </c>
      <c r="D85" s="7" t="s">
        <v>62</v>
      </c>
      <c r="E85" s="7" t="s">
        <v>292</v>
      </c>
      <c r="F85" s="8">
        <v>0.44</v>
      </c>
      <c r="G85" s="7">
        <v>12</v>
      </c>
      <c r="H85" s="7">
        <v>5.28</v>
      </c>
      <c r="I85" s="7">
        <v>2.5299999999999998</v>
      </c>
      <c r="J85" s="7">
        <v>7.8100000000000005</v>
      </c>
      <c r="K85" s="15">
        <v>67.605633802816897</v>
      </c>
      <c r="L85" s="8">
        <v>33.22</v>
      </c>
      <c r="M85" s="7" t="s">
        <v>24</v>
      </c>
      <c r="N85" s="7">
        <v>38</v>
      </c>
    </row>
    <row r="86" spans="1:14" x14ac:dyDescent="0.2">
      <c r="A86" s="10"/>
      <c r="B86" s="7"/>
      <c r="C86" s="7"/>
      <c r="D86" s="7"/>
      <c r="E86" s="7"/>
      <c r="F86" s="8"/>
      <c r="G86" s="7"/>
      <c r="H86" s="7"/>
      <c r="I86" s="7"/>
      <c r="J86" s="7"/>
      <c r="K86" s="15"/>
      <c r="L86" s="8"/>
      <c r="M86" s="7"/>
      <c r="N86" s="7"/>
    </row>
    <row r="87" spans="1:14" x14ac:dyDescent="0.2">
      <c r="A87" s="10" t="s">
        <v>561</v>
      </c>
      <c r="B87" s="7">
        <v>430</v>
      </c>
      <c r="C87" s="7" t="s">
        <v>237</v>
      </c>
      <c r="D87" s="7" t="s">
        <v>29</v>
      </c>
      <c r="E87" s="7" t="s">
        <v>291</v>
      </c>
      <c r="F87" s="8">
        <v>2.06</v>
      </c>
      <c r="G87" s="7">
        <v>6</v>
      </c>
      <c r="H87" s="7">
        <v>12.36</v>
      </c>
      <c r="I87" s="7">
        <v>4.3140000000000001</v>
      </c>
      <c r="J87" s="7">
        <v>16.673999999999999</v>
      </c>
      <c r="K87" s="15">
        <v>74.127383951061532</v>
      </c>
      <c r="L87" s="8">
        <v>109.83</v>
      </c>
      <c r="M87" s="7" t="s">
        <v>24</v>
      </c>
      <c r="N87" s="7">
        <v>40</v>
      </c>
    </row>
    <row r="88" spans="1:14" x14ac:dyDescent="0.2">
      <c r="A88" s="10" t="s">
        <v>568</v>
      </c>
      <c r="B88" s="7">
        <v>437</v>
      </c>
      <c r="C88" s="7" t="s">
        <v>475</v>
      </c>
      <c r="D88" s="7" t="s">
        <v>155</v>
      </c>
      <c r="E88" s="7" t="s">
        <v>292</v>
      </c>
      <c r="F88" s="8">
        <v>1.07</v>
      </c>
      <c r="G88" s="7">
        <v>6</v>
      </c>
      <c r="H88" s="7">
        <v>6.42</v>
      </c>
      <c r="I88" s="7">
        <v>5.08</v>
      </c>
      <c r="J88" s="7">
        <v>11.5</v>
      </c>
      <c r="K88" s="15">
        <v>55.826086956521735</v>
      </c>
      <c r="L88" s="8">
        <v>74.069999999999993</v>
      </c>
      <c r="M88" s="7" t="s">
        <v>24</v>
      </c>
      <c r="N88" s="7">
        <v>40</v>
      </c>
    </row>
    <row r="89" spans="1:14" x14ac:dyDescent="0.2">
      <c r="A89" s="10" t="s">
        <v>569</v>
      </c>
      <c r="B89" s="7">
        <v>438</v>
      </c>
      <c r="C89" s="7" t="s">
        <v>247</v>
      </c>
      <c r="D89" s="7" t="s">
        <v>62</v>
      </c>
      <c r="E89" s="7" t="s">
        <v>292</v>
      </c>
      <c r="F89" s="8">
        <v>1.34</v>
      </c>
      <c r="G89" s="7">
        <v>6</v>
      </c>
      <c r="H89" s="7">
        <v>8.0400000000000009</v>
      </c>
      <c r="I89" s="7">
        <v>6.3650000000000002</v>
      </c>
      <c r="J89" s="7">
        <v>14.405000000000001</v>
      </c>
      <c r="K89" s="15">
        <v>55.813953488372093</v>
      </c>
      <c r="L89" s="8">
        <v>84.15</v>
      </c>
      <c r="M89" s="7" t="s">
        <v>24</v>
      </c>
      <c r="N89" s="7">
        <v>40</v>
      </c>
    </row>
    <row r="90" spans="1:14" x14ac:dyDescent="0.2">
      <c r="A90" s="10" t="s">
        <v>570</v>
      </c>
      <c r="B90" s="7">
        <v>439</v>
      </c>
      <c r="C90" s="7" t="s">
        <v>370</v>
      </c>
      <c r="D90" s="7" t="s">
        <v>62</v>
      </c>
      <c r="E90" s="7" t="s">
        <v>292</v>
      </c>
      <c r="F90" s="8">
        <v>1.99</v>
      </c>
      <c r="G90" s="7">
        <v>6</v>
      </c>
      <c r="H90" s="7">
        <v>11.94</v>
      </c>
      <c r="I90" s="7">
        <v>6.3650000000000002</v>
      </c>
      <c r="J90" s="7">
        <v>18.305</v>
      </c>
      <c r="K90" s="15">
        <v>65.228079759628514</v>
      </c>
      <c r="L90" s="8">
        <v>120.37</v>
      </c>
      <c r="M90" s="7" t="s">
        <v>24</v>
      </c>
      <c r="N90" s="7">
        <v>40</v>
      </c>
    </row>
    <row r="91" spans="1:14" x14ac:dyDescent="0.2">
      <c r="A91" s="10" t="s">
        <v>571</v>
      </c>
      <c r="B91" s="7">
        <v>440</v>
      </c>
      <c r="C91" s="7" t="s">
        <v>248</v>
      </c>
      <c r="D91" s="7" t="s">
        <v>62</v>
      </c>
      <c r="E91" s="7" t="s">
        <v>292</v>
      </c>
      <c r="F91" s="8">
        <v>1.66</v>
      </c>
      <c r="G91" s="7">
        <v>6</v>
      </c>
      <c r="H91" s="7">
        <v>9.9599999999999991</v>
      </c>
      <c r="I91" s="7">
        <v>7.15</v>
      </c>
      <c r="J91" s="7">
        <v>17.11</v>
      </c>
      <c r="K91" s="15">
        <v>58.211572180011686</v>
      </c>
      <c r="L91" s="8">
        <v>106.63</v>
      </c>
      <c r="M91" s="7" t="s">
        <v>24</v>
      </c>
      <c r="N91" s="7">
        <v>40</v>
      </c>
    </row>
    <row r="92" spans="1:14" x14ac:dyDescent="0.2">
      <c r="A92" s="10" t="s">
        <v>572</v>
      </c>
      <c r="B92" s="7">
        <v>441</v>
      </c>
      <c r="C92" s="7" t="s">
        <v>249</v>
      </c>
      <c r="D92" s="7" t="s">
        <v>155</v>
      </c>
      <c r="E92" s="7" t="s">
        <v>292</v>
      </c>
      <c r="F92" s="8">
        <v>4.6399999999999997</v>
      </c>
      <c r="G92" s="7">
        <v>2</v>
      </c>
      <c r="H92" s="7">
        <v>9.2799999999999994</v>
      </c>
      <c r="I92" s="7">
        <v>4.8449999999999998</v>
      </c>
      <c r="J92" s="7">
        <v>14.125</v>
      </c>
      <c r="K92" s="15">
        <v>65.699115044247776</v>
      </c>
      <c r="L92" s="8">
        <v>276</v>
      </c>
      <c r="M92" s="7" t="s">
        <v>24</v>
      </c>
      <c r="N92" s="7">
        <v>40</v>
      </c>
    </row>
    <row r="93" spans="1:14" x14ac:dyDescent="0.2">
      <c r="A93" s="10" t="s">
        <v>581</v>
      </c>
      <c r="B93" s="7">
        <v>458</v>
      </c>
      <c r="C93" s="7" t="s">
        <v>278</v>
      </c>
      <c r="D93" s="7" t="s">
        <v>155</v>
      </c>
      <c r="E93" s="7" t="s">
        <v>292</v>
      </c>
      <c r="F93" s="8">
        <v>2.41</v>
      </c>
      <c r="G93" s="7">
        <v>2</v>
      </c>
      <c r="H93" s="7">
        <v>4.82</v>
      </c>
      <c r="I93" s="7">
        <v>2.5</v>
      </c>
      <c r="J93" s="7">
        <v>7.32</v>
      </c>
      <c r="K93" s="15">
        <v>65.84699453551913</v>
      </c>
      <c r="L93" s="8">
        <v>144.09</v>
      </c>
      <c r="M93" s="7" t="s">
        <v>24</v>
      </c>
      <c r="N93" s="7">
        <v>40</v>
      </c>
    </row>
    <row r="94" spans="1:14" x14ac:dyDescent="0.2">
      <c r="A94" s="10" t="s">
        <v>583</v>
      </c>
      <c r="B94" s="7">
        <v>460</v>
      </c>
      <c r="C94" s="7" t="s">
        <v>282</v>
      </c>
      <c r="D94" s="7" t="s">
        <v>60</v>
      </c>
      <c r="E94" s="7" t="s">
        <v>292</v>
      </c>
      <c r="F94" s="8">
        <v>1.42</v>
      </c>
      <c r="G94" s="7">
        <v>4</v>
      </c>
      <c r="H94" s="7">
        <v>5.68</v>
      </c>
      <c r="I94" s="7">
        <v>4.63</v>
      </c>
      <c r="J94" s="7">
        <v>10.309999999999999</v>
      </c>
      <c r="K94" s="15">
        <v>55.092143549951508</v>
      </c>
      <c r="L94" s="8">
        <v>98.52</v>
      </c>
      <c r="M94" s="7" t="s">
        <v>24</v>
      </c>
      <c r="N94" s="7">
        <v>40</v>
      </c>
    </row>
    <row r="95" spans="1:14" x14ac:dyDescent="0.2">
      <c r="A95" s="10" t="s">
        <v>584</v>
      </c>
      <c r="B95" s="7">
        <v>461</v>
      </c>
      <c r="C95" s="7" t="s">
        <v>283</v>
      </c>
      <c r="D95" s="7" t="s">
        <v>60</v>
      </c>
      <c r="E95" s="7" t="s">
        <v>292</v>
      </c>
      <c r="F95" s="8">
        <v>1.42</v>
      </c>
      <c r="G95" s="7">
        <v>4</v>
      </c>
      <c r="H95" s="7">
        <v>5.68</v>
      </c>
      <c r="I95" s="7">
        <v>4.63</v>
      </c>
      <c r="J95" s="7">
        <v>10.309999999999999</v>
      </c>
      <c r="K95" s="15">
        <v>55.092143549951508</v>
      </c>
      <c r="L95" s="8">
        <v>98.52</v>
      </c>
      <c r="M95" s="7" t="s">
        <v>24</v>
      </c>
      <c r="N95" s="7">
        <v>40</v>
      </c>
    </row>
    <row r="96" spans="1:14" x14ac:dyDescent="0.2">
      <c r="A96" s="10" t="s">
        <v>585</v>
      </c>
      <c r="B96" s="7">
        <v>462</v>
      </c>
      <c r="C96" s="7" t="s">
        <v>456</v>
      </c>
      <c r="D96" s="7" t="s">
        <v>60</v>
      </c>
      <c r="E96" s="7" t="s">
        <v>292</v>
      </c>
      <c r="F96" s="16">
        <v>2.37</v>
      </c>
      <c r="G96" s="7">
        <v>2</v>
      </c>
      <c r="H96" s="7">
        <v>4.74</v>
      </c>
      <c r="I96" s="7">
        <v>3.9769999999999999</v>
      </c>
      <c r="J96" s="7">
        <v>8.7170000000000005</v>
      </c>
      <c r="K96" s="15">
        <v>54.376505678559141</v>
      </c>
      <c r="L96" s="8">
        <v>159.81</v>
      </c>
      <c r="M96" s="7" t="s">
        <v>24</v>
      </c>
      <c r="N96" s="7">
        <v>40</v>
      </c>
    </row>
    <row r="97" spans="1:14" x14ac:dyDescent="0.2">
      <c r="A97" s="10" t="s">
        <v>586</v>
      </c>
      <c r="B97" s="7">
        <v>463</v>
      </c>
      <c r="C97" s="7" t="s">
        <v>457</v>
      </c>
      <c r="D97" s="7" t="s">
        <v>60</v>
      </c>
      <c r="E97" s="7" t="s">
        <v>292</v>
      </c>
      <c r="F97" s="8">
        <v>2.37</v>
      </c>
      <c r="G97" s="7">
        <v>2</v>
      </c>
      <c r="H97" s="7">
        <v>4.74</v>
      </c>
      <c r="I97" s="7">
        <v>3.9769999999999999</v>
      </c>
      <c r="J97" s="7">
        <v>8.7170000000000005</v>
      </c>
      <c r="K97" s="15">
        <v>54.376505678559141</v>
      </c>
      <c r="L97" s="8">
        <v>159.81</v>
      </c>
      <c r="M97" s="7" t="s">
        <v>24</v>
      </c>
      <c r="N97" s="7">
        <v>40</v>
      </c>
    </row>
    <row r="98" spans="1:14" x14ac:dyDescent="0.2">
      <c r="A98" s="10" t="s">
        <v>587</v>
      </c>
      <c r="B98" s="7">
        <v>464</v>
      </c>
      <c r="C98" s="7" t="s">
        <v>284</v>
      </c>
      <c r="D98" s="7" t="s">
        <v>60</v>
      </c>
      <c r="E98" s="7" t="s">
        <v>292</v>
      </c>
      <c r="F98" s="8">
        <v>1.53</v>
      </c>
      <c r="G98" s="7">
        <v>4</v>
      </c>
      <c r="H98" s="7">
        <v>6.12</v>
      </c>
      <c r="I98" s="7">
        <v>5.48</v>
      </c>
      <c r="J98" s="7">
        <v>11.600000000000001</v>
      </c>
      <c r="K98" s="15">
        <v>52.758620689655167</v>
      </c>
      <c r="L98" s="8">
        <v>113.17</v>
      </c>
      <c r="M98" s="7" t="s">
        <v>24</v>
      </c>
      <c r="N98" s="7">
        <v>40</v>
      </c>
    </row>
    <row r="99" spans="1:14" x14ac:dyDescent="0.2">
      <c r="A99" s="10" t="s">
        <v>588</v>
      </c>
      <c r="B99" s="7">
        <v>465</v>
      </c>
      <c r="C99" s="7" t="s">
        <v>285</v>
      </c>
      <c r="D99" s="7" t="s">
        <v>60</v>
      </c>
      <c r="E99" s="7" t="s">
        <v>292</v>
      </c>
      <c r="F99" s="8">
        <v>1.53</v>
      </c>
      <c r="G99" s="7">
        <v>4</v>
      </c>
      <c r="H99" s="7">
        <v>6.12</v>
      </c>
      <c r="I99" s="7">
        <v>5.48</v>
      </c>
      <c r="J99" s="7">
        <v>11.600000000000001</v>
      </c>
      <c r="K99" s="15">
        <v>52.758620689655167</v>
      </c>
      <c r="L99" s="8">
        <v>113.17</v>
      </c>
      <c r="M99" s="7" t="s">
        <v>24</v>
      </c>
      <c r="N99" s="7">
        <v>40</v>
      </c>
    </row>
    <row r="100" spans="1:14" x14ac:dyDescent="0.2">
      <c r="A100" s="10" t="s">
        <v>589</v>
      </c>
      <c r="B100" s="7">
        <v>466</v>
      </c>
      <c r="C100" s="7" t="s">
        <v>286</v>
      </c>
      <c r="D100" s="7" t="s">
        <v>60</v>
      </c>
      <c r="E100" s="7" t="s">
        <v>292</v>
      </c>
      <c r="F100" s="8">
        <v>1.53</v>
      </c>
      <c r="G100" s="7">
        <v>4</v>
      </c>
      <c r="H100" s="7">
        <v>6.12</v>
      </c>
      <c r="I100" s="7">
        <v>5.48</v>
      </c>
      <c r="J100" s="7">
        <v>11.600000000000001</v>
      </c>
      <c r="K100" s="15">
        <v>52.758620689655167</v>
      </c>
      <c r="L100" s="8">
        <v>113.17</v>
      </c>
      <c r="M100" s="7" t="s">
        <v>24</v>
      </c>
      <c r="N100" s="7">
        <v>40</v>
      </c>
    </row>
    <row r="101" spans="1:14" x14ac:dyDescent="0.2">
      <c r="A101" s="10" t="s">
        <v>590</v>
      </c>
      <c r="B101" s="7">
        <v>467</v>
      </c>
      <c r="C101" s="7" t="s">
        <v>287</v>
      </c>
      <c r="D101" s="7" t="s">
        <v>60</v>
      </c>
      <c r="E101" s="7" t="s">
        <v>292</v>
      </c>
      <c r="F101" s="8">
        <v>1.53</v>
      </c>
      <c r="G101" s="7">
        <v>4</v>
      </c>
      <c r="H101" s="7">
        <v>6.12</v>
      </c>
      <c r="I101" s="7">
        <v>5.48</v>
      </c>
      <c r="J101" s="7">
        <v>11.600000000000001</v>
      </c>
      <c r="K101" s="15">
        <v>52.758620689655167</v>
      </c>
      <c r="L101" s="8">
        <v>113.17</v>
      </c>
      <c r="M101" s="7" t="s">
        <v>24</v>
      </c>
      <c r="N101" s="7">
        <v>40</v>
      </c>
    </row>
    <row r="102" spans="1:14" x14ac:dyDescent="0.2">
      <c r="A102" s="10" t="s">
        <v>593</v>
      </c>
      <c r="B102" s="7">
        <v>474</v>
      </c>
      <c r="C102" s="7" t="s">
        <v>411</v>
      </c>
      <c r="D102" s="7" t="s">
        <v>60</v>
      </c>
      <c r="E102" s="7" t="s">
        <v>292</v>
      </c>
      <c r="F102" s="8">
        <v>0.81799999999999995</v>
      </c>
      <c r="G102" s="7">
        <v>6</v>
      </c>
      <c r="H102" s="11">
        <v>4.9079999999999995</v>
      </c>
      <c r="I102" s="11">
        <v>5.67</v>
      </c>
      <c r="J102" s="11">
        <v>10.577999999999999</v>
      </c>
      <c r="K102" s="15">
        <v>46.398184912081675</v>
      </c>
      <c r="L102" s="8">
        <v>54.4</v>
      </c>
      <c r="M102" s="7" t="s">
        <v>24</v>
      </c>
      <c r="N102" s="7">
        <v>40</v>
      </c>
    </row>
    <row r="103" spans="1:14" x14ac:dyDescent="0.2">
      <c r="A103" s="10" t="s">
        <v>594</v>
      </c>
      <c r="B103" s="7">
        <v>475</v>
      </c>
      <c r="C103" s="7" t="s">
        <v>297</v>
      </c>
      <c r="D103" s="7" t="s">
        <v>60</v>
      </c>
      <c r="E103" s="7" t="s">
        <v>292</v>
      </c>
      <c r="F103" s="8">
        <v>0.81799999999999995</v>
      </c>
      <c r="G103" s="7">
        <v>6</v>
      </c>
      <c r="H103" s="11">
        <v>4.9079999999999995</v>
      </c>
      <c r="I103" s="7">
        <v>5.67</v>
      </c>
      <c r="J103" s="11">
        <v>10.577999999999999</v>
      </c>
      <c r="K103" s="15">
        <v>46.398184912081675</v>
      </c>
      <c r="L103" s="8">
        <v>52.16</v>
      </c>
      <c r="M103" s="7" t="s">
        <v>24</v>
      </c>
      <c r="N103" s="7">
        <v>40</v>
      </c>
    </row>
    <row r="104" spans="1:14" x14ac:dyDescent="0.2">
      <c r="A104" s="10" t="s">
        <v>595</v>
      </c>
      <c r="B104" s="7">
        <v>476</v>
      </c>
      <c r="C104" s="7" t="s">
        <v>298</v>
      </c>
      <c r="D104" s="7" t="s">
        <v>60</v>
      </c>
      <c r="E104" s="7" t="s">
        <v>292</v>
      </c>
      <c r="F104" s="8">
        <v>0.67600000000000005</v>
      </c>
      <c r="G104" s="7">
        <v>6</v>
      </c>
      <c r="H104" s="11">
        <v>4.056</v>
      </c>
      <c r="I104" s="7">
        <v>5.67</v>
      </c>
      <c r="J104" s="11">
        <v>9.7259999999999991</v>
      </c>
      <c r="K104" s="15">
        <v>41.70265268352869</v>
      </c>
      <c r="L104" s="8">
        <v>43.47</v>
      </c>
      <c r="M104" s="7" t="s">
        <v>24</v>
      </c>
      <c r="N104" s="7">
        <v>40</v>
      </c>
    </row>
    <row r="105" spans="1:14" x14ac:dyDescent="0.2">
      <c r="A105" s="10" t="s">
        <v>599</v>
      </c>
      <c r="B105" s="7">
        <v>490</v>
      </c>
      <c r="C105" s="7" t="s">
        <v>305</v>
      </c>
      <c r="D105" s="7" t="s">
        <v>29</v>
      </c>
      <c r="E105" s="7" t="s">
        <v>292</v>
      </c>
      <c r="F105" s="8">
        <v>5.7</v>
      </c>
      <c r="G105" s="7">
        <v>1</v>
      </c>
      <c r="H105" s="11">
        <v>5.7</v>
      </c>
      <c r="I105" s="7">
        <v>4.97</v>
      </c>
      <c r="J105" s="11">
        <v>10.67</v>
      </c>
      <c r="K105" s="15">
        <v>53.420805998125587</v>
      </c>
      <c r="L105" s="8">
        <v>346.15</v>
      </c>
      <c r="M105" s="7" t="s">
        <v>24</v>
      </c>
      <c r="N105" s="7">
        <v>40</v>
      </c>
    </row>
    <row r="106" spans="1:14" x14ac:dyDescent="0.2">
      <c r="A106" s="10" t="s">
        <v>608</v>
      </c>
      <c r="B106" s="7">
        <v>506</v>
      </c>
      <c r="C106" s="7" t="s">
        <v>333</v>
      </c>
      <c r="D106" s="7" t="s">
        <v>155</v>
      </c>
      <c r="E106" s="7" t="s">
        <v>292</v>
      </c>
      <c r="F106" s="8">
        <v>0.94599999999999995</v>
      </c>
      <c r="G106" s="7">
        <v>6</v>
      </c>
      <c r="H106" s="11">
        <v>5.6760000000000002</v>
      </c>
      <c r="I106" s="7"/>
      <c r="J106" s="11">
        <v>5.6760000000000002</v>
      </c>
      <c r="K106" s="15">
        <v>100</v>
      </c>
      <c r="L106" s="8">
        <v>55</v>
      </c>
      <c r="M106" s="7" t="s">
        <v>24</v>
      </c>
      <c r="N106" s="7">
        <v>40</v>
      </c>
    </row>
    <row r="107" spans="1:14" x14ac:dyDescent="0.2">
      <c r="A107" s="10" t="s">
        <v>632</v>
      </c>
      <c r="B107" s="7">
        <v>542</v>
      </c>
      <c r="C107" s="7" t="s">
        <v>476</v>
      </c>
      <c r="D107" s="7" t="s">
        <v>155</v>
      </c>
      <c r="E107" s="7" t="s">
        <v>292</v>
      </c>
      <c r="F107" s="8">
        <v>1.07</v>
      </c>
      <c r="G107" s="7">
        <v>6</v>
      </c>
      <c r="H107" s="11">
        <v>6.42</v>
      </c>
      <c r="I107" s="7">
        <v>5.08</v>
      </c>
      <c r="J107" s="11">
        <v>11.5</v>
      </c>
      <c r="K107" s="15">
        <v>55.826086956521735</v>
      </c>
      <c r="L107" s="8">
        <v>74.069999999999993</v>
      </c>
      <c r="M107" s="7" t="s">
        <v>24</v>
      </c>
      <c r="N107" s="7">
        <v>40</v>
      </c>
    </row>
    <row r="108" spans="1:14" x14ac:dyDescent="0.2">
      <c r="A108" s="10" t="s">
        <v>633</v>
      </c>
      <c r="B108" s="7">
        <v>543</v>
      </c>
      <c r="C108" s="7" t="s">
        <v>488</v>
      </c>
      <c r="D108" s="7" t="s">
        <v>60</v>
      </c>
      <c r="E108" s="7" t="s">
        <v>292</v>
      </c>
      <c r="F108" s="8">
        <v>2.41</v>
      </c>
      <c r="G108" s="7">
        <v>2</v>
      </c>
      <c r="H108" s="11">
        <v>4.82</v>
      </c>
      <c r="I108" s="7"/>
      <c r="J108" s="11">
        <v>4.82</v>
      </c>
      <c r="K108" s="15">
        <v>100</v>
      </c>
      <c r="L108" s="8">
        <v>158.4</v>
      </c>
      <c r="M108" s="7" t="s">
        <v>24</v>
      </c>
      <c r="N108" s="7">
        <v>40</v>
      </c>
    </row>
    <row r="109" spans="1:14" x14ac:dyDescent="0.2">
      <c r="A109" s="10" t="s">
        <v>634</v>
      </c>
      <c r="B109" s="7">
        <v>544</v>
      </c>
      <c r="C109" s="7" t="s">
        <v>489</v>
      </c>
      <c r="D109" s="7" t="s">
        <v>60</v>
      </c>
      <c r="E109" s="7" t="s">
        <v>292</v>
      </c>
      <c r="F109" s="8">
        <v>2.41</v>
      </c>
      <c r="G109" s="7">
        <v>2</v>
      </c>
      <c r="H109" s="11">
        <v>4.82</v>
      </c>
      <c r="I109" s="7"/>
      <c r="J109" s="11">
        <v>4.82</v>
      </c>
      <c r="K109" s="15">
        <v>100</v>
      </c>
      <c r="L109" s="8">
        <v>158.4</v>
      </c>
      <c r="M109" s="7" t="s">
        <v>24</v>
      </c>
      <c r="N109" s="7">
        <v>40</v>
      </c>
    </row>
    <row r="110" spans="1:14" x14ac:dyDescent="0.2">
      <c r="A110" s="10" t="s">
        <v>635</v>
      </c>
      <c r="B110" s="7">
        <v>545</v>
      </c>
      <c r="C110" s="7" t="s">
        <v>388</v>
      </c>
      <c r="D110" s="7" t="s">
        <v>62</v>
      </c>
      <c r="E110" s="7" t="s">
        <v>292</v>
      </c>
      <c r="F110" s="8">
        <v>4.49</v>
      </c>
      <c r="G110" s="7">
        <v>2</v>
      </c>
      <c r="H110" s="11">
        <v>8.98</v>
      </c>
      <c r="I110" s="7"/>
      <c r="J110" s="11">
        <v>8.98</v>
      </c>
      <c r="K110" s="15">
        <v>100</v>
      </c>
      <c r="L110" s="8">
        <v>357.6</v>
      </c>
      <c r="M110" s="7" t="s">
        <v>24</v>
      </c>
      <c r="N110" s="7">
        <v>40</v>
      </c>
    </row>
    <row r="111" spans="1:14" x14ac:dyDescent="0.2">
      <c r="A111" s="10" t="s">
        <v>668</v>
      </c>
      <c r="B111" s="7">
        <v>579</v>
      </c>
      <c r="C111" s="7" t="s">
        <v>448</v>
      </c>
      <c r="D111" s="7" t="s">
        <v>29</v>
      </c>
      <c r="E111" s="7" t="s">
        <v>291</v>
      </c>
      <c r="F111" s="16">
        <v>1.63</v>
      </c>
      <c r="G111" s="7">
        <v>6</v>
      </c>
      <c r="H111" s="7">
        <v>9.7799999999999994</v>
      </c>
      <c r="I111" s="7">
        <v>3.9</v>
      </c>
      <c r="J111" s="7">
        <v>13.68</v>
      </c>
      <c r="K111" s="15">
        <v>71.491228070175438</v>
      </c>
      <c r="L111" s="8">
        <v>86.09</v>
      </c>
      <c r="M111" s="7" t="s">
        <v>24</v>
      </c>
      <c r="N111" s="7">
        <v>40</v>
      </c>
    </row>
    <row r="112" spans="1:14" x14ac:dyDescent="0.2">
      <c r="A112" s="10" t="s">
        <v>681</v>
      </c>
      <c r="B112" s="7">
        <v>592</v>
      </c>
      <c r="C112" s="7" t="s">
        <v>462</v>
      </c>
      <c r="D112" s="7" t="s">
        <v>62</v>
      </c>
      <c r="E112" s="7" t="s">
        <v>292</v>
      </c>
      <c r="F112" s="8">
        <v>2.9</v>
      </c>
      <c r="G112" s="7">
        <v>4</v>
      </c>
      <c r="H112" s="7">
        <v>11.6</v>
      </c>
      <c r="I112" s="7">
        <v>3.19</v>
      </c>
      <c r="J112" s="7">
        <v>14.79</v>
      </c>
      <c r="K112" s="15">
        <v>78.431372549019613</v>
      </c>
      <c r="L112" s="8">
        <v>199.86</v>
      </c>
      <c r="M112" s="7" t="s">
        <v>24</v>
      </c>
      <c r="N112" s="7">
        <v>40</v>
      </c>
    </row>
    <row r="113" spans="1:14" x14ac:dyDescent="0.2">
      <c r="A113" s="10" t="s">
        <v>697</v>
      </c>
      <c r="B113" s="7">
        <v>608</v>
      </c>
      <c r="C113" s="7" t="s">
        <v>487</v>
      </c>
      <c r="D113" s="7" t="s">
        <v>62</v>
      </c>
      <c r="E113" s="7" t="s">
        <v>292</v>
      </c>
      <c r="F113" s="8">
        <v>1.89</v>
      </c>
      <c r="G113" s="7">
        <v>6</v>
      </c>
      <c r="H113" s="7">
        <v>11.34</v>
      </c>
      <c r="I113" s="7"/>
      <c r="J113" s="7">
        <v>11.34</v>
      </c>
      <c r="K113" s="15">
        <v>100</v>
      </c>
      <c r="L113" s="8">
        <v>125.51</v>
      </c>
      <c r="M113" s="7" t="s">
        <v>24</v>
      </c>
      <c r="N113" s="7">
        <v>40</v>
      </c>
    </row>
    <row r="114" spans="1:14" x14ac:dyDescent="0.2">
      <c r="A114" s="10" t="s">
        <v>712</v>
      </c>
      <c r="B114" s="7">
        <v>623</v>
      </c>
      <c r="C114" s="7" t="s">
        <v>506</v>
      </c>
      <c r="D114" s="7" t="s">
        <v>62</v>
      </c>
      <c r="E114" s="7" t="s">
        <v>292</v>
      </c>
      <c r="F114" s="8">
        <v>5.95</v>
      </c>
      <c r="G114" s="7">
        <v>2</v>
      </c>
      <c r="H114" s="7">
        <v>11.9</v>
      </c>
      <c r="I114" s="7">
        <v>8.01</v>
      </c>
      <c r="J114" s="7">
        <v>19.91</v>
      </c>
      <c r="K114" s="15">
        <v>59.768960321446507</v>
      </c>
      <c r="L114" s="8">
        <v>441.68</v>
      </c>
      <c r="M114" s="7" t="s">
        <v>24</v>
      </c>
      <c r="N114" s="7">
        <v>40</v>
      </c>
    </row>
    <row r="115" spans="1:14" x14ac:dyDescent="0.2">
      <c r="A115" s="10" t="s">
        <v>717</v>
      </c>
      <c r="B115" s="7">
        <v>628</v>
      </c>
      <c r="C115" s="7" t="s">
        <v>508</v>
      </c>
      <c r="D115" s="7" t="s">
        <v>29</v>
      </c>
      <c r="E115" s="7" t="s">
        <v>292</v>
      </c>
      <c r="F115" s="8">
        <v>1.34</v>
      </c>
      <c r="G115" s="7">
        <v>6</v>
      </c>
      <c r="H115" s="7">
        <v>8.0400000000000009</v>
      </c>
      <c r="I115" s="7">
        <v>6.3650000000000002</v>
      </c>
      <c r="J115" s="7">
        <v>14.405000000000001</v>
      </c>
      <c r="K115" s="15">
        <v>55.813953488372093</v>
      </c>
      <c r="L115" s="8">
        <v>77.34</v>
      </c>
      <c r="M115" s="7" t="s">
        <v>24</v>
      </c>
      <c r="N115" s="7">
        <v>40</v>
      </c>
    </row>
    <row r="116" spans="1:14" x14ac:dyDescent="0.2">
      <c r="A116" s="10" t="s">
        <v>718</v>
      </c>
      <c r="B116" s="7">
        <v>629</v>
      </c>
      <c r="C116" s="7" t="s">
        <v>509</v>
      </c>
      <c r="D116" s="7" t="s">
        <v>29</v>
      </c>
      <c r="E116" s="7" t="s">
        <v>292</v>
      </c>
      <c r="F116" s="8">
        <v>1.66</v>
      </c>
      <c r="G116" s="7">
        <v>6</v>
      </c>
      <c r="H116" s="7">
        <v>9.9599999999999991</v>
      </c>
      <c r="I116" s="7">
        <v>7.15</v>
      </c>
      <c r="J116" s="7">
        <v>17.11</v>
      </c>
      <c r="K116" s="15">
        <v>58.211572180011686</v>
      </c>
      <c r="L116" s="8">
        <v>94.69</v>
      </c>
      <c r="M116" s="7" t="s">
        <v>24</v>
      </c>
      <c r="N116" s="7">
        <v>40</v>
      </c>
    </row>
    <row r="117" spans="1:14" x14ac:dyDescent="0.2">
      <c r="A117" s="10"/>
      <c r="B117" s="7"/>
      <c r="C117" s="7"/>
      <c r="D117" s="7"/>
      <c r="E117" s="7"/>
      <c r="F117" s="8"/>
      <c r="G117" s="7"/>
      <c r="H117" s="7"/>
      <c r="I117" s="7"/>
      <c r="J117" s="7"/>
      <c r="K117" s="15"/>
      <c r="L117" s="8"/>
      <c r="M117" s="7"/>
      <c r="N117" s="7"/>
    </row>
    <row r="118" spans="1:14" x14ac:dyDescent="0.2">
      <c r="A118" s="10" t="s">
        <v>564</v>
      </c>
      <c r="B118" s="7">
        <v>433</v>
      </c>
      <c r="C118" s="7" t="s">
        <v>243</v>
      </c>
      <c r="D118" s="7" t="s">
        <v>62</v>
      </c>
      <c r="E118" s="7" t="s">
        <v>291</v>
      </c>
      <c r="F118" s="8">
        <v>0.95</v>
      </c>
      <c r="G118" s="7">
        <v>8</v>
      </c>
      <c r="H118" s="7">
        <v>7.6</v>
      </c>
      <c r="I118" s="11">
        <v>5.3109999999999999</v>
      </c>
      <c r="J118" s="7">
        <v>12.911</v>
      </c>
      <c r="K118" s="15">
        <v>58.864534118193788</v>
      </c>
      <c r="L118" s="8">
        <v>43</v>
      </c>
      <c r="M118" s="7" t="s">
        <v>24</v>
      </c>
      <c r="N118" s="7">
        <v>41</v>
      </c>
    </row>
    <row r="119" spans="1:14" x14ac:dyDescent="0.2">
      <c r="A119" s="10" t="s">
        <v>565</v>
      </c>
      <c r="B119" s="7">
        <v>434</v>
      </c>
      <c r="C119" s="17" t="s">
        <v>394</v>
      </c>
      <c r="D119" s="7" t="s">
        <v>62</v>
      </c>
      <c r="E119" s="7" t="s">
        <v>291</v>
      </c>
      <c r="F119" s="8">
        <v>1.52</v>
      </c>
      <c r="G119" s="7">
        <v>8</v>
      </c>
      <c r="H119" s="7">
        <v>12.16</v>
      </c>
      <c r="I119" s="7">
        <v>10.28</v>
      </c>
      <c r="J119" s="7">
        <v>22.439999999999998</v>
      </c>
      <c r="K119" s="15">
        <v>54.188948306595378</v>
      </c>
      <c r="L119" s="8">
        <v>59.5</v>
      </c>
      <c r="M119" s="7" t="s">
        <v>24</v>
      </c>
      <c r="N119" s="7">
        <v>41</v>
      </c>
    </row>
    <row r="120" spans="1:14" x14ac:dyDescent="0.2">
      <c r="A120" s="10" t="s">
        <v>566</v>
      </c>
      <c r="B120" s="7">
        <v>435</v>
      </c>
      <c r="C120" s="7" t="s">
        <v>238</v>
      </c>
      <c r="D120" s="7" t="s">
        <v>62</v>
      </c>
      <c r="E120" s="7" t="s">
        <v>291</v>
      </c>
      <c r="F120" s="8">
        <v>15.016</v>
      </c>
      <c r="G120" s="7">
        <v>1</v>
      </c>
      <c r="H120" s="7">
        <v>15.016</v>
      </c>
      <c r="I120" s="7">
        <v>12.92</v>
      </c>
      <c r="J120" s="7">
        <v>27.936</v>
      </c>
      <c r="K120" s="15">
        <v>53.751431844215347</v>
      </c>
      <c r="L120" s="8">
        <v>592</v>
      </c>
      <c r="M120" s="7" t="s">
        <v>24</v>
      </c>
      <c r="N120" s="7">
        <v>41</v>
      </c>
    </row>
    <row r="121" spans="1:14" x14ac:dyDescent="0.2">
      <c r="A121" s="10" t="s">
        <v>601</v>
      </c>
      <c r="B121" s="7">
        <v>493</v>
      </c>
      <c r="C121" s="7" t="s">
        <v>313</v>
      </c>
      <c r="D121" s="7" t="s">
        <v>15</v>
      </c>
      <c r="E121" s="7" t="s">
        <v>292</v>
      </c>
      <c r="F121" s="8">
        <v>11.5</v>
      </c>
      <c r="G121" s="7">
        <v>2</v>
      </c>
      <c r="H121" s="7">
        <v>23</v>
      </c>
      <c r="I121" s="7">
        <v>9.7799999999999994</v>
      </c>
      <c r="J121" s="7">
        <v>32.78</v>
      </c>
      <c r="K121" s="15">
        <v>70.164734594264786</v>
      </c>
      <c r="L121" s="8">
        <v>540.5</v>
      </c>
      <c r="M121" s="7" t="s">
        <v>24</v>
      </c>
      <c r="N121" s="7">
        <v>41</v>
      </c>
    </row>
    <row r="122" spans="1:14" x14ac:dyDescent="0.2">
      <c r="A122" s="10"/>
      <c r="B122" s="7"/>
      <c r="C122" s="7"/>
      <c r="D122" s="7"/>
      <c r="E122" s="7"/>
      <c r="F122" s="8"/>
      <c r="G122" s="7"/>
      <c r="H122" s="7"/>
      <c r="I122" s="7"/>
      <c r="J122" s="7"/>
      <c r="K122" s="15"/>
      <c r="L122" s="8"/>
      <c r="M122" s="7"/>
      <c r="N122" s="7"/>
    </row>
    <row r="123" spans="1:14" x14ac:dyDescent="0.2">
      <c r="A123" s="10" t="s">
        <v>582</v>
      </c>
      <c r="B123" s="7">
        <v>459</v>
      </c>
      <c r="C123" s="7" t="s">
        <v>279</v>
      </c>
      <c r="D123" s="7" t="s">
        <v>29</v>
      </c>
      <c r="E123" s="7" t="s">
        <v>292</v>
      </c>
      <c r="F123" s="8">
        <v>2.8250000000000002</v>
      </c>
      <c r="G123" s="7">
        <v>4</v>
      </c>
      <c r="H123" s="7">
        <v>11.3</v>
      </c>
      <c r="I123" s="7">
        <v>7.2409999999999997</v>
      </c>
      <c r="J123" s="7">
        <v>18.541</v>
      </c>
      <c r="K123" s="15">
        <v>60.946011541988035</v>
      </c>
      <c r="L123" s="8">
        <v>148</v>
      </c>
      <c r="M123" s="7" t="s">
        <v>24</v>
      </c>
      <c r="N123" s="7">
        <v>43</v>
      </c>
    </row>
    <row r="124" spans="1:14" x14ac:dyDescent="0.2">
      <c r="A124" s="10" t="s">
        <v>591</v>
      </c>
      <c r="B124" s="7">
        <v>468</v>
      </c>
      <c r="C124" s="7" t="s">
        <v>288</v>
      </c>
      <c r="D124" s="7" t="s">
        <v>29</v>
      </c>
      <c r="E124" s="7" t="s">
        <v>292</v>
      </c>
      <c r="F124" s="8">
        <v>0.47</v>
      </c>
      <c r="G124" s="7">
        <v>12</v>
      </c>
      <c r="H124" s="7">
        <v>5.64</v>
      </c>
      <c r="I124" s="7">
        <v>6.8250000000000002</v>
      </c>
      <c r="J124" s="7">
        <v>12.465</v>
      </c>
      <c r="K124" s="15">
        <v>45.246690734055349</v>
      </c>
      <c r="L124" s="8">
        <v>24.5</v>
      </c>
      <c r="M124" s="7" t="s">
        <v>24</v>
      </c>
      <c r="N124" s="7">
        <v>43</v>
      </c>
    </row>
    <row r="125" spans="1:14" x14ac:dyDescent="0.2">
      <c r="A125" s="10" t="s">
        <v>597</v>
      </c>
      <c r="B125" s="7">
        <v>488</v>
      </c>
      <c r="C125" s="7" t="s">
        <v>359</v>
      </c>
      <c r="D125" s="7" t="s">
        <v>29</v>
      </c>
      <c r="E125" s="7" t="s">
        <v>292</v>
      </c>
      <c r="F125" s="8">
        <v>1.52</v>
      </c>
      <c r="G125" s="7">
        <v>4</v>
      </c>
      <c r="H125" s="7">
        <v>6.08</v>
      </c>
      <c r="I125" s="7">
        <v>6.7119999999999997</v>
      </c>
      <c r="J125" s="7">
        <v>12.792</v>
      </c>
      <c r="K125" s="15">
        <v>47.529706066291432</v>
      </c>
      <c r="L125" s="8">
        <v>94.9</v>
      </c>
      <c r="M125" s="7" t="s">
        <v>24</v>
      </c>
      <c r="N125" s="7">
        <v>43</v>
      </c>
    </row>
    <row r="126" spans="1:14" x14ac:dyDescent="0.2">
      <c r="A126" s="10" t="s">
        <v>598</v>
      </c>
      <c r="B126" s="7">
        <v>489</v>
      </c>
      <c r="C126" s="7" t="s">
        <v>361</v>
      </c>
      <c r="D126" s="7" t="s">
        <v>29</v>
      </c>
      <c r="E126" s="7" t="s">
        <v>292</v>
      </c>
      <c r="F126" s="8">
        <v>1.8740000000000001</v>
      </c>
      <c r="G126" s="7">
        <v>3</v>
      </c>
      <c r="H126" s="7">
        <v>5.6219999999999999</v>
      </c>
      <c r="I126" s="7">
        <v>6.32</v>
      </c>
      <c r="J126" s="7">
        <v>11.942</v>
      </c>
      <c r="K126" s="15">
        <v>47.077541450343325</v>
      </c>
      <c r="L126" s="8">
        <v>126.9</v>
      </c>
      <c r="M126" s="7" t="s">
        <v>24</v>
      </c>
      <c r="N126" s="7">
        <v>43</v>
      </c>
    </row>
    <row r="127" spans="1:14" x14ac:dyDescent="0.2">
      <c r="A127" s="10" t="s">
        <v>615</v>
      </c>
      <c r="B127" s="7">
        <v>519</v>
      </c>
      <c r="C127" s="7" t="s">
        <v>355</v>
      </c>
      <c r="D127" s="7" t="s">
        <v>155</v>
      </c>
      <c r="E127" s="7" t="s">
        <v>292</v>
      </c>
      <c r="F127" s="8">
        <v>3.35</v>
      </c>
      <c r="G127" s="7">
        <v>3</v>
      </c>
      <c r="H127" s="7">
        <v>10.050000000000001</v>
      </c>
      <c r="I127" s="7">
        <v>6.3380000000000001</v>
      </c>
      <c r="J127" s="7">
        <v>16.388000000000002</v>
      </c>
      <c r="K127" s="15">
        <v>61.325360019526478</v>
      </c>
      <c r="L127" s="8">
        <v>329.11</v>
      </c>
      <c r="M127" s="7" t="s">
        <v>24</v>
      </c>
      <c r="N127" s="7">
        <v>43</v>
      </c>
    </row>
    <row r="128" spans="1:14" x14ac:dyDescent="0.2">
      <c r="A128" s="10" t="s">
        <v>616</v>
      </c>
      <c r="B128" s="7">
        <v>520</v>
      </c>
      <c r="C128" s="7" t="s">
        <v>356</v>
      </c>
      <c r="D128" s="7" t="s">
        <v>35</v>
      </c>
      <c r="E128" s="7" t="s">
        <v>292</v>
      </c>
      <c r="F128" s="8">
        <v>0.99</v>
      </c>
      <c r="G128" s="7">
        <v>6</v>
      </c>
      <c r="H128" s="7">
        <v>5.9399999999999995</v>
      </c>
      <c r="I128" s="7">
        <v>4.6139999999999999</v>
      </c>
      <c r="J128" s="7">
        <v>10.553999999999998</v>
      </c>
      <c r="K128" s="15">
        <v>56.281978396816378</v>
      </c>
      <c r="L128" s="8">
        <v>59.88</v>
      </c>
      <c r="M128" s="7" t="s">
        <v>24</v>
      </c>
      <c r="N128" s="7">
        <v>43</v>
      </c>
    </row>
    <row r="129" spans="1:14" x14ac:dyDescent="0.2">
      <c r="A129" s="10" t="s">
        <v>620</v>
      </c>
      <c r="B129" s="7">
        <v>526</v>
      </c>
      <c r="C129" s="7" t="s">
        <v>369</v>
      </c>
      <c r="D129" s="7" t="s">
        <v>29</v>
      </c>
      <c r="E129" s="7" t="s">
        <v>292</v>
      </c>
      <c r="F129" s="8">
        <v>1.95</v>
      </c>
      <c r="G129" s="7">
        <v>4</v>
      </c>
      <c r="H129" s="7">
        <v>7.8</v>
      </c>
      <c r="I129" s="7"/>
      <c r="J129" s="7">
        <v>7.8</v>
      </c>
      <c r="K129" s="15">
        <v>100</v>
      </c>
      <c r="L129" s="8">
        <v>108.9</v>
      </c>
      <c r="M129" s="7" t="s">
        <v>24</v>
      </c>
      <c r="N129" s="7">
        <v>43</v>
      </c>
    </row>
    <row r="130" spans="1:14" x14ac:dyDescent="0.2">
      <c r="A130" s="10" t="s">
        <v>622</v>
      </c>
      <c r="B130" s="7">
        <v>532</v>
      </c>
      <c r="C130" s="7" t="s">
        <v>372</v>
      </c>
      <c r="D130" s="7" t="s">
        <v>29</v>
      </c>
      <c r="E130" s="7" t="s">
        <v>292</v>
      </c>
      <c r="F130" s="8">
        <v>1.23</v>
      </c>
      <c r="G130" s="7">
        <v>6</v>
      </c>
      <c r="H130" s="7">
        <v>7.38</v>
      </c>
      <c r="I130" s="7"/>
      <c r="J130" s="7">
        <v>7.38</v>
      </c>
      <c r="K130" s="15">
        <v>100</v>
      </c>
      <c r="L130" s="8">
        <v>59.95</v>
      </c>
      <c r="M130" s="7" t="s">
        <v>24</v>
      </c>
      <c r="N130" s="7">
        <v>43</v>
      </c>
    </row>
    <row r="131" spans="1:14" x14ac:dyDescent="0.2">
      <c r="A131" s="10" t="s">
        <v>688</v>
      </c>
      <c r="B131" s="7">
        <v>599</v>
      </c>
      <c r="C131" s="7" t="s">
        <v>258</v>
      </c>
      <c r="D131" s="7" t="s">
        <v>29</v>
      </c>
      <c r="E131" s="7" t="s">
        <v>292</v>
      </c>
      <c r="F131" s="8">
        <v>2.173</v>
      </c>
      <c r="G131" s="7">
        <v>4</v>
      </c>
      <c r="H131" s="7">
        <v>8.6920000000000002</v>
      </c>
      <c r="I131" s="7">
        <v>4.3380000000000001</v>
      </c>
      <c r="J131" s="7">
        <v>13.030000000000001</v>
      </c>
      <c r="K131" s="15">
        <v>66.707597851112808</v>
      </c>
      <c r="L131" s="8">
        <v>144.18</v>
      </c>
      <c r="M131" s="7" t="s">
        <v>24</v>
      </c>
      <c r="N131" s="7">
        <v>43</v>
      </c>
    </row>
    <row r="132" spans="1:14" x14ac:dyDescent="0.2">
      <c r="A132" s="10" t="s">
        <v>705</v>
      </c>
      <c r="B132" s="7">
        <v>616</v>
      </c>
      <c r="C132" s="7" t="s">
        <v>500</v>
      </c>
      <c r="D132" s="7" t="s">
        <v>29</v>
      </c>
      <c r="E132" s="7" t="s">
        <v>292</v>
      </c>
      <c r="F132" s="8">
        <v>3.5</v>
      </c>
      <c r="G132" s="7">
        <v>4</v>
      </c>
      <c r="H132" s="7">
        <v>14</v>
      </c>
      <c r="I132" s="7">
        <v>6.88</v>
      </c>
      <c r="J132" s="7">
        <v>20.88</v>
      </c>
      <c r="K132" s="15">
        <v>67.049808429118769</v>
      </c>
      <c r="L132" s="8">
        <v>218.7</v>
      </c>
      <c r="M132" s="7" t="s">
        <v>24</v>
      </c>
      <c r="N132" s="7">
        <v>43</v>
      </c>
    </row>
    <row r="133" spans="1:14" x14ac:dyDescent="0.2">
      <c r="A133" s="10"/>
      <c r="B133" s="7"/>
      <c r="C133" s="7"/>
      <c r="D133" s="7"/>
      <c r="E133" s="7"/>
      <c r="F133" s="8"/>
      <c r="G133" s="7"/>
      <c r="H133" s="7"/>
      <c r="I133" s="7"/>
      <c r="J133" s="7"/>
      <c r="K133" s="15"/>
      <c r="L133" s="8"/>
      <c r="M133" s="7"/>
      <c r="N133" s="7"/>
    </row>
    <row r="134" spans="1:14" x14ac:dyDescent="0.2">
      <c r="A134" s="10" t="s">
        <v>573</v>
      </c>
      <c r="B134" s="7">
        <v>445</v>
      </c>
      <c r="C134" s="7" t="s">
        <v>261</v>
      </c>
      <c r="D134" s="7" t="s">
        <v>29</v>
      </c>
      <c r="E134" s="7" t="s">
        <v>292</v>
      </c>
      <c r="F134" s="8">
        <v>3.5</v>
      </c>
      <c r="G134" s="7">
        <v>1</v>
      </c>
      <c r="H134" s="7">
        <v>3.5</v>
      </c>
      <c r="I134" s="7">
        <v>3.45</v>
      </c>
      <c r="J134" s="7">
        <v>6.95</v>
      </c>
      <c r="K134" s="15">
        <v>50.359712230215827</v>
      </c>
      <c r="L134" s="8">
        <v>216.7</v>
      </c>
      <c r="M134" s="7" t="s">
        <v>24</v>
      </c>
      <c r="N134" s="7">
        <v>44</v>
      </c>
    </row>
    <row r="135" spans="1:14" x14ac:dyDescent="0.2">
      <c r="A135" s="10" t="s">
        <v>574</v>
      </c>
      <c r="B135" s="7">
        <v>446</v>
      </c>
      <c r="C135" s="7" t="s">
        <v>262</v>
      </c>
      <c r="D135" s="7" t="s">
        <v>29</v>
      </c>
      <c r="E135" s="7" t="s">
        <v>292</v>
      </c>
      <c r="F135" s="8">
        <v>1.4</v>
      </c>
      <c r="G135" s="7">
        <v>4</v>
      </c>
      <c r="H135" s="7">
        <v>5.6</v>
      </c>
      <c r="I135" s="7">
        <v>2.99</v>
      </c>
      <c r="J135" s="7">
        <v>8.59</v>
      </c>
      <c r="K135" s="15">
        <v>65.192083818393471</v>
      </c>
      <c r="L135" s="8">
        <v>76.8</v>
      </c>
      <c r="M135" s="7" t="s">
        <v>24</v>
      </c>
      <c r="N135" s="7">
        <v>44</v>
      </c>
    </row>
    <row r="136" spans="1:14" x14ac:dyDescent="0.2">
      <c r="A136" s="10" t="s">
        <v>575</v>
      </c>
      <c r="B136" s="7">
        <v>447</v>
      </c>
      <c r="C136" s="7" t="s">
        <v>263</v>
      </c>
      <c r="D136" s="7" t="s">
        <v>62</v>
      </c>
      <c r="E136" s="7" t="s">
        <v>292</v>
      </c>
      <c r="F136" s="8">
        <v>1.2</v>
      </c>
      <c r="G136" s="7">
        <v>5</v>
      </c>
      <c r="H136" s="7">
        <v>6</v>
      </c>
      <c r="I136" s="7">
        <v>5.4160000000000004</v>
      </c>
      <c r="J136" s="7">
        <v>11.416</v>
      </c>
      <c r="K136" s="15">
        <v>52.557813594954453</v>
      </c>
      <c r="L136" s="8">
        <v>66.900000000000006</v>
      </c>
      <c r="M136" s="7" t="s">
        <v>24</v>
      </c>
      <c r="N136" s="7">
        <v>44</v>
      </c>
    </row>
    <row r="137" spans="1:14" x14ac:dyDescent="0.2">
      <c r="A137" s="10" t="s">
        <v>576</v>
      </c>
      <c r="B137" s="7">
        <v>448</v>
      </c>
      <c r="C137" s="7" t="s">
        <v>350</v>
      </c>
      <c r="D137" s="7" t="s">
        <v>29</v>
      </c>
      <c r="E137" s="7" t="s">
        <v>292</v>
      </c>
      <c r="F137" s="8">
        <v>3</v>
      </c>
      <c r="G137" s="7">
        <v>4</v>
      </c>
      <c r="H137" s="7">
        <v>12</v>
      </c>
      <c r="I137" s="7">
        <v>4.7110000000000003</v>
      </c>
      <c r="J137" s="7">
        <v>16.710999999999999</v>
      </c>
      <c r="K137" s="15">
        <v>71.808988091676156</v>
      </c>
      <c r="L137" s="8">
        <v>145</v>
      </c>
      <c r="M137" s="7" t="s">
        <v>24</v>
      </c>
      <c r="N137" s="7">
        <v>44</v>
      </c>
    </row>
    <row r="138" spans="1:14" x14ac:dyDescent="0.2">
      <c r="A138" s="10" t="s">
        <v>577</v>
      </c>
      <c r="B138" s="7">
        <v>449</v>
      </c>
      <c r="C138" s="7" t="s">
        <v>264</v>
      </c>
      <c r="D138" s="7" t="s">
        <v>29</v>
      </c>
      <c r="E138" s="7" t="s">
        <v>292</v>
      </c>
      <c r="F138" s="8">
        <v>2</v>
      </c>
      <c r="G138" s="7">
        <v>5</v>
      </c>
      <c r="H138" s="7">
        <v>10</v>
      </c>
      <c r="I138" s="7">
        <v>4.4039999999999999</v>
      </c>
      <c r="J138" s="7">
        <v>14.404</v>
      </c>
      <c r="K138" s="15">
        <v>69.425159677867256</v>
      </c>
      <c r="L138" s="8">
        <v>102</v>
      </c>
      <c r="M138" s="7" t="s">
        <v>24</v>
      </c>
      <c r="N138" s="7">
        <v>44</v>
      </c>
    </row>
    <row r="139" spans="1:14" x14ac:dyDescent="0.2">
      <c r="A139" s="10" t="s">
        <v>578</v>
      </c>
      <c r="B139" s="7">
        <v>450</v>
      </c>
      <c r="C139" s="7" t="s">
        <v>265</v>
      </c>
      <c r="D139" s="7" t="s">
        <v>29</v>
      </c>
      <c r="E139" s="7" t="s">
        <v>292</v>
      </c>
      <c r="F139" s="8">
        <v>0.9</v>
      </c>
      <c r="G139" s="7">
        <v>8</v>
      </c>
      <c r="H139" s="7">
        <v>7.2</v>
      </c>
      <c r="I139" s="7">
        <v>4.7359999999999998</v>
      </c>
      <c r="J139" s="7">
        <v>11.936</v>
      </c>
      <c r="K139" s="15">
        <v>60.321715817694376</v>
      </c>
      <c r="L139" s="8">
        <v>47.8</v>
      </c>
      <c r="M139" s="7" t="s">
        <v>24</v>
      </c>
      <c r="N139" s="7">
        <v>44</v>
      </c>
    </row>
    <row r="140" spans="1:14" x14ac:dyDescent="0.2">
      <c r="A140" s="10" t="s">
        <v>640</v>
      </c>
      <c r="B140" s="7">
        <v>550</v>
      </c>
      <c r="C140" s="7" t="s">
        <v>395</v>
      </c>
      <c r="D140" s="7" t="s">
        <v>29</v>
      </c>
      <c r="E140" s="7" t="s">
        <v>292</v>
      </c>
      <c r="F140" s="8">
        <v>2.34</v>
      </c>
      <c r="G140" s="7">
        <v>1</v>
      </c>
      <c r="H140" s="7">
        <v>2.34</v>
      </c>
      <c r="I140" s="7"/>
      <c r="J140" s="7">
        <v>2.34</v>
      </c>
      <c r="K140" s="15">
        <v>100</v>
      </c>
      <c r="L140" s="8">
        <v>161.4</v>
      </c>
      <c r="M140" s="7" t="s">
        <v>24</v>
      </c>
      <c r="N140" s="7">
        <v>44</v>
      </c>
    </row>
    <row r="141" spans="1:14" x14ac:dyDescent="0.2">
      <c r="A141" s="10" t="s">
        <v>667</v>
      </c>
      <c r="B141" s="7">
        <v>578</v>
      </c>
      <c r="C141" s="7" t="s">
        <v>436</v>
      </c>
      <c r="D141" s="7" t="s">
        <v>29</v>
      </c>
      <c r="E141" s="7" t="s">
        <v>292</v>
      </c>
      <c r="F141" s="8">
        <v>4.6500000000000004</v>
      </c>
      <c r="G141" s="7">
        <v>1</v>
      </c>
      <c r="H141" s="7">
        <v>4.6500000000000004</v>
      </c>
      <c r="I141" s="7">
        <v>3.45</v>
      </c>
      <c r="J141" s="7">
        <v>8.1000000000000014</v>
      </c>
      <c r="K141" s="15">
        <v>57.407407407407405</v>
      </c>
      <c r="L141" s="8">
        <v>292.60000000000002</v>
      </c>
      <c r="M141" s="7" t="s">
        <v>24</v>
      </c>
      <c r="N141" s="7">
        <v>44</v>
      </c>
    </row>
    <row r="142" spans="1:14" x14ac:dyDescent="0.2">
      <c r="A142" s="10"/>
      <c r="B142" s="7"/>
      <c r="C142" s="7"/>
      <c r="D142" s="7"/>
      <c r="E142" s="7"/>
      <c r="F142" s="8"/>
      <c r="G142" s="7"/>
      <c r="H142" s="7"/>
      <c r="I142" s="7"/>
      <c r="J142" s="7"/>
      <c r="K142" s="15"/>
      <c r="L142" s="8"/>
      <c r="M142" s="7"/>
      <c r="N142" s="7"/>
    </row>
    <row r="143" spans="1:14" x14ac:dyDescent="0.2">
      <c r="A143" s="10" t="s">
        <v>592</v>
      </c>
      <c r="B143" s="7">
        <v>472</v>
      </c>
      <c r="C143" s="7" t="s">
        <v>740</v>
      </c>
      <c r="D143" s="7" t="s">
        <v>35</v>
      </c>
      <c r="E143" s="7" t="s">
        <v>291</v>
      </c>
      <c r="F143" s="8">
        <v>2.12</v>
      </c>
      <c r="G143" s="7">
        <v>5</v>
      </c>
      <c r="H143" s="7">
        <v>10.600000000000001</v>
      </c>
      <c r="I143" s="7">
        <v>13.036</v>
      </c>
      <c r="J143" s="7">
        <v>23.636000000000003</v>
      </c>
      <c r="K143" s="15">
        <v>44.846843797596883</v>
      </c>
      <c r="L143" s="8">
        <v>118.75</v>
      </c>
      <c r="M143" s="7" t="s">
        <v>24</v>
      </c>
      <c r="N143" s="7">
        <v>48</v>
      </c>
    </row>
    <row r="144" spans="1:14" x14ac:dyDescent="0.2">
      <c r="A144" s="10" t="s">
        <v>603</v>
      </c>
      <c r="B144" s="7">
        <v>499</v>
      </c>
      <c r="C144" s="7" t="s">
        <v>357</v>
      </c>
      <c r="D144" s="7" t="s">
        <v>35</v>
      </c>
      <c r="E144" s="7" t="s">
        <v>292</v>
      </c>
      <c r="F144" s="8">
        <v>3.33</v>
      </c>
      <c r="G144" s="7">
        <v>2</v>
      </c>
      <c r="H144" s="7">
        <v>6.66</v>
      </c>
      <c r="I144" s="7">
        <v>4.91</v>
      </c>
      <c r="J144" s="7">
        <v>11.57</v>
      </c>
      <c r="K144" s="15">
        <v>57.562662057044079</v>
      </c>
      <c r="L144" s="8">
        <v>191.2</v>
      </c>
      <c r="M144" s="7" t="s">
        <v>24</v>
      </c>
      <c r="N144" s="7">
        <v>48</v>
      </c>
    </row>
    <row r="145" spans="1:14" x14ac:dyDescent="0.2">
      <c r="A145" s="10" t="s">
        <v>614</v>
      </c>
      <c r="B145" s="7">
        <v>516</v>
      </c>
      <c r="C145" s="7" t="s">
        <v>518</v>
      </c>
      <c r="D145" s="7" t="s">
        <v>35</v>
      </c>
      <c r="E145" s="7" t="s">
        <v>291</v>
      </c>
      <c r="F145" s="8">
        <v>2.41</v>
      </c>
      <c r="G145" s="7">
        <v>4</v>
      </c>
      <c r="H145" s="7">
        <v>9.64</v>
      </c>
      <c r="I145" s="7"/>
      <c r="J145" s="7">
        <v>9.64</v>
      </c>
      <c r="K145" s="15">
        <v>100</v>
      </c>
      <c r="L145" s="8">
        <v>175.6</v>
      </c>
      <c r="M145" s="7" t="s">
        <v>24</v>
      </c>
      <c r="N145" s="7">
        <v>48</v>
      </c>
    </row>
    <row r="146" spans="1:14" x14ac:dyDescent="0.2">
      <c r="A146" s="10"/>
      <c r="B146" s="7"/>
      <c r="C146" s="7"/>
      <c r="D146" s="7"/>
      <c r="E146" s="7"/>
      <c r="F146" s="16"/>
      <c r="G146" s="7"/>
      <c r="H146" s="7"/>
      <c r="I146" s="7"/>
      <c r="J146" s="7"/>
      <c r="K146" s="15"/>
      <c r="L146" s="8"/>
      <c r="M146" s="7"/>
      <c r="N146" s="7"/>
    </row>
    <row r="147" spans="1:14" x14ac:dyDescent="0.2">
      <c r="A147" s="10" t="s">
        <v>604</v>
      </c>
      <c r="B147" s="7">
        <v>501</v>
      </c>
      <c r="C147" s="7" t="s">
        <v>321</v>
      </c>
      <c r="D147" s="7" t="s">
        <v>62</v>
      </c>
      <c r="E147" s="7" t="s">
        <v>292</v>
      </c>
      <c r="F147" s="8">
        <v>2.29</v>
      </c>
      <c r="G147" s="7">
        <v>2</v>
      </c>
      <c r="H147" s="7">
        <v>4.58</v>
      </c>
      <c r="I147" s="7">
        <v>4.57</v>
      </c>
      <c r="J147" s="11">
        <v>9.15</v>
      </c>
      <c r="K147" s="15">
        <v>50.054644808743163</v>
      </c>
      <c r="L147" s="8">
        <v>147</v>
      </c>
      <c r="M147" s="7" t="s">
        <v>24</v>
      </c>
      <c r="N147" s="7">
        <v>53</v>
      </c>
    </row>
    <row r="148" spans="1:14" x14ac:dyDescent="0.2">
      <c r="A148" s="10" t="s">
        <v>609</v>
      </c>
      <c r="B148" s="7">
        <v>511</v>
      </c>
      <c r="C148" s="7" t="s">
        <v>363</v>
      </c>
      <c r="D148" s="7" t="s">
        <v>62</v>
      </c>
      <c r="E148" s="7" t="s">
        <v>292</v>
      </c>
      <c r="F148" s="8">
        <v>1.1299999999999999</v>
      </c>
      <c r="G148" s="7">
        <v>4</v>
      </c>
      <c r="H148" s="7">
        <v>4.5199999999999996</v>
      </c>
      <c r="I148" s="7">
        <v>6.02</v>
      </c>
      <c r="J148" s="7">
        <v>10.54</v>
      </c>
      <c r="K148" s="15">
        <v>42.8842504743833</v>
      </c>
      <c r="L148" s="8">
        <v>82.3</v>
      </c>
      <c r="M148" s="7" t="s">
        <v>24</v>
      </c>
      <c r="N148" s="7">
        <v>53</v>
      </c>
    </row>
    <row r="149" spans="1:14" x14ac:dyDescent="0.2">
      <c r="A149" s="10" t="s">
        <v>610</v>
      </c>
      <c r="B149" s="7">
        <v>512</v>
      </c>
      <c r="C149" s="7" t="s">
        <v>362</v>
      </c>
      <c r="D149" s="7" t="s">
        <v>35</v>
      </c>
      <c r="E149" s="7" t="s">
        <v>292</v>
      </c>
      <c r="F149" s="8">
        <v>0.26</v>
      </c>
      <c r="G149" s="7">
        <v>16</v>
      </c>
      <c r="H149" s="7">
        <v>4.16</v>
      </c>
      <c r="I149" s="7">
        <v>4.25</v>
      </c>
      <c r="J149" s="7">
        <v>8.41</v>
      </c>
      <c r="K149" s="15">
        <v>49.464922711058264</v>
      </c>
      <c r="L149" s="8">
        <v>19.899999999999999</v>
      </c>
      <c r="M149" s="7" t="s">
        <v>24</v>
      </c>
      <c r="N149" s="7">
        <v>53</v>
      </c>
    </row>
    <row r="150" spans="1:14" x14ac:dyDescent="0.2">
      <c r="A150" s="10" t="s">
        <v>636</v>
      </c>
      <c r="B150" s="7">
        <v>546</v>
      </c>
      <c r="C150" s="7" t="s">
        <v>413</v>
      </c>
      <c r="D150" s="7" t="s">
        <v>62</v>
      </c>
      <c r="E150" s="7" t="s">
        <v>292</v>
      </c>
      <c r="F150" s="8">
        <v>1.38</v>
      </c>
      <c r="G150" s="7">
        <v>6</v>
      </c>
      <c r="H150" s="7">
        <v>8.2799999999999994</v>
      </c>
      <c r="I150" s="7">
        <v>3.6840000000000002</v>
      </c>
      <c r="J150" s="7">
        <v>11.963999999999999</v>
      </c>
      <c r="K150" s="15">
        <v>69.207622868605824</v>
      </c>
      <c r="L150" s="8">
        <v>82.3</v>
      </c>
      <c r="M150" s="7" t="s">
        <v>24</v>
      </c>
      <c r="N150" s="7">
        <v>53</v>
      </c>
    </row>
    <row r="151" spans="1:14" x14ac:dyDescent="0.2">
      <c r="A151" s="10" t="s">
        <v>639</v>
      </c>
      <c r="B151" s="7">
        <v>549</v>
      </c>
      <c r="C151" s="7" t="s">
        <v>397</v>
      </c>
      <c r="D151" s="7" t="s">
        <v>62</v>
      </c>
      <c r="E151" s="7" t="s">
        <v>292</v>
      </c>
      <c r="F151" s="8">
        <v>0.189</v>
      </c>
      <c r="G151" s="7">
        <v>26</v>
      </c>
      <c r="H151" s="7">
        <v>4.9139999999999997</v>
      </c>
      <c r="I151" s="7">
        <v>3</v>
      </c>
      <c r="J151" s="7">
        <v>7.9139999999999997</v>
      </c>
      <c r="K151" s="15">
        <v>62.092494313874148</v>
      </c>
      <c r="L151" s="8">
        <v>20.9</v>
      </c>
      <c r="M151" s="7" t="s">
        <v>24</v>
      </c>
      <c r="N151" s="7">
        <v>53</v>
      </c>
    </row>
    <row r="152" spans="1:14" x14ac:dyDescent="0.2">
      <c r="A152" s="10"/>
      <c r="B152" s="7"/>
      <c r="C152" s="7"/>
      <c r="D152" s="7"/>
      <c r="E152" s="7"/>
      <c r="F152" s="8"/>
      <c r="G152" s="7"/>
      <c r="H152" s="7"/>
      <c r="I152" s="7"/>
      <c r="J152" s="7"/>
      <c r="K152" s="15"/>
      <c r="L152" s="8"/>
      <c r="M152" s="7"/>
      <c r="N152" s="7"/>
    </row>
    <row r="153" spans="1:14" x14ac:dyDescent="0.2">
      <c r="A153" s="10" t="s">
        <v>605</v>
      </c>
      <c r="B153" s="7">
        <v>503</v>
      </c>
      <c r="C153" s="7" t="s">
        <v>742</v>
      </c>
      <c r="D153" s="7" t="s">
        <v>62</v>
      </c>
      <c r="E153" s="7" t="s">
        <v>291</v>
      </c>
      <c r="F153" s="8">
        <v>4.12</v>
      </c>
      <c r="G153" s="7">
        <v>4</v>
      </c>
      <c r="H153" s="7">
        <v>16.48</v>
      </c>
      <c r="I153" s="7">
        <v>5.85</v>
      </c>
      <c r="J153" s="7">
        <v>22.33</v>
      </c>
      <c r="K153" s="15">
        <v>73.802060008956573</v>
      </c>
      <c r="L153" s="8">
        <v>223.8</v>
      </c>
      <c r="M153" s="7" t="s">
        <v>24</v>
      </c>
      <c r="N153" s="7">
        <v>54</v>
      </c>
    </row>
    <row r="154" spans="1:14" x14ac:dyDescent="0.2">
      <c r="A154" s="10" t="s">
        <v>606</v>
      </c>
      <c r="B154" s="7">
        <v>504</v>
      </c>
      <c r="C154" s="7" t="s">
        <v>741</v>
      </c>
      <c r="D154" s="7" t="s">
        <v>62</v>
      </c>
      <c r="E154" s="7" t="s">
        <v>291</v>
      </c>
      <c r="F154" s="8">
        <v>2.16</v>
      </c>
      <c r="G154" s="7">
        <v>5</v>
      </c>
      <c r="H154" s="7">
        <v>10.8</v>
      </c>
      <c r="I154" s="7">
        <v>7.5</v>
      </c>
      <c r="J154" s="7">
        <v>18.3</v>
      </c>
      <c r="K154" s="15">
        <v>59.016393442622949</v>
      </c>
      <c r="L154" s="8">
        <v>115.53</v>
      </c>
      <c r="M154" s="7" t="s">
        <v>24</v>
      </c>
      <c r="N154" s="7">
        <v>54</v>
      </c>
    </row>
    <row r="155" spans="1:14" x14ac:dyDescent="0.2">
      <c r="A155" s="10" t="s">
        <v>607</v>
      </c>
      <c r="B155" s="7">
        <v>505</v>
      </c>
      <c r="C155" s="7" t="s">
        <v>743</v>
      </c>
      <c r="D155" s="7" t="s">
        <v>62</v>
      </c>
      <c r="E155" s="7" t="s">
        <v>291</v>
      </c>
      <c r="F155" s="8">
        <v>1.51</v>
      </c>
      <c r="G155" s="7">
        <v>6</v>
      </c>
      <c r="H155" s="7">
        <v>9.06</v>
      </c>
      <c r="I155" s="7">
        <v>4.53</v>
      </c>
      <c r="J155" s="7">
        <v>13.59</v>
      </c>
      <c r="K155" s="15">
        <v>66.666666666666671</v>
      </c>
      <c r="L155" s="8">
        <v>61.67</v>
      </c>
      <c r="M155" s="7" t="s">
        <v>24</v>
      </c>
      <c r="N155" s="7">
        <v>54</v>
      </c>
    </row>
    <row r="156" spans="1:14" x14ac:dyDescent="0.2">
      <c r="A156" s="10" t="s">
        <v>695</v>
      </c>
      <c r="B156" s="7">
        <v>606</v>
      </c>
      <c r="C156" s="7" t="s">
        <v>744</v>
      </c>
      <c r="D156" s="7" t="s">
        <v>60</v>
      </c>
      <c r="E156" s="7" t="s">
        <v>291</v>
      </c>
      <c r="F156" s="8">
        <v>2.028</v>
      </c>
      <c r="G156" s="7">
        <v>5</v>
      </c>
      <c r="H156" s="7">
        <v>10.14</v>
      </c>
      <c r="I156" s="7"/>
      <c r="J156" s="7">
        <v>10.14</v>
      </c>
      <c r="K156" s="15">
        <v>100</v>
      </c>
      <c r="L156" s="8">
        <v>125.24</v>
      </c>
      <c r="M156" s="7" t="s">
        <v>24</v>
      </c>
      <c r="N156" s="7">
        <v>54</v>
      </c>
    </row>
    <row r="157" spans="1:14" x14ac:dyDescent="0.2">
      <c r="A157" s="10" t="s">
        <v>696</v>
      </c>
      <c r="B157" s="7">
        <v>607</v>
      </c>
      <c r="C157" s="7" t="s">
        <v>745</v>
      </c>
      <c r="D157" s="7" t="s">
        <v>60</v>
      </c>
      <c r="E157" s="7" t="s">
        <v>291</v>
      </c>
      <c r="F157" s="8">
        <v>3.1459999999999999</v>
      </c>
      <c r="G157" s="7">
        <v>4</v>
      </c>
      <c r="H157" s="7">
        <v>12.584</v>
      </c>
      <c r="I157" s="7"/>
      <c r="J157" s="7">
        <v>12.584</v>
      </c>
      <c r="K157" s="15">
        <v>100</v>
      </c>
      <c r="L157" s="8">
        <v>196.19</v>
      </c>
      <c r="M157" s="7" t="s">
        <v>24</v>
      </c>
      <c r="N157" s="7">
        <v>54</v>
      </c>
    </row>
    <row r="158" spans="1:14" x14ac:dyDescent="0.2">
      <c r="A158" s="10" t="s">
        <v>752</v>
      </c>
      <c r="B158" s="7">
        <v>642</v>
      </c>
      <c r="C158" s="7" t="s">
        <v>746</v>
      </c>
      <c r="D158" s="7" t="s">
        <v>60</v>
      </c>
      <c r="E158" s="7" t="s">
        <v>291</v>
      </c>
      <c r="F158" s="8"/>
      <c r="G158" s="7"/>
      <c r="H158" s="7"/>
      <c r="I158" s="7"/>
      <c r="J158" s="7"/>
      <c r="K158" s="15"/>
      <c r="L158" s="8"/>
      <c r="M158" s="7"/>
      <c r="N158" s="7">
        <v>54</v>
      </c>
    </row>
    <row r="159" spans="1:14" x14ac:dyDescent="0.2">
      <c r="A159" s="10" t="s">
        <v>753</v>
      </c>
      <c r="B159" s="7">
        <v>643</v>
      </c>
      <c r="C159" s="7" t="s">
        <v>747</v>
      </c>
      <c r="D159" s="7" t="s">
        <v>60</v>
      </c>
      <c r="E159" s="7" t="s">
        <v>291</v>
      </c>
      <c r="F159" s="8"/>
      <c r="G159" s="7"/>
      <c r="H159" s="7"/>
      <c r="I159" s="7"/>
      <c r="J159" s="7"/>
      <c r="K159" s="15"/>
      <c r="L159" s="8"/>
      <c r="M159" s="7"/>
      <c r="N159" s="7">
        <v>54</v>
      </c>
    </row>
    <row r="160" spans="1:14" x14ac:dyDescent="0.2">
      <c r="A160" s="10"/>
      <c r="B160" s="7"/>
      <c r="C160" s="7"/>
      <c r="D160" s="7"/>
      <c r="E160" s="7"/>
      <c r="F160" s="8"/>
      <c r="G160" s="7"/>
      <c r="H160" s="7"/>
      <c r="I160" s="7"/>
      <c r="J160" s="7"/>
      <c r="K160" s="15"/>
      <c r="L160" s="8"/>
      <c r="M160" s="7"/>
      <c r="N160" s="7"/>
    </row>
    <row r="161" spans="1:14" x14ac:dyDescent="0.2">
      <c r="A161" s="10" t="s">
        <v>617</v>
      </c>
      <c r="B161" s="7">
        <v>522</v>
      </c>
      <c r="C161" s="7" t="s">
        <v>375</v>
      </c>
      <c r="D161" s="7" t="s">
        <v>29</v>
      </c>
      <c r="E161" s="7" t="s">
        <v>292</v>
      </c>
      <c r="F161" s="16">
        <v>1.85</v>
      </c>
      <c r="G161" s="7">
        <v>2</v>
      </c>
      <c r="H161" s="7">
        <v>3.7</v>
      </c>
      <c r="I161" s="7">
        <v>4.13</v>
      </c>
      <c r="J161" s="7">
        <v>7.83</v>
      </c>
      <c r="K161" s="15">
        <v>47.254150702426564</v>
      </c>
      <c r="L161" s="8">
        <v>128.57</v>
      </c>
      <c r="M161" s="7" t="s">
        <v>24</v>
      </c>
      <c r="N161" s="7">
        <v>56</v>
      </c>
    </row>
    <row r="162" spans="1:14" x14ac:dyDescent="0.2">
      <c r="A162" s="10" t="s">
        <v>618</v>
      </c>
      <c r="B162" s="7">
        <v>524</v>
      </c>
      <c r="C162" s="7" t="s">
        <v>373</v>
      </c>
      <c r="D162" s="7" t="s">
        <v>62</v>
      </c>
      <c r="E162" s="7" t="s">
        <v>292</v>
      </c>
      <c r="F162" s="8">
        <v>1.59</v>
      </c>
      <c r="G162" s="7">
        <v>4</v>
      </c>
      <c r="H162" s="7">
        <v>6.36</v>
      </c>
      <c r="I162" s="7">
        <v>5.26</v>
      </c>
      <c r="J162" s="7">
        <v>11.620000000000001</v>
      </c>
      <c r="K162" s="15">
        <v>54.733218588640277</v>
      </c>
      <c r="L162" s="8">
        <v>110.97</v>
      </c>
      <c r="M162" s="7" t="s">
        <v>24</v>
      </c>
      <c r="N162" s="7">
        <v>56</v>
      </c>
    </row>
    <row r="163" spans="1:14" x14ac:dyDescent="0.2">
      <c r="A163" s="10" t="s">
        <v>706</v>
      </c>
      <c r="B163" s="7">
        <v>617</v>
      </c>
      <c r="C163" s="7" t="s">
        <v>374</v>
      </c>
      <c r="D163" s="7" t="s">
        <v>29</v>
      </c>
      <c r="E163" s="7" t="s">
        <v>292</v>
      </c>
      <c r="F163" s="8">
        <v>0.86599999999999999</v>
      </c>
      <c r="G163" s="7">
        <v>5</v>
      </c>
      <c r="H163" s="7">
        <v>4.33</v>
      </c>
      <c r="I163" s="7">
        <v>3.6520000000000001</v>
      </c>
      <c r="J163" s="7">
        <v>7.9820000000000002</v>
      </c>
      <c r="K163" s="15">
        <v>54.24705587572037</v>
      </c>
      <c r="L163" s="8">
        <v>60.3</v>
      </c>
      <c r="M163" s="7" t="s">
        <v>24</v>
      </c>
      <c r="N163" s="7">
        <v>56</v>
      </c>
    </row>
    <row r="164" spans="1:14" x14ac:dyDescent="0.2">
      <c r="A164" s="10"/>
      <c r="B164" s="7"/>
      <c r="C164" s="7"/>
      <c r="D164" s="7"/>
      <c r="E164" s="7"/>
      <c r="F164" s="8"/>
      <c r="G164" s="7"/>
      <c r="H164" s="7"/>
      <c r="I164" s="7"/>
      <c r="J164" s="7"/>
      <c r="K164" s="15"/>
      <c r="L164" s="8"/>
      <c r="M164" s="7"/>
      <c r="N164" s="7"/>
    </row>
    <row r="165" spans="1:14" x14ac:dyDescent="0.2">
      <c r="A165" s="10" t="s">
        <v>623</v>
      </c>
      <c r="B165" s="7">
        <v>533</v>
      </c>
      <c r="C165" s="7" t="s">
        <v>378</v>
      </c>
      <c r="D165" s="7" t="s">
        <v>29</v>
      </c>
      <c r="E165" s="7" t="s">
        <v>292</v>
      </c>
      <c r="F165" s="8">
        <v>1.35</v>
      </c>
      <c r="G165" s="7">
        <v>4</v>
      </c>
      <c r="H165" s="7">
        <v>5.4</v>
      </c>
      <c r="I165" s="7">
        <v>2.9</v>
      </c>
      <c r="J165" s="7">
        <v>8.3000000000000007</v>
      </c>
      <c r="K165" s="15">
        <v>65.060240963855421</v>
      </c>
      <c r="L165" s="8">
        <v>75.22</v>
      </c>
      <c r="M165" s="7" t="s">
        <v>24</v>
      </c>
      <c r="N165" s="7">
        <v>57</v>
      </c>
    </row>
    <row r="166" spans="1:14" x14ac:dyDescent="0.2">
      <c r="A166" s="10"/>
      <c r="B166" s="7"/>
      <c r="C166" s="7"/>
      <c r="D166" s="7"/>
      <c r="E166" s="7"/>
      <c r="F166" s="8"/>
      <c r="G166" s="7"/>
      <c r="H166" s="7"/>
      <c r="I166" s="7"/>
      <c r="J166" s="7"/>
      <c r="K166" s="15"/>
      <c r="L166" s="8"/>
      <c r="M166" s="7"/>
      <c r="N166" s="7"/>
    </row>
    <row r="167" spans="1:14" x14ac:dyDescent="0.2">
      <c r="A167" s="10" t="s">
        <v>624</v>
      </c>
      <c r="B167" s="7">
        <v>534</v>
      </c>
      <c r="C167" s="7" t="s">
        <v>379</v>
      </c>
      <c r="D167" s="7" t="s">
        <v>62</v>
      </c>
      <c r="E167" s="7" t="s">
        <v>292</v>
      </c>
      <c r="F167" s="8">
        <v>0.65</v>
      </c>
      <c r="G167" s="7">
        <v>2</v>
      </c>
      <c r="H167" s="7">
        <v>1.3</v>
      </c>
      <c r="I167" s="7"/>
      <c r="J167" s="7">
        <v>1.3</v>
      </c>
      <c r="K167" s="15">
        <v>100</v>
      </c>
      <c r="L167" s="8">
        <v>48.83</v>
      </c>
      <c r="M167" s="7" t="s">
        <v>24</v>
      </c>
      <c r="N167" s="7">
        <v>58</v>
      </c>
    </row>
    <row r="168" spans="1:14" x14ac:dyDescent="0.2">
      <c r="A168" s="10" t="s">
        <v>625</v>
      </c>
      <c r="B168" s="7">
        <v>535</v>
      </c>
      <c r="C168" s="7" t="s">
        <v>380</v>
      </c>
      <c r="D168" s="7" t="s">
        <v>62</v>
      </c>
      <c r="E168" s="7" t="s">
        <v>292</v>
      </c>
      <c r="F168" s="8">
        <v>1.08</v>
      </c>
      <c r="G168" s="7">
        <v>16</v>
      </c>
      <c r="H168" s="7">
        <v>17.28</v>
      </c>
      <c r="I168" s="7">
        <v>4.0599999999999996</v>
      </c>
      <c r="J168" s="7">
        <v>21.34</v>
      </c>
      <c r="K168" s="15">
        <v>80.974695407685104</v>
      </c>
      <c r="L168" s="8">
        <v>75.83</v>
      </c>
      <c r="M168" s="7" t="s">
        <v>24</v>
      </c>
      <c r="N168" s="7">
        <v>58</v>
      </c>
    </row>
    <row r="169" spans="1:14" x14ac:dyDescent="0.2">
      <c r="A169" s="10" t="s">
        <v>626</v>
      </c>
      <c r="B169" s="7">
        <v>536</v>
      </c>
      <c r="C169" s="7" t="s">
        <v>449</v>
      </c>
      <c r="D169" s="7" t="s">
        <v>29</v>
      </c>
      <c r="E169" s="7" t="s">
        <v>292</v>
      </c>
      <c r="F169" s="8">
        <v>2.1339999999999999</v>
      </c>
      <c r="G169" s="7">
        <v>4</v>
      </c>
      <c r="H169" s="7">
        <v>8.5359999999999996</v>
      </c>
      <c r="I169" s="7"/>
      <c r="J169" s="11">
        <v>8.5359999999999996</v>
      </c>
      <c r="K169" s="15">
        <v>100</v>
      </c>
      <c r="L169" s="8">
        <v>133</v>
      </c>
      <c r="M169" s="7" t="s">
        <v>24</v>
      </c>
      <c r="N169" s="7">
        <v>58</v>
      </c>
    </row>
    <row r="170" spans="1:14" x14ac:dyDescent="0.2">
      <c r="A170" s="10" t="s">
        <v>627</v>
      </c>
      <c r="B170" s="7">
        <v>537</v>
      </c>
      <c r="C170" s="7" t="s">
        <v>450</v>
      </c>
      <c r="D170" s="7" t="s">
        <v>29</v>
      </c>
      <c r="E170" s="7" t="s">
        <v>292</v>
      </c>
      <c r="F170" s="8">
        <v>2.0339999999999998</v>
      </c>
      <c r="G170" s="7">
        <v>4</v>
      </c>
      <c r="H170" s="7">
        <v>8.1359999999999992</v>
      </c>
      <c r="I170" s="7"/>
      <c r="J170" s="11">
        <v>8.1359999999999992</v>
      </c>
      <c r="K170" s="15">
        <v>100</v>
      </c>
      <c r="L170" s="8">
        <v>122</v>
      </c>
      <c r="M170" s="7" t="s">
        <v>24</v>
      </c>
      <c r="N170" s="7">
        <v>58</v>
      </c>
    </row>
    <row r="171" spans="1:14" x14ac:dyDescent="0.2">
      <c r="A171" s="10" t="s">
        <v>628</v>
      </c>
      <c r="B171" s="7">
        <v>538</v>
      </c>
      <c r="C171" s="7" t="s">
        <v>451</v>
      </c>
      <c r="D171" s="7" t="s">
        <v>62</v>
      </c>
      <c r="E171" s="7" t="s">
        <v>292</v>
      </c>
      <c r="F171" s="8">
        <v>1.02</v>
      </c>
      <c r="G171" s="7">
        <v>9</v>
      </c>
      <c r="H171" s="7">
        <v>9.18</v>
      </c>
      <c r="I171" s="7"/>
      <c r="J171" s="11">
        <v>9.18</v>
      </c>
      <c r="K171" s="15">
        <v>100</v>
      </c>
      <c r="L171" s="8">
        <v>45.8</v>
      </c>
      <c r="M171" s="7" t="s">
        <v>24</v>
      </c>
      <c r="N171" s="7">
        <v>58</v>
      </c>
    </row>
    <row r="172" spans="1:14" x14ac:dyDescent="0.2">
      <c r="A172" s="10" t="s">
        <v>629</v>
      </c>
      <c r="B172" s="7">
        <v>539</v>
      </c>
      <c r="C172" s="7" t="s">
        <v>452</v>
      </c>
      <c r="D172" s="7" t="s">
        <v>62</v>
      </c>
      <c r="E172" s="7" t="s">
        <v>292</v>
      </c>
      <c r="F172" s="8">
        <v>1.476</v>
      </c>
      <c r="G172" s="7">
        <v>6</v>
      </c>
      <c r="H172" s="7">
        <v>8.8559999999999999</v>
      </c>
      <c r="I172" s="7"/>
      <c r="J172" s="11">
        <v>8.8559999999999999</v>
      </c>
      <c r="K172" s="15">
        <v>100</v>
      </c>
      <c r="L172" s="8">
        <v>85.8</v>
      </c>
      <c r="M172" s="7" t="s">
        <v>24</v>
      </c>
      <c r="N172" s="7">
        <v>58</v>
      </c>
    </row>
    <row r="173" spans="1:14" x14ac:dyDescent="0.2">
      <c r="A173" s="10" t="s">
        <v>630</v>
      </c>
      <c r="B173" s="7">
        <v>540</v>
      </c>
      <c r="C173" s="7" t="s">
        <v>382</v>
      </c>
      <c r="D173" s="7" t="s">
        <v>62</v>
      </c>
      <c r="E173" s="7" t="s">
        <v>292</v>
      </c>
      <c r="F173" s="8">
        <v>0.20599999999999999</v>
      </c>
      <c r="G173" s="7">
        <v>48</v>
      </c>
      <c r="H173" s="7">
        <v>9.8879999999999999</v>
      </c>
      <c r="I173" s="7">
        <v>2.94</v>
      </c>
      <c r="J173" s="11">
        <v>12.827999999999999</v>
      </c>
      <c r="K173" s="15">
        <v>77.081384471468667</v>
      </c>
      <c r="L173" s="8">
        <v>25</v>
      </c>
      <c r="M173" s="7" t="s">
        <v>24</v>
      </c>
      <c r="N173" s="7">
        <v>58</v>
      </c>
    </row>
    <row r="174" spans="1:14" x14ac:dyDescent="0.2">
      <c r="A174" s="10" t="s">
        <v>631</v>
      </c>
      <c r="B174" s="7">
        <v>541</v>
      </c>
      <c r="C174" s="7" t="s">
        <v>383</v>
      </c>
      <c r="D174" s="7" t="s">
        <v>62</v>
      </c>
      <c r="E174" s="7" t="s">
        <v>292</v>
      </c>
      <c r="F174" s="8">
        <v>0.371</v>
      </c>
      <c r="G174" s="7">
        <v>48</v>
      </c>
      <c r="H174" s="7">
        <v>17.808</v>
      </c>
      <c r="I174" s="7"/>
      <c r="J174" s="11">
        <v>17.808</v>
      </c>
      <c r="K174" s="15">
        <v>100</v>
      </c>
      <c r="L174" s="8">
        <v>28</v>
      </c>
      <c r="M174" s="7" t="s">
        <v>24</v>
      </c>
      <c r="N174" s="7">
        <v>58</v>
      </c>
    </row>
    <row r="175" spans="1:14" x14ac:dyDescent="0.2">
      <c r="A175" s="10"/>
      <c r="B175" s="7"/>
      <c r="C175" s="7"/>
      <c r="D175" s="7"/>
      <c r="E175" s="7"/>
      <c r="F175" s="8"/>
      <c r="G175" s="7"/>
      <c r="H175" s="7"/>
      <c r="I175" s="7"/>
      <c r="J175" s="11"/>
      <c r="K175" s="15"/>
      <c r="L175" s="8"/>
      <c r="M175" s="7"/>
      <c r="N175" s="7"/>
    </row>
    <row r="176" spans="1:14" x14ac:dyDescent="0.2">
      <c r="A176" s="10" t="s">
        <v>637</v>
      </c>
      <c r="B176" s="7">
        <v>547</v>
      </c>
      <c r="C176" s="7" t="s">
        <v>461</v>
      </c>
      <c r="D176" s="7" t="s">
        <v>391</v>
      </c>
      <c r="E176" s="7" t="s">
        <v>292</v>
      </c>
      <c r="F176" s="8">
        <v>10.66</v>
      </c>
      <c r="G176" s="7">
        <v>1</v>
      </c>
      <c r="H176" s="7">
        <v>10.66</v>
      </c>
      <c r="I176" s="7">
        <v>7.63</v>
      </c>
      <c r="J176" s="7">
        <v>18.29</v>
      </c>
      <c r="K176" s="15">
        <v>58.283214871514488</v>
      </c>
      <c r="L176" s="8">
        <v>786</v>
      </c>
      <c r="M176" s="7" t="s">
        <v>24</v>
      </c>
      <c r="N176" s="7">
        <v>61</v>
      </c>
    </row>
    <row r="177" spans="1:14" x14ac:dyDescent="0.2">
      <c r="A177" s="10" t="s">
        <v>641</v>
      </c>
      <c r="B177" s="7">
        <v>551</v>
      </c>
      <c r="C177" s="7" t="s">
        <v>396</v>
      </c>
      <c r="D177" s="7" t="s">
        <v>391</v>
      </c>
      <c r="E177" s="7" t="s">
        <v>408</v>
      </c>
      <c r="F177" s="8">
        <v>43</v>
      </c>
      <c r="G177" s="7">
        <v>1</v>
      </c>
      <c r="H177" s="7">
        <v>43</v>
      </c>
      <c r="I177" s="7"/>
      <c r="J177" s="7">
        <v>43</v>
      </c>
      <c r="K177" s="15">
        <v>100</v>
      </c>
      <c r="L177" s="8">
        <v>3023</v>
      </c>
      <c r="M177" s="7" t="s">
        <v>24</v>
      </c>
      <c r="N177" s="7">
        <v>61</v>
      </c>
    </row>
    <row r="178" spans="1:14" x14ac:dyDescent="0.2">
      <c r="A178" s="10" t="s">
        <v>642</v>
      </c>
      <c r="B178" s="7">
        <v>552</v>
      </c>
      <c r="C178" s="7" t="s">
        <v>398</v>
      </c>
      <c r="D178" s="7" t="s">
        <v>391</v>
      </c>
      <c r="E178" s="7" t="s">
        <v>408</v>
      </c>
      <c r="F178" s="8">
        <v>28.2</v>
      </c>
      <c r="G178" s="7">
        <v>1</v>
      </c>
      <c r="H178" s="7">
        <v>28.2</v>
      </c>
      <c r="I178" s="7"/>
      <c r="J178" s="7">
        <v>28.2</v>
      </c>
      <c r="K178" s="15">
        <v>100</v>
      </c>
      <c r="L178" s="8">
        <v>2134</v>
      </c>
      <c r="M178" s="7" t="s">
        <v>24</v>
      </c>
      <c r="N178" s="7">
        <v>61</v>
      </c>
    </row>
    <row r="179" spans="1:14" x14ac:dyDescent="0.2">
      <c r="A179" s="10" t="s">
        <v>643</v>
      </c>
      <c r="B179" s="7">
        <v>553</v>
      </c>
      <c r="C179" s="7" t="s">
        <v>399</v>
      </c>
      <c r="D179" s="7" t="s">
        <v>155</v>
      </c>
      <c r="E179" s="7" t="s">
        <v>408</v>
      </c>
      <c r="F179" s="8">
        <v>53.2</v>
      </c>
      <c r="G179" s="7">
        <v>1</v>
      </c>
      <c r="H179" s="7">
        <v>53.2</v>
      </c>
      <c r="I179" s="7"/>
      <c r="J179" s="7">
        <v>53.2</v>
      </c>
      <c r="K179" s="15">
        <v>100</v>
      </c>
      <c r="L179" s="8">
        <v>3508.64</v>
      </c>
      <c r="M179" s="7" t="s">
        <v>24</v>
      </c>
      <c r="N179" s="7">
        <v>61</v>
      </c>
    </row>
    <row r="180" spans="1:14" x14ac:dyDescent="0.2">
      <c r="A180" s="10" t="s">
        <v>644</v>
      </c>
      <c r="B180" s="7">
        <v>554</v>
      </c>
      <c r="C180" s="7" t="s">
        <v>400</v>
      </c>
      <c r="D180" s="7" t="s">
        <v>155</v>
      </c>
      <c r="E180" s="7" t="s">
        <v>408</v>
      </c>
      <c r="F180" s="8">
        <v>37</v>
      </c>
      <c r="G180" s="7">
        <v>1</v>
      </c>
      <c r="H180" s="7">
        <v>37</v>
      </c>
      <c r="I180" s="7"/>
      <c r="J180" s="7">
        <v>37</v>
      </c>
      <c r="K180" s="15">
        <v>100</v>
      </c>
      <c r="L180" s="8">
        <v>2222</v>
      </c>
      <c r="M180" s="7" t="s">
        <v>24</v>
      </c>
      <c r="N180" s="7">
        <v>61</v>
      </c>
    </row>
    <row r="181" spans="1:14" x14ac:dyDescent="0.2">
      <c r="A181" s="10" t="s">
        <v>645</v>
      </c>
      <c r="B181" s="7">
        <v>555</v>
      </c>
      <c r="C181" s="7" t="s">
        <v>401</v>
      </c>
      <c r="D181" s="7" t="s">
        <v>155</v>
      </c>
      <c r="E181" s="7" t="s">
        <v>408</v>
      </c>
      <c r="F181" s="8">
        <v>49</v>
      </c>
      <c r="G181" s="7">
        <v>1</v>
      </c>
      <c r="H181" s="7">
        <v>49</v>
      </c>
      <c r="I181" s="7"/>
      <c r="J181" s="7">
        <v>49</v>
      </c>
      <c r="K181" s="15">
        <v>100</v>
      </c>
      <c r="L181" s="8">
        <v>3030</v>
      </c>
      <c r="M181" s="7" t="s">
        <v>24</v>
      </c>
      <c r="N181" s="7">
        <v>61</v>
      </c>
    </row>
    <row r="182" spans="1:14" x14ac:dyDescent="0.2">
      <c r="A182" s="10" t="s">
        <v>646</v>
      </c>
      <c r="B182" s="7">
        <v>556</v>
      </c>
      <c r="C182" s="7" t="s">
        <v>402</v>
      </c>
      <c r="D182" s="7" t="s">
        <v>391</v>
      </c>
      <c r="E182" s="7" t="s">
        <v>291</v>
      </c>
      <c r="F182" s="8">
        <v>16.46</v>
      </c>
      <c r="G182" s="7">
        <v>1</v>
      </c>
      <c r="H182" s="7">
        <v>16.46</v>
      </c>
      <c r="I182" s="7"/>
      <c r="J182" s="7">
        <v>16.46</v>
      </c>
      <c r="K182" s="15">
        <v>100</v>
      </c>
      <c r="L182" s="8">
        <v>1211</v>
      </c>
      <c r="M182" s="7" t="s">
        <v>24</v>
      </c>
      <c r="N182" s="18">
        <v>61</v>
      </c>
    </row>
    <row r="183" spans="1:14" x14ac:dyDescent="0.2">
      <c r="A183" s="10" t="s">
        <v>647</v>
      </c>
      <c r="B183" s="7">
        <v>557</v>
      </c>
      <c r="C183" s="7" t="s">
        <v>403</v>
      </c>
      <c r="D183" s="7" t="s">
        <v>155</v>
      </c>
      <c r="E183" s="7" t="s">
        <v>408</v>
      </c>
      <c r="F183" s="8">
        <v>29</v>
      </c>
      <c r="G183" s="7">
        <v>1</v>
      </c>
      <c r="H183" s="7">
        <v>29</v>
      </c>
      <c r="I183" s="7"/>
      <c r="J183" s="7">
        <v>29</v>
      </c>
      <c r="K183" s="15">
        <v>100</v>
      </c>
      <c r="L183" s="8">
        <v>1944</v>
      </c>
      <c r="M183" s="7" t="s">
        <v>24</v>
      </c>
      <c r="N183" s="18">
        <v>61</v>
      </c>
    </row>
    <row r="184" spans="1:14" x14ac:dyDescent="0.2">
      <c r="A184" s="10" t="s">
        <v>648</v>
      </c>
      <c r="B184" s="7">
        <v>558</v>
      </c>
      <c r="C184" s="7" t="s">
        <v>404</v>
      </c>
      <c r="D184" s="7" t="s">
        <v>155</v>
      </c>
      <c r="E184" s="7" t="s">
        <v>408</v>
      </c>
      <c r="F184" s="8">
        <v>83</v>
      </c>
      <c r="G184" s="7">
        <v>1</v>
      </c>
      <c r="H184" s="7">
        <v>83</v>
      </c>
      <c r="I184" s="7"/>
      <c r="J184" s="7">
        <v>83</v>
      </c>
      <c r="K184" s="15">
        <v>100</v>
      </c>
      <c r="L184" s="8">
        <v>5129</v>
      </c>
      <c r="M184" s="7" t="s">
        <v>24</v>
      </c>
      <c r="N184" s="18">
        <v>61</v>
      </c>
    </row>
    <row r="185" spans="1:14" x14ac:dyDescent="0.2">
      <c r="A185" s="10" t="s">
        <v>649</v>
      </c>
      <c r="B185" s="7">
        <v>559</v>
      </c>
      <c r="C185" s="7" t="s">
        <v>405</v>
      </c>
      <c r="D185" s="7" t="s">
        <v>155</v>
      </c>
      <c r="E185" s="7" t="s">
        <v>408</v>
      </c>
      <c r="F185" s="8">
        <v>50</v>
      </c>
      <c r="G185" s="7">
        <v>1</v>
      </c>
      <c r="H185" s="7">
        <v>50</v>
      </c>
      <c r="I185" s="7"/>
      <c r="J185" s="7">
        <v>50</v>
      </c>
      <c r="K185" s="15">
        <v>100</v>
      </c>
      <c r="L185" s="8">
        <v>3120</v>
      </c>
      <c r="M185" s="7" t="s">
        <v>24</v>
      </c>
      <c r="N185" s="18">
        <v>61</v>
      </c>
    </row>
    <row r="186" spans="1:14" x14ac:dyDescent="0.2">
      <c r="A186" s="10" t="s">
        <v>650</v>
      </c>
      <c r="B186" s="7">
        <v>560</v>
      </c>
      <c r="C186" s="7" t="s">
        <v>406</v>
      </c>
      <c r="D186" s="7" t="s">
        <v>155</v>
      </c>
      <c r="E186" s="7" t="s">
        <v>408</v>
      </c>
      <c r="F186" s="8">
        <v>78</v>
      </c>
      <c r="G186" s="7">
        <v>1</v>
      </c>
      <c r="H186" s="7">
        <v>78</v>
      </c>
      <c r="I186" s="7"/>
      <c r="J186" s="7">
        <v>78</v>
      </c>
      <c r="K186" s="15">
        <v>100</v>
      </c>
      <c r="L186" s="8">
        <v>5138</v>
      </c>
      <c r="M186" s="7" t="s">
        <v>24</v>
      </c>
      <c r="N186" s="18">
        <v>61</v>
      </c>
    </row>
    <row r="187" spans="1:14" x14ac:dyDescent="0.2">
      <c r="A187" s="10" t="s">
        <v>651</v>
      </c>
      <c r="B187" s="7">
        <v>561</v>
      </c>
      <c r="C187" s="7" t="s">
        <v>407</v>
      </c>
      <c r="D187" s="7" t="s">
        <v>155</v>
      </c>
      <c r="E187" s="7" t="s">
        <v>408</v>
      </c>
      <c r="F187" s="16">
        <v>37.5</v>
      </c>
      <c r="G187" s="7">
        <v>1</v>
      </c>
      <c r="H187" s="7">
        <v>37.5</v>
      </c>
      <c r="I187" s="7"/>
      <c r="J187" s="7">
        <v>37.5</v>
      </c>
      <c r="K187" s="15">
        <v>100</v>
      </c>
      <c r="L187" s="8">
        <v>2354.75</v>
      </c>
      <c r="M187" s="7" t="s">
        <v>24</v>
      </c>
      <c r="N187" s="7">
        <v>61</v>
      </c>
    </row>
    <row r="188" spans="1:14" x14ac:dyDescent="0.2">
      <c r="A188" s="19" t="s">
        <v>652</v>
      </c>
      <c r="B188" s="20">
        <v>562</v>
      </c>
      <c r="C188" s="20" t="s">
        <v>409</v>
      </c>
      <c r="D188" s="20" t="s">
        <v>155</v>
      </c>
      <c r="E188" s="20" t="s">
        <v>291</v>
      </c>
      <c r="F188" s="21">
        <v>12</v>
      </c>
      <c r="G188" s="21">
        <v>1</v>
      </c>
      <c r="H188" s="7">
        <v>12</v>
      </c>
      <c r="I188" s="21"/>
      <c r="J188" s="7">
        <v>12</v>
      </c>
      <c r="K188" s="15">
        <v>100</v>
      </c>
      <c r="L188" s="8">
        <v>805</v>
      </c>
      <c r="M188" s="7" t="s">
        <v>24</v>
      </c>
      <c r="N188" s="20">
        <v>61</v>
      </c>
    </row>
    <row r="189" spans="1:14" x14ac:dyDescent="0.2">
      <c r="A189" s="19" t="s">
        <v>653</v>
      </c>
      <c r="B189" s="20">
        <v>563</v>
      </c>
      <c r="C189" s="20" t="s">
        <v>410</v>
      </c>
      <c r="D189" s="20" t="s">
        <v>391</v>
      </c>
      <c r="E189" s="20" t="s">
        <v>292</v>
      </c>
      <c r="F189" s="21">
        <v>10.67</v>
      </c>
      <c r="G189" s="21">
        <v>1</v>
      </c>
      <c r="H189" s="7">
        <v>10.67</v>
      </c>
      <c r="I189" s="21">
        <v>7.4980000000000002</v>
      </c>
      <c r="J189" s="7">
        <v>18.167999999999999</v>
      </c>
      <c r="K189" s="15">
        <v>58.729634522236907</v>
      </c>
      <c r="L189" s="8">
        <v>767</v>
      </c>
      <c r="M189" s="7" t="s">
        <v>24</v>
      </c>
      <c r="N189" s="20">
        <v>61</v>
      </c>
    </row>
    <row r="190" spans="1:14" x14ac:dyDescent="0.2">
      <c r="A190" s="19" t="s">
        <v>654</v>
      </c>
      <c r="B190" s="20">
        <v>564</v>
      </c>
      <c r="C190" s="20" t="s">
        <v>420</v>
      </c>
      <c r="D190" s="20" t="s">
        <v>155</v>
      </c>
      <c r="E190" s="22" t="s">
        <v>408</v>
      </c>
      <c r="F190" s="21">
        <v>67</v>
      </c>
      <c r="G190" s="21">
        <v>1</v>
      </c>
      <c r="H190" s="7">
        <v>67</v>
      </c>
      <c r="I190" s="20"/>
      <c r="J190" s="7">
        <v>67</v>
      </c>
      <c r="K190" s="15">
        <v>100</v>
      </c>
      <c r="L190" s="8">
        <v>4195.42</v>
      </c>
      <c r="M190" s="7" t="s">
        <v>24</v>
      </c>
      <c r="N190" s="20">
        <v>61</v>
      </c>
    </row>
    <row r="191" spans="1:14" x14ac:dyDescent="0.2">
      <c r="A191" s="23"/>
      <c r="B191" s="24"/>
      <c r="C191" s="24"/>
      <c r="D191" s="24"/>
      <c r="E191" s="24"/>
      <c r="F191" s="25"/>
      <c r="G191" s="25"/>
      <c r="H191" s="7"/>
      <c r="I191" s="25"/>
      <c r="J191" s="7"/>
      <c r="K191" s="15"/>
      <c r="L191" s="8"/>
      <c r="M191" s="7"/>
      <c r="N191" s="20"/>
    </row>
    <row r="192" spans="1:14" x14ac:dyDescent="0.2">
      <c r="A192" s="10" t="s">
        <v>657</v>
      </c>
      <c r="B192" s="7">
        <v>568</v>
      </c>
      <c r="C192" s="7" t="s">
        <v>422</v>
      </c>
      <c r="D192" s="7" t="s">
        <v>29</v>
      </c>
      <c r="E192" s="7" t="s">
        <v>292</v>
      </c>
      <c r="F192" s="8">
        <v>4.67</v>
      </c>
      <c r="G192" s="7">
        <v>2</v>
      </c>
      <c r="H192" s="7">
        <v>9.34</v>
      </c>
      <c r="I192" s="7"/>
      <c r="J192" s="7">
        <v>9.34</v>
      </c>
      <c r="K192" s="15">
        <v>100</v>
      </c>
      <c r="L192" s="8">
        <v>290.76</v>
      </c>
      <c r="M192" s="7" t="s">
        <v>24</v>
      </c>
      <c r="N192" s="7">
        <v>63</v>
      </c>
    </row>
    <row r="193" spans="1:14" x14ac:dyDescent="0.2">
      <c r="A193" s="19" t="s">
        <v>658</v>
      </c>
      <c r="B193" s="20">
        <v>569</v>
      </c>
      <c r="C193" s="7" t="s">
        <v>421</v>
      </c>
      <c r="D193" s="7" t="s">
        <v>62</v>
      </c>
      <c r="E193" s="7" t="s">
        <v>292</v>
      </c>
      <c r="F193" s="8">
        <v>3.68</v>
      </c>
      <c r="G193" s="7">
        <v>4</v>
      </c>
      <c r="H193" s="7">
        <v>14.72</v>
      </c>
      <c r="I193" s="7"/>
      <c r="J193" s="7">
        <v>14.72</v>
      </c>
      <c r="K193" s="15">
        <v>100</v>
      </c>
      <c r="L193" s="8">
        <v>236.1</v>
      </c>
      <c r="M193" s="7" t="s">
        <v>24</v>
      </c>
      <c r="N193" s="20">
        <v>63</v>
      </c>
    </row>
    <row r="194" spans="1:14" x14ac:dyDescent="0.2">
      <c r="A194" s="10" t="s">
        <v>685</v>
      </c>
      <c r="B194" s="7">
        <v>596</v>
      </c>
      <c r="C194" s="7" t="s">
        <v>468</v>
      </c>
      <c r="D194" s="7" t="s">
        <v>60</v>
      </c>
      <c r="E194" s="7" t="s">
        <v>292</v>
      </c>
      <c r="F194" s="8">
        <v>1.22</v>
      </c>
      <c r="G194" s="7">
        <v>6</v>
      </c>
      <c r="H194" s="7">
        <v>7.32</v>
      </c>
      <c r="I194" s="7"/>
      <c r="J194" s="7">
        <v>7.32</v>
      </c>
      <c r="K194" s="15">
        <v>100</v>
      </c>
      <c r="L194" s="8">
        <v>73.5</v>
      </c>
      <c r="M194" s="7" t="s">
        <v>24</v>
      </c>
      <c r="N194" s="20">
        <v>63</v>
      </c>
    </row>
    <row r="195" spans="1:14" x14ac:dyDescent="0.2">
      <c r="A195" s="19" t="s">
        <v>694</v>
      </c>
      <c r="B195" s="20">
        <v>605</v>
      </c>
      <c r="C195" s="7" t="s">
        <v>484</v>
      </c>
      <c r="D195" s="7" t="s">
        <v>29</v>
      </c>
      <c r="E195" s="7" t="s">
        <v>292</v>
      </c>
      <c r="F195" s="8">
        <v>4.6500000000000004</v>
      </c>
      <c r="G195" s="7">
        <v>2</v>
      </c>
      <c r="H195" s="7">
        <v>9.3000000000000007</v>
      </c>
      <c r="I195" s="7"/>
      <c r="J195" s="7">
        <v>9.3000000000000007</v>
      </c>
      <c r="K195" s="15">
        <v>100</v>
      </c>
      <c r="L195" s="8">
        <v>295.5</v>
      </c>
      <c r="M195" s="7" t="s">
        <v>24</v>
      </c>
      <c r="N195" s="20">
        <v>63</v>
      </c>
    </row>
    <row r="196" spans="1:14" x14ac:dyDescent="0.2">
      <c r="A196" s="10" t="s">
        <v>710</v>
      </c>
      <c r="B196" s="7">
        <v>621</v>
      </c>
      <c r="C196" s="7" t="s">
        <v>505</v>
      </c>
      <c r="D196" s="7" t="s">
        <v>60</v>
      </c>
      <c r="E196" s="7" t="s">
        <v>292</v>
      </c>
      <c r="F196" s="8">
        <v>0.91200000000000003</v>
      </c>
      <c r="G196" s="7">
        <v>4</v>
      </c>
      <c r="H196" s="7">
        <v>3.6480000000000001</v>
      </c>
      <c r="I196" s="7">
        <v>2.99</v>
      </c>
      <c r="J196" s="7">
        <v>6.6379999999999999</v>
      </c>
      <c r="K196" s="15">
        <v>54.956312142211516</v>
      </c>
      <c r="L196" s="8"/>
      <c r="M196" s="7" t="s">
        <v>24</v>
      </c>
      <c r="N196" s="20">
        <v>63</v>
      </c>
    </row>
    <row r="197" spans="1:14" x14ac:dyDescent="0.2">
      <c r="A197" s="19"/>
      <c r="B197" s="20"/>
      <c r="C197" s="7"/>
      <c r="D197" s="7"/>
      <c r="E197" s="7"/>
      <c r="F197" s="8"/>
      <c r="G197" s="7"/>
      <c r="H197" s="7"/>
      <c r="I197" s="7"/>
      <c r="J197" s="7"/>
      <c r="K197" s="15"/>
      <c r="L197" s="8"/>
      <c r="M197" s="7"/>
      <c r="N197" s="7"/>
    </row>
    <row r="198" spans="1:14" x14ac:dyDescent="0.2">
      <c r="A198" s="10" t="s">
        <v>661</v>
      </c>
      <c r="B198" s="7">
        <v>572</v>
      </c>
      <c r="C198" s="7" t="s">
        <v>460</v>
      </c>
      <c r="D198" s="7" t="s">
        <v>62</v>
      </c>
      <c r="E198" s="7" t="s">
        <v>414</v>
      </c>
      <c r="F198" s="8">
        <v>577.5</v>
      </c>
      <c r="G198" s="7">
        <v>1</v>
      </c>
      <c r="H198" s="7">
        <v>577.5</v>
      </c>
      <c r="I198" s="7"/>
      <c r="J198" s="11">
        <v>577.5</v>
      </c>
      <c r="K198" s="15">
        <v>100</v>
      </c>
      <c r="L198" s="8">
        <v>38</v>
      </c>
      <c r="M198" s="7" t="s">
        <v>20</v>
      </c>
      <c r="N198" s="7">
        <v>64</v>
      </c>
    </row>
    <row r="199" spans="1:14" x14ac:dyDescent="0.2">
      <c r="A199" s="10"/>
      <c r="B199" s="7"/>
      <c r="C199" s="7"/>
      <c r="D199" s="7"/>
      <c r="E199" s="7"/>
      <c r="F199" s="8"/>
      <c r="G199" s="7"/>
      <c r="H199" s="7"/>
      <c r="I199" s="7"/>
      <c r="J199" s="7"/>
      <c r="K199" s="15"/>
      <c r="L199" s="8"/>
      <c r="M199" s="7"/>
      <c r="N199" s="7"/>
    </row>
    <row r="200" spans="1:14" x14ac:dyDescent="0.2">
      <c r="A200" s="10" t="s">
        <v>666</v>
      </c>
      <c r="B200" s="7">
        <v>577</v>
      </c>
      <c r="C200" s="7" t="s">
        <v>454</v>
      </c>
      <c r="D200" s="7" t="s">
        <v>35</v>
      </c>
      <c r="E200" s="7" t="s">
        <v>292</v>
      </c>
      <c r="F200" s="8">
        <v>1.607</v>
      </c>
      <c r="G200" s="7">
        <v>4</v>
      </c>
      <c r="H200" s="7">
        <v>6.4279999999999999</v>
      </c>
      <c r="I200" s="7">
        <v>2.7029999999999998</v>
      </c>
      <c r="J200" s="7">
        <v>9.1310000000000002</v>
      </c>
      <c r="K200" s="15">
        <v>70.397546818530273</v>
      </c>
      <c r="L200" s="8">
        <v>104.17</v>
      </c>
      <c r="M200" s="7" t="s">
        <v>24</v>
      </c>
      <c r="N200" s="7">
        <v>65</v>
      </c>
    </row>
    <row r="201" spans="1:14" x14ac:dyDescent="0.2">
      <c r="A201" s="26" t="s">
        <v>679</v>
      </c>
      <c r="B201" s="22">
        <v>590</v>
      </c>
      <c r="C201" s="7" t="s">
        <v>455</v>
      </c>
      <c r="D201" s="22" t="s">
        <v>35</v>
      </c>
      <c r="E201" s="22" t="s">
        <v>292</v>
      </c>
      <c r="F201" s="27">
        <v>1.61</v>
      </c>
      <c r="G201" s="27">
        <v>4</v>
      </c>
      <c r="H201" s="27">
        <v>6.44</v>
      </c>
      <c r="I201" s="27"/>
      <c r="J201" s="27">
        <v>6.44</v>
      </c>
      <c r="K201" s="28">
        <v>100</v>
      </c>
      <c r="L201" s="22">
        <v>98.27</v>
      </c>
      <c r="M201" s="7" t="s">
        <v>24</v>
      </c>
      <c r="N201" s="22">
        <v>65</v>
      </c>
    </row>
    <row r="202" spans="1:14" x14ac:dyDescent="0.2">
      <c r="A202" s="26"/>
      <c r="B202" s="22"/>
      <c r="C202" s="7"/>
      <c r="D202" s="22"/>
      <c r="E202" s="22"/>
      <c r="F202" s="27"/>
      <c r="G202" s="27"/>
      <c r="H202" s="27"/>
      <c r="I202" s="27"/>
      <c r="J202" s="27"/>
      <c r="K202" s="28"/>
      <c r="L202" s="22"/>
      <c r="M202" s="7"/>
      <c r="N202" s="22"/>
    </row>
    <row r="203" spans="1:14" x14ac:dyDescent="0.2">
      <c r="A203" s="26" t="s">
        <v>683</v>
      </c>
      <c r="B203" s="22">
        <v>594</v>
      </c>
      <c r="C203" s="7" t="s">
        <v>466</v>
      </c>
      <c r="D203" s="22" t="s">
        <v>29</v>
      </c>
      <c r="E203" s="22" t="s">
        <v>291</v>
      </c>
      <c r="F203" s="27">
        <v>0.88600000000000001</v>
      </c>
      <c r="G203" s="27">
        <v>2</v>
      </c>
      <c r="H203" s="27">
        <v>1.772</v>
      </c>
      <c r="I203" s="27"/>
      <c r="J203" s="27">
        <v>1.772</v>
      </c>
      <c r="K203" s="28">
        <v>100</v>
      </c>
      <c r="L203" s="22">
        <v>52</v>
      </c>
      <c r="M203" s="7" t="s">
        <v>24</v>
      </c>
      <c r="N203" s="22">
        <v>66</v>
      </c>
    </row>
    <row r="204" spans="1:14" x14ac:dyDescent="0.2">
      <c r="A204" s="26" t="s">
        <v>684</v>
      </c>
      <c r="B204" s="22">
        <v>595</v>
      </c>
      <c r="C204" s="7" t="s">
        <v>467</v>
      </c>
      <c r="D204" s="22" t="s">
        <v>29</v>
      </c>
      <c r="E204" s="22" t="s">
        <v>291</v>
      </c>
      <c r="F204" s="27">
        <v>0.748</v>
      </c>
      <c r="G204" s="27">
        <v>4</v>
      </c>
      <c r="H204" s="27">
        <v>2.992</v>
      </c>
      <c r="I204" s="27"/>
      <c r="J204" s="27">
        <v>2.992</v>
      </c>
      <c r="K204" s="28">
        <v>100</v>
      </c>
      <c r="L204" s="22">
        <v>42</v>
      </c>
      <c r="M204" s="7" t="s">
        <v>24</v>
      </c>
      <c r="N204" s="22">
        <v>66</v>
      </c>
    </row>
    <row r="205" spans="1:14" x14ac:dyDescent="0.2">
      <c r="A205" s="26"/>
      <c r="B205" s="22"/>
      <c r="C205" s="7"/>
      <c r="D205" s="22"/>
      <c r="E205" s="22"/>
      <c r="F205" s="27"/>
      <c r="G205" s="27"/>
      <c r="H205" s="27"/>
      <c r="I205" s="27"/>
      <c r="J205" s="27"/>
      <c r="K205" s="28"/>
      <c r="L205" s="22"/>
      <c r="M205" s="7"/>
      <c r="N205" s="22"/>
    </row>
    <row r="206" spans="1:14" x14ac:dyDescent="0.2">
      <c r="A206" s="26" t="s">
        <v>689</v>
      </c>
      <c r="B206" s="22">
        <v>600</v>
      </c>
      <c r="C206" s="22" t="s">
        <v>477</v>
      </c>
      <c r="D206" s="22" t="s">
        <v>155</v>
      </c>
      <c r="E206" s="22"/>
      <c r="F206" s="27"/>
      <c r="G206" s="27"/>
      <c r="H206" s="27">
        <v>0</v>
      </c>
      <c r="I206" s="27"/>
      <c r="J206" s="27">
        <v>0</v>
      </c>
      <c r="K206" s="28" t="e">
        <v>#DIV/0!</v>
      </c>
      <c r="L206" s="22">
        <v>790</v>
      </c>
      <c r="M206" s="7" t="s">
        <v>24</v>
      </c>
      <c r="N206" s="22">
        <v>67</v>
      </c>
    </row>
    <row r="207" spans="1:14" x14ac:dyDescent="0.2">
      <c r="A207" s="26" t="s">
        <v>690</v>
      </c>
      <c r="B207" s="22">
        <v>601</v>
      </c>
      <c r="C207" s="22" t="s">
        <v>480</v>
      </c>
      <c r="D207" s="22" t="s">
        <v>155</v>
      </c>
      <c r="E207" s="22"/>
      <c r="F207" s="27"/>
      <c r="G207" s="27"/>
      <c r="H207" s="27">
        <v>0</v>
      </c>
      <c r="I207" s="27"/>
      <c r="J207" s="27">
        <v>0</v>
      </c>
      <c r="K207" s="28" t="e">
        <v>#DIV/0!</v>
      </c>
      <c r="L207" s="22">
        <v>663</v>
      </c>
      <c r="M207" s="7" t="s">
        <v>24</v>
      </c>
      <c r="N207" s="22">
        <v>67</v>
      </c>
    </row>
    <row r="208" spans="1:14" x14ac:dyDescent="0.2">
      <c r="A208" s="26" t="s">
        <v>732</v>
      </c>
      <c r="B208" s="22">
        <v>640</v>
      </c>
      <c r="C208" s="22" t="s">
        <v>734</v>
      </c>
      <c r="D208" s="22" t="s">
        <v>155</v>
      </c>
      <c r="E208" s="22" t="s">
        <v>302</v>
      </c>
      <c r="F208" s="27"/>
      <c r="G208" s="27"/>
      <c r="H208" s="27">
        <v>0</v>
      </c>
      <c r="I208" s="27"/>
      <c r="J208" s="27">
        <v>0</v>
      </c>
      <c r="K208" s="28" t="e">
        <v>#DIV/0!</v>
      </c>
      <c r="L208" s="22">
        <v>4500</v>
      </c>
      <c r="M208" s="7" t="s">
        <v>24</v>
      </c>
      <c r="N208" s="22">
        <v>67</v>
      </c>
    </row>
    <row r="209" spans="1:14" x14ac:dyDescent="0.2">
      <c r="A209" s="26" t="s">
        <v>733</v>
      </c>
      <c r="B209" s="7">
        <v>641</v>
      </c>
      <c r="C209" s="7" t="s">
        <v>735</v>
      </c>
      <c r="D209" s="7" t="s">
        <v>155</v>
      </c>
      <c r="E209" s="7" t="s">
        <v>302</v>
      </c>
      <c r="F209" s="8"/>
      <c r="G209" s="7"/>
      <c r="H209" s="7">
        <v>0</v>
      </c>
      <c r="I209" s="7"/>
      <c r="J209" s="11">
        <v>0</v>
      </c>
      <c r="K209" s="15" t="e">
        <v>#DIV/0!</v>
      </c>
      <c r="L209" s="8">
        <v>4000</v>
      </c>
      <c r="M209" s="7" t="s">
        <v>24</v>
      </c>
      <c r="N209" s="7">
        <v>67</v>
      </c>
    </row>
    <row r="210" spans="1:14" x14ac:dyDescent="0.2">
      <c r="A210" s="26"/>
      <c r="B210" s="7"/>
      <c r="C210" s="7"/>
      <c r="D210" s="7"/>
      <c r="E210" s="7"/>
      <c r="F210" s="8"/>
      <c r="G210" s="7"/>
      <c r="H210" s="7"/>
      <c r="I210" s="7"/>
      <c r="J210" s="11"/>
      <c r="K210" s="15"/>
      <c r="L210" s="8"/>
      <c r="M210" s="7"/>
      <c r="N210" s="7"/>
    </row>
    <row r="211" spans="1:14" x14ac:dyDescent="0.2">
      <c r="A211" s="1" t="s">
        <v>700</v>
      </c>
      <c r="B211" s="1">
        <v>611</v>
      </c>
      <c r="C211" s="1" t="s">
        <v>494</v>
      </c>
      <c r="D211" s="1" t="s">
        <v>62</v>
      </c>
      <c r="E211" s="1" t="s">
        <v>291</v>
      </c>
      <c r="F211" s="2">
        <v>15.22</v>
      </c>
      <c r="G211" s="1">
        <v>1</v>
      </c>
      <c r="H211" s="1">
        <v>15.22</v>
      </c>
      <c r="I211" s="1">
        <v>4.78</v>
      </c>
      <c r="J211" s="1">
        <v>20</v>
      </c>
      <c r="K211" s="4">
        <v>76.099999999999994</v>
      </c>
      <c r="L211" s="2">
        <v>798.02</v>
      </c>
      <c r="M211" s="1" t="s">
        <v>24</v>
      </c>
      <c r="N211" s="1">
        <v>68</v>
      </c>
    </row>
    <row r="212" spans="1:14" x14ac:dyDescent="0.2">
      <c r="A212" s="1" t="s">
        <v>701</v>
      </c>
      <c r="B212" s="1">
        <v>612</v>
      </c>
      <c r="C212" s="1" t="s">
        <v>495</v>
      </c>
      <c r="D212" s="1" t="s">
        <v>62</v>
      </c>
      <c r="E212" s="1" t="s">
        <v>291</v>
      </c>
      <c r="F212" s="2">
        <v>9.8119999999999994</v>
      </c>
      <c r="G212" s="1">
        <v>1</v>
      </c>
      <c r="H212" s="1">
        <v>9.8119999999999994</v>
      </c>
      <c r="I212" s="1">
        <v>7.085</v>
      </c>
      <c r="J212" s="1">
        <v>16.896999999999998</v>
      </c>
      <c r="K212" s="4">
        <v>58.069479789311714</v>
      </c>
      <c r="M212" s="1" t="s">
        <v>24</v>
      </c>
      <c r="N212" s="1">
        <v>68</v>
      </c>
    </row>
    <row r="213" spans="1:14" x14ac:dyDescent="0.2">
      <c r="A213" s="1" t="s">
        <v>702</v>
      </c>
      <c r="B213" s="1">
        <v>613</v>
      </c>
      <c r="C213" s="1" t="s">
        <v>496</v>
      </c>
      <c r="D213" s="1" t="s">
        <v>497</v>
      </c>
      <c r="E213" s="1" t="s">
        <v>291</v>
      </c>
      <c r="F213" s="2">
        <v>5.5449999999999999</v>
      </c>
      <c r="G213" s="1">
        <v>2</v>
      </c>
      <c r="H213" s="1">
        <v>11.09</v>
      </c>
      <c r="I213" s="1">
        <v>5.2160000000000002</v>
      </c>
      <c r="J213" s="1">
        <v>16.306000000000001</v>
      </c>
      <c r="K213" s="4">
        <v>68.011774806819574</v>
      </c>
      <c r="M213" s="1" t="s">
        <v>24</v>
      </c>
      <c r="N213" s="1">
        <v>68</v>
      </c>
    </row>
    <row r="214" spans="1:14" x14ac:dyDescent="0.2">
      <c r="A214" s="1" t="s">
        <v>703</v>
      </c>
      <c r="B214" s="1">
        <v>614</v>
      </c>
      <c r="C214" s="1" t="s">
        <v>498</v>
      </c>
      <c r="D214" s="1" t="s">
        <v>62</v>
      </c>
      <c r="E214" s="1" t="s">
        <v>291</v>
      </c>
      <c r="F214" s="2">
        <v>13.45</v>
      </c>
      <c r="G214" s="1">
        <v>2</v>
      </c>
      <c r="H214" s="1">
        <v>26.9</v>
      </c>
      <c r="I214" s="1">
        <v>8.8800000000000008</v>
      </c>
      <c r="J214" s="1">
        <v>35.78</v>
      </c>
      <c r="K214" s="4">
        <v>75.181665735047503</v>
      </c>
      <c r="L214" s="2">
        <v>685.9</v>
      </c>
      <c r="M214" s="1" t="s">
        <v>24</v>
      </c>
      <c r="N214" s="1">
        <v>68</v>
      </c>
    </row>
    <row r="215" spans="1:14" x14ac:dyDescent="0.2">
      <c r="A215" s="1" t="s">
        <v>704</v>
      </c>
      <c r="B215" s="1">
        <v>615</v>
      </c>
      <c r="C215" s="1" t="s">
        <v>499</v>
      </c>
      <c r="D215" s="1" t="s">
        <v>62</v>
      </c>
      <c r="E215" s="1" t="s">
        <v>291</v>
      </c>
      <c r="F215" s="2">
        <v>20.81</v>
      </c>
      <c r="G215" s="1">
        <v>1</v>
      </c>
      <c r="H215" s="1">
        <v>20.81</v>
      </c>
      <c r="I215" s="1">
        <v>11.695</v>
      </c>
      <c r="J215" s="1">
        <v>32.504999999999995</v>
      </c>
      <c r="K215" s="4">
        <v>64.02091985848331</v>
      </c>
      <c r="M215" s="1" t="s">
        <v>24</v>
      </c>
      <c r="N215" s="1">
        <v>68</v>
      </c>
    </row>
    <row r="216" spans="1:14" x14ac:dyDescent="0.2">
      <c r="A216" s="1" t="s">
        <v>707</v>
      </c>
      <c r="B216" s="1">
        <v>618</v>
      </c>
      <c r="C216" s="1" t="s">
        <v>502</v>
      </c>
      <c r="D216" s="1" t="s">
        <v>62</v>
      </c>
      <c r="E216" s="1" t="s">
        <v>291</v>
      </c>
      <c r="F216" s="2">
        <v>13.4</v>
      </c>
      <c r="G216" s="1">
        <v>2</v>
      </c>
      <c r="H216" s="1">
        <v>26.8</v>
      </c>
      <c r="I216" s="1">
        <v>8.2690000000000001</v>
      </c>
      <c r="J216" s="1">
        <v>35.069000000000003</v>
      </c>
      <c r="K216" s="4">
        <v>76.420770481051633</v>
      </c>
      <c r="M216" s="1" t="s">
        <v>24</v>
      </c>
      <c r="N216" s="1">
        <v>68</v>
      </c>
    </row>
    <row r="217" spans="1:14" x14ac:dyDescent="0.2">
      <c r="A217" s="1" t="s">
        <v>708</v>
      </c>
      <c r="B217" s="1">
        <v>619</v>
      </c>
      <c r="C217" s="1" t="s">
        <v>503</v>
      </c>
      <c r="D217" s="1" t="s">
        <v>62</v>
      </c>
      <c r="E217" s="1" t="s">
        <v>291</v>
      </c>
      <c r="F217" s="2">
        <v>6.3879999999999999</v>
      </c>
      <c r="G217" s="1">
        <v>2</v>
      </c>
      <c r="H217" s="1">
        <v>12.776</v>
      </c>
      <c r="I217" s="1">
        <v>5.9690000000000003</v>
      </c>
      <c r="J217" s="1">
        <v>18.745000000000001</v>
      </c>
      <c r="K217" s="4">
        <v>68.15684182448652</v>
      </c>
      <c r="M217" s="1" t="s">
        <v>24</v>
      </c>
      <c r="N217" s="1">
        <v>68</v>
      </c>
    </row>
    <row r="218" spans="1:14" x14ac:dyDescent="0.2">
      <c r="A218" s="1" t="s">
        <v>709</v>
      </c>
      <c r="B218" s="1">
        <v>620</v>
      </c>
      <c r="C218" s="1" t="s">
        <v>504</v>
      </c>
      <c r="D218" s="1" t="s">
        <v>62</v>
      </c>
      <c r="E218" s="1" t="s">
        <v>414</v>
      </c>
      <c r="F218" s="2">
        <v>29.13</v>
      </c>
      <c r="G218" s="1">
        <v>1</v>
      </c>
      <c r="H218" s="1">
        <v>29.13</v>
      </c>
      <c r="J218" s="1">
        <v>29.13</v>
      </c>
      <c r="K218" s="4">
        <v>100</v>
      </c>
      <c r="M218" s="1" t="s">
        <v>24</v>
      </c>
      <c r="N218" s="1">
        <v>68</v>
      </c>
    </row>
    <row r="219" spans="1:14" x14ac:dyDescent="0.2">
      <c r="A219" s="1" t="s">
        <v>713</v>
      </c>
      <c r="B219" s="1">
        <v>624</v>
      </c>
      <c r="C219" s="1" t="s">
        <v>510</v>
      </c>
      <c r="D219" s="1" t="s">
        <v>62</v>
      </c>
      <c r="E219" s="1" t="s">
        <v>414</v>
      </c>
      <c r="M219" s="1" t="s">
        <v>24</v>
      </c>
      <c r="N219" s="1">
        <v>68</v>
      </c>
    </row>
    <row r="220" spans="1:14" x14ac:dyDescent="0.2">
      <c r="A220" s="1" t="s">
        <v>714</v>
      </c>
      <c r="B220" s="1">
        <v>625</v>
      </c>
      <c r="C220" s="1" t="s">
        <v>511</v>
      </c>
      <c r="D220" s="1" t="s">
        <v>62</v>
      </c>
      <c r="E220" s="1" t="s">
        <v>414</v>
      </c>
      <c r="M220" s="1" t="s">
        <v>24</v>
      </c>
      <c r="N220" s="1">
        <v>68</v>
      </c>
    </row>
    <row r="221" spans="1:14" x14ac:dyDescent="0.2">
      <c r="A221" s="1" t="s">
        <v>715</v>
      </c>
      <c r="B221" s="1">
        <v>626</v>
      </c>
      <c r="C221" s="1" t="s">
        <v>512</v>
      </c>
      <c r="D221" s="1" t="s">
        <v>62</v>
      </c>
      <c r="E221" s="1" t="s">
        <v>291</v>
      </c>
      <c r="F221" s="2">
        <v>6.4</v>
      </c>
      <c r="G221" s="1">
        <v>2</v>
      </c>
      <c r="H221" s="1">
        <v>12.8</v>
      </c>
      <c r="I221" s="1">
        <v>5.25</v>
      </c>
      <c r="J221" s="1">
        <v>18.05</v>
      </c>
      <c r="K221" s="4">
        <v>0.70914127423822715</v>
      </c>
      <c r="M221" s="1" t="s">
        <v>24</v>
      </c>
      <c r="N221" s="1">
        <v>68</v>
      </c>
    </row>
    <row r="222" spans="1:14" x14ac:dyDescent="0.2">
      <c r="A222" s="1" t="s">
        <v>716</v>
      </c>
      <c r="B222" s="1">
        <v>627</v>
      </c>
      <c r="C222" s="1" t="s">
        <v>513</v>
      </c>
      <c r="D222" s="1" t="s">
        <v>62</v>
      </c>
      <c r="E222" s="1" t="s">
        <v>291</v>
      </c>
      <c r="F222" s="2">
        <v>6.05</v>
      </c>
      <c r="G222" s="1">
        <v>2</v>
      </c>
      <c r="H222" s="1">
        <v>12.1</v>
      </c>
      <c r="I222" s="1">
        <v>4.75</v>
      </c>
      <c r="J222" s="1">
        <v>16.850000000000001</v>
      </c>
      <c r="K222" s="4">
        <v>0.71810089020771506</v>
      </c>
      <c r="M222" s="1" t="s">
        <v>24</v>
      </c>
      <c r="N222" s="1">
        <v>68</v>
      </c>
    </row>
    <row r="223" spans="1:14" x14ac:dyDescent="0.2">
      <c r="A223" s="1" t="s">
        <v>721</v>
      </c>
      <c r="B223" s="1">
        <v>632</v>
      </c>
      <c r="C223" s="1" t="s">
        <v>520</v>
      </c>
      <c r="D223" s="1" t="s">
        <v>62</v>
      </c>
      <c r="E223" s="1" t="s">
        <v>291</v>
      </c>
      <c r="F223" s="2">
        <v>13.3</v>
      </c>
      <c r="G223" s="1">
        <v>1</v>
      </c>
      <c r="H223" s="1">
        <v>13.3</v>
      </c>
      <c r="J223" s="1">
        <v>13.3</v>
      </c>
      <c r="K223" s="4">
        <v>1</v>
      </c>
      <c r="M223" s="1" t="s">
        <v>24</v>
      </c>
      <c r="N223" s="1">
        <v>68</v>
      </c>
    </row>
    <row r="224" spans="1:14" x14ac:dyDescent="0.2">
      <c r="A224" s="1" t="s">
        <v>722</v>
      </c>
      <c r="B224" s="1">
        <v>633</v>
      </c>
      <c r="C224" s="1" t="s">
        <v>521</v>
      </c>
      <c r="D224" s="1" t="s">
        <v>29</v>
      </c>
      <c r="E224" s="1" t="s">
        <v>292</v>
      </c>
      <c r="F224" s="2">
        <v>5.117</v>
      </c>
      <c r="G224" s="1">
        <v>1</v>
      </c>
      <c r="H224" s="1">
        <v>5.117</v>
      </c>
      <c r="J224" s="1">
        <v>5.117</v>
      </c>
      <c r="K224" s="4">
        <v>1</v>
      </c>
      <c r="M224" s="1" t="s">
        <v>24</v>
      </c>
      <c r="N224" s="1">
        <v>68</v>
      </c>
    </row>
    <row r="225" spans="1:16" x14ac:dyDescent="0.2">
      <c r="A225" s="1" t="s">
        <v>723</v>
      </c>
      <c r="B225" s="1">
        <v>634</v>
      </c>
      <c r="C225" s="1" t="s">
        <v>522</v>
      </c>
      <c r="D225" s="1" t="s">
        <v>62</v>
      </c>
      <c r="E225" s="1" t="s">
        <v>292</v>
      </c>
      <c r="F225" s="2">
        <v>10.6</v>
      </c>
      <c r="G225" s="1">
        <v>1</v>
      </c>
      <c r="H225" s="1">
        <v>10.6</v>
      </c>
      <c r="J225" s="1">
        <v>10.6</v>
      </c>
      <c r="K225" s="4">
        <v>1</v>
      </c>
      <c r="M225" s="1" t="s">
        <v>24</v>
      </c>
      <c r="N225" s="1">
        <v>68</v>
      </c>
    </row>
    <row r="227" spans="1:16" x14ac:dyDescent="0.2">
      <c r="A227" s="44" t="s">
        <v>719</v>
      </c>
      <c r="B227" s="1">
        <v>630</v>
      </c>
      <c r="C227" s="1" t="s">
        <v>748</v>
      </c>
      <c r="D227" s="1" t="s">
        <v>60</v>
      </c>
      <c r="E227" s="1" t="s">
        <v>292</v>
      </c>
      <c r="F227" s="2">
        <v>3.93</v>
      </c>
      <c r="G227" s="1">
        <v>4</v>
      </c>
      <c r="H227" s="1">
        <v>15.72</v>
      </c>
      <c r="K227" s="4" t="e">
        <v>#DIV/0!</v>
      </c>
      <c r="L227" s="2">
        <v>230.37</v>
      </c>
      <c r="M227" s="1" t="s">
        <v>24</v>
      </c>
      <c r="N227" s="1">
        <v>69</v>
      </c>
      <c r="P227" s="1" t="s">
        <v>515</v>
      </c>
    </row>
    <row r="228" spans="1:16" x14ac:dyDescent="0.2">
      <c r="A228" s="44" t="s">
        <v>720</v>
      </c>
      <c r="B228" s="1">
        <v>631</v>
      </c>
      <c r="C228" s="1" t="s">
        <v>749</v>
      </c>
      <c r="D228" s="1" t="s">
        <v>60</v>
      </c>
      <c r="E228" s="1" t="s">
        <v>292</v>
      </c>
      <c r="F228" s="2">
        <v>3.71</v>
      </c>
      <c r="G228" s="1">
        <v>4</v>
      </c>
      <c r="H228" s="1">
        <v>14.84</v>
      </c>
      <c r="K228" s="4" t="e">
        <v>#DIV/0!</v>
      </c>
      <c r="L228" s="2">
        <v>217.62</v>
      </c>
      <c r="M228" s="1" t="s">
        <v>24</v>
      </c>
      <c r="N228" s="1">
        <v>69</v>
      </c>
      <c r="P228" s="1" t="s">
        <v>516</v>
      </c>
    </row>
    <row r="229" spans="1:16" x14ac:dyDescent="0.2">
      <c r="A229" s="44" t="s">
        <v>724</v>
      </c>
      <c r="B229" s="1">
        <v>635</v>
      </c>
      <c r="C229" s="1" t="s">
        <v>750</v>
      </c>
      <c r="D229" s="1" t="s">
        <v>60</v>
      </c>
      <c r="E229" s="1" t="s">
        <v>292</v>
      </c>
      <c r="F229" s="2">
        <v>17.829999999999998</v>
      </c>
      <c r="G229" s="1">
        <v>2</v>
      </c>
      <c r="H229" s="1">
        <v>35.659999999999997</v>
      </c>
      <c r="J229" s="1">
        <v>35.659999999999997</v>
      </c>
      <c r="K229" s="4">
        <v>1</v>
      </c>
      <c r="L229" s="2">
        <v>1041.6300000000001</v>
      </c>
      <c r="M229" s="1" t="s">
        <v>24</v>
      </c>
      <c r="N229" s="1">
        <v>69</v>
      </c>
      <c r="P229" s="1" t="s">
        <v>523</v>
      </c>
    </row>
    <row r="230" spans="1:16" x14ac:dyDescent="0.2">
      <c r="A230" s="44" t="s">
        <v>725</v>
      </c>
      <c r="B230" s="1">
        <v>636</v>
      </c>
      <c r="C230" s="1" t="s">
        <v>751</v>
      </c>
      <c r="D230" s="1" t="s">
        <v>60</v>
      </c>
      <c r="E230" s="1" t="s">
        <v>292</v>
      </c>
      <c r="F230" s="2">
        <v>17.29</v>
      </c>
      <c r="G230" s="1">
        <v>2</v>
      </c>
      <c r="H230" s="1">
        <v>34.58</v>
      </c>
      <c r="J230" s="1">
        <v>34.58</v>
      </c>
      <c r="K230" s="4">
        <v>1</v>
      </c>
      <c r="L230" s="2">
        <v>1009.79</v>
      </c>
      <c r="M230" s="1" t="s">
        <v>24</v>
      </c>
      <c r="N230" s="1">
        <v>69</v>
      </c>
      <c r="P230" s="1" t="s">
        <v>524</v>
      </c>
    </row>
  </sheetData>
  <autoFilter ref="B1:N210" xr:uid="{00000000-0009-0000-0000-000000000000}"/>
  <phoneticPr fontId="2" type="noConversion"/>
  <pageMargins left="0.78740157480314998" right="0.78740157480314998" top="0.27559055118110198" bottom="0.511811023622047" header="0.27559055118110198" footer="0.511811023622047"/>
  <pageSetup paperSize="9"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Customers</vt:lpstr>
      <vt:lpstr>รหัสใหม่</vt:lpstr>
      <vt:lpstr>รหัสใหม่ แยกลูกค้า</vt:lpstr>
    </vt:vector>
  </TitlesOfParts>
  <Company>&lt;arabianhorse&gt;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WFD</dc:creator>
  <cp:lastModifiedBy>Admin</cp:lastModifiedBy>
  <cp:lastPrinted>2022-06-11T09:46:41Z</cp:lastPrinted>
  <dcterms:created xsi:type="dcterms:W3CDTF">2009-08-11T05:55:09Z</dcterms:created>
  <dcterms:modified xsi:type="dcterms:W3CDTF">2022-11-01T06:52:14Z</dcterms:modified>
</cp:coreProperties>
</file>