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16512" windowHeight="6084" tabRatio="500" activeTab="2" xr2:uid="{00000000-000D-0000-FFFF-FFFF00000000}"/>
  </bookViews>
  <sheets>
    <sheet name="Basic Manual Gantt Chart" sheetId="5" r:id="rId1"/>
    <sheet name="Gantt Chart - Manual End Date" sheetId="4" r:id="rId2"/>
    <sheet name="Gantt Chart - Manual Duration" sheetId="3" r:id="rId3"/>
  </sheets>
  <definedNames>
    <definedName name="_xlnm.Print_Area" localSheetId="2">'Gantt Chart - Manual Duration'!$A$2:$Q$63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3" l="1"/>
  <c r="D27" i="3" s="1"/>
  <c r="D24" i="3" s="1"/>
  <c r="E24" i="3" s="1"/>
  <c r="C23" i="3"/>
  <c r="D23" i="3" s="1"/>
  <c r="D17" i="3" s="1"/>
  <c r="E17" i="3" s="1"/>
  <c r="C16" i="3"/>
  <c r="D16" i="3" s="1"/>
  <c r="D10" i="3" s="1"/>
  <c r="E10" i="3" s="1"/>
  <c r="C25" i="3"/>
  <c r="E25" i="3" s="1"/>
  <c r="C9" i="3"/>
  <c r="D9" i="3" s="1"/>
  <c r="D3" i="3" s="1"/>
  <c r="E3" i="3" s="1"/>
  <c r="E22" i="3"/>
  <c r="E4" i="3"/>
  <c r="E6" i="3"/>
  <c r="E5" i="3"/>
  <c r="E7" i="3"/>
  <c r="E8" i="3"/>
  <c r="E11" i="3"/>
  <c r="E12" i="3"/>
  <c r="E13" i="3"/>
  <c r="E14" i="3"/>
  <c r="E15" i="3"/>
  <c r="E19" i="3"/>
  <c r="E20" i="3"/>
  <c r="E21" i="3"/>
  <c r="E26" i="3"/>
  <c r="D1" i="3"/>
  <c r="G4" i="3" s="1"/>
  <c r="G3" i="3" l="1"/>
  <c r="F3" i="3" s="1"/>
  <c r="G19" i="3"/>
  <c r="F19" i="3" s="1"/>
  <c r="G15" i="3"/>
  <c r="F15" i="3" s="1"/>
  <c r="G11" i="3"/>
  <c r="F11" i="3" s="1"/>
  <c r="G5" i="3"/>
  <c r="G26" i="3"/>
  <c r="F26" i="3" s="1"/>
  <c r="G22" i="3"/>
  <c r="F22" i="3" s="1"/>
  <c r="G18" i="3"/>
  <c r="F18" i="3" s="1"/>
  <c r="G14" i="3"/>
  <c r="F14" i="3" s="1"/>
  <c r="G10" i="3"/>
  <c r="G7" i="3"/>
  <c r="F7" i="3" s="1"/>
  <c r="G25" i="3"/>
  <c r="F25" i="3" s="1"/>
  <c r="G21" i="3"/>
  <c r="F21" i="3" s="1"/>
  <c r="G17" i="3"/>
  <c r="F17" i="3" s="1"/>
  <c r="G13" i="3"/>
  <c r="F13" i="3" s="1"/>
  <c r="G6" i="3"/>
  <c r="F6" i="3" s="1"/>
  <c r="G24" i="3"/>
  <c r="F24" i="3" s="1"/>
  <c r="G20" i="3"/>
  <c r="F20" i="3" s="1"/>
  <c r="G12" i="3"/>
  <c r="F12" i="3" s="1"/>
  <c r="G8" i="3"/>
  <c r="F8" i="3" s="1"/>
  <c r="F5" i="3"/>
  <c r="F10" i="3"/>
  <c r="F4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 s="1"/>
  <c r="E5" i="4" s="1"/>
  <c r="F6" i="4"/>
  <c r="G6" i="4" s="1"/>
  <c r="E6" i="4" s="1"/>
  <c r="F7" i="4"/>
  <c r="G7" i="4" s="1"/>
  <c r="E7" i="4" s="1"/>
  <c r="F8" i="4"/>
  <c r="G8" i="4" s="1"/>
  <c r="E8" i="4" s="1"/>
  <c r="F9" i="4"/>
  <c r="G9" i="4" s="1"/>
  <c r="E9" i="4" s="1"/>
  <c r="F10" i="4"/>
  <c r="G10" i="4" s="1"/>
  <c r="E10" i="4" s="1"/>
  <c r="F11" i="4"/>
  <c r="G11" i="4" s="1"/>
  <c r="E11" i="4" s="1"/>
  <c r="F12" i="4"/>
  <c r="G12" i="4" s="1"/>
  <c r="E12" i="4" s="1"/>
  <c r="F13" i="4"/>
  <c r="G13" i="4" s="1"/>
  <c r="E13" i="4" s="1"/>
  <c r="F14" i="4"/>
  <c r="G14" i="4" s="1"/>
  <c r="E14" i="4" s="1"/>
  <c r="F15" i="4"/>
  <c r="G15" i="4" s="1"/>
  <c r="E15" i="4" s="1"/>
  <c r="F16" i="4"/>
  <c r="G16" i="4" s="1"/>
  <c r="E16" i="4" s="1"/>
  <c r="F17" i="4"/>
  <c r="G17" i="4" s="1"/>
  <c r="E17" i="4" s="1"/>
  <c r="F18" i="4"/>
  <c r="G18" i="4" s="1"/>
  <c r="E18" i="4" s="1"/>
  <c r="F19" i="4"/>
  <c r="G19" i="4" s="1"/>
  <c r="E19" i="4" s="1"/>
  <c r="F20" i="4"/>
  <c r="G20" i="4" s="1"/>
  <c r="E20" i="4" s="1"/>
  <c r="F21" i="4"/>
  <c r="G21" i="4" s="1"/>
  <c r="G29" i="4"/>
  <c r="G28" i="4"/>
  <c r="G25" i="4"/>
  <c r="G24" i="4"/>
  <c r="F29" i="4"/>
  <c r="F28" i="4"/>
  <c r="F27" i="4"/>
  <c r="G27" i="4" s="1"/>
  <c r="F26" i="4"/>
  <c r="G26" i="4" s="1"/>
  <c r="F25" i="4"/>
  <c r="F24" i="4"/>
  <c r="F23" i="4"/>
  <c r="G23" i="4" s="1"/>
  <c r="E28" i="4"/>
  <c r="E27" i="4"/>
  <c r="E26" i="4"/>
  <c r="E25" i="4"/>
  <c r="E24" i="4"/>
  <c r="E23" i="4"/>
  <c r="E29" i="4"/>
  <c r="F22" i="4"/>
  <c r="G22" i="4" s="1"/>
  <c r="E22" i="4"/>
  <c r="K4" i="4"/>
  <c r="E21" i="4" l="1"/>
  <c r="H4" i="3" l="1"/>
  <c r="H12" i="3"/>
  <c r="H20" i="3"/>
  <c r="H6" i="3"/>
  <c r="H17" i="3"/>
  <c r="H26" i="3"/>
  <c r="H19" i="3"/>
  <c r="H7" i="3"/>
  <c r="H14" i="3"/>
  <c r="H15" i="3"/>
  <c r="H8" i="3"/>
  <c r="H13" i="3"/>
  <c r="H10" i="3"/>
  <c r="H25" i="3"/>
  <c r="H5" i="3"/>
  <c r="H21" i="3"/>
  <c r="H24" i="3"/>
  <c r="H11" i="3"/>
  <c r="H18" i="3"/>
</calcChain>
</file>

<file path=xl/sharedStrings.xml><?xml version="1.0" encoding="utf-8"?>
<sst xmlns="http://schemas.openxmlformats.org/spreadsheetml/2006/main" count="92" uniqueCount="61">
  <si>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</si>
  <si>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</si>
  <si>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</si>
  <si>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</si>
  <si>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</si>
  <si>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</si>
  <si>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</si>
  <si>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</si>
  <si>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</si>
  <si>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</si>
  <si>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</si>
  <si>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</si>
  <si>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</si>
  <si>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</si>
  <si>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</si>
  <si>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</si>
  <si>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</si>
  <si>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</si>
  <si>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</si>
  <si>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</si>
  <si>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</si>
  <si>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</si>
  <si>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</si>
  <si>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</si>
  <si>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</si>
  <si>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</si>
  <si>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</si>
  <si>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</si>
  <si>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</si>
  <si>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</si>
  <si>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</si>
  <si>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</si>
  <si>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Planning &amp; Analysis</t>
  </si>
  <si>
    <t>Design</t>
  </si>
  <si>
    <t>Deciding on milestones</t>
  </si>
  <si>
    <t>Preperation of requirement document</t>
  </si>
  <si>
    <t xml:space="preserve">Decide on a project management tool </t>
  </si>
  <si>
    <t>Setting up Git environment and repository</t>
  </si>
  <si>
    <t>Getting familiar with Twitter API</t>
  </si>
  <si>
    <t>Today</t>
  </si>
  <si>
    <t>Design of 1st user story</t>
  </si>
  <si>
    <t>Design of 2nd user story</t>
  </si>
  <si>
    <t>Design of 3rd user story</t>
  </si>
  <si>
    <t>Completion of Requirement Phase</t>
  </si>
  <si>
    <t>Complete (%)</t>
  </si>
  <si>
    <t>Installing system enviroments</t>
  </si>
  <si>
    <t>Preparing test case procedures</t>
  </si>
  <si>
    <t>Coding &amp; compiling</t>
  </si>
  <si>
    <t>User story testing</t>
  </si>
  <si>
    <t>Automation</t>
  </si>
  <si>
    <t>Final Submission of the Project</t>
  </si>
  <si>
    <t>Completion of Design Phase</t>
  </si>
  <si>
    <t>Implemantation</t>
  </si>
  <si>
    <t>Creating &amp; testing databases</t>
  </si>
  <si>
    <t>Other tools and software to be used to create the application</t>
  </si>
  <si>
    <t>Testing &amp; Submission</t>
  </si>
  <si>
    <t>Days (Completed)</t>
  </si>
  <si>
    <t>Days (Remaining)</t>
  </si>
  <si>
    <t>Completion of Implemantation Phase</t>
  </si>
  <si>
    <t>Performing unit test for each method in the code</t>
  </si>
  <si>
    <t>Prepartion of flask environment and standards on Pycharm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</si>
</sst>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u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9" fillId="0" borderId="0" xfId="0" applyFont="1"/>
    <xf numFmtId="2" fontId="9" fillId="0" borderId="0" xfId="0" applyNumberFormat="1" applyFont="1" applyBorder="1"/>
    <xf numFmtId="2" fontId="9" fillId="0" borderId="0" xfId="0" applyNumberFormat="1" applyFont="1"/>
    <xf numFmtId="0" fontId="9" fillId="0" borderId="0" xfId="0" applyFont="1" applyBorder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left" indent="3"/>
    </xf>
    <xf numFmtId="0" fontId="8" fillId="0" borderId="0" xfId="0" applyFont="1" applyFill="1" applyBorder="1" applyAlignment="1">
      <alignment horizontal="center" vertical="center"/>
    </xf>
    <xf numFmtId="49" fontId="11" fillId="0" borderId="2" xfId="0" applyNumberFormat="1" applyFont="1" applyBorder="1" applyAlignment="1">
      <alignment horizontal="left"/>
    </xf>
    <xf numFmtId="14" fontId="9" fillId="0" borderId="2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14" fontId="8" fillId="0" borderId="2" xfId="0" applyNumberFormat="1" applyFont="1" applyBorder="1" applyAlignment="1">
      <alignment horizontal="center" vertical="center"/>
    </xf>
    <xf numFmtId="1" fontId="13" fillId="2" borderId="2" xfId="1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left" indent="3"/>
    </xf>
    <xf numFmtId="0" fontId="8" fillId="5" borderId="4" xfId="0" applyFont="1" applyFill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/>
    </xf>
    <xf numFmtId="1" fontId="13" fillId="4" borderId="2" xfId="1" applyNumberFormat="1" applyFont="1" applyFill="1" applyBorder="1" applyAlignment="1">
      <alignment horizontal="center" vertical="center" wrapText="1"/>
    </xf>
    <xf numFmtId="9" fontId="9" fillId="4" borderId="2" xfId="0" applyNumberFormat="1" applyFont="1" applyFill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D5A8E7"/>
      <color rgb="FFAFD3C5"/>
      <color rgb="FF528E77"/>
      <color rgb="FF528E78"/>
      <color rgb="FF62BED6"/>
      <color rgb="FFC24B39"/>
      <color rgb="FFB86FD7"/>
      <color rgb="FF72C9DE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dd-mm-yy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3-4186-B9E3-12D01E244B61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D3-4186-B9E3-12D01E244B61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D3-4186-B9E3-12D01E244B61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ED3-4186-B9E3-12D01E244B61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ED3-4186-B9E3-12D01E244B61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ED3-4186-B9E3-12D01E244B61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ED3-4186-B9E3-12D01E244B61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ED3-4186-B9E3-12D01E244B61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ED3-4186-B9E3-12D01E244B61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ED3-4186-B9E3-12D01E244B61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ED3-4186-B9E3-12D01E244B61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ED3-4186-B9E3-12D01E244B61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ED3-4186-B9E3-12D01E244B61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ED3-4186-B9E3-12D01E244B61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ED3-4186-B9E3-12D01E244B61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ED3-4186-B9E3-12D01E244B61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ED3-4186-B9E3-12D01E244B61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ED3-4186-B9E3-12D01E244B61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ED3-4186-B9E3-12D01E244B61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ED3-4186-B9E3-12D01E244B61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6ED3-4186-B9E3-12D01E244B61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6ED3-4186-B9E3-12D01E244B61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6ED3-4186-B9E3-12D01E244B61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6ED3-4186-B9E3-12D01E244B61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6ED3-4186-B9E3-12D01E244B61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6ED3-4186-B9E3-12D01E244B61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ED3-4186-B9E3-12D01E24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dd-mm-yy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8-4EF8-B8AC-EECFCB21C4EA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38-4EF8-B8AC-EECFCB21C4EA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438-4EF8-B8AC-EECFCB21C4EA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438-4EF8-B8AC-EECFCB21C4EA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438-4EF8-B8AC-EECFCB21C4EA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438-4EF8-B8AC-EECFCB21C4EA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438-4EF8-B8AC-EECFCB21C4EA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438-4EF8-B8AC-EECFCB21C4EA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438-4EF8-B8AC-EECFCB21C4EA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438-4EF8-B8AC-EECFCB21C4EA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438-4EF8-B8AC-EECFCB21C4EA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438-4EF8-B8AC-EECFCB21C4EA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438-4EF8-B8AC-EECFCB21C4EA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438-4EF8-B8AC-EECFCB21C4EA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438-4EF8-B8AC-EECFCB21C4EA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438-4EF8-B8AC-EECFCB21C4EA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438-4EF8-B8AC-EECFCB21C4EA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438-4EF8-B8AC-EECFCB21C4EA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438-4EF8-B8AC-EECFCB21C4EA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438-4EF8-B8AC-EECFCB21C4EA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438-4EF8-B8AC-EECFCB21C4EA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438-4EF8-B8AC-EECFCB21C4EA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438-4EF8-B8AC-EECFCB21C4EA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438-4EF8-B8AC-EECFCB21C4EA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438-4EF8-B8AC-EECFCB21C4EA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438-4EF8-B8AC-EECFCB21C4EA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438-4EF8-B8AC-EECFCB21C4EA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438-4EF8-B8AC-EECFCB21C4EA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438-4EF8-B8AC-EECFCB21C4EA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438-4EF8-B8AC-EECFCB21C4EA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438-4EF8-B8AC-EECFCB21C4EA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438-4EF8-B8AC-EECFCB21C4EA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438-4EF8-B8AC-EECFCB21C4EA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438-4EF8-B8AC-EECFCB21C4EA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438-4EF8-B8AC-EECFCB21C4EA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438-4EF8-B8AC-EECFCB21C4EA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438-4EF8-B8AC-EECFCB21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Duration'!$B$3:$B$27</c:f>
              <c:strCache>
                <c:ptCount val="25"/>
                <c:pt idx="0">
                  <c:v>Planning &amp; Analysis</c:v>
                </c:pt>
                <c:pt idx="1">
                  <c:v>Setting up Git environment and repository</c:v>
                </c:pt>
                <c:pt idx="2">
                  <c:v>Decide on a project management tool </c:v>
                </c:pt>
                <c:pt idx="3">
                  <c:v>Deciding on milestones</c:v>
                </c:pt>
                <c:pt idx="4">
                  <c:v>Getting familiar with Twitter API</c:v>
                </c:pt>
                <c:pt idx="5">
                  <c:v>Preperation of requirement document</c:v>
                </c:pt>
                <c:pt idx="6">
                  <c:v>Completion of Requirement Phase</c:v>
                </c:pt>
                <c:pt idx="7">
                  <c:v>Design</c:v>
                </c:pt>
                <c:pt idx="8">
                  <c:v>Design of 1st user story</c:v>
                </c:pt>
                <c:pt idx="9">
                  <c:v>Design of 2nd user story</c:v>
                </c:pt>
                <c:pt idx="10">
                  <c:v>Design of 3rd user story</c:v>
                </c:pt>
                <c:pt idx="11">
                  <c:v>Prepartion of flask environment and standards on Pycharm</c:v>
                </c:pt>
                <c:pt idx="12">
                  <c:v>Other tools and software to be used to create the application</c:v>
                </c:pt>
                <c:pt idx="13">
                  <c:v>Completion of Design Phase</c:v>
                </c:pt>
                <c:pt idx="14">
                  <c:v>Implemantation</c:v>
                </c:pt>
                <c:pt idx="15">
                  <c:v>Installing system enviroments</c:v>
                </c:pt>
                <c:pt idx="16">
                  <c:v>Creating &amp; testing databases</c:v>
                </c:pt>
                <c:pt idx="17">
                  <c:v>Preparing test case procedures</c:v>
                </c:pt>
                <c:pt idx="18">
                  <c:v>Coding &amp; compiling</c:v>
                </c:pt>
                <c:pt idx="19">
                  <c:v>Performing unit test for each method in the code</c:v>
                </c:pt>
                <c:pt idx="20">
                  <c:v>Completion of Implemantation Phase</c:v>
                </c:pt>
                <c:pt idx="21">
                  <c:v>Testing &amp; Submission</c:v>
                </c:pt>
                <c:pt idx="22">
                  <c:v>User story testing</c:v>
                </c:pt>
                <c:pt idx="23">
                  <c:v>Automation</c:v>
                </c:pt>
                <c:pt idx="24">
                  <c:v>Final Submission of the Project</c:v>
                </c:pt>
              </c:strCache>
            </c:strRef>
          </c:cat>
          <c:val>
            <c:numRef>
              <c:f>'Gantt Chart - Manual Duration'!$C$3:$C$27</c:f>
              <c:numCache>
                <c:formatCode>dd-mm-yy</c:formatCode>
                <c:ptCount val="25"/>
                <c:pt idx="0">
                  <c:v>43144</c:v>
                </c:pt>
                <c:pt idx="1">
                  <c:v>43144</c:v>
                </c:pt>
                <c:pt idx="2">
                  <c:v>43144</c:v>
                </c:pt>
                <c:pt idx="3">
                  <c:v>43144</c:v>
                </c:pt>
                <c:pt idx="4">
                  <c:v>43149</c:v>
                </c:pt>
                <c:pt idx="5">
                  <c:v>43164</c:v>
                </c:pt>
                <c:pt idx="6">
                  <c:v>43171</c:v>
                </c:pt>
                <c:pt idx="7">
                  <c:v>43160</c:v>
                </c:pt>
                <c:pt idx="8">
                  <c:v>43160</c:v>
                </c:pt>
                <c:pt idx="9">
                  <c:v>43160</c:v>
                </c:pt>
                <c:pt idx="10">
                  <c:v>43164</c:v>
                </c:pt>
                <c:pt idx="11">
                  <c:v>43174</c:v>
                </c:pt>
                <c:pt idx="12">
                  <c:v>43163</c:v>
                </c:pt>
                <c:pt idx="13">
                  <c:v>43196</c:v>
                </c:pt>
                <c:pt idx="14">
                  <c:v>43197</c:v>
                </c:pt>
                <c:pt idx="15">
                  <c:v>43201</c:v>
                </c:pt>
                <c:pt idx="16">
                  <c:v>43205</c:v>
                </c:pt>
                <c:pt idx="17">
                  <c:v>43219</c:v>
                </c:pt>
                <c:pt idx="18">
                  <c:v>43203</c:v>
                </c:pt>
                <c:pt idx="19">
                  <c:v>43207</c:v>
                </c:pt>
                <c:pt idx="20">
                  <c:v>43237</c:v>
                </c:pt>
                <c:pt idx="21">
                  <c:v>43234</c:v>
                </c:pt>
                <c:pt idx="22">
                  <c:v>43234</c:v>
                </c:pt>
                <c:pt idx="23">
                  <c:v>43240</c:v>
                </c:pt>
                <c:pt idx="24">
                  <c:v>43245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E-4BE8-80F9-278AEB376CB5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28E78"/>
              </a:solidFill>
              <a:ln>
                <a:solidFill>
                  <a:srgbClr val="528E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BE-4BE8-80F9-278AEB376CB5}"/>
              </c:ext>
            </c:extLst>
          </c:dPt>
          <c:dPt>
            <c:idx val="1"/>
            <c:invertIfNegative val="0"/>
            <c:bubble3D val="0"/>
            <c:spPr>
              <a:solidFill>
                <a:srgbClr val="528E77"/>
              </a:solidFill>
              <a:ln>
                <a:solidFill>
                  <a:srgbClr val="528E7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BE-4BE8-80F9-278AEB376CB5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EBE-4BE8-80F9-278AEB376CB5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EBE-4BE8-80F9-278AEB376CB5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EBE-4BE8-80F9-278AEB376CB5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7"/>
              </a:solidFill>
              <a:ln>
                <a:solidFill>
                  <a:srgbClr val="528E7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EBE-4BE8-80F9-278AEB376CB5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EBE-4BE8-80F9-278AEB376CB5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EBE-4BE8-80F9-278AEB376CB5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EBE-4BE8-80F9-278AEB376CB5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EBE-4BE8-80F9-278AEB376CB5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EBE-4BE8-80F9-278AEB376CB5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EBE-4BE8-80F9-278AEB376CB5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EBE-4BE8-80F9-278AEB376CB5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EBE-4BE8-80F9-278AEB376CB5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EBE-4BE8-80F9-278AEB376CB5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EBE-4BE8-80F9-278AEB376CB5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EBE-4BE8-80F9-278AEB376CB5}"/>
              </c:ext>
            </c:extLst>
          </c:dPt>
          <c:cat>
            <c:strRef>
              <c:f>'Gantt Chart - Manual Duration'!$B$3:$B$27</c:f>
              <c:strCache>
                <c:ptCount val="25"/>
                <c:pt idx="0">
                  <c:v>Planning &amp; Analysis</c:v>
                </c:pt>
                <c:pt idx="1">
                  <c:v>Setting up Git environment and repository</c:v>
                </c:pt>
                <c:pt idx="2">
                  <c:v>Decide on a project management tool </c:v>
                </c:pt>
                <c:pt idx="3">
                  <c:v>Deciding on milestones</c:v>
                </c:pt>
                <c:pt idx="4">
                  <c:v>Getting familiar with Twitter API</c:v>
                </c:pt>
                <c:pt idx="5">
                  <c:v>Preperation of requirement document</c:v>
                </c:pt>
                <c:pt idx="6">
                  <c:v>Completion of Requirement Phase</c:v>
                </c:pt>
                <c:pt idx="7">
                  <c:v>Design</c:v>
                </c:pt>
                <c:pt idx="8">
                  <c:v>Design of 1st user story</c:v>
                </c:pt>
                <c:pt idx="9">
                  <c:v>Design of 2nd user story</c:v>
                </c:pt>
                <c:pt idx="10">
                  <c:v>Design of 3rd user story</c:v>
                </c:pt>
                <c:pt idx="11">
                  <c:v>Prepartion of flask environment and standards on Pycharm</c:v>
                </c:pt>
                <c:pt idx="12">
                  <c:v>Other tools and software to be used to create the application</c:v>
                </c:pt>
                <c:pt idx="13">
                  <c:v>Completion of Design Phase</c:v>
                </c:pt>
                <c:pt idx="14">
                  <c:v>Implemantation</c:v>
                </c:pt>
                <c:pt idx="15">
                  <c:v>Installing system enviroments</c:v>
                </c:pt>
                <c:pt idx="16">
                  <c:v>Creating &amp; testing databases</c:v>
                </c:pt>
                <c:pt idx="17">
                  <c:v>Preparing test case procedures</c:v>
                </c:pt>
                <c:pt idx="18">
                  <c:v>Coding &amp; compiling</c:v>
                </c:pt>
                <c:pt idx="19">
                  <c:v>Performing unit test for each method in the code</c:v>
                </c:pt>
                <c:pt idx="20">
                  <c:v>Completion of Implemantation Phase</c:v>
                </c:pt>
                <c:pt idx="21">
                  <c:v>Testing &amp; Submission</c:v>
                </c:pt>
                <c:pt idx="22">
                  <c:v>User story testing</c:v>
                </c:pt>
                <c:pt idx="23">
                  <c:v>Automation</c:v>
                </c:pt>
                <c:pt idx="24">
                  <c:v>Final Submission of the Project</c:v>
                </c:pt>
              </c:strCache>
            </c:strRef>
          </c:cat>
          <c:val>
            <c:numRef>
              <c:f>'Gantt Chart - Manual Duration'!$F$3:$F$27</c:f>
              <c:numCache>
                <c:formatCode>0</c:formatCode>
                <c:ptCount val="25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16</c:v>
                </c:pt>
                <c:pt idx="5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EBE-4BE8-80F9-278AEB376CB5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FD3C5"/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EBE-4BE8-80F9-278AEB376CB5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EBE-4BE8-80F9-278AEB376CB5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EBE-4BE8-80F9-278AEB376CB5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EBE-4BE8-80F9-278AEB376CB5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EBE-4BE8-80F9-278AEB376CB5}"/>
              </c:ext>
            </c:extLst>
          </c:dPt>
          <c:dPt>
            <c:idx val="5"/>
            <c:invertIfNegative val="0"/>
            <c:bubble3D val="0"/>
            <c:spPr>
              <a:solidFill>
                <a:srgbClr val="AFD3C5"/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EBE-4BE8-80F9-278AEB376CB5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EBE-4BE8-80F9-278AEB376CB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EBE-4BE8-80F9-278AEB376CB5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EBE-4BE8-80F9-278AEB376CB5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EBE-4BE8-80F9-278AEB376CB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EBE-4BE8-80F9-278AEB376CB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EBE-4BE8-80F9-278AEB376CB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EBE-4BE8-80F9-278AEB376CB5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EBE-4BE8-80F9-278AEB376CB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EBE-4BE8-80F9-278AEB376CB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EBE-4BE8-80F9-278AEB376CB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EBE-4BE8-80F9-278AEB376CB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EBE-4BE8-80F9-278AEB376CB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EBE-4BE8-80F9-278AEB376CB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EBE-4BE8-80F9-278AEB376CB5}"/>
              </c:ext>
            </c:extLst>
          </c:dPt>
          <c:dPt>
            <c:idx val="21"/>
            <c:invertIfNegative val="0"/>
            <c:bubble3D val="0"/>
            <c:spPr>
              <a:solidFill>
                <a:srgbClr val="D5A8E7"/>
              </a:solidFill>
              <a:ln>
                <a:solidFill>
                  <a:srgbClr val="D5A8E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EBE-4BE8-80F9-278AEB376CB5}"/>
              </c:ext>
            </c:extLst>
          </c:dPt>
          <c:dPt>
            <c:idx val="22"/>
            <c:invertIfNegative val="0"/>
            <c:bubble3D val="0"/>
            <c:spPr>
              <a:solidFill>
                <a:srgbClr val="D5A8E7"/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EBE-4BE8-80F9-278AEB376CB5}"/>
              </c:ext>
            </c:extLst>
          </c:dPt>
          <c:dPt>
            <c:idx val="23"/>
            <c:invertIfNegative val="0"/>
            <c:bubble3D val="0"/>
            <c:spPr>
              <a:solidFill>
                <a:srgbClr val="D5A8E7"/>
              </a:solidFill>
              <a:ln>
                <a:solidFill>
                  <a:srgbClr val="D5A8E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0EBE-4BE8-80F9-278AEB376CB5}"/>
              </c:ext>
            </c:extLst>
          </c:dPt>
          <c:cat>
            <c:strRef>
              <c:f>'Gantt Chart - Manual Duration'!$B$3:$B$27</c:f>
              <c:strCache>
                <c:ptCount val="25"/>
                <c:pt idx="0">
                  <c:v>Planning &amp; Analysis</c:v>
                </c:pt>
                <c:pt idx="1">
                  <c:v>Setting up Git environment and repository</c:v>
                </c:pt>
                <c:pt idx="2">
                  <c:v>Decide on a project management tool </c:v>
                </c:pt>
                <c:pt idx="3">
                  <c:v>Deciding on milestones</c:v>
                </c:pt>
                <c:pt idx="4">
                  <c:v>Getting familiar with Twitter API</c:v>
                </c:pt>
                <c:pt idx="5">
                  <c:v>Preperation of requirement document</c:v>
                </c:pt>
                <c:pt idx="6">
                  <c:v>Completion of Requirement Phase</c:v>
                </c:pt>
                <c:pt idx="7">
                  <c:v>Design</c:v>
                </c:pt>
                <c:pt idx="8">
                  <c:v>Design of 1st user story</c:v>
                </c:pt>
                <c:pt idx="9">
                  <c:v>Design of 2nd user story</c:v>
                </c:pt>
                <c:pt idx="10">
                  <c:v>Design of 3rd user story</c:v>
                </c:pt>
                <c:pt idx="11">
                  <c:v>Prepartion of flask environment and standards on Pycharm</c:v>
                </c:pt>
                <c:pt idx="12">
                  <c:v>Other tools and software to be used to create the application</c:v>
                </c:pt>
                <c:pt idx="13">
                  <c:v>Completion of Design Phase</c:v>
                </c:pt>
                <c:pt idx="14">
                  <c:v>Implemantation</c:v>
                </c:pt>
                <c:pt idx="15">
                  <c:v>Installing system enviroments</c:v>
                </c:pt>
                <c:pt idx="16">
                  <c:v>Creating &amp; testing databases</c:v>
                </c:pt>
                <c:pt idx="17">
                  <c:v>Preparing test case procedures</c:v>
                </c:pt>
                <c:pt idx="18">
                  <c:v>Coding &amp; compiling</c:v>
                </c:pt>
                <c:pt idx="19">
                  <c:v>Performing unit test for each method in the code</c:v>
                </c:pt>
                <c:pt idx="20">
                  <c:v>Completion of Implemantation Phase</c:v>
                </c:pt>
                <c:pt idx="21">
                  <c:v>Testing &amp; Submission</c:v>
                </c:pt>
                <c:pt idx="22">
                  <c:v>User story testing</c:v>
                </c:pt>
                <c:pt idx="23">
                  <c:v>Automation</c:v>
                </c:pt>
                <c:pt idx="24">
                  <c:v>Final Submission of the Project</c:v>
                </c:pt>
              </c:strCache>
            </c:strRef>
          </c:cat>
          <c:val>
            <c:numRef>
              <c:f>'Gantt Chart - Manual Duration'!$G$3:$G$27</c:f>
              <c:numCache>
                <c:formatCode>0</c:formatCode>
                <c:ptCount val="2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3</c:v>
                </c:pt>
                <c:pt idx="12">
                  <c:v>31</c:v>
                </c:pt>
                <c:pt idx="14">
                  <c:v>40</c:v>
                </c:pt>
                <c:pt idx="15">
                  <c:v>15</c:v>
                </c:pt>
                <c:pt idx="16">
                  <c:v>6</c:v>
                </c:pt>
                <c:pt idx="17">
                  <c:v>1</c:v>
                </c:pt>
                <c:pt idx="18">
                  <c:v>29</c:v>
                </c:pt>
                <c:pt idx="19">
                  <c:v>30</c:v>
                </c:pt>
                <c:pt idx="21">
                  <c:v>11</c:v>
                </c:pt>
                <c:pt idx="22">
                  <c:v>6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EBE-4BE8-80F9-278AEB37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48"/>
          <c:min val="4314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-yy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110835</xdr:colOff>
      <xdr:row>27</xdr:row>
      <xdr:rowOff>110837</xdr:rowOff>
    </xdr:from>
    <xdr:to>
      <xdr:col>16</xdr:col>
      <xdr:colOff>374073</xdr:colOff>
      <xdr:row>62</xdr:row>
      <xdr:rowOff>54064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39973E-76D7-4181-8ECD-D67634C72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73359</xdr:colOff>
      <xdr:row>8</xdr:row>
      <xdr:rowOff>119208</xdr:rowOff>
    </xdr:from>
    <xdr:to>
      <xdr:col>0</xdr:col>
      <xdr:colOff>142068</xdr:colOff>
      <xdr:row>8</xdr:row>
      <xdr:rowOff>191146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0827EE9-9A8E-4DD8-96C4-AEB8591D021A}"/>
            </a:ext>
          </a:extLst>
        </xdr:cNvPr>
        <xdr:cNvSpPr/>
      </xdr:nvSpPr>
      <xdr:spPr>
        <a:xfrm>
          <a:off x="73359" y="1006714"/>
          <a:ext cx="68709" cy="71938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73359</xdr:colOff>
      <xdr:row>8</xdr:row>
      <xdr:rowOff>117130</xdr:rowOff>
    </xdr:from>
    <xdr:to>
      <xdr:col>0</xdr:col>
      <xdr:colOff>142068</xdr:colOff>
      <xdr:row>8</xdr:row>
      <xdr:rowOff>189068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7CAF7C5-8117-4AEA-98F9-54CDFBCEC12E}"/>
            </a:ext>
          </a:extLst>
        </xdr:cNvPr>
        <xdr:cNvSpPr/>
      </xdr:nvSpPr>
      <xdr:spPr>
        <a:xfrm>
          <a:off x="73359" y="1004636"/>
          <a:ext cx="68709" cy="71938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73359</xdr:colOff>
      <xdr:row>15</xdr:row>
      <xdr:rowOff>119208</xdr:rowOff>
    </xdr:from>
    <xdr:to>
      <xdr:col>0</xdr:col>
      <xdr:colOff>142068</xdr:colOff>
      <xdr:row>15</xdr:row>
      <xdr:rowOff>191146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BBDA5FA-5CC0-4FA5-B954-78CFDEC822FD}"/>
            </a:ext>
          </a:extLst>
        </xdr:cNvPr>
        <xdr:cNvSpPr/>
      </xdr:nvSpPr>
      <xdr:spPr>
        <a:xfrm>
          <a:off x="73359" y="3203067"/>
          <a:ext cx="68709" cy="71938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73359</xdr:colOff>
      <xdr:row>26</xdr:row>
      <xdr:rowOff>119208</xdr:rowOff>
    </xdr:from>
    <xdr:to>
      <xdr:col>0</xdr:col>
      <xdr:colOff>142068</xdr:colOff>
      <xdr:row>26</xdr:row>
      <xdr:rowOff>191146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AA39C152-F41C-4967-B523-4F6B8D8EBF74}"/>
            </a:ext>
          </a:extLst>
        </xdr:cNvPr>
        <xdr:cNvSpPr/>
      </xdr:nvSpPr>
      <xdr:spPr>
        <a:xfrm>
          <a:off x="73359" y="7314665"/>
          <a:ext cx="68709" cy="71938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73359</xdr:colOff>
      <xdr:row>22</xdr:row>
      <xdr:rowOff>119208</xdr:rowOff>
    </xdr:from>
    <xdr:to>
      <xdr:col>0</xdr:col>
      <xdr:colOff>142068</xdr:colOff>
      <xdr:row>22</xdr:row>
      <xdr:rowOff>191146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9395154-D9E6-4D0E-ABF2-2B6D2A14A18A}"/>
            </a:ext>
          </a:extLst>
        </xdr:cNvPr>
        <xdr:cNvSpPr/>
      </xdr:nvSpPr>
      <xdr:spPr>
        <a:xfrm>
          <a:off x="73359" y="7060335"/>
          <a:ext cx="68709" cy="71938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110836</xdr:colOff>
      <xdr:row>39</xdr:row>
      <xdr:rowOff>110837</xdr:rowOff>
    </xdr:from>
    <xdr:to>
      <xdr:col>1</xdr:col>
      <xdr:colOff>581891</xdr:colOff>
      <xdr:row>42</xdr:row>
      <xdr:rowOff>55418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DF509FC-80A4-4217-8E87-8C0F832B4BC1}"/>
            </a:ext>
          </a:extLst>
        </xdr:cNvPr>
        <xdr:cNvSpPr txBox="1"/>
      </xdr:nvSpPr>
      <xdr:spPr>
        <a:xfrm>
          <a:off x="318654" y="13023273"/>
          <a:ext cx="471055" cy="900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r>
            <a:rPr lang="tr-TR" sz="2000"/>
            <a:t>DESIGN</a:t>
          </a:r>
          <a:endParaRPr lang="en-US" sz="2000"/>
        </a:p>
      </xdr:txBody>
    </xdr:sp>
    <xdr:clientData/>
  </xdr:twoCellAnchor>
  <xdr:twoCellAnchor>
    <xdr:from>
      <xdr:col>1</xdr:col>
      <xdr:colOff>152400</xdr:colOff>
      <xdr:row>30</xdr:row>
      <xdr:rowOff>83127</xdr:rowOff>
    </xdr:from>
    <xdr:to>
      <xdr:col>1</xdr:col>
      <xdr:colOff>623455</xdr:colOff>
      <xdr:row>35</xdr:row>
      <xdr:rowOff>290945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9FA5950-B4C4-488B-B3B8-2512A3AF9713}"/>
            </a:ext>
          </a:extLst>
        </xdr:cNvPr>
        <xdr:cNvSpPr txBox="1"/>
      </xdr:nvSpPr>
      <xdr:spPr>
        <a:xfrm>
          <a:off x="360218" y="10127672"/>
          <a:ext cx="471055" cy="1801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r>
            <a:rPr lang="tr-TR" sz="2000"/>
            <a:t>REQUIREMENTS</a:t>
          </a:r>
        </a:p>
      </xdr:txBody>
    </xdr:sp>
    <xdr:clientData/>
  </xdr:twoCellAnchor>
  <xdr:twoCellAnchor>
    <xdr:from>
      <xdr:col>1</xdr:col>
      <xdr:colOff>83127</xdr:colOff>
      <xdr:row>45</xdr:row>
      <xdr:rowOff>235527</xdr:rowOff>
    </xdr:from>
    <xdr:to>
      <xdr:col>1</xdr:col>
      <xdr:colOff>554182</xdr:colOff>
      <xdr:row>53</xdr:row>
      <xdr:rowOff>69272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2C61D1F-29F7-4394-848F-0C9A9F2D60C4}"/>
            </a:ext>
          </a:extLst>
        </xdr:cNvPr>
        <xdr:cNvSpPr txBox="1"/>
      </xdr:nvSpPr>
      <xdr:spPr>
        <a:xfrm>
          <a:off x="290945" y="15059891"/>
          <a:ext cx="471055" cy="2133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b"/>
        <a:lstStyle/>
        <a:p>
          <a:r>
            <a:rPr lang="tr-TR" sz="2000"/>
            <a:t>IMPLEMENTATION</a:t>
          </a:r>
          <a:endParaRPr lang="en-US" sz="2000"/>
        </a:p>
      </xdr:txBody>
    </xdr:sp>
    <xdr:clientData/>
  </xdr:twoCellAnchor>
  <xdr:twoCellAnchor>
    <xdr:from>
      <xdr:col>1</xdr:col>
      <xdr:colOff>55418</xdr:colOff>
      <xdr:row>55</xdr:row>
      <xdr:rowOff>69273</xdr:rowOff>
    </xdr:from>
    <xdr:to>
      <xdr:col>1</xdr:col>
      <xdr:colOff>526473</xdr:colOff>
      <xdr:row>60</xdr:row>
      <xdr:rowOff>166253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AEAF899-1F57-4F45-95D3-BE28AD6BE9F4}"/>
            </a:ext>
          </a:extLst>
        </xdr:cNvPr>
        <xdr:cNvSpPr txBox="1"/>
      </xdr:nvSpPr>
      <xdr:spPr>
        <a:xfrm>
          <a:off x="263236" y="17581418"/>
          <a:ext cx="471055" cy="1066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b"/>
        <a:lstStyle/>
        <a:p>
          <a:r>
            <a:rPr lang="tr-TR" sz="2000"/>
            <a:t>TESTING</a:t>
          </a:r>
          <a:endParaRPr lang="en-US" sz="20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0.00144</cdr:x>
      <cdr:y>0.34219</cdr:y>
    </cdr:from>
    <cdr:to>
      <cdr:x>0.26648</cdr:x>
      <cdr:y>0.34338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039D1A3-AF6D-46CC-89EA-8B7417849C4A}"/>
            </a:ext>
          </a:extLst>
        </cdr:cNvPr>
        <cdr:cNvCxnSpPr/>
      </cdr:nvCxnSpPr>
      <cdr:spPr>
        <a:xfrm xmlns:a="http://schemas.openxmlformats.org/drawingml/2006/main">
          <a:off x="27682" y="3382562"/>
          <a:ext cx="5087907" cy="118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0.5962</cdr:y>
    </cdr:from>
    <cdr:to>
      <cdr:x>0.26672</cdr:x>
      <cdr:y>0.59628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D5DF4B6C-1BCA-469D-94AD-352BC3C79306}"/>
            </a:ext>
          </a:extLst>
        </cdr:cNvPr>
        <cdr:cNvCxnSpPr/>
      </cdr:nvCxnSpPr>
      <cdr:spPr>
        <a:xfrm xmlns:a="http://schemas.openxmlformats.org/drawingml/2006/main" flipV="1">
          <a:off x="0" y="5876879"/>
          <a:ext cx="5114881" cy="79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0.84388</cdr:y>
    </cdr:from>
    <cdr:to>
      <cdr:x>0.26672</cdr:x>
      <cdr:y>0.84438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3C25B3D-C403-4D48-A0E8-F8A2ADD90DF6}"/>
            </a:ext>
          </a:extLst>
        </cdr:cNvPr>
        <cdr:cNvCxnSpPr/>
      </cdr:nvCxnSpPr>
      <cdr:spPr>
        <a:xfrm xmlns:a="http://schemas.openxmlformats.org/drawingml/2006/main">
          <a:off x="0" y="8318330"/>
          <a:ext cx="5114881" cy="497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0.45061</cdr:x>
      <cdr:y>0.31159</cdr:y>
    </cdr:from>
    <cdr:to>
      <cdr:x>0.46647</cdr:x>
      <cdr:y>0.3408</cdr:y>
    </cdr:to>
    <cdr:sp macro="" textlink="">
      <cdr:nvSpPr>
        <cdr:cNvPr id="11" name="Star: 4 Points 10">
          <a:extLst xmlns:a="http://schemas.openxmlformats.org/drawingml/2006/main">
            <a:ext uri="{FF2B5EF4-FFF2-40B4-BE49-F238E27FC236}">
              <a16:creationId xmlns:a16="http://schemas.microsoft.com/office/drawing/2014/main" id="{EC678CAC-CE83-4DE9-A314-4D4D45A9A719}"/>
            </a:ext>
          </a:extLst>
        </cdr:cNvPr>
        <cdr:cNvSpPr/>
      </cdr:nvSpPr>
      <cdr:spPr>
        <a:xfrm xmlns:a="http://schemas.openxmlformats.org/drawingml/2006/main">
          <a:off x="8659093" y="3103418"/>
          <a:ext cx="304800" cy="290945"/>
        </a:xfrm>
        <a:prstGeom xmlns:a="http://schemas.openxmlformats.org/drawingml/2006/main" prst="star4">
          <a:avLst/>
        </a:prstGeom>
        <a:solidFill xmlns:a="http://schemas.openxmlformats.org/drawingml/2006/main">
          <a:schemeClr val="tx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0.62485</cdr:x>
      <cdr:y>0.5629</cdr:y>
    </cdr:from>
    <cdr:to>
      <cdr:x>0.64071</cdr:x>
      <cdr:y>0.59211</cdr:y>
    </cdr:to>
    <cdr:sp macro="" textlink="">
      <cdr:nvSpPr>
        <cdr:cNvPr id="12" name="Star: 4 Points 11">
          <a:extLst xmlns:a="http://schemas.openxmlformats.org/drawingml/2006/main">
            <a:ext uri="{FF2B5EF4-FFF2-40B4-BE49-F238E27FC236}">
              <a16:creationId xmlns:a16="http://schemas.microsoft.com/office/drawing/2014/main" id="{A8FDF07B-16C7-4B3A-B4AE-597AA55A4B59}"/>
            </a:ext>
          </a:extLst>
        </cdr:cNvPr>
        <cdr:cNvSpPr/>
      </cdr:nvSpPr>
      <cdr:spPr>
        <a:xfrm xmlns:a="http://schemas.openxmlformats.org/drawingml/2006/main">
          <a:off x="12007272" y="5606473"/>
          <a:ext cx="304800" cy="290945"/>
        </a:xfrm>
        <a:prstGeom xmlns:a="http://schemas.openxmlformats.org/drawingml/2006/main" prst="star4">
          <a:avLst/>
        </a:prstGeom>
        <a:solidFill xmlns:a="http://schemas.openxmlformats.org/drawingml/2006/main">
          <a:schemeClr val="tx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0.9073</cdr:x>
      <cdr:y>0.81328</cdr:y>
    </cdr:from>
    <cdr:to>
      <cdr:x>0.92316</cdr:x>
      <cdr:y>0.84249</cdr:y>
    </cdr:to>
    <cdr:sp macro="" textlink="">
      <cdr:nvSpPr>
        <cdr:cNvPr id="13" name="Star: 4 Points 12">
          <a:extLst xmlns:a="http://schemas.openxmlformats.org/drawingml/2006/main">
            <a:ext uri="{FF2B5EF4-FFF2-40B4-BE49-F238E27FC236}">
              <a16:creationId xmlns:a16="http://schemas.microsoft.com/office/drawing/2014/main" id="{472C6AB0-11B4-47FC-BD1C-4DEFDD242D0B}"/>
            </a:ext>
          </a:extLst>
        </cdr:cNvPr>
        <cdr:cNvSpPr/>
      </cdr:nvSpPr>
      <cdr:spPr>
        <a:xfrm xmlns:a="http://schemas.openxmlformats.org/drawingml/2006/main">
          <a:off x="17434855" y="8100291"/>
          <a:ext cx="304800" cy="290945"/>
        </a:xfrm>
        <a:prstGeom xmlns:a="http://schemas.openxmlformats.org/drawingml/2006/main" prst="star4">
          <a:avLst/>
        </a:prstGeom>
        <a:solidFill xmlns:a="http://schemas.openxmlformats.org/drawingml/2006/main">
          <a:schemeClr val="tx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0.96154</cdr:x>
      <cdr:y>0.95383</cdr:y>
    </cdr:from>
    <cdr:to>
      <cdr:x>0.97735</cdr:x>
      <cdr:y>0.98337</cdr:y>
    </cdr:to>
    <cdr:sp macro="" textlink="">
      <cdr:nvSpPr>
        <cdr:cNvPr id="14" name="Star: 4 Points 13">
          <a:extLst xmlns:a="http://schemas.openxmlformats.org/drawingml/2006/main">
            <a:ext uri="{FF2B5EF4-FFF2-40B4-BE49-F238E27FC236}">
              <a16:creationId xmlns:a16="http://schemas.microsoft.com/office/drawing/2014/main" id="{35A6274C-172F-41BC-BFAA-9F1E8F7605CA}"/>
            </a:ext>
          </a:extLst>
        </cdr:cNvPr>
        <cdr:cNvSpPr/>
      </cdr:nvSpPr>
      <cdr:spPr>
        <a:xfrm xmlns:a="http://schemas.openxmlformats.org/drawingml/2006/main">
          <a:off x="18477171" y="9500173"/>
          <a:ext cx="303749" cy="294219"/>
        </a:xfrm>
        <a:prstGeom xmlns:a="http://schemas.openxmlformats.org/drawingml/2006/main" prst="star4">
          <a:avLst/>
        </a:prstGeom>
        <a:solidFill xmlns:a="http://schemas.openxmlformats.org/drawingml/2006/main">
          <a:schemeClr val="tx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workbookViewId="0">
      <selection activeCell="W2" sqref="W2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4" width="13" customWidth="1"/>
    <col min="5" max="5" width="14.19921875" customWidth="1"/>
    <col min="6" max="6" width="2.296875" customWidth="1"/>
    <col min="7" max="7" width="27.796875" customWidth="1"/>
    <col min="9" max="9" width="1.5" customWidth="1"/>
    <col min="10" max="10" width="4.5" customWidth="1"/>
    <col min="12" max="12" width="15.19921875" customWidth="1"/>
    <col min="17" max="18" width="10.796875" customWidth="1"/>
    <col min="20" max="20" width="11.5" customWidth="1"/>
  </cols>
  <sheetData>
    <row r="1" spans="2:20" ht="30" customHeight="1" x14ac:dyDescent="0.3"/>
    <row r="2" spans="2:20" ht="87" customHeight="1" x14ac:dyDescent="0.3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2:20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.049999999999997" customHeight="1" x14ac:dyDescent="0.3">
      <c r="B4" s="10" t="s">
        <v>24</v>
      </c>
      <c r="C4" s="10" t="s">
        <v>0</v>
      </c>
      <c r="D4" s="10" t="s">
        <v>19</v>
      </c>
      <c r="E4" s="10" t="s">
        <v>21</v>
      </c>
      <c r="F4" s="2"/>
      <c r="G4" s="16" t="s">
        <v>25</v>
      </c>
      <c r="H4" s="11">
        <f>C5</f>
        <v>42576</v>
      </c>
      <c r="J4" s="48" t="s">
        <v>31</v>
      </c>
      <c r="K4" s="48"/>
      <c r="L4" s="48"/>
      <c r="M4" s="48"/>
      <c r="N4" s="48"/>
      <c r="O4" s="48"/>
      <c r="P4" s="48"/>
      <c r="Q4" s="48"/>
    </row>
    <row r="5" spans="2:20" ht="25.05" customHeight="1" x14ac:dyDescent="0.3">
      <c r="B5" s="21" t="s">
        <v>2</v>
      </c>
      <c r="C5" s="3">
        <v>42576</v>
      </c>
      <c r="D5" s="3">
        <v>42581</v>
      </c>
      <c r="E5" s="17">
        <f t="shared" ref="E5:E29" si="0">IF(ISBLANK(C5),"", (D5-C5))</f>
        <v>5</v>
      </c>
      <c r="F5" s="2"/>
    </row>
    <row r="6" spans="2:20" ht="25.05" customHeight="1" x14ac:dyDescent="0.3">
      <c r="B6" s="21" t="s">
        <v>3</v>
      </c>
      <c r="C6" s="3">
        <v>42578</v>
      </c>
      <c r="D6" s="3">
        <v>42583</v>
      </c>
      <c r="E6" s="17">
        <f t="shared" si="0"/>
        <v>5</v>
      </c>
      <c r="F6" s="2"/>
    </row>
    <row r="7" spans="2:20" ht="25.05" customHeight="1" x14ac:dyDescent="0.3">
      <c r="B7" s="21" t="s">
        <v>4</v>
      </c>
      <c r="C7" s="3">
        <v>42578</v>
      </c>
      <c r="D7" s="3">
        <v>42586</v>
      </c>
      <c r="E7" s="17">
        <f t="shared" si="0"/>
        <v>8</v>
      </c>
      <c r="F7" s="2"/>
    </row>
    <row r="8" spans="2:20" ht="25.05" customHeight="1" x14ac:dyDescent="0.3">
      <c r="B8" s="21" t="s">
        <v>5</v>
      </c>
      <c r="C8" s="3">
        <v>42578</v>
      </c>
      <c r="D8" s="3">
        <v>42588</v>
      </c>
      <c r="E8" s="17">
        <f t="shared" si="0"/>
        <v>10</v>
      </c>
      <c r="F8" s="2"/>
    </row>
    <row r="9" spans="2:20" ht="25.05" customHeight="1" x14ac:dyDescent="0.3">
      <c r="B9" s="21" t="s">
        <v>6</v>
      </c>
      <c r="C9" s="3">
        <v>42583</v>
      </c>
      <c r="D9" s="3">
        <v>42591</v>
      </c>
      <c r="E9" s="17">
        <f t="shared" si="0"/>
        <v>8</v>
      </c>
      <c r="F9" s="2"/>
    </row>
    <row r="10" spans="2:20" ht="25.05" customHeight="1" x14ac:dyDescent="0.3">
      <c r="B10" s="21" t="s">
        <v>7</v>
      </c>
      <c r="C10" s="3">
        <v>42583</v>
      </c>
      <c r="D10" s="3">
        <v>42587</v>
      </c>
      <c r="E10" s="17">
        <f t="shared" si="0"/>
        <v>4</v>
      </c>
      <c r="F10" s="2"/>
    </row>
    <row r="11" spans="2:20" ht="25.05" customHeight="1" x14ac:dyDescent="0.3">
      <c r="B11" s="21" t="s">
        <v>8</v>
      </c>
      <c r="C11" s="3">
        <v>42585</v>
      </c>
      <c r="D11" s="3">
        <v>42592</v>
      </c>
      <c r="E11" s="17">
        <f t="shared" si="0"/>
        <v>7</v>
      </c>
      <c r="F11" s="2"/>
    </row>
    <row r="12" spans="2:20" ht="25.05" customHeight="1" x14ac:dyDescent="0.3">
      <c r="B12" s="21" t="s">
        <v>9</v>
      </c>
      <c r="C12" s="3">
        <v>42587</v>
      </c>
      <c r="D12" s="3">
        <v>42594</v>
      </c>
      <c r="E12" s="17">
        <f t="shared" si="0"/>
        <v>7</v>
      </c>
      <c r="F12" s="2"/>
    </row>
    <row r="13" spans="2:20" ht="25.05" customHeight="1" x14ac:dyDescent="0.3">
      <c r="B13" s="21" t="s">
        <v>10</v>
      </c>
      <c r="C13" s="3">
        <v>42588</v>
      </c>
      <c r="D13" s="3">
        <v>42591</v>
      </c>
      <c r="E13" s="17">
        <f t="shared" si="0"/>
        <v>3</v>
      </c>
      <c r="F13" s="2"/>
    </row>
    <row r="14" spans="2:20" ht="25.05" customHeight="1" x14ac:dyDescent="0.3">
      <c r="B14" s="21" t="s">
        <v>11</v>
      </c>
      <c r="C14" s="3">
        <v>42588</v>
      </c>
      <c r="D14" s="3">
        <v>42592</v>
      </c>
      <c r="E14" s="17">
        <f t="shared" si="0"/>
        <v>4</v>
      </c>
      <c r="F14" s="2"/>
    </row>
    <row r="15" spans="2:20" ht="25.05" customHeight="1" x14ac:dyDescent="0.3">
      <c r="B15" s="21" t="s">
        <v>12</v>
      </c>
      <c r="C15" s="3">
        <v>42589</v>
      </c>
      <c r="D15" s="3">
        <v>42595</v>
      </c>
      <c r="E15" s="17">
        <f t="shared" si="0"/>
        <v>6</v>
      </c>
      <c r="F15" s="2"/>
    </row>
    <row r="16" spans="2:20" ht="25.05" customHeight="1" x14ac:dyDescent="0.3">
      <c r="B16" s="21" t="s">
        <v>13</v>
      </c>
      <c r="C16" s="3">
        <v>42592</v>
      </c>
      <c r="D16" s="3">
        <v>42598</v>
      </c>
      <c r="E16" s="17">
        <f t="shared" si="0"/>
        <v>6</v>
      </c>
      <c r="F16" s="2"/>
    </row>
    <row r="17" spans="2:16" ht="25.05" customHeight="1" x14ac:dyDescent="0.3">
      <c r="B17" s="21" t="s">
        <v>14</v>
      </c>
      <c r="C17" s="3">
        <v>42596</v>
      </c>
      <c r="D17" s="3">
        <v>42601</v>
      </c>
      <c r="E17" s="17">
        <f t="shared" si="0"/>
        <v>5</v>
      </c>
      <c r="F17" s="2"/>
    </row>
    <row r="18" spans="2:16" ht="25.05" customHeight="1" x14ac:dyDescent="0.3">
      <c r="B18" s="21" t="s">
        <v>15</v>
      </c>
      <c r="C18" s="3">
        <v>42597</v>
      </c>
      <c r="D18" s="3">
        <v>42605</v>
      </c>
      <c r="E18" s="17">
        <f t="shared" si="0"/>
        <v>8</v>
      </c>
      <c r="F18" s="2"/>
    </row>
    <row r="19" spans="2:16" ht="25.05" customHeight="1" x14ac:dyDescent="0.3">
      <c r="B19" s="21" t="s">
        <v>16</v>
      </c>
      <c r="C19" s="3">
        <v>42598</v>
      </c>
      <c r="D19" s="3">
        <v>42608</v>
      </c>
      <c r="E19" s="17">
        <f t="shared" si="0"/>
        <v>10</v>
      </c>
      <c r="F19" s="2"/>
    </row>
    <row r="20" spans="2:16" ht="25.05" customHeight="1" x14ac:dyDescent="0.3">
      <c r="B20" s="21" t="s">
        <v>17</v>
      </c>
      <c r="C20" s="3">
        <v>42599</v>
      </c>
      <c r="D20" s="3">
        <v>42610</v>
      </c>
      <c r="E20" s="17">
        <f t="shared" si="0"/>
        <v>11</v>
      </c>
      <c r="F20" s="2"/>
    </row>
    <row r="21" spans="2:16" ht="25.05" customHeight="1" x14ac:dyDescent="0.3">
      <c r="B21" s="21" t="s">
        <v>18</v>
      </c>
      <c r="C21" s="3">
        <v>42600</v>
      </c>
      <c r="D21" s="3">
        <v>42611</v>
      </c>
      <c r="E21" s="17">
        <f t="shared" si="0"/>
        <v>11</v>
      </c>
      <c r="F21" s="2"/>
    </row>
    <row r="22" spans="2:16" ht="25.05" customHeight="1" x14ac:dyDescent="0.3">
      <c r="B22" s="21"/>
      <c r="C22" s="3"/>
      <c r="D22" s="3"/>
      <c r="E22" s="17" t="str">
        <f t="shared" si="0"/>
        <v/>
      </c>
      <c r="F22" s="2"/>
    </row>
    <row r="23" spans="2:16" ht="25.05" customHeight="1" x14ac:dyDescent="0.3">
      <c r="B23" s="21"/>
      <c r="C23" s="3"/>
      <c r="D23" s="3"/>
      <c r="E23" s="17" t="str">
        <f t="shared" si="0"/>
        <v/>
      </c>
      <c r="F23" s="2"/>
    </row>
    <row r="24" spans="2:16" ht="25.05" customHeight="1" x14ac:dyDescent="0.3">
      <c r="B24" s="21"/>
      <c r="C24" s="3"/>
      <c r="D24" s="3"/>
      <c r="E24" s="17" t="str">
        <f t="shared" si="0"/>
        <v/>
      </c>
      <c r="F24" s="2"/>
    </row>
    <row r="25" spans="2:16" ht="25.05" customHeight="1" x14ac:dyDescent="0.3">
      <c r="B25" s="21"/>
      <c r="C25" s="3"/>
      <c r="D25" s="3"/>
      <c r="E25" s="17" t="str">
        <f t="shared" si="0"/>
        <v/>
      </c>
      <c r="F25" s="2"/>
    </row>
    <row r="26" spans="2:16" ht="25.05" customHeight="1" x14ac:dyDescent="0.3">
      <c r="B26" s="21"/>
      <c r="C26" s="3"/>
      <c r="D26" s="3"/>
      <c r="E26" s="17" t="str">
        <f t="shared" si="0"/>
        <v/>
      </c>
      <c r="F26" s="2"/>
    </row>
    <row r="27" spans="2:16" ht="25.05" customHeight="1" x14ac:dyDescent="0.3">
      <c r="B27" s="21"/>
      <c r="C27" s="3"/>
      <c r="D27" s="3"/>
      <c r="E27" s="17" t="str">
        <f t="shared" si="0"/>
        <v/>
      </c>
      <c r="F27" s="2"/>
    </row>
    <row r="28" spans="2:16" ht="25.05" customHeight="1" x14ac:dyDescent="0.3">
      <c r="B28" s="21"/>
      <c r="C28" s="3"/>
      <c r="D28" s="3"/>
      <c r="E28" s="17" t="str">
        <f t="shared" si="0"/>
        <v/>
      </c>
    </row>
    <row r="29" spans="2:16" ht="25.05" customHeight="1" x14ac:dyDescent="0.3">
      <c r="B29" s="21"/>
      <c r="C29" s="3"/>
      <c r="D29" s="3"/>
      <c r="E29" s="17" t="str">
        <f t="shared" si="0"/>
        <v/>
      </c>
    </row>
    <row r="32" spans="2:16" ht="25.05" customHeight="1" x14ac:dyDescent="0.3">
      <c r="G32" s="20" t="s">
        <v>26</v>
      </c>
      <c r="H32" s="45" t="s">
        <v>29</v>
      </c>
      <c r="I32" s="45"/>
      <c r="J32" s="45"/>
      <c r="K32" s="45"/>
      <c r="L32" s="45"/>
      <c r="M32" s="47" t="s">
        <v>30</v>
      </c>
      <c r="N32" s="47"/>
      <c r="O32" s="47"/>
      <c r="P32" s="47"/>
    </row>
    <row r="33" spans="8:16" ht="43.95" customHeight="1" x14ac:dyDescent="0.3">
      <c r="H33" s="46" t="s">
        <v>27</v>
      </c>
      <c r="I33" s="46"/>
      <c r="J33" s="46"/>
      <c r="K33" s="46"/>
      <c r="L33" s="46"/>
      <c r="M33" s="46" t="s">
        <v>28</v>
      </c>
      <c r="N33" s="46"/>
      <c r="O33" s="46"/>
      <c r="P33" s="46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53"/>
  <sheetViews>
    <sheetView showGridLines="0" workbookViewId="0">
      <selection activeCell="B30" sqref="B30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8" width="12.69921875" customWidth="1"/>
    <col min="9" max="9" width="3.5" customWidth="1"/>
    <col min="10" max="10" width="25" customWidth="1"/>
    <col min="12" max="12" width="2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22" ht="30" customHeight="1" x14ac:dyDescent="0.3"/>
    <row r="2" spans="2:22" ht="87" customHeight="1" x14ac:dyDescent="0.3"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5"/>
      <c r="U2" s="5"/>
      <c r="V2" s="5"/>
    </row>
    <row r="3" spans="2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.049999999999997" customHeight="1" x14ac:dyDescent="0.3">
      <c r="B4" s="14" t="s">
        <v>24</v>
      </c>
      <c r="C4" s="14" t="s">
        <v>0</v>
      </c>
      <c r="D4" s="14" t="s">
        <v>19</v>
      </c>
      <c r="E4" s="14" t="s">
        <v>22</v>
      </c>
      <c r="F4" s="14" t="s">
        <v>1</v>
      </c>
      <c r="G4" s="14" t="s">
        <v>23</v>
      </c>
      <c r="H4" s="15" t="s">
        <v>20</v>
      </c>
      <c r="J4" s="16" t="s">
        <v>25</v>
      </c>
      <c r="K4" s="11">
        <f>C5</f>
        <v>42576</v>
      </c>
      <c r="M4" s="50" t="s">
        <v>31</v>
      </c>
      <c r="N4" s="50"/>
      <c r="O4" s="50"/>
      <c r="P4" s="50"/>
      <c r="Q4" s="50"/>
      <c r="R4" s="50"/>
      <c r="S4" s="50"/>
    </row>
    <row r="5" spans="2:22" ht="25.05" customHeight="1" x14ac:dyDescent="0.3">
      <c r="B5" s="23" t="s">
        <v>2</v>
      </c>
      <c r="C5" s="3">
        <v>42576</v>
      </c>
      <c r="D5" s="3">
        <v>42581</v>
      </c>
      <c r="E5" s="18">
        <f t="shared" ref="E5:E29" si="0">IF(D5="","",SUM(F5:G5))</f>
        <v>5</v>
      </c>
      <c r="F5" s="7">
        <f t="shared" ref="F5:F29" si="1">IF(((D5)=""),"",(H5)*(D5-C5))</f>
        <v>2.5</v>
      </c>
      <c r="G5" s="19">
        <f t="shared" ref="G5:G29" si="2">IF(F5="","",(D5-C5)-F5)</f>
        <v>2.5</v>
      </c>
      <c r="H5" s="6">
        <v>0.5</v>
      </c>
    </row>
    <row r="6" spans="2:22" ht="25.05" customHeight="1" x14ac:dyDescent="0.3">
      <c r="B6" s="23" t="s">
        <v>3</v>
      </c>
      <c r="C6" s="3">
        <v>42578</v>
      </c>
      <c r="D6" s="3">
        <v>42583</v>
      </c>
      <c r="E6" s="18">
        <f t="shared" si="0"/>
        <v>5</v>
      </c>
      <c r="F6" s="7">
        <f t="shared" si="1"/>
        <v>3.75</v>
      </c>
      <c r="G6" s="19">
        <f t="shared" si="2"/>
        <v>1.25</v>
      </c>
      <c r="H6" s="6">
        <v>0.75</v>
      </c>
      <c r="J6" s="4"/>
    </row>
    <row r="7" spans="2:22" ht="25.05" customHeight="1" x14ac:dyDescent="0.3">
      <c r="B7" s="23" t="s">
        <v>4</v>
      </c>
      <c r="C7" s="3">
        <v>42578</v>
      </c>
      <c r="D7" s="3">
        <v>42586</v>
      </c>
      <c r="E7" s="18">
        <f t="shared" si="0"/>
        <v>8</v>
      </c>
      <c r="F7" s="7">
        <f t="shared" si="1"/>
        <v>2</v>
      </c>
      <c r="G7" s="19">
        <f t="shared" si="2"/>
        <v>6</v>
      </c>
      <c r="H7" s="6">
        <v>0.25</v>
      </c>
    </row>
    <row r="8" spans="2:22" ht="25.05" customHeight="1" x14ac:dyDescent="0.3">
      <c r="B8" s="23" t="s">
        <v>5</v>
      </c>
      <c r="C8" s="3">
        <v>42580</v>
      </c>
      <c r="D8" s="3">
        <v>42588</v>
      </c>
      <c r="E8" s="18">
        <f t="shared" si="0"/>
        <v>8</v>
      </c>
      <c r="F8" s="7">
        <f t="shared" si="1"/>
        <v>8</v>
      </c>
      <c r="G8" s="19">
        <f t="shared" si="2"/>
        <v>0</v>
      </c>
      <c r="H8" s="6">
        <v>1</v>
      </c>
    </row>
    <row r="9" spans="2:22" ht="25.05" customHeight="1" x14ac:dyDescent="0.3">
      <c r="B9" s="23" t="s">
        <v>6</v>
      </c>
      <c r="C9" s="3">
        <v>42583</v>
      </c>
      <c r="D9" s="3">
        <v>42591</v>
      </c>
      <c r="E9" s="18">
        <f t="shared" si="0"/>
        <v>8</v>
      </c>
      <c r="F9" s="7">
        <f t="shared" si="1"/>
        <v>6</v>
      </c>
      <c r="G9" s="19">
        <f t="shared" si="2"/>
        <v>2</v>
      </c>
      <c r="H9" s="6">
        <v>0.75</v>
      </c>
    </row>
    <row r="10" spans="2:22" ht="25.05" customHeight="1" x14ac:dyDescent="0.3">
      <c r="B10" s="23" t="s">
        <v>7</v>
      </c>
      <c r="C10" s="3">
        <v>42583</v>
      </c>
      <c r="D10" s="3">
        <v>42587</v>
      </c>
      <c r="E10" s="18">
        <f t="shared" si="0"/>
        <v>4</v>
      </c>
      <c r="F10" s="7">
        <f t="shared" si="1"/>
        <v>1.4</v>
      </c>
      <c r="G10" s="19">
        <f t="shared" si="2"/>
        <v>2.6</v>
      </c>
      <c r="H10" s="6">
        <v>0.35</v>
      </c>
    </row>
    <row r="11" spans="2:22" ht="25.05" customHeight="1" x14ac:dyDescent="0.3">
      <c r="B11" s="23" t="s">
        <v>8</v>
      </c>
      <c r="C11" s="3">
        <v>42585</v>
      </c>
      <c r="D11" s="3">
        <v>42592</v>
      </c>
      <c r="E11" s="18">
        <f t="shared" si="0"/>
        <v>7</v>
      </c>
      <c r="F11" s="7">
        <f t="shared" si="1"/>
        <v>1.75</v>
      </c>
      <c r="G11" s="19">
        <f t="shared" si="2"/>
        <v>5.25</v>
      </c>
      <c r="H11" s="6">
        <v>0.25</v>
      </c>
    </row>
    <row r="12" spans="2:22" ht="25.05" customHeight="1" x14ac:dyDescent="0.3">
      <c r="B12" s="23" t="s">
        <v>9</v>
      </c>
      <c r="C12" s="3">
        <v>42587</v>
      </c>
      <c r="D12" s="3">
        <v>42594</v>
      </c>
      <c r="E12" s="18">
        <f t="shared" si="0"/>
        <v>7</v>
      </c>
      <c r="F12" s="7">
        <f t="shared" si="1"/>
        <v>4.8999999999999995</v>
      </c>
      <c r="G12" s="19">
        <f t="shared" si="2"/>
        <v>2.1000000000000005</v>
      </c>
      <c r="H12" s="6">
        <v>0.7</v>
      </c>
    </row>
    <row r="13" spans="2:22" ht="25.05" customHeight="1" x14ac:dyDescent="0.3">
      <c r="B13" s="23" t="s">
        <v>10</v>
      </c>
      <c r="C13" s="3">
        <v>42585</v>
      </c>
      <c r="D13" s="3">
        <v>42591</v>
      </c>
      <c r="E13" s="18">
        <f t="shared" si="0"/>
        <v>6</v>
      </c>
      <c r="F13" s="7">
        <f t="shared" si="1"/>
        <v>0.89999999999999991</v>
      </c>
      <c r="G13" s="19">
        <f t="shared" si="2"/>
        <v>5.0999999999999996</v>
      </c>
      <c r="H13" s="6">
        <v>0.15</v>
      </c>
    </row>
    <row r="14" spans="2:22" ht="25.05" customHeight="1" x14ac:dyDescent="0.3">
      <c r="B14" s="23" t="s">
        <v>11</v>
      </c>
      <c r="C14" s="3">
        <v>42588</v>
      </c>
      <c r="D14" s="3">
        <v>42592</v>
      </c>
      <c r="E14" s="18">
        <f t="shared" si="0"/>
        <v>4</v>
      </c>
      <c r="F14" s="7">
        <f t="shared" si="1"/>
        <v>2.4</v>
      </c>
      <c r="G14" s="19">
        <f t="shared" si="2"/>
        <v>1.6</v>
      </c>
      <c r="H14" s="6">
        <v>0.6</v>
      </c>
    </row>
    <row r="15" spans="2:22" ht="25.05" customHeight="1" x14ac:dyDescent="0.3">
      <c r="B15" s="23" t="s">
        <v>12</v>
      </c>
      <c r="C15" s="3">
        <v>42589</v>
      </c>
      <c r="D15" s="3">
        <v>42595</v>
      </c>
      <c r="E15" s="18">
        <f t="shared" si="0"/>
        <v>6</v>
      </c>
      <c r="F15" s="7">
        <f t="shared" si="1"/>
        <v>3.9000000000000004</v>
      </c>
      <c r="G15" s="19">
        <f t="shared" si="2"/>
        <v>2.0999999999999996</v>
      </c>
      <c r="H15" s="6">
        <v>0.65</v>
      </c>
    </row>
    <row r="16" spans="2:22" ht="25.05" customHeight="1" x14ac:dyDescent="0.3">
      <c r="B16" s="23" t="s">
        <v>13</v>
      </c>
      <c r="C16" s="3">
        <v>42592</v>
      </c>
      <c r="D16" s="3">
        <v>42598</v>
      </c>
      <c r="E16" s="18">
        <f t="shared" si="0"/>
        <v>6</v>
      </c>
      <c r="F16" s="7">
        <f t="shared" si="1"/>
        <v>1.5</v>
      </c>
      <c r="G16" s="19">
        <f t="shared" si="2"/>
        <v>4.5</v>
      </c>
      <c r="H16" s="6">
        <v>0.25</v>
      </c>
      <c r="J16" s="1"/>
    </row>
    <row r="17" spans="2:18" ht="25.05" customHeight="1" x14ac:dyDescent="0.3">
      <c r="B17" s="23" t="s">
        <v>14</v>
      </c>
      <c r="C17" s="3">
        <v>42596</v>
      </c>
      <c r="D17" s="3">
        <v>42601</v>
      </c>
      <c r="E17" s="18">
        <f t="shared" si="0"/>
        <v>5</v>
      </c>
      <c r="F17" s="7">
        <f t="shared" si="1"/>
        <v>1.5</v>
      </c>
      <c r="G17" s="19">
        <f t="shared" si="2"/>
        <v>3.5</v>
      </c>
      <c r="H17" s="6">
        <v>0.3</v>
      </c>
    </row>
    <row r="18" spans="2:18" ht="25.05" customHeight="1" x14ac:dyDescent="0.3">
      <c r="B18" s="23" t="s">
        <v>15</v>
      </c>
      <c r="C18" s="3">
        <v>42597</v>
      </c>
      <c r="D18" s="3">
        <v>42605</v>
      </c>
      <c r="E18" s="18">
        <f t="shared" si="0"/>
        <v>8</v>
      </c>
      <c r="F18" s="7">
        <f t="shared" si="1"/>
        <v>4</v>
      </c>
      <c r="G18" s="19">
        <f t="shared" si="2"/>
        <v>4</v>
      </c>
      <c r="H18" s="6">
        <v>0.5</v>
      </c>
    </row>
    <row r="19" spans="2:18" ht="25.05" customHeight="1" x14ac:dyDescent="0.3">
      <c r="B19" s="23" t="s">
        <v>16</v>
      </c>
      <c r="C19" s="3">
        <v>42598</v>
      </c>
      <c r="D19" s="3">
        <v>42608</v>
      </c>
      <c r="E19" s="18">
        <f t="shared" si="0"/>
        <v>10</v>
      </c>
      <c r="F19" s="7">
        <f t="shared" si="1"/>
        <v>4</v>
      </c>
      <c r="G19" s="19">
        <f t="shared" si="2"/>
        <v>6</v>
      </c>
      <c r="H19" s="6">
        <v>0.4</v>
      </c>
    </row>
    <row r="20" spans="2:18" ht="25.05" customHeight="1" x14ac:dyDescent="0.3">
      <c r="B20" s="23" t="s">
        <v>17</v>
      </c>
      <c r="C20" s="3">
        <v>42599</v>
      </c>
      <c r="D20" s="3">
        <v>42610</v>
      </c>
      <c r="E20" s="18">
        <f t="shared" si="0"/>
        <v>11</v>
      </c>
      <c r="F20" s="7">
        <f t="shared" si="1"/>
        <v>3.8499999999999996</v>
      </c>
      <c r="G20" s="19">
        <f t="shared" si="2"/>
        <v>7.15</v>
      </c>
      <c r="H20" s="6">
        <v>0.35</v>
      </c>
    </row>
    <row r="21" spans="2:18" ht="25.05" customHeight="1" x14ac:dyDescent="0.3">
      <c r="B21" s="24" t="s">
        <v>18</v>
      </c>
      <c r="C21" s="8">
        <v>42600</v>
      </c>
      <c r="D21" s="3">
        <v>42611</v>
      </c>
      <c r="E21" s="18">
        <f t="shared" si="0"/>
        <v>11</v>
      </c>
      <c r="F21" s="7">
        <f t="shared" si="1"/>
        <v>1.65</v>
      </c>
      <c r="G21" s="19">
        <f t="shared" si="2"/>
        <v>9.35</v>
      </c>
      <c r="H21" s="9">
        <v>0.15</v>
      </c>
    </row>
    <row r="22" spans="2:18" ht="25.05" customHeight="1" x14ac:dyDescent="0.3">
      <c r="B22" s="25"/>
      <c r="C22" s="3"/>
      <c r="D22" s="3"/>
      <c r="E22" s="18" t="str">
        <f t="shared" si="0"/>
        <v/>
      </c>
      <c r="F22" s="7" t="str">
        <f t="shared" si="1"/>
        <v/>
      </c>
      <c r="G22" s="19" t="str">
        <f t="shared" si="2"/>
        <v/>
      </c>
      <c r="H22" s="6"/>
    </row>
    <row r="23" spans="2:18" ht="25.05" customHeight="1" x14ac:dyDescent="0.3">
      <c r="B23" s="23"/>
      <c r="C23" s="3"/>
      <c r="D23" s="3"/>
      <c r="E23" s="18" t="str">
        <f t="shared" si="0"/>
        <v/>
      </c>
      <c r="F23" s="7" t="str">
        <f t="shared" si="1"/>
        <v/>
      </c>
      <c r="G23" s="19" t="str">
        <f t="shared" si="2"/>
        <v/>
      </c>
      <c r="H23" s="6"/>
    </row>
    <row r="24" spans="2:18" ht="25.05" customHeight="1" x14ac:dyDescent="0.3">
      <c r="B24" s="23"/>
      <c r="C24" s="3"/>
      <c r="D24" s="3"/>
      <c r="E24" s="18" t="str">
        <f t="shared" si="0"/>
        <v/>
      </c>
      <c r="F24" s="7" t="str">
        <f t="shared" si="1"/>
        <v/>
      </c>
      <c r="G24" s="19" t="str">
        <f t="shared" si="2"/>
        <v/>
      </c>
      <c r="H24" s="6"/>
    </row>
    <row r="25" spans="2:18" ht="25.05" customHeight="1" x14ac:dyDescent="0.3">
      <c r="B25" s="23"/>
      <c r="C25" s="3"/>
      <c r="D25" s="3"/>
      <c r="E25" s="18" t="str">
        <f t="shared" si="0"/>
        <v/>
      </c>
      <c r="F25" s="7" t="str">
        <f t="shared" si="1"/>
        <v/>
      </c>
      <c r="G25" s="19" t="str">
        <f t="shared" si="2"/>
        <v/>
      </c>
      <c r="H25" s="6"/>
    </row>
    <row r="26" spans="2:18" ht="25.05" customHeight="1" x14ac:dyDescent="0.3">
      <c r="B26" s="23"/>
      <c r="C26" s="3"/>
      <c r="D26" s="3"/>
      <c r="E26" s="18" t="str">
        <f t="shared" si="0"/>
        <v/>
      </c>
      <c r="F26" s="7" t="str">
        <f t="shared" si="1"/>
        <v/>
      </c>
      <c r="G26" s="19" t="str">
        <f t="shared" si="2"/>
        <v/>
      </c>
      <c r="H26" s="6"/>
    </row>
    <row r="27" spans="2:18" ht="25.05" customHeight="1" x14ac:dyDescent="0.3">
      <c r="B27" s="23"/>
      <c r="C27" s="3"/>
      <c r="D27" s="3"/>
      <c r="E27" s="18" t="str">
        <f t="shared" si="0"/>
        <v/>
      </c>
      <c r="F27" s="7" t="str">
        <f t="shared" si="1"/>
        <v/>
      </c>
      <c r="G27" s="19" t="str">
        <f t="shared" si="2"/>
        <v/>
      </c>
      <c r="H27" s="6"/>
    </row>
    <row r="28" spans="2:18" ht="25.05" customHeight="1" x14ac:dyDescent="0.3">
      <c r="B28" s="23"/>
      <c r="C28" s="3"/>
      <c r="D28" s="3"/>
      <c r="E28" s="18" t="str">
        <f t="shared" si="0"/>
        <v/>
      </c>
      <c r="F28" s="7" t="str">
        <f t="shared" si="1"/>
        <v/>
      </c>
      <c r="G28" s="19" t="str">
        <f t="shared" si="2"/>
        <v/>
      </c>
      <c r="H28" s="6"/>
    </row>
    <row r="29" spans="2:18" ht="25.05" customHeight="1" x14ac:dyDescent="0.3">
      <c r="B29" s="23"/>
      <c r="C29" s="3"/>
      <c r="D29" s="3"/>
      <c r="E29" s="18" t="str">
        <f t="shared" si="0"/>
        <v/>
      </c>
      <c r="F29" s="7" t="str">
        <f t="shared" si="1"/>
        <v/>
      </c>
      <c r="G29" s="19" t="str">
        <f t="shared" si="2"/>
        <v/>
      </c>
      <c r="H29" s="6"/>
    </row>
    <row r="30" spans="2:18" ht="25.05" customHeight="1" x14ac:dyDescent="0.3">
      <c r="B30" s="12"/>
      <c r="C30" s="2"/>
      <c r="D30" s="2"/>
      <c r="E30" s="2"/>
      <c r="F30" s="2"/>
      <c r="G30" s="2"/>
      <c r="H30" s="4"/>
    </row>
    <row r="31" spans="2:18" ht="25.05" customHeight="1" x14ac:dyDescent="0.3">
      <c r="B31" s="12"/>
      <c r="C31" s="2"/>
      <c r="D31" s="2"/>
      <c r="E31" s="2"/>
      <c r="F31" s="2"/>
      <c r="G31" s="2"/>
      <c r="H31" s="4"/>
      <c r="J31" s="20" t="s">
        <v>26</v>
      </c>
      <c r="K31" s="45" t="s">
        <v>29</v>
      </c>
      <c r="L31" s="45"/>
      <c r="M31" s="45"/>
      <c r="N31" s="45"/>
      <c r="O31" s="45"/>
      <c r="P31" s="47" t="s">
        <v>30</v>
      </c>
      <c r="Q31" s="47"/>
      <c r="R31" s="47"/>
    </row>
    <row r="32" spans="2:18" ht="43.95" customHeight="1" x14ac:dyDescent="0.3">
      <c r="B32" s="12"/>
      <c r="C32" s="2"/>
      <c r="D32" s="2"/>
      <c r="E32" s="2"/>
      <c r="F32" s="2"/>
      <c r="G32" s="2"/>
      <c r="H32" s="2"/>
      <c r="K32" s="46" t="s">
        <v>27</v>
      </c>
      <c r="L32" s="46"/>
      <c r="M32" s="46"/>
      <c r="N32" s="46"/>
      <c r="O32" s="46"/>
      <c r="P32" s="46" t="s">
        <v>28</v>
      </c>
      <c r="Q32" s="46"/>
      <c r="R32" s="46"/>
    </row>
    <row r="33" spans="2:8" ht="25.05" customHeight="1" x14ac:dyDescent="0.3">
      <c r="B33" s="12"/>
      <c r="C33" s="2"/>
      <c r="D33" s="2"/>
      <c r="E33" s="2"/>
      <c r="F33" s="2"/>
      <c r="G33" s="2"/>
      <c r="H33" s="2"/>
    </row>
    <row r="34" spans="2:8" ht="25.05" customHeight="1" x14ac:dyDescent="0.3">
      <c r="B34" s="12"/>
      <c r="C34" s="2"/>
      <c r="D34" s="2"/>
      <c r="E34" s="2"/>
      <c r="F34" s="2"/>
      <c r="G34" s="2"/>
      <c r="H34" s="2"/>
    </row>
    <row r="35" spans="2:8" ht="25.05" customHeight="1" x14ac:dyDescent="0.3">
      <c r="B35" s="12"/>
      <c r="C35" s="2"/>
      <c r="D35" s="2"/>
      <c r="E35" s="2"/>
      <c r="F35" s="2"/>
      <c r="G35" s="2"/>
      <c r="H35" s="2"/>
    </row>
    <row r="36" spans="2:8" ht="25.05" customHeight="1" x14ac:dyDescent="0.3">
      <c r="B36" s="12"/>
      <c r="C36" s="13"/>
      <c r="D36" s="2"/>
      <c r="E36" s="2"/>
      <c r="F36" s="2"/>
      <c r="G36" s="2"/>
      <c r="H36" s="2"/>
    </row>
    <row r="37" spans="2:8" ht="25.05" customHeight="1" x14ac:dyDescent="0.3">
      <c r="B37" s="12"/>
      <c r="C37" s="2"/>
      <c r="D37" s="2"/>
      <c r="E37" s="2"/>
      <c r="F37" s="2"/>
      <c r="G37" s="2"/>
      <c r="H37" s="2"/>
    </row>
    <row r="38" spans="2:8" ht="25.05" customHeight="1" x14ac:dyDescent="0.3">
      <c r="B38" s="12"/>
      <c r="C38" s="2"/>
      <c r="D38" s="2"/>
      <c r="E38" s="2"/>
      <c r="F38" s="2"/>
      <c r="G38" s="2"/>
      <c r="H38" s="2"/>
    </row>
    <row r="39" spans="2:8" ht="25.05" customHeight="1" x14ac:dyDescent="0.3">
      <c r="B39" s="12"/>
      <c r="C39" s="2"/>
      <c r="D39" s="2"/>
      <c r="E39" s="2"/>
      <c r="F39" s="2"/>
      <c r="G39" s="2"/>
      <c r="H39" s="2"/>
    </row>
    <row r="40" spans="2:8" ht="25.05" customHeight="1" x14ac:dyDescent="0.3">
      <c r="B40" s="12"/>
      <c r="C40" s="2"/>
      <c r="D40" s="2"/>
      <c r="E40" s="2"/>
      <c r="F40" s="2"/>
      <c r="G40" s="2"/>
      <c r="H40" s="2"/>
    </row>
    <row r="41" spans="2:8" ht="25.05" customHeight="1" x14ac:dyDescent="0.3">
      <c r="B41" s="12"/>
      <c r="C41" s="2"/>
      <c r="D41" s="2"/>
      <c r="E41" s="2"/>
      <c r="F41" s="2"/>
      <c r="G41" s="2"/>
      <c r="H41" s="2"/>
    </row>
    <row r="42" spans="2:8" ht="25.05" customHeight="1" x14ac:dyDescent="0.3">
      <c r="B42" s="12"/>
      <c r="C42" s="2"/>
      <c r="D42" s="2"/>
      <c r="E42" s="2"/>
      <c r="F42" s="2"/>
      <c r="G42" s="2"/>
      <c r="H42" s="2"/>
    </row>
    <row r="43" spans="2:8" ht="25.05" customHeight="1" x14ac:dyDescent="0.3">
      <c r="B43" s="12"/>
      <c r="C43" s="2"/>
      <c r="D43" s="2"/>
      <c r="E43" s="2"/>
      <c r="F43" s="2"/>
      <c r="G43" s="2"/>
      <c r="H43" s="2"/>
    </row>
    <row r="44" spans="2:8" ht="25.05" customHeight="1" x14ac:dyDescent="0.3">
      <c r="B44" s="12"/>
      <c r="C44" s="2"/>
      <c r="D44" s="2"/>
      <c r="E44" s="2"/>
      <c r="F44" s="2"/>
      <c r="G44" s="2"/>
      <c r="H44" s="2"/>
    </row>
    <row r="45" spans="2:8" ht="25.05" customHeight="1" x14ac:dyDescent="0.3">
      <c r="B45" s="12"/>
      <c r="C45" s="2"/>
      <c r="D45" s="2"/>
      <c r="E45" s="2"/>
      <c r="F45" s="2"/>
      <c r="G45" s="2"/>
      <c r="H45" s="2"/>
    </row>
    <row r="46" spans="2:8" ht="25.05" customHeight="1" x14ac:dyDescent="0.3">
      <c r="B46" s="12"/>
      <c r="C46" s="2"/>
      <c r="D46" s="2"/>
      <c r="E46" s="2"/>
      <c r="F46" s="2"/>
      <c r="G46" s="2"/>
      <c r="H46" s="2"/>
    </row>
    <row r="47" spans="2:8" ht="25.05" customHeight="1" x14ac:dyDescent="0.3">
      <c r="B47" s="12"/>
      <c r="C47" s="2"/>
      <c r="D47" s="2"/>
      <c r="E47" s="2"/>
      <c r="F47" s="2"/>
      <c r="G47" s="2"/>
      <c r="H47" s="2"/>
    </row>
    <row r="48" spans="2:8" ht="25.05" customHeight="1" x14ac:dyDescent="0.3">
      <c r="B48" s="12"/>
      <c r="C48" s="2"/>
      <c r="D48" s="2"/>
      <c r="E48" s="2"/>
      <c r="F48" s="2"/>
      <c r="G48" s="2"/>
      <c r="H48" s="2"/>
    </row>
    <row r="49" spans="2:8" ht="25.05" customHeight="1" x14ac:dyDescent="0.3">
      <c r="B49" s="12"/>
      <c r="C49" s="2"/>
      <c r="D49" s="2"/>
      <c r="E49" s="2"/>
      <c r="F49" s="2"/>
      <c r="G49" s="2"/>
      <c r="H49" s="2"/>
    </row>
    <row r="50" spans="2:8" ht="25.05" customHeight="1" x14ac:dyDescent="0.3">
      <c r="B50" s="12"/>
      <c r="C50" s="2"/>
      <c r="D50" s="2"/>
      <c r="E50" s="2"/>
      <c r="F50" s="2"/>
      <c r="G50" s="2"/>
      <c r="H50" s="2"/>
    </row>
    <row r="51" spans="2:8" ht="25.05" customHeight="1" x14ac:dyDescent="0.3">
      <c r="B51" s="12"/>
      <c r="C51" s="2"/>
      <c r="D51" s="2"/>
      <c r="E51" s="2"/>
      <c r="F51" s="2"/>
      <c r="G51" s="2"/>
      <c r="H51" s="2"/>
    </row>
    <row r="52" spans="2:8" ht="25.05" customHeight="1" x14ac:dyDescent="0.3">
      <c r="B52" s="12"/>
      <c r="C52" s="2"/>
      <c r="D52" s="2"/>
      <c r="E52" s="2"/>
      <c r="F52" s="2"/>
      <c r="G52" s="2"/>
      <c r="H52" s="2"/>
    </row>
    <row r="53" spans="2:8" ht="25.05" customHeight="1" x14ac:dyDescent="0.3">
      <c r="B53" s="12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T51"/>
  <sheetViews>
    <sheetView showGridLines="0" tabSelected="1" view="pageBreakPreview" zoomScale="70" zoomScaleNormal="85" zoomScaleSheetLayoutView="70" workbookViewId="0">
      <selection activeCell="H5" sqref="A5:H5"/>
    </sheetView>
  </sheetViews>
  <sheetFormatPr defaultColWidth="11.19921875" defaultRowHeight="15.6" x14ac:dyDescent="0.3"/>
  <cols>
    <col min="1" max="1" width="2.69921875" customWidth="1"/>
    <col min="2" max="2" width="73" bestFit="1" customWidth="1"/>
    <col min="3" max="6" width="12.69921875" customWidth="1"/>
    <col min="7" max="7" width="13.59765625" bestFit="1" customWidth="1"/>
    <col min="8" max="8" width="12.69921875" customWidth="1"/>
    <col min="9" max="9" width="3.5" customWidth="1"/>
    <col min="10" max="10" width="25" customWidth="1"/>
    <col min="11" max="11" width="20.59765625" bestFit="1" customWidth="1"/>
    <col min="12" max="12" width="2" customWidth="1"/>
    <col min="13" max="13" width="10.796875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1:19" ht="30" customHeight="1" x14ac:dyDescent="0.3">
      <c r="C1" s="32" t="s">
        <v>39</v>
      </c>
      <c r="D1" s="42">
        <f ca="1">TODAY()</f>
        <v>43165</v>
      </c>
    </row>
    <row r="2" spans="1:19" ht="40.049999999999997" customHeight="1" x14ac:dyDescent="0.35">
      <c r="B2" s="36" t="s">
        <v>24</v>
      </c>
      <c r="C2" s="41" t="s">
        <v>0</v>
      </c>
      <c r="D2" s="41" t="s">
        <v>19</v>
      </c>
      <c r="E2" s="36" t="s">
        <v>22</v>
      </c>
      <c r="F2" s="36" t="s">
        <v>56</v>
      </c>
      <c r="G2" s="36" t="s">
        <v>57</v>
      </c>
      <c r="H2" s="36" t="s">
        <v>44</v>
      </c>
      <c r="I2" s="30"/>
      <c r="L2" s="26"/>
      <c r="M2" s="51"/>
      <c r="N2" s="51"/>
      <c r="O2" s="51"/>
      <c r="P2" s="51"/>
      <c r="Q2" s="51"/>
      <c r="R2" s="51"/>
      <c r="S2" s="51"/>
    </row>
    <row r="3" spans="1:19" ht="25.05" customHeight="1" x14ac:dyDescent="0.35">
      <c r="A3" s="37"/>
      <c r="B3" s="33" t="s">
        <v>32</v>
      </c>
      <c r="C3" s="38">
        <v>43144</v>
      </c>
      <c r="D3" s="38">
        <f>D9</f>
        <v>43171</v>
      </c>
      <c r="E3" s="39">
        <f>D3-C3</f>
        <v>27</v>
      </c>
      <c r="F3" s="39">
        <f ca="1">IF(E3-G3&lt;0,0,E3-G3)</f>
        <v>21</v>
      </c>
      <c r="G3" s="39">
        <f ca="1">_xlfn.IFS(D3-$D$1&lt;0,0,C3&lt;$D$1,D3-$D$1,C3&gt;$D$1,E3)</f>
        <v>6</v>
      </c>
      <c r="H3" s="3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25.05" customHeight="1" x14ac:dyDescent="0.4">
      <c r="B4" s="40" t="s">
        <v>37</v>
      </c>
      <c r="C4" s="34">
        <v>43144</v>
      </c>
      <c r="D4" s="34">
        <v>43145</v>
      </c>
      <c r="E4" s="39">
        <f t="shared" ref="E4:E26" si="0">D4-C4</f>
        <v>1</v>
      </c>
      <c r="F4" s="39">
        <f t="shared" ref="F4:F26" ca="1" si="1">IF(E4-G4&lt;0,0,E4-G4)</f>
        <v>1</v>
      </c>
      <c r="G4" s="39">
        <f t="shared" ref="G4:G26" ca="1" si="2">_xlfn.IFS(D4-$D$1&lt;0,0,C4&lt;$D$1,D4-$D$1,C4&gt;$D$1,E4)</f>
        <v>0</v>
      </c>
      <c r="H4" s="35">
        <f ca="1">F4/E4</f>
        <v>1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ht="25.05" customHeight="1" x14ac:dyDescent="0.4">
      <c r="A5" s="37"/>
      <c r="B5" s="40" t="s">
        <v>36</v>
      </c>
      <c r="C5" s="34">
        <v>43144</v>
      </c>
      <c r="D5" s="34">
        <v>43145</v>
      </c>
      <c r="E5" s="39">
        <f>D5-C5</f>
        <v>1</v>
      </c>
      <c r="F5" s="39">
        <f ca="1">IF(E5-G5&lt;0,0,E5-G5)</f>
        <v>1</v>
      </c>
      <c r="G5" s="39">
        <f ca="1">_xlfn.IFS(D5-$D$1&lt;0,0,C5&lt;$D$1,D5-$D$1,C5&gt;$D$1,E5)</f>
        <v>0</v>
      </c>
      <c r="H5" s="35">
        <f ca="1">F5/E5</f>
        <v>1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ht="25.05" customHeight="1" x14ac:dyDescent="0.4">
      <c r="A6" s="37"/>
      <c r="B6" s="40" t="s">
        <v>34</v>
      </c>
      <c r="C6" s="34">
        <v>43144</v>
      </c>
      <c r="D6" s="34">
        <v>43150</v>
      </c>
      <c r="E6" s="39">
        <f>D6-C6</f>
        <v>6</v>
      </c>
      <c r="F6" s="39">
        <f ca="1">IF(E6-G6&lt;0,0,E6-G6)</f>
        <v>6</v>
      </c>
      <c r="G6" s="39">
        <f ca="1">_xlfn.IFS(D6-$D$1&lt;0,0,C6&lt;$D$1,D6-$D$1,C6&gt;$D$1,E6)</f>
        <v>0</v>
      </c>
      <c r="H6" s="35">
        <f ca="1">F6/E6</f>
        <v>1</v>
      </c>
      <c r="I6" s="26"/>
      <c r="J6" s="27"/>
      <c r="K6" s="26"/>
      <c r="L6" s="26"/>
      <c r="M6" s="26"/>
      <c r="N6" s="26"/>
      <c r="O6" s="26"/>
      <c r="P6" s="26"/>
      <c r="Q6" s="26"/>
      <c r="R6" s="26"/>
      <c r="S6" s="26"/>
    </row>
    <row r="7" spans="1:19" ht="25.05" customHeight="1" x14ac:dyDescent="0.4">
      <c r="A7" s="37"/>
      <c r="B7" s="40" t="s">
        <v>38</v>
      </c>
      <c r="C7" s="34">
        <v>43149</v>
      </c>
      <c r="D7" s="34">
        <v>43169</v>
      </c>
      <c r="E7" s="39">
        <f>D7-C7</f>
        <v>20</v>
      </c>
      <c r="F7" s="39">
        <f ca="1">IF(E7-G7&lt;0,0,E7-G7)</f>
        <v>16</v>
      </c>
      <c r="G7" s="39">
        <f ca="1">_xlfn.IFS(D7-$D$1&lt;0,0,C7&lt;$D$1,D7-$D$1,C7&gt;$D$1,E7)</f>
        <v>4</v>
      </c>
      <c r="H7" s="35">
        <f ca="1">F7/E7</f>
        <v>0.8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ht="25.05" customHeight="1" x14ac:dyDescent="0.4">
      <c r="A8" s="37"/>
      <c r="B8" s="40" t="s">
        <v>35</v>
      </c>
      <c r="C8" s="34">
        <v>43164</v>
      </c>
      <c r="D8" s="34">
        <v>43171</v>
      </c>
      <c r="E8" s="39">
        <f>D8-C8</f>
        <v>7</v>
      </c>
      <c r="F8" s="39">
        <f ca="1">IF(E8-G8&lt;0,0,E8-G8)</f>
        <v>1</v>
      </c>
      <c r="G8" s="39">
        <f ca="1">_xlfn.IFS(D8-$D$1&lt;0,0,C8&lt;$D$1,D8-$D$1,C8&gt;$D$1,E8)</f>
        <v>6</v>
      </c>
      <c r="H8" s="35">
        <f ca="1">F8/E8</f>
        <v>0.14285714285714285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ht="25.05" customHeight="1" x14ac:dyDescent="0.4">
      <c r="A9" s="37"/>
      <c r="B9" s="40" t="s">
        <v>43</v>
      </c>
      <c r="C9" s="34">
        <f>D8</f>
        <v>43171</v>
      </c>
      <c r="D9" s="34">
        <f>C9</f>
        <v>43171</v>
      </c>
      <c r="E9" s="43"/>
      <c r="F9" s="43"/>
      <c r="G9" s="43"/>
      <c r="H9" s="44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 ht="25.05" customHeight="1" x14ac:dyDescent="0.35">
      <c r="A10" s="37"/>
      <c r="B10" s="33" t="s">
        <v>33</v>
      </c>
      <c r="C10" s="34">
        <v>43160</v>
      </c>
      <c r="D10" s="34">
        <f>D16</f>
        <v>43196</v>
      </c>
      <c r="E10" s="39">
        <f t="shared" si="0"/>
        <v>36</v>
      </c>
      <c r="F10" s="39">
        <f t="shared" ca="1" si="1"/>
        <v>5</v>
      </c>
      <c r="G10" s="39">
        <f t="shared" ca="1" si="2"/>
        <v>31</v>
      </c>
      <c r="H10" s="35">
        <f t="shared" ref="H10:H26" ca="1" si="3">F10/E10</f>
        <v>0.1388888888888889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ht="25.05" customHeight="1" x14ac:dyDescent="0.4">
      <c r="A11" s="37"/>
      <c r="B11" s="40" t="s">
        <v>40</v>
      </c>
      <c r="C11" s="34">
        <v>43160</v>
      </c>
      <c r="D11" s="34">
        <v>43165</v>
      </c>
      <c r="E11" s="39">
        <f t="shared" si="0"/>
        <v>5</v>
      </c>
      <c r="F11" s="39">
        <f t="shared" ca="1" si="1"/>
        <v>5</v>
      </c>
      <c r="G11" s="39">
        <f t="shared" ca="1" si="2"/>
        <v>0</v>
      </c>
      <c r="H11" s="35">
        <f t="shared" ca="1" si="3"/>
        <v>1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 ht="25.05" customHeight="1" x14ac:dyDescent="0.4">
      <c r="A12" s="37"/>
      <c r="B12" s="40" t="s">
        <v>41</v>
      </c>
      <c r="C12" s="34">
        <v>43160</v>
      </c>
      <c r="D12" s="34">
        <v>43165</v>
      </c>
      <c r="E12" s="39">
        <f t="shared" si="0"/>
        <v>5</v>
      </c>
      <c r="F12" s="39">
        <f t="shared" ca="1" si="1"/>
        <v>5</v>
      </c>
      <c r="G12" s="39">
        <f t="shared" ca="1" si="2"/>
        <v>0</v>
      </c>
      <c r="H12" s="35">
        <f t="shared" ca="1" si="3"/>
        <v>1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 ht="25.05" customHeight="1" x14ac:dyDescent="0.4">
      <c r="A13" s="37"/>
      <c r="B13" s="40" t="s">
        <v>42</v>
      </c>
      <c r="C13" s="34">
        <v>43164</v>
      </c>
      <c r="D13" s="34">
        <v>43174</v>
      </c>
      <c r="E13" s="39">
        <f t="shared" si="0"/>
        <v>10</v>
      </c>
      <c r="F13" s="39">
        <f t="shared" ca="1" si="1"/>
        <v>1</v>
      </c>
      <c r="G13" s="39">
        <f t="shared" ca="1" si="2"/>
        <v>9</v>
      </c>
      <c r="H13" s="35">
        <f t="shared" ca="1" si="3"/>
        <v>0.1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 ht="25.05" customHeight="1" x14ac:dyDescent="0.4">
      <c r="A14" s="37"/>
      <c r="B14" s="40" t="s">
        <v>60</v>
      </c>
      <c r="C14" s="34">
        <v>43174</v>
      </c>
      <c r="D14" s="34">
        <v>43177</v>
      </c>
      <c r="E14" s="39">
        <f t="shared" si="0"/>
        <v>3</v>
      </c>
      <c r="F14" s="39">
        <f t="shared" ca="1" si="1"/>
        <v>0</v>
      </c>
      <c r="G14" s="39">
        <f t="shared" ca="1" si="2"/>
        <v>3</v>
      </c>
      <c r="H14" s="35">
        <f t="shared" ca="1" si="3"/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 ht="25.05" customHeight="1" x14ac:dyDescent="0.4">
      <c r="A15" s="37"/>
      <c r="B15" s="40" t="s">
        <v>54</v>
      </c>
      <c r="C15" s="34">
        <v>43163</v>
      </c>
      <c r="D15" s="34">
        <v>43196</v>
      </c>
      <c r="E15" s="39">
        <f t="shared" si="0"/>
        <v>33</v>
      </c>
      <c r="F15" s="39">
        <f t="shared" ca="1" si="1"/>
        <v>2</v>
      </c>
      <c r="G15" s="39">
        <f t="shared" ca="1" si="2"/>
        <v>31</v>
      </c>
      <c r="H15" s="35">
        <f t="shared" ca="1" si="3"/>
        <v>6.0606060606060608E-2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:19" ht="25.05" customHeight="1" x14ac:dyDescent="0.4">
      <c r="A16" s="37"/>
      <c r="B16" s="40" t="s">
        <v>51</v>
      </c>
      <c r="C16" s="34">
        <f>D15</f>
        <v>43196</v>
      </c>
      <c r="D16" s="34">
        <f>C16</f>
        <v>43196</v>
      </c>
      <c r="E16" s="43"/>
      <c r="F16" s="43"/>
      <c r="G16" s="43"/>
      <c r="H16" s="44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20" ht="25.05" customHeight="1" x14ac:dyDescent="0.35">
      <c r="A17" s="37"/>
      <c r="B17" s="33" t="s">
        <v>52</v>
      </c>
      <c r="C17" s="34">
        <v>43197</v>
      </c>
      <c r="D17" s="34">
        <f>D23</f>
        <v>43237</v>
      </c>
      <c r="E17" s="39">
        <f t="shared" si="0"/>
        <v>40</v>
      </c>
      <c r="F17" s="39">
        <f t="shared" ca="1" si="1"/>
        <v>0</v>
      </c>
      <c r="G17" s="39">
        <f t="shared" ca="1" si="2"/>
        <v>40</v>
      </c>
      <c r="H17" s="35">
        <f t="shared" ca="1" si="3"/>
        <v>0</v>
      </c>
      <c r="I17" s="26"/>
      <c r="J17" s="28"/>
      <c r="K17" s="26"/>
      <c r="L17" s="26"/>
      <c r="M17" s="26"/>
      <c r="N17" s="26"/>
      <c r="O17" s="26"/>
      <c r="P17" s="26"/>
      <c r="Q17" s="26"/>
      <c r="R17" s="26"/>
      <c r="S17" s="26"/>
    </row>
    <row r="18" spans="1:20" ht="25.05" customHeight="1" x14ac:dyDescent="0.4">
      <c r="A18" s="37"/>
      <c r="B18" s="40" t="s">
        <v>45</v>
      </c>
      <c r="C18" s="34">
        <v>43201</v>
      </c>
      <c r="D18" s="34">
        <v>43217</v>
      </c>
      <c r="E18" s="39">
        <v>15</v>
      </c>
      <c r="F18" s="39">
        <f t="shared" ca="1" si="1"/>
        <v>0</v>
      </c>
      <c r="G18" s="39">
        <f t="shared" ca="1" si="2"/>
        <v>15</v>
      </c>
      <c r="H18" s="35">
        <f t="shared" ca="1" si="3"/>
        <v>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20" ht="25.05" customHeight="1" x14ac:dyDescent="0.4">
      <c r="A19" s="37"/>
      <c r="B19" s="40" t="s">
        <v>53</v>
      </c>
      <c r="C19" s="34">
        <v>43205</v>
      </c>
      <c r="D19" s="34">
        <v>43211</v>
      </c>
      <c r="E19" s="39">
        <f t="shared" si="0"/>
        <v>6</v>
      </c>
      <c r="F19" s="39">
        <f t="shared" ca="1" si="1"/>
        <v>0</v>
      </c>
      <c r="G19" s="39">
        <f t="shared" ca="1" si="2"/>
        <v>6</v>
      </c>
      <c r="H19" s="35">
        <f t="shared" ca="1" si="3"/>
        <v>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20" ht="25.05" customHeight="1" x14ac:dyDescent="0.4">
      <c r="A20" s="37"/>
      <c r="B20" s="40" t="s">
        <v>46</v>
      </c>
      <c r="C20" s="34">
        <v>43219</v>
      </c>
      <c r="D20" s="34">
        <v>43220</v>
      </c>
      <c r="E20" s="39">
        <f t="shared" si="0"/>
        <v>1</v>
      </c>
      <c r="F20" s="39">
        <f t="shared" ca="1" si="1"/>
        <v>0</v>
      </c>
      <c r="G20" s="39">
        <f t="shared" ca="1" si="2"/>
        <v>1</v>
      </c>
      <c r="H20" s="35">
        <f t="shared" ca="1" si="3"/>
        <v>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20" ht="25.05" customHeight="1" x14ac:dyDescent="0.4">
      <c r="A21" s="37"/>
      <c r="B21" s="40" t="s">
        <v>47</v>
      </c>
      <c r="C21" s="34">
        <v>43203</v>
      </c>
      <c r="D21" s="34">
        <v>43232</v>
      </c>
      <c r="E21" s="39">
        <f t="shared" si="0"/>
        <v>29</v>
      </c>
      <c r="F21" s="39">
        <f t="shared" ca="1" si="1"/>
        <v>0</v>
      </c>
      <c r="G21" s="39">
        <f t="shared" ca="1" si="2"/>
        <v>29</v>
      </c>
      <c r="H21" s="35">
        <f t="shared" ca="1" si="3"/>
        <v>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20" ht="25.05" customHeight="1" x14ac:dyDescent="0.4">
      <c r="A22" s="37"/>
      <c r="B22" s="40" t="s">
        <v>59</v>
      </c>
      <c r="C22" s="34">
        <v>43207</v>
      </c>
      <c r="D22" s="34">
        <v>43237</v>
      </c>
      <c r="E22" s="39">
        <f t="shared" si="0"/>
        <v>30</v>
      </c>
      <c r="F22" s="39">
        <f t="shared" ca="1" si="1"/>
        <v>0</v>
      </c>
      <c r="G22" s="39">
        <f t="shared" ca="1" si="2"/>
        <v>30</v>
      </c>
      <c r="H22" s="35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20" ht="25.05" customHeight="1" x14ac:dyDescent="0.4">
      <c r="A23" s="37"/>
      <c r="B23" s="40" t="s">
        <v>58</v>
      </c>
      <c r="C23" s="34">
        <f>D22</f>
        <v>43237</v>
      </c>
      <c r="D23" s="34">
        <f>C23</f>
        <v>43237</v>
      </c>
      <c r="E23" s="43"/>
      <c r="F23" s="43"/>
      <c r="G23" s="43"/>
      <c r="H23" s="44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20" ht="25.05" customHeight="1" x14ac:dyDescent="0.35">
      <c r="A24" s="37"/>
      <c r="B24" s="33" t="s">
        <v>55</v>
      </c>
      <c r="C24" s="34">
        <v>43234</v>
      </c>
      <c r="D24" s="34">
        <f>D27</f>
        <v>43245</v>
      </c>
      <c r="E24" s="39">
        <f t="shared" si="0"/>
        <v>11</v>
      </c>
      <c r="F24" s="39">
        <f t="shared" ca="1" si="1"/>
        <v>0</v>
      </c>
      <c r="G24" s="39">
        <f t="shared" ca="1" si="2"/>
        <v>11</v>
      </c>
      <c r="H24" s="35">
        <f t="shared" ca="1" si="3"/>
        <v>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20" ht="25.05" customHeight="1" x14ac:dyDescent="0.4">
      <c r="A25" s="37"/>
      <c r="B25" s="40" t="s">
        <v>48</v>
      </c>
      <c r="C25" s="34">
        <f>C24</f>
        <v>43234</v>
      </c>
      <c r="D25" s="34">
        <v>43240</v>
      </c>
      <c r="E25" s="39">
        <f t="shared" si="0"/>
        <v>6</v>
      </c>
      <c r="F25" s="39">
        <f t="shared" ca="1" si="1"/>
        <v>0</v>
      </c>
      <c r="G25" s="39">
        <f t="shared" ca="1" si="2"/>
        <v>6</v>
      </c>
      <c r="H25" s="35">
        <f t="shared" ca="1" si="3"/>
        <v>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20" ht="25.05" customHeight="1" x14ac:dyDescent="0.4">
      <c r="A26" s="37"/>
      <c r="B26" s="40" t="s">
        <v>49</v>
      </c>
      <c r="C26" s="34">
        <v>43240</v>
      </c>
      <c r="D26" s="34">
        <v>43245</v>
      </c>
      <c r="E26" s="39">
        <f t="shared" si="0"/>
        <v>5</v>
      </c>
      <c r="F26" s="39">
        <f t="shared" ca="1" si="1"/>
        <v>0</v>
      </c>
      <c r="G26" s="39">
        <f t="shared" ca="1" si="2"/>
        <v>5</v>
      </c>
      <c r="H26" s="35">
        <f t="shared" ca="1" si="3"/>
        <v>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20" ht="25.05" customHeight="1" x14ac:dyDescent="0.4">
      <c r="A27" s="37"/>
      <c r="B27" s="40" t="s">
        <v>50</v>
      </c>
      <c r="C27" s="34">
        <f>D26</f>
        <v>43245</v>
      </c>
      <c r="D27" s="34">
        <f>C27</f>
        <v>43245</v>
      </c>
      <c r="E27" s="43"/>
      <c r="F27" s="43"/>
      <c r="G27" s="43"/>
      <c r="H27" s="44"/>
      <c r="I27" s="26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0" ht="25.05" customHeight="1" x14ac:dyDescent="0.35">
      <c r="C28" s="29"/>
      <c r="D28" s="29"/>
      <c r="E28" s="29"/>
      <c r="F28" s="29"/>
      <c r="G28" s="29"/>
      <c r="H28" s="27"/>
      <c r="I28" s="26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0" ht="25.05" customHeight="1" x14ac:dyDescent="0.35">
      <c r="B29" s="31"/>
      <c r="C29" s="29"/>
      <c r="D29" s="29"/>
      <c r="E29" s="29"/>
      <c r="F29" s="29"/>
      <c r="G29" s="29"/>
      <c r="H29" s="27"/>
      <c r="I29" s="26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0" ht="43.95" customHeight="1" x14ac:dyDescent="0.35">
      <c r="B30" s="31"/>
      <c r="C30" s="29"/>
      <c r="D30" s="29"/>
      <c r="E30" s="29"/>
      <c r="F30" s="29"/>
      <c r="G30" s="29"/>
      <c r="H30" s="29"/>
      <c r="I30" s="26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0" ht="25.05" customHeight="1" x14ac:dyDescent="0.35">
      <c r="B31" s="31"/>
      <c r="C31" s="29"/>
      <c r="D31" s="29"/>
      <c r="E31" s="29"/>
      <c r="F31" s="29"/>
      <c r="G31" s="29"/>
      <c r="H31" s="29"/>
      <c r="I31" s="26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0" ht="25.05" customHeight="1" x14ac:dyDescent="0.35">
      <c r="B32" s="31"/>
      <c r="C32" s="29"/>
      <c r="D32" s="29"/>
      <c r="E32" s="29"/>
      <c r="F32" s="29"/>
      <c r="G32" s="29"/>
      <c r="H32" s="29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2:8" ht="25.05" customHeight="1" x14ac:dyDescent="0.3">
      <c r="B33" s="12"/>
      <c r="C33" s="2"/>
      <c r="D33" s="2"/>
      <c r="E33" s="2"/>
      <c r="F33" s="2"/>
      <c r="G33" s="2"/>
      <c r="H33" s="2"/>
    </row>
    <row r="34" spans="2:8" ht="25.05" customHeight="1" x14ac:dyDescent="0.3">
      <c r="B34" s="12"/>
      <c r="C34" s="13"/>
      <c r="D34" s="13"/>
      <c r="E34" s="2"/>
      <c r="F34" s="2"/>
      <c r="G34" s="2"/>
      <c r="H34" s="2"/>
    </row>
    <row r="35" spans="2:8" ht="25.05" customHeight="1" x14ac:dyDescent="0.3">
      <c r="B35" s="12"/>
      <c r="C35" s="2"/>
      <c r="D35" s="2"/>
      <c r="E35" s="2"/>
      <c r="F35" s="2"/>
      <c r="G35" s="2"/>
      <c r="H35" s="2"/>
    </row>
    <row r="36" spans="2:8" ht="25.05" customHeight="1" x14ac:dyDescent="0.3">
      <c r="B36" s="12"/>
      <c r="C36" s="2"/>
      <c r="D36" s="2"/>
      <c r="E36" s="2"/>
      <c r="F36" s="2"/>
      <c r="G36" s="2"/>
      <c r="H36" s="2"/>
    </row>
    <row r="37" spans="2:8" ht="25.05" customHeight="1" x14ac:dyDescent="0.3">
      <c r="B37" s="12"/>
      <c r="C37" s="2"/>
      <c r="D37" s="2"/>
      <c r="E37" s="2"/>
      <c r="F37" s="2"/>
      <c r="G37" s="2"/>
      <c r="H37" s="2"/>
    </row>
    <row r="38" spans="2:8" ht="25.05" customHeight="1" x14ac:dyDescent="0.3">
      <c r="B38" s="12"/>
      <c r="C38" s="2"/>
      <c r="D38" s="2"/>
      <c r="E38" s="2"/>
      <c r="F38" s="2"/>
      <c r="G38" s="2"/>
      <c r="H38" s="2"/>
    </row>
    <row r="39" spans="2:8" ht="25.05" customHeight="1" x14ac:dyDescent="0.3">
      <c r="B39" s="12"/>
      <c r="C39" s="2"/>
      <c r="D39" s="2"/>
      <c r="E39" s="2"/>
      <c r="F39" s="2"/>
      <c r="G39" s="2"/>
      <c r="H39" s="2"/>
    </row>
    <row r="40" spans="2:8" ht="25.05" customHeight="1" x14ac:dyDescent="0.3">
      <c r="B40" s="12"/>
      <c r="C40" s="2"/>
      <c r="D40" s="2"/>
      <c r="E40" s="2"/>
      <c r="F40" s="2"/>
      <c r="G40" s="2"/>
      <c r="H40" s="2"/>
    </row>
    <row r="41" spans="2:8" ht="25.05" customHeight="1" x14ac:dyDescent="0.3">
      <c r="B41" s="12"/>
      <c r="C41" s="2"/>
      <c r="D41" s="2"/>
      <c r="E41" s="2"/>
      <c r="F41" s="2"/>
      <c r="G41" s="2"/>
      <c r="H41" s="2"/>
    </row>
    <row r="42" spans="2:8" ht="25.05" customHeight="1" x14ac:dyDescent="0.3">
      <c r="B42" s="12"/>
      <c r="C42" s="2"/>
      <c r="D42" s="2"/>
      <c r="E42" s="2"/>
      <c r="F42" s="2"/>
      <c r="G42" s="2"/>
      <c r="H42" s="2"/>
    </row>
    <row r="43" spans="2:8" ht="25.05" customHeight="1" x14ac:dyDescent="0.3">
      <c r="B43" s="12"/>
      <c r="C43" s="2"/>
      <c r="D43" s="2"/>
      <c r="E43" s="2"/>
      <c r="F43" s="2"/>
      <c r="G43" s="2"/>
      <c r="H43" s="2"/>
    </row>
    <row r="44" spans="2:8" ht="25.05" customHeight="1" x14ac:dyDescent="0.3">
      <c r="B44" s="12"/>
      <c r="C44" s="2"/>
      <c r="D44" s="2"/>
      <c r="E44" s="2"/>
      <c r="F44" s="2"/>
      <c r="G44" s="2"/>
      <c r="H44" s="2"/>
    </row>
    <row r="45" spans="2:8" ht="25.05" customHeight="1" x14ac:dyDescent="0.3">
      <c r="B45" s="12"/>
      <c r="C45" s="2"/>
      <c r="D45" s="2"/>
      <c r="E45" s="2"/>
      <c r="F45" s="2"/>
      <c r="G45" s="2"/>
      <c r="H45" s="2"/>
    </row>
    <row r="46" spans="2:8" ht="25.05" customHeight="1" x14ac:dyDescent="0.3">
      <c r="B46" s="12"/>
      <c r="C46" s="2"/>
      <c r="D46" s="2"/>
      <c r="E46" s="2"/>
      <c r="F46" s="2"/>
      <c r="G46" s="2"/>
      <c r="H46" s="2"/>
    </row>
    <row r="47" spans="2:8" ht="25.05" customHeight="1" x14ac:dyDescent="0.3">
      <c r="B47" s="12"/>
      <c r="C47" s="2"/>
      <c r="D47" s="2"/>
      <c r="E47" s="2"/>
      <c r="F47" s="2"/>
      <c r="G47" s="2"/>
      <c r="H47" s="2"/>
    </row>
    <row r="48" spans="2:8" ht="25.05" customHeight="1" x14ac:dyDescent="0.3">
      <c r="B48" s="12"/>
      <c r="C48" s="2"/>
      <c r="D48" s="2"/>
      <c r="E48" s="2"/>
      <c r="F48" s="2"/>
      <c r="G48" s="2"/>
      <c r="H48" s="2"/>
    </row>
    <row r="49" spans="2:8" ht="25.05" customHeight="1" x14ac:dyDescent="0.3">
      <c r="B49" s="12"/>
      <c r="C49" s="2"/>
      <c r="D49" s="2"/>
      <c r="E49" s="2"/>
      <c r="F49" s="2"/>
      <c r="G49" s="2"/>
      <c r="H49" s="2"/>
    </row>
    <row r="50" spans="2:8" ht="25.05" customHeight="1" x14ac:dyDescent="0.3">
      <c r="B50" s="12"/>
      <c r="C50" s="2"/>
      <c r="D50" s="2"/>
      <c r="E50" s="2"/>
      <c r="F50" s="2"/>
      <c r="G50" s="2"/>
      <c r="H50" s="2"/>
    </row>
    <row r="51" spans="2:8" ht="25.05" customHeight="1" x14ac:dyDescent="0.3">
      <c r="B51" s="12"/>
      <c r="C51" s="2"/>
      <c r="D51" s="2"/>
      <c r="E51" s="2"/>
      <c r="F51" s="2"/>
      <c r="G51" s="2"/>
      <c r="H51" s="2"/>
    </row>
  </sheetData>
  <mergeCells count="1">
    <mergeCell ref="M2:S2"/>
  </mergeCells>
  <pageMargins left="0.7" right="0.7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Basic Manual Gantt Chart</vt:lpstr>
      <vt:lpstr>Gantt Chart - Manual End Date</vt:lpstr>
      <vt:lpstr>Gantt Chart - Manual Duration</vt:lpstr>
      <vt:lpstr>'Gantt Chart - Manual Duration'!Print_Area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2016-07-21T15:14:49Z</dcterms:created>
  <dcterms:modified xsi:type="dcterms:W3CDTF">2018-03-05T22:03:11Z</dcterms:modified>
</cp:coreProperties>
</file>