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1_{3D699D7D-0CD8-4438-8BE1-923A7C24053C}" xr6:coauthVersionLast="47" xr6:coauthVersionMax="47" xr10:uidLastSave="{00000000-0000-0000-0000-000000000000}"/>
  <bookViews>
    <workbookView xWindow="-120" yWindow="-120" windowWidth="29040" windowHeight="15720" tabRatio="706" firstSheet="3" activeTab="3" xr2:uid="{00000000-000D-0000-FFFF-FFFF00000000}"/>
  </bookViews>
  <sheets>
    <sheet name="2016.06.27_기존" sheetId="25" r:id="rId1"/>
    <sheet name="GST 지식재산권 관리 기재방법_안" sheetId="29" r:id="rId2"/>
    <sheet name="GST 지식재산권 관리현황_요약본" sheetId="30" r:id="rId3"/>
    <sheet name="GST 지식재산권 현황_최신" sheetId="34" r:id="rId4"/>
    <sheet name="특허 존속 여부 결정" sheetId="35" r:id="rId5"/>
    <sheet name="GST 지식재산권 관리현황_비용지급(2025)" sheetId="49" r:id="rId6"/>
    <sheet name="GST 지식재산권 관리현황_비용지급(2024)" sheetId="48" r:id="rId7"/>
    <sheet name="GST 지식재산권 관리현황_비용지급(2023)" sheetId="46" r:id="rId8"/>
    <sheet name="GST 지식재산권 관리현황_비용지급(2022)" sheetId="45" r:id="rId9"/>
    <sheet name="GST 지식재산권 관리현황_비용지급(2021)" sheetId="44" r:id="rId10"/>
    <sheet name="GST 지식재산권 관리현황_비용지급(2020)" sheetId="42" r:id="rId11"/>
    <sheet name="GST 지식재산권 관리현황_비용지급(~2019)" sheetId="36" r:id="rId12"/>
    <sheet name="기안서식" sheetId="39" r:id="rId13"/>
    <sheet name="기안서식 (2)" sheetId="41" r:id="rId14"/>
  </sheets>
  <definedNames>
    <definedName name="_xlnm._FilterDatabase" localSheetId="0" hidden="1">'2016.06.27_기존'!$A$3:$Q$82</definedName>
    <definedName name="_xlnm._FilterDatabase" localSheetId="6" hidden="1">'GST 지식재산권 관리현황_비용지급(2024)'!$A$5:$AC$177</definedName>
    <definedName name="_xlnm._FilterDatabase" localSheetId="5" hidden="1">'GST 지식재산권 관리현황_비용지급(2025)'!$A$5:$AC$177</definedName>
    <definedName name="_xlnm._FilterDatabase" localSheetId="2" hidden="1">'GST 지식재산권 관리현황_요약본'!$A$4:$M$97</definedName>
    <definedName name="_xlnm._FilterDatabase" localSheetId="3" hidden="1">'GST 지식재산권 현황_최신'!$A$5:$AD$219</definedName>
    <definedName name="_xlnm._FilterDatabase" localSheetId="4" hidden="1">'특허 존속 여부 결정'!$B$4:$N$127</definedName>
    <definedName name="_xlnm.Print_Area" localSheetId="0">'2016.06.27_기존'!$A$1:$P$88</definedName>
    <definedName name="_xlnm.Print_Area" localSheetId="1">'GST 지식재산권 관리 기재방법_안'!$B$1:$I$38</definedName>
    <definedName name="_xlnm.Print_Area" localSheetId="11">'GST 지식재산권 관리현황_비용지급(~2019)'!$A$1:$AB$156</definedName>
    <definedName name="_xlnm.Print_Area" localSheetId="10">'GST 지식재산권 관리현황_비용지급(2020)'!$A$1:$AB$161</definedName>
    <definedName name="_xlnm.Print_Area" localSheetId="9">'GST 지식재산권 관리현황_비용지급(2021)'!$A$1:$AB$165</definedName>
    <definedName name="_xlnm.Print_Area" localSheetId="8">'GST 지식재산권 관리현황_비용지급(2022)'!$A$1:$AB$178</definedName>
    <definedName name="_xlnm.Print_Area" localSheetId="7">'GST 지식재산권 관리현황_비용지급(2023)'!$A$1:$AB$178</definedName>
    <definedName name="_xlnm.Print_Area" localSheetId="6">'GST 지식재산권 관리현황_비용지급(2024)'!$A$1:$AC$179</definedName>
    <definedName name="_xlnm.Print_Area" localSheetId="5">'GST 지식재산권 관리현황_비용지급(2025)'!$A$1:$AC$179</definedName>
    <definedName name="_xlnm.Print_Area" localSheetId="3">'GST 지식재산권 현황_최신'!$A$1:$V$223</definedName>
    <definedName name="_xlnm.Print_Area" localSheetId="4">'특허 존속 여부 결정'!$B$2:$N$165</definedName>
    <definedName name="_xlnm.Print_Titles" localSheetId="0">'2016.06.27_기존'!$1:$4</definedName>
    <definedName name="_xlnm.Print_Titles" localSheetId="3">'GST 지식재산권 현황_최신'!$2:$5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 i="30" l="1"/>
  <c r="G10" i="30"/>
  <c r="H5" i="30"/>
  <c r="K159" i="30"/>
  <c r="R129" i="49"/>
  <c r="A129" i="49"/>
  <c r="R127" i="49"/>
  <c r="A127" i="49"/>
  <c r="R126" i="49"/>
  <c r="A126" i="49"/>
  <c r="R52" i="49"/>
  <c r="H52" i="49"/>
  <c r="F52" i="49"/>
  <c r="E52" i="49"/>
  <c r="D52" i="49"/>
  <c r="C52" i="49"/>
  <c r="B52" i="49"/>
  <c r="A52" i="49"/>
  <c r="R24" i="49"/>
  <c r="L24" i="49"/>
  <c r="K24" i="49"/>
  <c r="I24" i="49"/>
  <c r="H24" i="49"/>
  <c r="G24" i="49"/>
  <c r="F24" i="49"/>
  <c r="E24" i="49"/>
  <c r="D24" i="49"/>
  <c r="C24" i="49"/>
  <c r="B24" i="49"/>
  <c r="A24" i="49"/>
  <c r="W179" i="49"/>
  <c r="R179" i="49"/>
  <c r="W176" i="49"/>
  <c r="R176" i="49"/>
  <c r="W175" i="49"/>
  <c r="R175" i="49"/>
  <c r="AB174" i="49"/>
  <c r="W174" i="49"/>
  <c r="R174" i="49"/>
  <c r="AB173" i="49"/>
  <c r="W173" i="49"/>
  <c r="R173" i="49"/>
  <c r="W172" i="49"/>
  <c r="R172" i="49"/>
  <c r="W171" i="49"/>
  <c r="R171" i="49"/>
  <c r="W170" i="49"/>
  <c r="R170" i="49"/>
  <c r="W169" i="49"/>
  <c r="R169" i="49"/>
  <c r="W168" i="49"/>
  <c r="R168" i="49"/>
  <c r="W167" i="49"/>
  <c r="R167" i="49"/>
  <c r="W166" i="49"/>
  <c r="R166" i="49"/>
  <c r="L166" i="49"/>
  <c r="W165" i="49"/>
  <c r="R165" i="49"/>
  <c r="R164" i="49"/>
  <c r="R163" i="49"/>
  <c r="R162" i="49"/>
  <c r="AB161" i="49"/>
  <c r="W161" i="49"/>
  <c r="R161" i="49"/>
  <c r="W160" i="49"/>
  <c r="R160" i="49"/>
  <c r="W159" i="49"/>
  <c r="R159" i="49"/>
  <c r="R158" i="49"/>
  <c r="R157" i="49"/>
  <c r="R156" i="49"/>
  <c r="R155" i="49"/>
  <c r="R154" i="49"/>
  <c r="W153" i="49"/>
  <c r="R153" i="49"/>
  <c r="R152" i="49"/>
  <c r="R151" i="49"/>
  <c r="R150" i="49"/>
  <c r="R148" i="49"/>
  <c r="R147" i="49"/>
  <c r="R146" i="49"/>
  <c r="R145" i="49"/>
  <c r="R144" i="49"/>
  <c r="R143" i="49"/>
  <c r="R142" i="49"/>
  <c r="R141" i="49"/>
  <c r="R140" i="49"/>
  <c r="R138" i="49"/>
  <c r="W137" i="49"/>
  <c r="R137" i="49"/>
  <c r="W136" i="49"/>
  <c r="R136" i="49"/>
  <c r="R135" i="49"/>
  <c r="R128" i="49"/>
  <c r="R125" i="49"/>
  <c r="R124" i="49"/>
  <c r="R123" i="49"/>
  <c r="R121" i="49"/>
  <c r="R120" i="49"/>
  <c r="R119" i="49"/>
  <c r="R118" i="49"/>
  <c r="R117" i="49"/>
  <c r="R116" i="49"/>
  <c r="R115" i="49"/>
  <c r="R113" i="49"/>
  <c r="R111" i="49"/>
  <c r="R106" i="49"/>
  <c r="R105" i="49"/>
  <c r="R104" i="49"/>
  <c r="R100" i="49"/>
  <c r="R87" i="49"/>
  <c r="R83" i="49"/>
  <c r="R82" i="49"/>
  <c r="R81" i="49"/>
  <c r="R77" i="49"/>
  <c r="R76" i="49"/>
  <c r="R75" i="49"/>
  <c r="R71" i="49"/>
  <c r="R67" i="49"/>
  <c r="R66" i="49"/>
  <c r="R63" i="49"/>
  <c r="R60" i="49"/>
  <c r="R55" i="49"/>
  <c r="R49" i="49"/>
  <c r="R46" i="49"/>
  <c r="R44" i="49"/>
  <c r="R43" i="49"/>
  <c r="R42" i="49"/>
  <c r="R41" i="49"/>
  <c r="R35" i="49"/>
  <c r="R26" i="49"/>
  <c r="R14" i="49"/>
  <c r="R11" i="49"/>
  <c r="R10" i="49"/>
  <c r="W129" i="48"/>
  <c r="R177" i="48"/>
  <c r="R129" i="48"/>
  <c r="R10" i="48"/>
  <c r="R11" i="48"/>
  <c r="R14" i="48"/>
  <c r="R24" i="48"/>
  <c r="R26" i="48"/>
  <c r="R35" i="48"/>
  <c r="R41" i="48"/>
  <c r="R42" i="48"/>
  <c r="R43" i="48"/>
  <c r="R44" i="48"/>
  <c r="R46" i="48"/>
  <c r="R49" i="48"/>
  <c r="R52" i="48"/>
  <c r="R55" i="48"/>
  <c r="R60" i="48"/>
  <c r="R63" i="48"/>
  <c r="R66" i="48"/>
  <c r="R67" i="48"/>
  <c r="R71" i="48"/>
  <c r="R75" i="48"/>
  <c r="R76" i="48"/>
  <c r="R77" i="48"/>
  <c r="R81" i="48"/>
  <c r="R82" i="48"/>
  <c r="R83" i="48"/>
  <c r="R87" i="48"/>
  <c r="R100" i="48"/>
  <c r="R104" i="48"/>
  <c r="R105" i="48"/>
  <c r="R106" i="48"/>
  <c r="R111" i="48"/>
  <c r="R113" i="48"/>
  <c r="R115" i="48"/>
  <c r="R116" i="48"/>
  <c r="R117" i="48"/>
  <c r="R118" i="48"/>
  <c r="R119" i="48"/>
  <c r="R120" i="48"/>
  <c r="R121" i="48"/>
  <c r="R123" i="48"/>
  <c r="R124" i="48"/>
  <c r="R125" i="48"/>
  <c r="R126" i="48"/>
  <c r="R127" i="48"/>
  <c r="R128" i="48"/>
  <c r="R131" i="48"/>
  <c r="W179" i="48"/>
  <c r="R179" i="48"/>
  <c r="W176" i="48"/>
  <c r="R176" i="48"/>
  <c r="W175" i="48"/>
  <c r="R175" i="48"/>
  <c r="AB174" i="48"/>
  <c r="W174" i="48"/>
  <c r="R174" i="48"/>
  <c r="AB173" i="48"/>
  <c r="W173" i="48"/>
  <c r="R173" i="48"/>
  <c r="W172" i="48"/>
  <c r="R172" i="48"/>
  <c r="W171" i="48"/>
  <c r="R171" i="48"/>
  <c r="W170" i="48"/>
  <c r="R170" i="48"/>
  <c r="W169" i="48"/>
  <c r="R169" i="48"/>
  <c r="W168" i="48"/>
  <c r="R168" i="48"/>
  <c r="W167" i="48"/>
  <c r="R167" i="48"/>
  <c r="W166" i="48"/>
  <c r="R166" i="48"/>
  <c r="L166" i="48"/>
  <c r="W165" i="48"/>
  <c r="R165" i="48"/>
  <c r="R164" i="48"/>
  <c r="R163" i="48"/>
  <c r="R162" i="48"/>
  <c r="AB161" i="48"/>
  <c r="W161" i="48"/>
  <c r="R161" i="48"/>
  <c r="W160" i="48"/>
  <c r="R160" i="48"/>
  <c r="W159" i="48"/>
  <c r="R159" i="48"/>
  <c r="R158" i="48"/>
  <c r="R157" i="48"/>
  <c r="R156" i="48"/>
  <c r="R155" i="48"/>
  <c r="R154" i="48"/>
  <c r="W153" i="48"/>
  <c r="R153" i="48"/>
  <c r="R152" i="48"/>
  <c r="R151" i="48"/>
  <c r="R150" i="48"/>
  <c r="R148" i="48"/>
  <c r="R147" i="48"/>
  <c r="R146" i="48"/>
  <c r="R145" i="48"/>
  <c r="R144" i="48"/>
  <c r="R143" i="48"/>
  <c r="R142" i="48"/>
  <c r="R141" i="48"/>
  <c r="R140" i="48"/>
  <c r="R138" i="48"/>
  <c r="W137" i="48"/>
  <c r="R137" i="48"/>
  <c r="W136" i="48"/>
  <c r="R136" i="48"/>
  <c r="R135" i="48"/>
  <c r="M178" i="30"/>
  <c r="L178" i="30"/>
  <c r="K178" i="30"/>
  <c r="J178" i="30"/>
  <c r="I178" i="30"/>
  <c r="H178" i="30"/>
  <c r="G178" i="30"/>
  <c r="F178" i="30"/>
  <c r="E178" i="30"/>
  <c r="D178" i="30"/>
  <c r="C178" i="30"/>
  <c r="B178" i="30"/>
  <c r="A178" i="30"/>
  <c r="M177" i="30"/>
  <c r="L177" i="30"/>
  <c r="K177" i="30"/>
  <c r="J177" i="30"/>
  <c r="I177" i="30"/>
  <c r="H177" i="30"/>
  <c r="G177" i="30"/>
  <c r="F177" i="30"/>
  <c r="E177" i="30"/>
  <c r="D177" i="30"/>
  <c r="C177" i="30"/>
  <c r="B177" i="30"/>
  <c r="A177" i="30"/>
  <c r="M176" i="30"/>
  <c r="L176" i="30"/>
  <c r="K176" i="30"/>
  <c r="J176" i="30"/>
  <c r="I176" i="30"/>
  <c r="H176" i="30"/>
  <c r="G176" i="30"/>
  <c r="F176" i="30"/>
  <c r="E176" i="30"/>
  <c r="D176" i="30"/>
  <c r="C176" i="30"/>
  <c r="B176" i="30"/>
  <c r="A176" i="30"/>
  <c r="Q63" i="46" l="1"/>
  <c r="V125" i="45" l="1"/>
  <c r="Q133" i="45"/>
  <c r="Q134" i="45"/>
  <c r="Q149" i="45"/>
  <c r="V81" i="45"/>
  <c r="V178" i="46"/>
  <c r="Q178" i="46"/>
  <c r="V176" i="46"/>
  <c r="Q176" i="46"/>
  <c r="V175" i="46"/>
  <c r="Q175" i="46"/>
  <c r="AA174" i="46"/>
  <c r="V174" i="46"/>
  <c r="Q174" i="46"/>
  <c r="AA173" i="46"/>
  <c r="V173" i="46"/>
  <c r="Q173" i="46"/>
  <c r="V172" i="46"/>
  <c r="Q172" i="46"/>
  <c r="V171" i="46"/>
  <c r="Q171" i="46"/>
  <c r="V170" i="46"/>
  <c r="Q170" i="46"/>
  <c r="V169" i="46"/>
  <c r="Q169" i="46"/>
  <c r="V168" i="46"/>
  <c r="Q168" i="46"/>
  <c r="V167" i="46"/>
  <c r="Q167" i="46"/>
  <c r="V166" i="46"/>
  <c r="Q166" i="46"/>
  <c r="L166" i="46"/>
  <c r="V165" i="46"/>
  <c r="Q165" i="46"/>
  <c r="Q164" i="46"/>
  <c r="Q163" i="46"/>
  <c r="Q162" i="46"/>
  <c r="AA161" i="46"/>
  <c r="V161" i="46"/>
  <c r="Q161" i="46"/>
  <c r="V160" i="46"/>
  <c r="Q160" i="46"/>
  <c r="V159" i="46"/>
  <c r="Q159" i="46"/>
  <c r="Q158" i="46"/>
  <c r="Q157" i="46"/>
  <c r="Q156" i="46"/>
  <c r="Q155" i="46"/>
  <c r="Q154" i="46"/>
  <c r="V153" i="46"/>
  <c r="Q153" i="46"/>
  <c r="Q152" i="46"/>
  <c r="Q151" i="46"/>
  <c r="Q150" i="46"/>
  <c r="Q148" i="46"/>
  <c r="Q147" i="46"/>
  <c r="Q146" i="46"/>
  <c r="Q145" i="46"/>
  <c r="Q144" i="46"/>
  <c r="Q143" i="46"/>
  <c r="Q142" i="46"/>
  <c r="Q141" i="46"/>
  <c r="Q140" i="46"/>
  <c r="Q138" i="46"/>
  <c r="V137" i="46"/>
  <c r="Q137" i="46"/>
  <c r="V136" i="46"/>
  <c r="Q136" i="46"/>
  <c r="Q135" i="46"/>
  <c r="Q131" i="46"/>
  <c r="Q129" i="46"/>
  <c r="Q128" i="46"/>
  <c r="Q127" i="46"/>
  <c r="Q126" i="46"/>
  <c r="Q125" i="46"/>
  <c r="Q124" i="46"/>
  <c r="Q123" i="46"/>
  <c r="Q121" i="46"/>
  <c r="Q120" i="46"/>
  <c r="Q119" i="46"/>
  <c r="Q118" i="46"/>
  <c r="Q117" i="46"/>
  <c r="Q116" i="46"/>
  <c r="Q115" i="46"/>
  <c r="Q113" i="46"/>
  <c r="Q111" i="46"/>
  <c r="Q106" i="46"/>
  <c r="Q105" i="46"/>
  <c r="Q104" i="46"/>
  <c r="Q100" i="46"/>
  <c r="Q87" i="46"/>
  <c r="Q83" i="46"/>
  <c r="Q82" i="46"/>
  <c r="Q81" i="46"/>
  <c r="Q77" i="46"/>
  <c r="Q76" i="46"/>
  <c r="Q75" i="46"/>
  <c r="Q71" i="46"/>
  <c r="Q67" i="46"/>
  <c r="Q66" i="46"/>
  <c r="Q60" i="46"/>
  <c r="Q55" i="46"/>
  <c r="Q52" i="46"/>
  <c r="Q49" i="46"/>
  <c r="Q46" i="46"/>
  <c r="Q44" i="46"/>
  <c r="Q43" i="46"/>
  <c r="Q42" i="46"/>
  <c r="Q41" i="46"/>
  <c r="Q35" i="46"/>
  <c r="Q26" i="46"/>
  <c r="Q24" i="46"/>
  <c r="Q14" i="46"/>
  <c r="Q11" i="46"/>
  <c r="Q10" i="46"/>
  <c r="AA174" i="45"/>
  <c r="AA173" i="45" l="1"/>
  <c r="V166" i="45" l="1"/>
  <c r="V167" i="45"/>
  <c r="V168" i="45"/>
  <c r="V169" i="45"/>
  <c r="V170" i="45"/>
  <c r="V171" i="45"/>
  <c r="V172" i="45"/>
  <c r="V173" i="45"/>
  <c r="V174" i="45"/>
  <c r="V175" i="45"/>
  <c r="V176" i="45"/>
  <c r="V178" i="45"/>
  <c r="Q175" i="45"/>
  <c r="Q176" i="45"/>
  <c r="Q170" i="45" l="1"/>
  <c r="Q171" i="45"/>
  <c r="Q172" i="45"/>
  <c r="Q173" i="45"/>
  <c r="Q174" i="45"/>
  <c r="Q178" i="45"/>
  <c r="A170" i="30"/>
  <c r="A171" i="49" s="1"/>
  <c r="B170" i="30"/>
  <c r="B171" i="49" s="1"/>
  <c r="C170" i="30"/>
  <c r="C171" i="49" s="1"/>
  <c r="D170" i="30"/>
  <c r="D171" i="49" s="1"/>
  <c r="E170" i="30"/>
  <c r="E171" i="49" s="1"/>
  <c r="F170" i="30"/>
  <c r="F171" i="49" s="1"/>
  <c r="G170" i="30"/>
  <c r="G171" i="49" s="1"/>
  <c r="H170" i="30"/>
  <c r="H171" i="49" s="1"/>
  <c r="I170" i="30"/>
  <c r="I171" i="49" s="1"/>
  <c r="J170" i="30"/>
  <c r="J171" i="49" s="1"/>
  <c r="K170" i="30"/>
  <c r="K171" i="49" s="1"/>
  <c r="L170" i="30"/>
  <c r="L171" i="49" s="1"/>
  <c r="M170" i="30"/>
  <c r="A171" i="30"/>
  <c r="A172" i="49" s="1"/>
  <c r="B171" i="30"/>
  <c r="B172" i="49" s="1"/>
  <c r="C171" i="30"/>
  <c r="C172" i="49" s="1"/>
  <c r="D171" i="30"/>
  <c r="D172" i="49" s="1"/>
  <c r="E171" i="30"/>
  <c r="E172" i="49" s="1"/>
  <c r="F171" i="30"/>
  <c r="F172" i="49" s="1"/>
  <c r="G171" i="30"/>
  <c r="G172" i="49" s="1"/>
  <c r="H171" i="30"/>
  <c r="H172" i="49" s="1"/>
  <c r="I171" i="30"/>
  <c r="I172" i="49" s="1"/>
  <c r="J171" i="30"/>
  <c r="J172" i="49" s="1"/>
  <c r="K171" i="30"/>
  <c r="K172" i="49" s="1"/>
  <c r="L171" i="30"/>
  <c r="L172" i="49" s="1"/>
  <c r="M171" i="30"/>
  <c r="A172" i="30"/>
  <c r="A173" i="49" s="1"/>
  <c r="B172" i="30"/>
  <c r="B173" i="49" s="1"/>
  <c r="C172" i="30"/>
  <c r="C173" i="49" s="1"/>
  <c r="D172" i="30"/>
  <c r="D173" i="49" s="1"/>
  <c r="E172" i="30"/>
  <c r="E173" i="49" s="1"/>
  <c r="F172" i="30"/>
  <c r="F173" i="49" s="1"/>
  <c r="G172" i="30"/>
  <c r="G173" i="49" s="1"/>
  <c r="H172" i="30"/>
  <c r="H173" i="49" s="1"/>
  <c r="I172" i="30"/>
  <c r="I173" i="49" s="1"/>
  <c r="J172" i="30"/>
  <c r="J173" i="49" s="1"/>
  <c r="K172" i="30"/>
  <c r="K173" i="49" s="1"/>
  <c r="L172" i="30"/>
  <c r="L173" i="49" s="1"/>
  <c r="M172" i="30"/>
  <c r="A173" i="30"/>
  <c r="A174" i="49" s="1"/>
  <c r="B173" i="30"/>
  <c r="B174" i="49" s="1"/>
  <c r="C173" i="30"/>
  <c r="C174" i="49" s="1"/>
  <c r="D173" i="30"/>
  <c r="D174" i="49" s="1"/>
  <c r="E173" i="30"/>
  <c r="E174" i="49" s="1"/>
  <c r="F173" i="30"/>
  <c r="F174" i="49" s="1"/>
  <c r="G173" i="30"/>
  <c r="G174" i="49" s="1"/>
  <c r="H173" i="30"/>
  <c r="H174" i="49" s="1"/>
  <c r="I173" i="30"/>
  <c r="I174" i="49" s="1"/>
  <c r="J173" i="30"/>
  <c r="J174" i="49" s="1"/>
  <c r="K173" i="30"/>
  <c r="K174" i="49" s="1"/>
  <c r="L173" i="30"/>
  <c r="L174" i="49" s="1"/>
  <c r="M173" i="30"/>
  <c r="A174" i="30"/>
  <c r="B174" i="30"/>
  <c r="C174" i="30"/>
  <c r="D174" i="30"/>
  <c r="E174" i="30"/>
  <c r="F174" i="30"/>
  <c r="G174" i="30"/>
  <c r="H174" i="30"/>
  <c r="I174" i="30"/>
  <c r="J174" i="30"/>
  <c r="K174" i="30"/>
  <c r="L174" i="30"/>
  <c r="M174" i="30"/>
  <c r="A175" i="30"/>
  <c r="B175" i="30"/>
  <c r="C175" i="30"/>
  <c r="D175" i="30"/>
  <c r="E175" i="30"/>
  <c r="F175" i="30"/>
  <c r="G175" i="30"/>
  <c r="H175" i="30"/>
  <c r="I175" i="30"/>
  <c r="J175" i="30"/>
  <c r="K175" i="30"/>
  <c r="L175" i="30"/>
  <c r="M175" i="30"/>
  <c r="A176" i="48" l="1"/>
  <c r="A176" i="49"/>
  <c r="H176" i="48"/>
  <c r="H176" i="49"/>
  <c r="E175" i="48"/>
  <c r="E175" i="49"/>
  <c r="I176" i="48"/>
  <c r="I176" i="49"/>
  <c r="G176" i="48"/>
  <c r="G176" i="49"/>
  <c r="L175" i="48"/>
  <c r="L175" i="49"/>
  <c r="K175" i="48"/>
  <c r="K175" i="49"/>
  <c r="E176" i="48"/>
  <c r="E176" i="49"/>
  <c r="J175" i="48"/>
  <c r="J175" i="49"/>
  <c r="B175" i="48"/>
  <c r="B175" i="49"/>
  <c r="D175" i="48"/>
  <c r="D175" i="49"/>
  <c r="A175" i="48"/>
  <c r="A175" i="49"/>
  <c r="F176" i="48"/>
  <c r="F176" i="49"/>
  <c r="L176" i="48"/>
  <c r="L176" i="49"/>
  <c r="I175" i="48"/>
  <c r="I175" i="49"/>
  <c r="K176" i="48"/>
  <c r="K176" i="49"/>
  <c r="C176" i="48"/>
  <c r="C176" i="49"/>
  <c r="H175" i="48"/>
  <c r="H175" i="49"/>
  <c r="F175" i="48"/>
  <c r="F175" i="49"/>
  <c r="C175" i="48"/>
  <c r="C175" i="49"/>
  <c r="D176" i="48"/>
  <c r="D176" i="49"/>
  <c r="J176" i="48"/>
  <c r="J176" i="49"/>
  <c r="B176" i="48"/>
  <c r="B176" i="49"/>
  <c r="G175" i="48"/>
  <c r="G175" i="49"/>
  <c r="H173" i="46"/>
  <c r="H173" i="48"/>
  <c r="A172" i="46"/>
  <c r="A172" i="48"/>
  <c r="G173" i="46"/>
  <c r="G173" i="48"/>
  <c r="A173" i="46"/>
  <c r="A173" i="48"/>
  <c r="G174" i="46"/>
  <c r="G174" i="48"/>
  <c r="F171" i="46"/>
  <c r="F171" i="48"/>
  <c r="C173" i="46"/>
  <c r="C173" i="48"/>
  <c r="E174" i="46"/>
  <c r="E174" i="48"/>
  <c r="C171" i="46"/>
  <c r="C171" i="48"/>
  <c r="B174" i="46"/>
  <c r="B174" i="48"/>
  <c r="H172" i="46"/>
  <c r="H172" i="48"/>
  <c r="A171" i="46"/>
  <c r="A171" i="48"/>
  <c r="L174" i="46"/>
  <c r="L174" i="48"/>
  <c r="L172" i="46"/>
  <c r="L172" i="48"/>
  <c r="D171" i="46"/>
  <c r="D171" i="48"/>
  <c r="B171" i="46"/>
  <c r="B171" i="48"/>
  <c r="A174" i="46"/>
  <c r="A174" i="48"/>
  <c r="G172" i="46"/>
  <c r="G172" i="48"/>
  <c r="I171" i="46"/>
  <c r="I171" i="48"/>
  <c r="F174" i="46"/>
  <c r="F174" i="48"/>
  <c r="E171" i="46"/>
  <c r="E171" i="48"/>
  <c r="D174" i="46"/>
  <c r="D174" i="48"/>
  <c r="I172" i="46"/>
  <c r="I172" i="48"/>
  <c r="F172" i="46"/>
  <c r="F172" i="48"/>
  <c r="L173" i="46"/>
  <c r="L173" i="48"/>
  <c r="E172" i="46"/>
  <c r="E172" i="48"/>
  <c r="L171" i="46"/>
  <c r="L171" i="48"/>
  <c r="K171" i="46"/>
  <c r="K171" i="48"/>
  <c r="K174" i="46"/>
  <c r="K174" i="48"/>
  <c r="D173" i="46"/>
  <c r="D173" i="48"/>
  <c r="J171" i="46"/>
  <c r="J171" i="48"/>
  <c r="B173" i="46"/>
  <c r="B173" i="48"/>
  <c r="H174" i="46"/>
  <c r="H174" i="48"/>
  <c r="K172" i="46"/>
  <c r="K172" i="48"/>
  <c r="K173" i="46"/>
  <c r="K173" i="48"/>
  <c r="D172" i="46"/>
  <c r="D172" i="48"/>
  <c r="I174" i="46"/>
  <c r="I174" i="48"/>
  <c r="J172" i="46"/>
  <c r="J172" i="48"/>
  <c r="C174" i="46"/>
  <c r="C174" i="48"/>
  <c r="J173" i="46"/>
  <c r="J173" i="48"/>
  <c r="C172" i="46"/>
  <c r="C172" i="48"/>
  <c r="F173" i="46"/>
  <c r="F173" i="48"/>
  <c r="E173" i="46"/>
  <c r="E173" i="48"/>
  <c r="J174" i="46"/>
  <c r="J174" i="48"/>
  <c r="H171" i="46"/>
  <c r="H171" i="48"/>
  <c r="G171" i="46"/>
  <c r="G171" i="48"/>
  <c r="I173" i="46"/>
  <c r="I173" i="48"/>
  <c r="B172" i="46"/>
  <c r="B172" i="48"/>
  <c r="D174" i="45"/>
  <c r="G173" i="45"/>
  <c r="C174" i="45"/>
  <c r="H173" i="45"/>
  <c r="J172" i="45"/>
  <c r="D172" i="45"/>
  <c r="B172" i="45"/>
  <c r="H174" i="45"/>
  <c r="K172" i="45"/>
  <c r="B174" i="45"/>
  <c r="C172" i="45"/>
  <c r="L174" i="45"/>
  <c r="L171" i="45"/>
  <c r="K174" i="45"/>
  <c r="F173" i="45"/>
  <c r="H171" i="45"/>
  <c r="J174" i="45"/>
  <c r="L172" i="45"/>
  <c r="G171" i="45"/>
  <c r="E176" i="45"/>
  <c r="E176" i="46"/>
  <c r="B175" i="46"/>
  <c r="B175" i="45"/>
  <c r="I175" i="46"/>
  <c r="I175" i="45"/>
  <c r="C176" i="45"/>
  <c r="C176" i="46"/>
  <c r="H175" i="46"/>
  <c r="H175" i="45"/>
  <c r="F171" i="45"/>
  <c r="J176" i="45"/>
  <c r="J176" i="46"/>
  <c r="B176" i="45"/>
  <c r="B176" i="46"/>
  <c r="G175" i="46"/>
  <c r="G175" i="45"/>
  <c r="I174" i="45"/>
  <c r="A174" i="45"/>
  <c r="E173" i="45"/>
  <c r="I172" i="45"/>
  <c r="A172" i="45"/>
  <c r="E171" i="45"/>
  <c r="L176" i="45"/>
  <c r="L176" i="46"/>
  <c r="H176" i="45"/>
  <c r="H176" i="46"/>
  <c r="E175" i="46"/>
  <c r="E175" i="45"/>
  <c r="G174" i="45"/>
  <c r="K173" i="45"/>
  <c r="C173" i="45"/>
  <c r="G172" i="45"/>
  <c r="K171" i="45"/>
  <c r="C171" i="45"/>
  <c r="I176" i="45"/>
  <c r="I176" i="46"/>
  <c r="F175" i="46"/>
  <c r="F175" i="45"/>
  <c r="H172" i="45"/>
  <c r="F174" i="45"/>
  <c r="J173" i="45"/>
  <c r="B173" i="45"/>
  <c r="F172" i="45"/>
  <c r="J171" i="45"/>
  <c r="B171" i="45"/>
  <c r="J175" i="46"/>
  <c r="J175" i="45"/>
  <c r="D176" i="45"/>
  <c r="D176" i="46"/>
  <c r="A175" i="46"/>
  <c r="A175" i="45"/>
  <c r="K176" i="45"/>
  <c r="K176" i="46"/>
  <c r="A176" i="45"/>
  <c r="A176" i="46"/>
  <c r="L173" i="45"/>
  <c r="D173" i="45"/>
  <c r="D171" i="45"/>
  <c r="G176" i="45"/>
  <c r="G176" i="46"/>
  <c r="L175" i="46"/>
  <c r="L175" i="45"/>
  <c r="D175" i="46"/>
  <c r="D175" i="45"/>
  <c r="F176" i="45"/>
  <c r="F176" i="46"/>
  <c r="K175" i="46"/>
  <c r="K175" i="45"/>
  <c r="C175" i="46"/>
  <c r="C175" i="45"/>
  <c r="E174" i="45"/>
  <c r="I173" i="45"/>
  <c r="A173" i="45"/>
  <c r="E172" i="45"/>
  <c r="I171" i="45"/>
  <c r="A171" i="45"/>
  <c r="A179" i="30"/>
  <c r="B179" i="30"/>
  <c r="C179" i="30"/>
  <c r="A167" i="30"/>
  <c r="B167" i="30"/>
  <c r="C167" i="30"/>
  <c r="A168" i="30"/>
  <c r="B168" i="30"/>
  <c r="C168" i="30"/>
  <c r="A169" i="30"/>
  <c r="B169" i="30"/>
  <c r="C169" i="30"/>
  <c r="A166" i="30"/>
  <c r="A167" i="49" s="1"/>
  <c r="D169" i="30"/>
  <c r="E169" i="30"/>
  <c r="F169" i="30"/>
  <c r="G169" i="30"/>
  <c r="H169" i="30"/>
  <c r="I169" i="30"/>
  <c r="J169" i="30"/>
  <c r="K169" i="30"/>
  <c r="L169" i="30"/>
  <c r="M169" i="30"/>
  <c r="D167" i="30"/>
  <c r="E167" i="30"/>
  <c r="F167" i="30"/>
  <c r="G167" i="30"/>
  <c r="H167" i="30"/>
  <c r="I167" i="30"/>
  <c r="J167" i="30"/>
  <c r="K167" i="30"/>
  <c r="L167" i="30"/>
  <c r="M167" i="30"/>
  <c r="D168" i="30"/>
  <c r="E168" i="30"/>
  <c r="F168" i="30"/>
  <c r="G168" i="30"/>
  <c r="H168" i="30"/>
  <c r="I168" i="30"/>
  <c r="J168" i="30"/>
  <c r="K168" i="30"/>
  <c r="L168" i="30"/>
  <c r="M168" i="30"/>
  <c r="Q168" i="45"/>
  <c r="Q169" i="45"/>
  <c r="D179" i="30"/>
  <c r="E179" i="30"/>
  <c r="F179" i="30"/>
  <c r="G179" i="30"/>
  <c r="H179" i="30"/>
  <c r="I179" i="30"/>
  <c r="J179" i="30"/>
  <c r="K179" i="30"/>
  <c r="L179" i="30"/>
  <c r="M179" i="30"/>
  <c r="E179" i="48" l="1"/>
  <c r="E179" i="49"/>
  <c r="L179" i="48"/>
  <c r="L179" i="49"/>
  <c r="K179" i="48"/>
  <c r="K179" i="49"/>
  <c r="J179" i="48"/>
  <c r="J179" i="49"/>
  <c r="I179" i="48"/>
  <c r="I179" i="49"/>
  <c r="F179" i="48"/>
  <c r="F179" i="49"/>
  <c r="D179" i="48"/>
  <c r="D179" i="49"/>
  <c r="H179" i="48"/>
  <c r="H179" i="49"/>
  <c r="G179" i="48"/>
  <c r="G179" i="49"/>
  <c r="I169" i="48"/>
  <c r="I169" i="49"/>
  <c r="K168" i="48"/>
  <c r="K168" i="49"/>
  <c r="E170" i="48"/>
  <c r="E170" i="49"/>
  <c r="A169" i="48"/>
  <c r="A169" i="49"/>
  <c r="L168" i="48"/>
  <c r="L168" i="49"/>
  <c r="D168" i="48"/>
  <c r="D168" i="49"/>
  <c r="D170" i="48"/>
  <c r="D170" i="49"/>
  <c r="G169" i="48"/>
  <c r="G169" i="49"/>
  <c r="K170" i="48"/>
  <c r="K170" i="49"/>
  <c r="B168" i="48"/>
  <c r="B168" i="49"/>
  <c r="J169" i="48"/>
  <c r="J169" i="49"/>
  <c r="B169" i="48"/>
  <c r="B169" i="49"/>
  <c r="I168" i="48"/>
  <c r="I168" i="49"/>
  <c r="F169" i="48"/>
  <c r="F169" i="49"/>
  <c r="H168" i="48"/>
  <c r="H168" i="49"/>
  <c r="J170" i="48"/>
  <c r="J170" i="49"/>
  <c r="C170" i="48"/>
  <c r="C170" i="49"/>
  <c r="A168" i="48"/>
  <c r="A168" i="49"/>
  <c r="H169" i="48"/>
  <c r="H169" i="49"/>
  <c r="I170" i="48"/>
  <c r="I170" i="49"/>
  <c r="B170" i="48"/>
  <c r="B170" i="49"/>
  <c r="C179" i="48"/>
  <c r="C179" i="49"/>
  <c r="L170" i="48"/>
  <c r="L170" i="49"/>
  <c r="L169" i="48"/>
  <c r="L169" i="49"/>
  <c r="D169" i="48"/>
  <c r="D169" i="49"/>
  <c r="F168" i="48"/>
  <c r="F168" i="49"/>
  <c r="H170" i="48"/>
  <c r="H170" i="49"/>
  <c r="A170" i="48"/>
  <c r="A170" i="49"/>
  <c r="B179" i="48"/>
  <c r="B179" i="49"/>
  <c r="F170" i="48"/>
  <c r="F170" i="49"/>
  <c r="J168" i="48"/>
  <c r="J168" i="49"/>
  <c r="C168" i="48"/>
  <c r="C168" i="49"/>
  <c r="E169" i="48"/>
  <c r="E169" i="49"/>
  <c r="G168" i="48"/>
  <c r="G168" i="49"/>
  <c r="K169" i="48"/>
  <c r="K169" i="49"/>
  <c r="E168" i="48"/>
  <c r="E168" i="49"/>
  <c r="G170" i="48"/>
  <c r="G170" i="49"/>
  <c r="C169" i="48"/>
  <c r="C169" i="49"/>
  <c r="A179" i="48"/>
  <c r="A179" i="49"/>
  <c r="A167" i="46"/>
  <c r="A167" i="48"/>
  <c r="K168" i="45"/>
  <c r="K168" i="46"/>
  <c r="A169" i="45"/>
  <c r="A169" i="46"/>
  <c r="L178" i="46"/>
  <c r="L178" i="45"/>
  <c r="I178" i="46"/>
  <c r="I178" i="45"/>
  <c r="E169" i="45"/>
  <c r="E169" i="46"/>
  <c r="I170" i="45"/>
  <c r="I170" i="46"/>
  <c r="D169" i="45"/>
  <c r="D169" i="46"/>
  <c r="H170" i="45"/>
  <c r="H170" i="46"/>
  <c r="K169" i="45"/>
  <c r="K169" i="46"/>
  <c r="E168" i="45"/>
  <c r="E168" i="46"/>
  <c r="G170" i="45"/>
  <c r="G170" i="46"/>
  <c r="C169" i="45"/>
  <c r="C169" i="46"/>
  <c r="A178" i="46"/>
  <c r="A178" i="45"/>
  <c r="I169" i="45"/>
  <c r="I169" i="46"/>
  <c r="D178" i="46"/>
  <c r="D178" i="45"/>
  <c r="G168" i="45"/>
  <c r="G168" i="46"/>
  <c r="B170" i="45"/>
  <c r="B170" i="46"/>
  <c r="C178" i="46"/>
  <c r="C178" i="45"/>
  <c r="H178" i="46"/>
  <c r="H178" i="45"/>
  <c r="L169" i="45"/>
  <c r="L169" i="46"/>
  <c r="F168" i="45"/>
  <c r="F168" i="46"/>
  <c r="A170" i="45"/>
  <c r="A170" i="46"/>
  <c r="B178" i="46"/>
  <c r="B178" i="45"/>
  <c r="G178" i="46"/>
  <c r="G178" i="45"/>
  <c r="F178" i="46"/>
  <c r="F178" i="45"/>
  <c r="J169" i="45"/>
  <c r="J169" i="46"/>
  <c r="L168" i="45"/>
  <c r="L168" i="46"/>
  <c r="D168" i="45"/>
  <c r="D168" i="46"/>
  <c r="F170" i="45"/>
  <c r="F170" i="46"/>
  <c r="B169" i="45"/>
  <c r="B169" i="46"/>
  <c r="E178" i="46"/>
  <c r="E178" i="45"/>
  <c r="H169" i="45"/>
  <c r="H169" i="46"/>
  <c r="D170" i="45"/>
  <c r="D170" i="46"/>
  <c r="I168" i="45"/>
  <c r="I168" i="46"/>
  <c r="K170" i="45"/>
  <c r="K170" i="46"/>
  <c r="B168" i="45"/>
  <c r="B168" i="46"/>
  <c r="E170" i="45"/>
  <c r="E170" i="46"/>
  <c r="J168" i="45"/>
  <c r="J168" i="46"/>
  <c r="L170" i="45"/>
  <c r="L170" i="46"/>
  <c r="C168" i="45"/>
  <c r="C168" i="46"/>
  <c r="K178" i="46"/>
  <c r="K178" i="45"/>
  <c r="G169" i="45"/>
  <c r="G169" i="46"/>
  <c r="J178" i="46"/>
  <c r="J178" i="45"/>
  <c r="F169" i="45"/>
  <c r="F169" i="46"/>
  <c r="H168" i="45"/>
  <c r="H168" i="46"/>
  <c r="J170" i="45"/>
  <c r="J170" i="46"/>
  <c r="C170" i="45"/>
  <c r="C170" i="46"/>
  <c r="A168" i="45"/>
  <c r="A168" i="46"/>
  <c r="Q42" i="45"/>
  <c r="Q113" i="45"/>
  <c r="V165" i="45" l="1"/>
  <c r="Q167" i="45"/>
  <c r="Q164" i="45"/>
  <c r="Q165" i="45"/>
  <c r="Q166" i="45"/>
  <c r="A167" i="45"/>
  <c r="B166" i="30"/>
  <c r="C166" i="30"/>
  <c r="D166" i="30"/>
  <c r="E166" i="30"/>
  <c r="F166" i="30"/>
  <c r="G166" i="30"/>
  <c r="H166" i="30"/>
  <c r="I166" i="30"/>
  <c r="J166" i="30"/>
  <c r="K166" i="30"/>
  <c r="L166" i="30"/>
  <c r="M166" i="30"/>
  <c r="A163" i="30"/>
  <c r="B163" i="30"/>
  <c r="C163" i="30"/>
  <c r="D163" i="30"/>
  <c r="E163" i="30"/>
  <c r="F163" i="30"/>
  <c r="G163" i="30"/>
  <c r="H163" i="30"/>
  <c r="I163" i="30"/>
  <c r="J163" i="30"/>
  <c r="K163" i="30"/>
  <c r="L163" i="30"/>
  <c r="M163" i="30"/>
  <c r="A164" i="30"/>
  <c r="B164" i="30"/>
  <c r="C164" i="30"/>
  <c r="D164" i="30"/>
  <c r="E164" i="30"/>
  <c r="F164" i="30"/>
  <c r="G164" i="30"/>
  <c r="H164" i="30"/>
  <c r="I164" i="30"/>
  <c r="J164" i="30"/>
  <c r="K164" i="30"/>
  <c r="L164" i="30"/>
  <c r="M164" i="30"/>
  <c r="A165" i="30"/>
  <c r="B165" i="30"/>
  <c r="C165" i="30"/>
  <c r="D165" i="30"/>
  <c r="E165" i="30"/>
  <c r="F165" i="30"/>
  <c r="G165" i="30"/>
  <c r="H165" i="30"/>
  <c r="I165" i="30"/>
  <c r="J165" i="30"/>
  <c r="K165" i="30"/>
  <c r="L166" i="45"/>
  <c r="M165" i="30"/>
  <c r="Q81" i="45"/>
  <c r="Q82" i="45"/>
  <c r="D166" i="48" l="1"/>
  <c r="D166" i="49"/>
  <c r="K167" i="48"/>
  <c r="K167" i="49"/>
  <c r="C166" i="48"/>
  <c r="C166" i="49"/>
  <c r="E164" i="48"/>
  <c r="E164" i="49"/>
  <c r="J166" i="48"/>
  <c r="J166" i="49"/>
  <c r="G165" i="48"/>
  <c r="G165" i="49"/>
  <c r="I166" i="48"/>
  <c r="I166" i="49"/>
  <c r="A166" i="48"/>
  <c r="A166" i="49"/>
  <c r="F165" i="48"/>
  <c r="F165" i="49"/>
  <c r="K164" i="48"/>
  <c r="K164" i="49"/>
  <c r="C164" i="48"/>
  <c r="C164" i="49"/>
  <c r="H167" i="48"/>
  <c r="H167" i="49"/>
  <c r="A165" i="48"/>
  <c r="A165" i="49"/>
  <c r="H165" i="48"/>
  <c r="H165" i="49"/>
  <c r="D164" i="48"/>
  <c r="D164" i="49"/>
  <c r="J164" i="48"/>
  <c r="J164" i="49"/>
  <c r="G167" i="48"/>
  <c r="G167" i="49"/>
  <c r="K166" i="48"/>
  <c r="K166" i="49"/>
  <c r="L165" i="48"/>
  <c r="L165" i="49"/>
  <c r="D165" i="48"/>
  <c r="D165" i="49"/>
  <c r="I164" i="48"/>
  <c r="I164" i="49"/>
  <c r="A164" i="48"/>
  <c r="A164" i="49"/>
  <c r="F167" i="48"/>
  <c r="F167" i="49"/>
  <c r="F164" i="48"/>
  <c r="F164" i="49"/>
  <c r="B167" i="48"/>
  <c r="B167" i="49"/>
  <c r="B166" i="48"/>
  <c r="B166" i="49"/>
  <c r="B164" i="48"/>
  <c r="B164" i="49"/>
  <c r="F166" i="48"/>
  <c r="F166" i="49"/>
  <c r="K165" i="48"/>
  <c r="K165" i="49"/>
  <c r="C165" i="48"/>
  <c r="C165" i="49"/>
  <c r="H164" i="48"/>
  <c r="H164" i="49"/>
  <c r="E167" i="48"/>
  <c r="E167" i="49"/>
  <c r="I165" i="48"/>
  <c r="I165" i="49"/>
  <c r="C167" i="48"/>
  <c r="C167" i="49"/>
  <c r="J167" i="48"/>
  <c r="J167" i="49"/>
  <c r="L164" i="48"/>
  <c r="L164" i="49"/>
  <c r="I167" i="48"/>
  <c r="I167" i="49"/>
  <c r="H166" i="48"/>
  <c r="H166" i="49"/>
  <c r="E165" i="48"/>
  <c r="E165" i="49"/>
  <c r="G166" i="48"/>
  <c r="G166" i="49"/>
  <c r="E166" i="48"/>
  <c r="E166" i="49"/>
  <c r="J165" i="48"/>
  <c r="J165" i="49"/>
  <c r="B165" i="48"/>
  <c r="B165" i="49"/>
  <c r="G164" i="48"/>
  <c r="G164" i="49"/>
  <c r="L167" i="48"/>
  <c r="L167" i="49"/>
  <c r="D167" i="48"/>
  <c r="D167" i="49"/>
  <c r="D166" i="45"/>
  <c r="D166" i="46"/>
  <c r="A165" i="45"/>
  <c r="A165" i="46"/>
  <c r="K167" i="45"/>
  <c r="K167" i="46"/>
  <c r="C166" i="45"/>
  <c r="C166" i="46"/>
  <c r="J167" i="45"/>
  <c r="J167" i="46"/>
  <c r="B166" i="45"/>
  <c r="B166" i="46"/>
  <c r="L164" i="45"/>
  <c r="L164" i="46"/>
  <c r="D164" i="45"/>
  <c r="D164" i="46"/>
  <c r="I167" i="45"/>
  <c r="I167" i="46"/>
  <c r="E165" i="45"/>
  <c r="E165" i="46"/>
  <c r="I165" i="45"/>
  <c r="I165" i="46"/>
  <c r="F164" i="45"/>
  <c r="F164" i="46"/>
  <c r="C167" i="45"/>
  <c r="C167" i="46"/>
  <c r="K166" i="45"/>
  <c r="K166" i="46"/>
  <c r="H165" i="45"/>
  <c r="H165" i="46"/>
  <c r="E164" i="45"/>
  <c r="E164" i="46"/>
  <c r="B167" i="45"/>
  <c r="B167" i="46"/>
  <c r="J166" i="45"/>
  <c r="J166" i="46"/>
  <c r="G165" i="45"/>
  <c r="G165" i="46"/>
  <c r="I166" i="45"/>
  <c r="I166" i="46"/>
  <c r="A166" i="45"/>
  <c r="A166" i="46"/>
  <c r="F165" i="45"/>
  <c r="F165" i="46"/>
  <c r="K164" i="45"/>
  <c r="K164" i="46"/>
  <c r="C164" i="45"/>
  <c r="C164" i="46"/>
  <c r="H167" i="45"/>
  <c r="H167" i="46"/>
  <c r="B164" i="45"/>
  <c r="B164" i="46"/>
  <c r="L165" i="45"/>
  <c r="L165" i="46"/>
  <c r="I164" i="45"/>
  <c r="I164" i="46"/>
  <c r="A164" i="45"/>
  <c r="A164" i="46"/>
  <c r="F166" i="45"/>
  <c r="F166" i="46"/>
  <c r="K165" i="45"/>
  <c r="K165" i="46"/>
  <c r="C165" i="45"/>
  <c r="C165" i="46"/>
  <c r="H164" i="45"/>
  <c r="H164" i="46"/>
  <c r="E167" i="45"/>
  <c r="E167" i="46"/>
  <c r="H166" i="45"/>
  <c r="H166" i="46"/>
  <c r="J164" i="45"/>
  <c r="J164" i="46"/>
  <c r="G167" i="45"/>
  <c r="G167" i="46"/>
  <c r="G166" i="45"/>
  <c r="G166" i="46"/>
  <c r="D165" i="45"/>
  <c r="D165" i="46"/>
  <c r="F167" i="45"/>
  <c r="F167" i="46"/>
  <c r="E166" i="45"/>
  <c r="E166" i="46"/>
  <c r="J165" i="45"/>
  <c r="J165" i="46"/>
  <c r="B165" i="45"/>
  <c r="B165" i="46"/>
  <c r="G164" i="45"/>
  <c r="G164" i="46"/>
  <c r="L167" i="45"/>
  <c r="L167" i="46"/>
  <c r="D167" i="45"/>
  <c r="D167" i="46"/>
  <c r="Q10" i="45"/>
  <c r="Q11" i="45"/>
  <c r="Q14" i="45"/>
  <c r="Q24" i="45"/>
  <c r="Q26" i="45"/>
  <c r="Q35" i="45"/>
  <c r="Q41" i="45"/>
  <c r="Q43" i="45"/>
  <c r="Q44" i="45"/>
  <c r="Q46" i="45"/>
  <c r="Q49" i="45"/>
  <c r="Q52" i="45"/>
  <c r="Q55" i="45"/>
  <c r="Q60" i="45"/>
  <c r="Q66" i="45"/>
  <c r="Q67" i="45"/>
  <c r="Q71" i="45"/>
  <c r="Q75" i="45"/>
  <c r="Q76" i="45"/>
  <c r="Q77" i="45"/>
  <c r="Q83" i="45"/>
  <c r="Q87" i="45"/>
  <c r="Q100" i="45"/>
  <c r="Q104" i="45"/>
  <c r="Q105" i="45"/>
  <c r="Q106" i="45"/>
  <c r="Q111" i="45"/>
  <c r="Q115" i="45"/>
  <c r="Q116" i="45"/>
  <c r="Q117" i="45"/>
  <c r="Q118" i="45"/>
  <c r="Q119" i="45"/>
  <c r="Q120" i="45"/>
  <c r="Q121" i="45"/>
  <c r="Q123" i="45"/>
  <c r="Q124" i="45"/>
  <c r="Q125" i="45"/>
  <c r="Q126" i="45"/>
  <c r="Q127" i="45"/>
  <c r="Q128" i="45"/>
  <c r="Q129" i="45"/>
  <c r="Q131" i="45"/>
  <c r="Q135" i="45"/>
  <c r="Q136" i="45"/>
  <c r="V136" i="45"/>
  <c r="Q137" i="45"/>
  <c r="V137" i="45"/>
  <c r="Q138" i="45"/>
  <c r="Q140" i="45"/>
  <c r="Q141" i="45"/>
  <c r="Q142" i="45"/>
  <c r="Q143" i="45"/>
  <c r="Q144" i="45"/>
  <c r="Q145" i="45"/>
  <c r="Q146" i="45"/>
  <c r="Q147" i="45"/>
  <c r="Q148" i="45"/>
  <c r="Q150" i="45"/>
  <c r="Q151" i="45"/>
  <c r="Q152" i="45"/>
  <c r="Q153" i="45"/>
  <c r="V153" i="45"/>
  <c r="Q154" i="45"/>
  <c r="Q155" i="45"/>
  <c r="Q156" i="45"/>
  <c r="Q157" i="45"/>
  <c r="Q158" i="45"/>
  <c r="Q159" i="45"/>
  <c r="V159" i="45"/>
  <c r="Q160" i="45"/>
  <c r="V160" i="45"/>
  <c r="Q161" i="45"/>
  <c r="V161" i="45"/>
  <c r="AA161" i="45"/>
  <c r="Q162" i="45"/>
  <c r="Q163" i="45"/>
  <c r="Q124" i="44" l="1"/>
  <c r="Q125" i="44"/>
  <c r="Q126" i="44"/>
  <c r="Q127" i="44"/>
  <c r="Q128" i="44"/>
  <c r="Q129" i="44"/>
  <c r="Q121" i="44"/>
  <c r="Q76" i="44" l="1"/>
  <c r="Q83" i="44"/>
  <c r="AA161" i="44"/>
  <c r="Q163" i="44"/>
  <c r="A162" i="30"/>
  <c r="B162" i="30"/>
  <c r="C162" i="30"/>
  <c r="D162" i="30"/>
  <c r="E162" i="30"/>
  <c r="F162" i="30"/>
  <c r="G162" i="30"/>
  <c r="H162" i="30"/>
  <c r="I162" i="30"/>
  <c r="J162" i="30"/>
  <c r="K162" i="30"/>
  <c r="L162" i="30"/>
  <c r="M162" i="30"/>
  <c r="V160" i="44"/>
  <c r="V161" i="44"/>
  <c r="Q144" i="44"/>
  <c r="Q145" i="44"/>
  <c r="Q161" i="44"/>
  <c r="Q162" i="44"/>
  <c r="A165" i="44"/>
  <c r="B165" i="44"/>
  <c r="C165" i="44"/>
  <c r="D165" i="44"/>
  <c r="E165" i="44"/>
  <c r="F165" i="44"/>
  <c r="G165" i="44"/>
  <c r="H165" i="44"/>
  <c r="I165" i="44"/>
  <c r="J165" i="44"/>
  <c r="K165" i="44"/>
  <c r="L165" i="44"/>
  <c r="Q165" i="44"/>
  <c r="Q140" i="44"/>
  <c r="Q141" i="44"/>
  <c r="L163" i="48" l="1"/>
  <c r="L163" i="49"/>
  <c r="C163" i="48"/>
  <c r="C163" i="49"/>
  <c r="H163" i="48"/>
  <c r="H163" i="49"/>
  <c r="K163" i="48"/>
  <c r="K163" i="49"/>
  <c r="J163" i="48"/>
  <c r="J163" i="49"/>
  <c r="G163" i="48"/>
  <c r="G163" i="49"/>
  <c r="D163" i="48"/>
  <c r="D163" i="49"/>
  <c r="I163" i="48"/>
  <c r="I163" i="49"/>
  <c r="F163" i="48"/>
  <c r="F163" i="49"/>
  <c r="B163" i="48"/>
  <c r="B163" i="49"/>
  <c r="A163" i="48"/>
  <c r="A163" i="49"/>
  <c r="E163" i="48"/>
  <c r="E163" i="49"/>
  <c r="D163" i="45"/>
  <c r="D163" i="46"/>
  <c r="J163" i="45"/>
  <c r="J163" i="46"/>
  <c r="I163" i="45"/>
  <c r="I163" i="46"/>
  <c r="A163" i="45"/>
  <c r="A163" i="46"/>
  <c r="L163" i="45"/>
  <c r="L163" i="46"/>
  <c r="K163" i="45"/>
  <c r="K163" i="46"/>
  <c r="B163" i="45"/>
  <c r="B163" i="46"/>
  <c r="G163" i="45"/>
  <c r="G163" i="46"/>
  <c r="F163" i="45"/>
  <c r="F163" i="46"/>
  <c r="C163" i="45"/>
  <c r="C163" i="46"/>
  <c r="H163" i="45"/>
  <c r="H163" i="46"/>
  <c r="E163" i="45"/>
  <c r="E163" i="46"/>
  <c r="B163" i="44"/>
  <c r="J163" i="44"/>
  <c r="F163" i="44"/>
  <c r="I163" i="44"/>
  <c r="E163" i="44"/>
  <c r="A163" i="44"/>
  <c r="L163" i="44"/>
  <c r="H163" i="44"/>
  <c r="D163" i="44"/>
  <c r="K163" i="44"/>
  <c r="G163" i="44"/>
  <c r="C163" i="44"/>
  <c r="C164" i="35"/>
  <c r="D164" i="35"/>
  <c r="E164" i="35"/>
  <c r="G164" i="35"/>
  <c r="L164" i="35"/>
  <c r="M164" i="35"/>
  <c r="A161" i="30"/>
  <c r="A162" i="49" s="1"/>
  <c r="B161" i="30"/>
  <c r="B162" i="49" s="1"/>
  <c r="C161" i="30"/>
  <c r="C162" i="49" s="1"/>
  <c r="D161" i="30"/>
  <c r="D162" i="49" s="1"/>
  <c r="E161" i="30"/>
  <c r="E162" i="49" s="1"/>
  <c r="F161" i="30"/>
  <c r="F162" i="49" s="1"/>
  <c r="G161" i="30"/>
  <c r="G162" i="49" s="1"/>
  <c r="H161" i="30"/>
  <c r="H162" i="49" s="1"/>
  <c r="I161" i="30"/>
  <c r="I162" i="49" s="1"/>
  <c r="J161" i="30"/>
  <c r="J162" i="49" s="1"/>
  <c r="K161" i="30"/>
  <c r="K162" i="49" s="1"/>
  <c r="L161" i="30"/>
  <c r="L162" i="49" s="1"/>
  <c r="M161" i="30"/>
  <c r="K162" i="46" l="1"/>
  <c r="K162" i="48"/>
  <c r="L162" i="46"/>
  <c r="L162" i="48"/>
  <c r="E162" i="46"/>
  <c r="E162" i="48"/>
  <c r="H162" i="46"/>
  <c r="H162" i="48"/>
  <c r="B162" i="46"/>
  <c r="B162" i="48"/>
  <c r="I162" i="46"/>
  <c r="I162" i="48"/>
  <c r="J162" i="46"/>
  <c r="J162" i="48"/>
  <c r="G162" i="46"/>
  <c r="G162" i="48"/>
  <c r="F162" i="46"/>
  <c r="F162" i="48"/>
  <c r="D162" i="46"/>
  <c r="D162" i="48"/>
  <c r="C162" i="46"/>
  <c r="C162" i="48"/>
  <c r="A162" i="46"/>
  <c r="A162" i="48"/>
  <c r="J162" i="44"/>
  <c r="J162" i="45"/>
  <c r="F162" i="44"/>
  <c r="F162" i="45"/>
  <c r="B162" i="44"/>
  <c r="B162" i="45"/>
  <c r="I162" i="44"/>
  <c r="I162" i="45"/>
  <c r="E162" i="44"/>
  <c r="E162" i="45"/>
  <c r="A162" i="44"/>
  <c r="A162" i="45"/>
  <c r="L162" i="44"/>
  <c r="L162" i="45"/>
  <c r="H162" i="44"/>
  <c r="H162" i="45"/>
  <c r="D162" i="44"/>
  <c r="D162" i="45"/>
  <c r="K162" i="44"/>
  <c r="K162" i="45"/>
  <c r="G162" i="44"/>
  <c r="G162" i="45"/>
  <c r="C162" i="44"/>
  <c r="C162" i="45"/>
  <c r="C163" i="35"/>
  <c r="D163" i="35"/>
  <c r="E163" i="35"/>
  <c r="G163" i="35"/>
  <c r="L163" i="35"/>
  <c r="M163" i="35"/>
  <c r="A160" i="30"/>
  <c r="A161" i="49" s="1"/>
  <c r="B160" i="30"/>
  <c r="B161" i="49" s="1"/>
  <c r="C160" i="30"/>
  <c r="C161" i="49" s="1"/>
  <c r="D160" i="30"/>
  <c r="D161" i="49" s="1"/>
  <c r="E160" i="30"/>
  <c r="E161" i="49" s="1"/>
  <c r="F160" i="30"/>
  <c r="F161" i="49" s="1"/>
  <c r="G160" i="30"/>
  <c r="G161" i="49" s="1"/>
  <c r="H160" i="30"/>
  <c r="H161" i="49" s="1"/>
  <c r="I160" i="30"/>
  <c r="I161" i="49" s="1"/>
  <c r="J160" i="30"/>
  <c r="J161" i="49" s="1"/>
  <c r="K160" i="30"/>
  <c r="K161" i="49" s="1"/>
  <c r="L160" i="30"/>
  <c r="L161" i="49" s="1"/>
  <c r="M160" i="30"/>
  <c r="A161" i="46" l="1"/>
  <c r="A161" i="48"/>
  <c r="L161" i="46"/>
  <c r="L161" i="48"/>
  <c r="K161" i="46"/>
  <c r="K161" i="48"/>
  <c r="F161" i="46"/>
  <c r="F161" i="48"/>
  <c r="E161" i="46"/>
  <c r="E161" i="48"/>
  <c r="J161" i="46"/>
  <c r="J161" i="48"/>
  <c r="C161" i="46"/>
  <c r="C161" i="48"/>
  <c r="I161" i="46"/>
  <c r="I161" i="48"/>
  <c r="D161" i="46"/>
  <c r="D161" i="48"/>
  <c r="H161" i="46"/>
  <c r="H161" i="48"/>
  <c r="B161" i="46"/>
  <c r="B161" i="48"/>
  <c r="G161" i="46"/>
  <c r="G161" i="48"/>
  <c r="G161" i="44"/>
  <c r="G161" i="45"/>
  <c r="J161" i="44"/>
  <c r="J161" i="45"/>
  <c r="F161" i="44"/>
  <c r="F161" i="45"/>
  <c r="B161" i="44"/>
  <c r="B161" i="45"/>
  <c r="K161" i="44"/>
  <c r="K161" i="45"/>
  <c r="C161" i="44"/>
  <c r="C161" i="45"/>
  <c r="I161" i="44"/>
  <c r="I161" i="45"/>
  <c r="E161" i="44"/>
  <c r="E161" i="45"/>
  <c r="A161" i="44"/>
  <c r="A161" i="45"/>
  <c r="L161" i="44"/>
  <c r="L161" i="45"/>
  <c r="H161" i="44"/>
  <c r="H161" i="45"/>
  <c r="D161" i="44"/>
  <c r="D161" i="45"/>
  <c r="Q123" i="44"/>
  <c r="V159" i="44"/>
  <c r="Q158" i="44" l="1"/>
  <c r="Q159" i="44"/>
  <c r="Q160" i="44"/>
  <c r="C159" i="35"/>
  <c r="D159" i="35"/>
  <c r="E159" i="35"/>
  <c r="G159" i="35"/>
  <c r="L159" i="35"/>
  <c r="M159" i="35"/>
  <c r="C160" i="35"/>
  <c r="D160" i="35"/>
  <c r="E160" i="35"/>
  <c r="G160" i="35"/>
  <c r="L160" i="35"/>
  <c r="M160" i="35"/>
  <c r="C161" i="35"/>
  <c r="D161" i="35"/>
  <c r="E161" i="35"/>
  <c r="G161" i="35"/>
  <c r="L161" i="35"/>
  <c r="M161" i="35"/>
  <c r="C162" i="35"/>
  <c r="D162" i="35"/>
  <c r="E162" i="35"/>
  <c r="G162" i="35"/>
  <c r="L162" i="35"/>
  <c r="M162" i="35"/>
  <c r="A158" i="30"/>
  <c r="A159" i="49" s="1"/>
  <c r="B158" i="30"/>
  <c r="B159" i="49" s="1"/>
  <c r="C158" i="30"/>
  <c r="C159" i="49" s="1"/>
  <c r="D158" i="30"/>
  <c r="D159" i="49" s="1"/>
  <c r="E158" i="30"/>
  <c r="E159" i="49" s="1"/>
  <c r="F158" i="30"/>
  <c r="F159" i="49" s="1"/>
  <c r="G158" i="30"/>
  <c r="G159" i="49" s="1"/>
  <c r="H158" i="30"/>
  <c r="H159" i="49" s="1"/>
  <c r="I158" i="30"/>
  <c r="I159" i="49" s="1"/>
  <c r="J158" i="30"/>
  <c r="J159" i="49" s="1"/>
  <c r="K158" i="30"/>
  <c r="K159" i="49" s="1"/>
  <c r="L158" i="30"/>
  <c r="L159" i="49" s="1"/>
  <c r="M158" i="30"/>
  <c r="A159" i="30"/>
  <c r="A160" i="49" s="1"/>
  <c r="B159" i="30"/>
  <c r="B160" i="49" s="1"/>
  <c r="C159" i="30"/>
  <c r="C160" i="49" s="1"/>
  <c r="D159" i="30"/>
  <c r="D160" i="49" s="1"/>
  <c r="E159" i="30"/>
  <c r="E160" i="49" s="1"/>
  <c r="F159" i="30"/>
  <c r="F160" i="49" s="1"/>
  <c r="G159" i="30"/>
  <c r="G160" i="49" s="1"/>
  <c r="H159" i="30"/>
  <c r="H160" i="49" s="1"/>
  <c r="I159" i="30"/>
  <c r="I160" i="49" s="1"/>
  <c r="J159" i="30"/>
  <c r="J160" i="49" s="1"/>
  <c r="K160" i="49"/>
  <c r="L159" i="30"/>
  <c r="L160" i="49" s="1"/>
  <c r="M159" i="30"/>
  <c r="K159" i="46" l="1"/>
  <c r="K159" i="48"/>
  <c r="J159" i="46"/>
  <c r="J159" i="48"/>
  <c r="D159" i="46"/>
  <c r="D159" i="48"/>
  <c r="J160" i="46"/>
  <c r="J160" i="48"/>
  <c r="B159" i="46"/>
  <c r="B159" i="48"/>
  <c r="F160" i="46"/>
  <c r="F160" i="48"/>
  <c r="I159" i="46"/>
  <c r="I159" i="48"/>
  <c r="A159" i="46"/>
  <c r="A159" i="48"/>
  <c r="G159" i="46"/>
  <c r="G159" i="48"/>
  <c r="F159" i="46"/>
  <c r="F159" i="48"/>
  <c r="L160" i="46"/>
  <c r="L160" i="48"/>
  <c r="E159" i="46"/>
  <c r="E159" i="48"/>
  <c r="C159" i="46"/>
  <c r="C159" i="48"/>
  <c r="D160" i="46"/>
  <c r="D160" i="48"/>
  <c r="L159" i="46"/>
  <c r="L159" i="48"/>
  <c r="H159" i="46"/>
  <c r="H159" i="48"/>
  <c r="H160" i="46"/>
  <c r="H160" i="48"/>
  <c r="C160" i="46"/>
  <c r="C160" i="48"/>
  <c r="I160" i="46"/>
  <c r="I160" i="48"/>
  <c r="B160" i="46"/>
  <c r="B160" i="48"/>
  <c r="K160" i="46"/>
  <c r="K160" i="48"/>
  <c r="G160" i="46"/>
  <c r="G160" i="48"/>
  <c r="E160" i="46"/>
  <c r="E160" i="48"/>
  <c r="A160" i="46"/>
  <c r="A160" i="48"/>
  <c r="I160" i="44"/>
  <c r="I160" i="45"/>
  <c r="E160" i="44"/>
  <c r="E160" i="45"/>
  <c r="A160" i="44"/>
  <c r="A160" i="45"/>
  <c r="J159" i="44"/>
  <c r="J159" i="45"/>
  <c r="F159" i="44"/>
  <c r="F159" i="45"/>
  <c r="B159" i="44"/>
  <c r="B159" i="45"/>
  <c r="L160" i="44"/>
  <c r="L160" i="45"/>
  <c r="H160" i="44"/>
  <c r="H160" i="45"/>
  <c r="D160" i="44"/>
  <c r="D160" i="45"/>
  <c r="I159" i="44"/>
  <c r="I159" i="45"/>
  <c r="E159" i="44"/>
  <c r="E159" i="45"/>
  <c r="A159" i="44"/>
  <c r="A159" i="45"/>
  <c r="C160" i="44"/>
  <c r="C160" i="45"/>
  <c r="D159" i="44"/>
  <c r="D159" i="45"/>
  <c r="K160" i="44"/>
  <c r="K160" i="45"/>
  <c r="G160" i="44"/>
  <c r="G160" i="45"/>
  <c r="L159" i="44"/>
  <c r="L159" i="45"/>
  <c r="H159" i="44"/>
  <c r="H159" i="45"/>
  <c r="J160" i="44"/>
  <c r="J160" i="45"/>
  <c r="F160" i="44"/>
  <c r="F160" i="45"/>
  <c r="B160" i="44"/>
  <c r="B160" i="45"/>
  <c r="K159" i="44"/>
  <c r="K159" i="45"/>
  <c r="G159" i="44"/>
  <c r="G159" i="45"/>
  <c r="C159" i="44"/>
  <c r="C159" i="45"/>
  <c r="V147" i="42"/>
  <c r="Q81" i="42"/>
  <c r="Q157" i="44"/>
  <c r="Q156" i="44"/>
  <c r="Q155" i="44"/>
  <c r="Q154" i="44"/>
  <c r="V153" i="44"/>
  <c r="Q153" i="44"/>
  <c r="Q152" i="44"/>
  <c r="Q151" i="44"/>
  <c r="Q150" i="44"/>
  <c r="Q148" i="44"/>
  <c r="Q147" i="44"/>
  <c r="Q146" i="44"/>
  <c r="Q143" i="44"/>
  <c r="Q142" i="44"/>
  <c r="Q138" i="44"/>
  <c r="V137" i="44"/>
  <c r="Q137" i="44"/>
  <c r="V136" i="44"/>
  <c r="Q136" i="44"/>
  <c r="Q135" i="44"/>
  <c r="Q131" i="44"/>
  <c r="Q120" i="44"/>
  <c r="Q119" i="44"/>
  <c r="Q118" i="44"/>
  <c r="Q117" i="44"/>
  <c r="Q116" i="44"/>
  <c r="Q115" i="44"/>
  <c r="Q111" i="44"/>
  <c r="Q106" i="44"/>
  <c r="Q105" i="44"/>
  <c r="Q104" i="44"/>
  <c r="Q100" i="44"/>
  <c r="Q87" i="44"/>
  <c r="Q77" i="44"/>
  <c r="Q75" i="44"/>
  <c r="Q71" i="44"/>
  <c r="Q67" i="44"/>
  <c r="Q66" i="44"/>
  <c r="Q60" i="44"/>
  <c r="Q55" i="44"/>
  <c r="Q52" i="44"/>
  <c r="Q49" i="44"/>
  <c r="Q46" i="44"/>
  <c r="Q44" i="44"/>
  <c r="Q43" i="44"/>
  <c r="Q42" i="44"/>
  <c r="Q41" i="44"/>
  <c r="Q35" i="44"/>
  <c r="Q26" i="44"/>
  <c r="Q24" i="44"/>
  <c r="Q14" i="44"/>
  <c r="Q11" i="44"/>
  <c r="Q10" i="44"/>
  <c r="Q148" i="42" l="1"/>
  <c r="V137" i="42"/>
  <c r="Q157" i="42"/>
  <c r="Q75" i="42"/>
  <c r="Q104" i="42"/>
  <c r="Q150" i="42"/>
  <c r="Q100" i="42"/>
  <c r="A156" i="30" l="1"/>
  <c r="A157" i="49" s="1"/>
  <c r="B156" i="30"/>
  <c r="B157" i="49" s="1"/>
  <c r="C156" i="30"/>
  <c r="C157" i="49" s="1"/>
  <c r="D156" i="30"/>
  <c r="D157" i="49" s="1"/>
  <c r="E156" i="30"/>
  <c r="E157" i="49" s="1"/>
  <c r="F156" i="30"/>
  <c r="F157" i="49" s="1"/>
  <c r="G156" i="30"/>
  <c r="G157" i="49" s="1"/>
  <c r="H156" i="30"/>
  <c r="H157" i="49" s="1"/>
  <c r="I156" i="30"/>
  <c r="J156" i="30"/>
  <c r="J157" i="49" s="1"/>
  <c r="K156" i="30"/>
  <c r="K157" i="49" s="1"/>
  <c r="L156" i="30"/>
  <c r="L157" i="49" s="1"/>
  <c r="M156" i="30"/>
  <c r="A157" i="30"/>
  <c r="A158" i="49" s="1"/>
  <c r="B157" i="30"/>
  <c r="B158" i="49" s="1"/>
  <c r="C157" i="30"/>
  <c r="C158" i="49" s="1"/>
  <c r="D157" i="30"/>
  <c r="D158" i="49" s="1"/>
  <c r="E157" i="30"/>
  <c r="E158" i="49" s="1"/>
  <c r="F157" i="30"/>
  <c r="F158" i="49" s="1"/>
  <c r="G157" i="30"/>
  <c r="G158" i="49" s="1"/>
  <c r="H157" i="30"/>
  <c r="H158" i="49" s="1"/>
  <c r="I157" i="30"/>
  <c r="I158" i="49" s="1"/>
  <c r="J157" i="30"/>
  <c r="J158" i="49" s="1"/>
  <c r="K157" i="30"/>
  <c r="K158" i="49" s="1"/>
  <c r="L157" i="30"/>
  <c r="L158" i="49" s="1"/>
  <c r="M157" i="30"/>
  <c r="I157" i="48" l="1"/>
  <c r="I157" i="49"/>
  <c r="D158" i="46"/>
  <c r="D158" i="48"/>
  <c r="E157" i="46"/>
  <c r="E157" i="48"/>
  <c r="F158" i="46"/>
  <c r="F158" i="48"/>
  <c r="D157" i="46"/>
  <c r="D157" i="48"/>
  <c r="E158" i="46"/>
  <c r="E158" i="48"/>
  <c r="L157" i="46"/>
  <c r="L157" i="48"/>
  <c r="C157" i="46"/>
  <c r="C157" i="48"/>
  <c r="B158" i="46"/>
  <c r="B158" i="48"/>
  <c r="G157" i="46"/>
  <c r="G157" i="48"/>
  <c r="L158" i="46"/>
  <c r="L158" i="48"/>
  <c r="B157" i="46"/>
  <c r="B157" i="48"/>
  <c r="G158" i="46"/>
  <c r="G158" i="48"/>
  <c r="C158" i="46"/>
  <c r="C158" i="48"/>
  <c r="A158" i="46"/>
  <c r="A158" i="48"/>
  <c r="K157" i="46"/>
  <c r="K157" i="48"/>
  <c r="J157" i="46"/>
  <c r="J157" i="48"/>
  <c r="H157" i="46"/>
  <c r="H157" i="48"/>
  <c r="F157" i="46"/>
  <c r="F157" i="48"/>
  <c r="K158" i="46"/>
  <c r="K158" i="48"/>
  <c r="J158" i="46"/>
  <c r="J158" i="48"/>
  <c r="I158" i="46"/>
  <c r="I158" i="48"/>
  <c r="H158" i="46"/>
  <c r="H158" i="48"/>
  <c r="A157" i="46"/>
  <c r="A157" i="48"/>
  <c r="I157" i="45"/>
  <c r="I157" i="46"/>
  <c r="F158" i="44"/>
  <c r="F158" i="45"/>
  <c r="K158" i="44"/>
  <c r="K158" i="45"/>
  <c r="G158" i="44"/>
  <c r="G158" i="45"/>
  <c r="C158" i="44"/>
  <c r="C158" i="45"/>
  <c r="L157" i="44"/>
  <c r="L157" i="45"/>
  <c r="H157" i="44"/>
  <c r="H157" i="45"/>
  <c r="D157" i="44"/>
  <c r="D157" i="45"/>
  <c r="K157" i="44"/>
  <c r="K157" i="45"/>
  <c r="G157" i="44"/>
  <c r="G157" i="45"/>
  <c r="C157" i="44"/>
  <c r="C157" i="45"/>
  <c r="B158" i="44"/>
  <c r="B158" i="45"/>
  <c r="I158" i="44"/>
  <c r="I158" i="45"/>
  <c r="E158" i="44"/>
  <c r="E158" i="45"/>
  <c r="A158" i="44"/>
  <c r="A158" i="45"/>
  <c r="J157" i="44"/>
  <c r="J157" i="45"/>
  <c r="F157" i="44"/>
  <c r="F157" i="45"/>
  <c r="B157" i="44"/>
  <c r="B157" i="45"/>
  <c r="J158" i="44"/>
  <c r="J158" i="45"/>
  <c r="L158" i="44"/>
  <c r="L158" i="45"/>
  <c r="H158" i="44"/>
  <c r="H158" i="45"/>
  <c r="D158" i="44"/>
  <c r="D158" i="45"/>
  <c r="I157" i="44"/>
  <c r="E157" i="44"/>
  <c r="E157" i="45"/>
  <c r="A157" i="44"/>
  <c r="A157" i="45"/>
  <c r="J157" i="42"/>
  <c r="L157" i="42"/>
  <c r="H157" i="42"/>
  <c r="D157" i="42"/>
  <c r="K157" i="42"/>
  <c r="G157" i="42"/>
  <c r="C157" i="42"/>
  <c r="F157" i="42"/>
  <c r="B157" i="42"/>
  <c r="I157" i="42"/>
  <c r="E157" i="42"/>
  <c r="A157" i="42"/>
  <c r="Q55" i="42"/>
  <c r="O147" i="42"/>
  <c r="Q147" i="42" s="1"/>
  <c r="Q143" i="42"/>
  <c r="Q138" i="42"/>
  <c r="Q35" i="42" l="1"/>
  <c r="Q120" i="42"/>
  <c r="O128" i="42"/>
  <c r="Q128" i="42" s="1"/>
  <c r="Q87" i="42"/>
  <c r="Q135" i="42"/>
  <c r="Q60" i="42"/>
  <c r="Q46" i="42"/>
  <c r="Q11" i="42"/>
  <c r="Q137" i="42" l="1"/>
  <c r="Q156" i="42"/>
  <c r="Q10" i="42"/>
  <c r="Q66" i="42"/>
  <c r="Q115" i="42"/>
  <c r="Q106" i="42"/>
  <c r="Q77" i="42"/>
  <c r="C158" i="35" l="1"/>
  <c r="D158" i="35"/>
  <c r="E158" i="35"/>
  <c r="G158" i="35"/>
  <c r="L158" i="35"/>
  <c r="M158" i="35"/>
  <c r="A155" i="30"/>
  <c r="A156" i="49" s="1"/>
  <c r="B155" i="30"/>
  <c r="B156" i="49" s="1"/>
  <c r="C155" i="30"/>
  <c r="C156" i="49" s="1"/>
  <c r="D155" i="30"/>
  <c r="D156" i="49" s="1"/>
  <c r="E155" i="30"/>
  <c r="E156" i="49" s="1"/>
  <c r="F155" i="30"/>
  <c r="F156" i="49" s="1"/>
  <c r="G155" i="30"/>
  <c r="G156" i="49" s="1"/>
  <c r="H155" i="30"/>
  <c r="H156" i="49" s="1"/>
  <c r="I155" i="30"/>
  <c r="I156" i="49" s="1"/>
  <c r="J155" i="30"/>
  <c r="J156" i="49" s="1"/>
  <c r="K155" i="30"/>
  <c r="K156" i="49" s="1"/>
  <c r="L155" i="30"/>
  <c r="L156" i="49" s="1"/>
  <c r="M155" i="30"/>
  <c r="H156" i="46" l="1"/>
  <c r="H156" i="48"/>
  <c r="L156" i="46"/>
  <c r="L156" i="48"/>
  <c r="J156" i="46"/>
  <c r="J156" i="48"/>
  <c r="I156" i="46"/>
  <c r="I156" i="48"/>
  <c r="G156" i="46"/>
  <c r="G156" i="48"/>
  <c r="E156" i="46"/>
  <c r="E156" i="48"/>
  <c r="C156" i="46"/>
  <c r="C156" i="48"/>
  <c r="B156" i="46"/>
  <c r="B156" i="48"/>
  <c r="K156" i="46"/>
  <c r="K156" i="48"/>
  <c r="F156" i="46"/>
  <c r="F156" i="48"/>
  <c r="D156" i="46"/>
  <c r="D156" i="48"/>
  <c r="A156" i="46"/>
  <c r="A156" i="48"/>
  <c r="J156" i="44"/>
  <c r="J156" i="45"/>
  <c r="F156" i="44"/>
  <c r="F156" i="45"/>
  <c r="B156" i="44"/>
  <c r="B156" i="45"/>
  <c r="H156" i="44"/>
  <c r="H156" i="45"/>
  <c r="I156" i="44"/>
  <c r="I156" i="45"/>
  <c r="E156" i="44"/>
  <c r="E156" i="45"/>
  <c r="A156" i="44"/>
  <c r="A156" i="45"/>
  <c r="L156" i="44"/>
  <c r="L156" i="45"/>
  <c r="D156" i="44"/>
  <c r="D156" i="45"/>
  <c r="K156" i="44"/>
  <c r="K156" i="45"/>
  <c r="G156" i="44"/>
  <c r="G156" i="45"/>
  <c r="C156" i="44"/>
  <c r="C156" i="45"/>
  <c r="Q146" i="42"/>
  <c r="Q155" i="42"/>
  <c r="V153" i="42"/>
  <c r="Q43" i="42"/>
  <c r="Q44" i="42"/>
  <c r="Q42" i="42"/>
  <c r="Q41" i="42"/>
  <c r="Q111" i="42"/>
  <c r="Q105" i="42"/>
  <c r="Q67" i="42"/>
  <c r="C157" i="35" l="1"/>
  <c r="D157" i="35"/>
  <c r="E157" i="35"/>
  <c r="G157" i="35"/>
  <c r="L157" i="35"/>
  <c r="M157" i="35"/>
  <c r="C165" i="35"/>
  <c r="D165" i="35"/>
  <c r="E165" i="35"/>
  <c r="G165" i="35"/>
  <c r="L165" i="35"/>
  <c r="M165" i="35"/>
  <c r="A154" i="30"/>
  <c r="A155" i="49" s="1"/>
  <c r="B154" i="30"/>
  <c r="B155" i="49" s="1"/>
  <c r="C154" i="30"/>
  <c r="C155" i="49" s="1"/>
  <c r="D154" i="30"/>
  <c r="D155" i="49" s="1"/>
  <c r="E154" i="30"/>
  <c r="E155" i="49" s="1"/>
  <c r="F154" i="30"/>
  <c r="F155" i="49" s="1"/>
  <c r="G154" i="30"/>
  <c r="G155" i="49" s="1"/>
  <c r="H154" i="30"/>
  <c r="H155" i="49" s="1"/>
  <c r="I154" i="30"/>
  <c r="I155" i="49" s="1"/>
  <c r="J154" i="30"/>
  <c r="J155" i="49" s="1"/>
  <c r="K154" i="30"/>
  <c r="K155" i="49" s="1"/>
  <c r="L154" i="30"/>
  <c r="L155" i="49" s="1"/>
  <c r="M154" i="30"/>
  <c r="A156" i="42"/>
  <c r="B156" i="42"/>
  <c r="C156" i="42"/>
  <c r="D156" i="42"/>
  <c r="E156" i="42"/>
  <c r="F156" i="42"/>
  <c r="G156" i="42"/>
  <c r="H156" i="42"/>
  <c r="I156" i="42"/>
  <c r="J156" i="42"/>
  <c r="K156" i="42"/>
  <c r="L156" i="42"/>
  <c r="E155" i="46" l="1"/>
  <c r="E155" i="48"/>
  <c r="G155" i="46"/>
  <c r="G155" i="48"/>
  <c r="A155" i="46"/>
  <c r="A155" i="48"/>
  <c r="H155" i="46"/>
  <c r="H155" i="48"/>
  <c r="F155" i="46"/>
  <c r="F155" i="48"/>
  <c r="C155" i="46"/>
  <c r="C155" i="48"/>
  <c r="L155" i="46"/>
  <c r="L155" i="48"/>
  <c r="J155" i="46"/>
  <c r="J155" i="48"/>
  <c r="D155" i="46"/>
  <c r="D155" i="48"/>
  <c r="B155" i="46"/>
  <c r="B155" i="48"/>
  <c r="K155" i="46"/>
  <c r="K155" i="48"/>
  <c r="I155" i="46"/>
  <c r="I155" i="48"/>
  <c r="B155" i="44"/>
  <c r="B155" i="45"/>
  <c r="L155" i="44"/>
  <c r="L155" i="45"/>
  <c r="H155" i="44"/>
  <c r="H155" i="45"/>
  <c r="D155" i="44"/>
  <c r="D155" i="45"/>
  <c r="K155" i="44"/>
  <c r="K155" i="45"/>
  <c r="G155" i="44"/>
  <c r="G155" i="45"/>
  <c r="C155" i="44"/>
  <c r="C155" i="45"/>
  <c r="F155" i="44"/>
  <c r="F155" i="45"/>
  <c r="J155" i="44"/>
  <c r="J155" i="45"/>
  <c r="I155" i="44"/>
  <c r="I155" i="45"/>
  <c r="E155" i="44"/>
  <c r="E155" i="45"/>
  <c r="A155" i="44"/>
  <c r="A155" i="45"/>
  <c r="L155" i="42"/>
  <c r="H155" i="42"/>
  <c r="D155" i="42"/>
  <c r="K155" i="42"/>
  <c r="G155" i="42"/>
  <c r="C155" i="42"/>
  <c r="J155" i="42"/>
  <c r="F155" i="42"/>
  <c r="B155" i="42"/>
  <c r="I155" i="42"/>
  <c r="E155" i="42"/>
  <c r="A155" i="42"/>
  <c r="Q24" i="42"/>
  <c r="Q154" i="42"/>
  <c r="V136" i="42"/>
  <c r="C155" i="35" l="1"/>
  <c r="D155" i="35"/>
  <c r="E155" i="35"/>
  <c r="G155" i="35"/>
  <c r="L155" i="35"/>
  <c r="M155" i="35"/>
  <c r="C156" i="35"/>
  <c r="D156" i="35"/>
  <c r="E156" i="35"/>
  <c r="G156" i="35"/>
  <c r="L156" i="35"/>
  <c r="M156" i="35"/>
  <c r="Q119" i="42"/>
  <c r="Q49" i="42"/>
  <c r="Q118" i="42"/>
  <c r="Q26" i="42"/>
  <c r="Q71" i="42"/>
  <c r="Q153" i="42"/>
  <c r="Q131" i="42"/>
  <c r="Q117" i="42"/>
  <c r="Q116" i="42"/>
  <c r="Q136" i="42"/>
  <c r="Q142" i="42"/>
  <c r="Q14" i="42"/>
  <c r="Q52" i="42"/>
  <c r="Q152" i="42"/>
  <c r="Q151" i="42"/>
  <c r="V122" i="36" l="1"/>
  <c r="A152" i="30"/>
  <c r="A153" i="49" s="1"/>
  <c r="B152" i="30"/>
  <c r="B153" i="49" s="1"/>
  <c r="C152" i="30"/>
  <c r="C153" i="49" s="1"/>
  <c r="D152" i="30"/>
  <c r="D153" i="49" s="1"/>
  <c r="E152" i="30"/>
  <c r="E153" i="49" s="1"/>
  <c r="F152" i="30"/>
  <c r="F153" i="49" s="1"/>
  <c r="G152" i="30"/>
  <c r="G153" i="49" s="1"/>
  <c r="H152" i="30"/>
  <c r="H153" i="49" s="1"/>
  <c r="I152" i="30"/>
  <c r="I153" i="49" s="1"/>
  <c r="J152" i="30"/>
  <c r="J153" i="49" s="1"/>
  <c r="K152" i="30"/>
  <c r="K153" i="49" s="1"/>
  <c r="L152" i="30"/>
  <c r="L153" i="49" s="1"/>
  <c r="M152" i="30"/>
  <c r="A153" i="30"/>
  <c r="A154" i="49" s="1"/>
  <c r="B153" i="30"/>
  <c r="B154" i="49" s="1"/>
  <c r="C153" i="30"/>
  <c r="C154" i="49" s="1"/>
  <c r="D153" i="30"/>
  <c r="D154" i="49" s="1"/>
  <c r="E153" i="30"/>
  <c r="E154" i="49" s="1"/>
  <c r="F153" i="30"/>
  <c r="F154" i="49" s="1"/>
  <c r="G153" i="30"/>
  <c r="G154" i="49" s="1"/>
  <c r="H153" i="30"/>
  <c r="H154" i="49" s="1"/>
  <c r="I153" i="30"/>
  <c r="I154" i="49" s="1"/>
  <c r="J153" i="30"/>
  <c r="J154" i="49" s="1"/>
  <c r="K153" i="30"/>
  <c r="K154" i="49" s="1"/>
  <c r="L153" i="30"/>
  <c r="L154" i="49" s="1"/>
  <c r="M153" i="30"/>
  <c r="B154" i="46" l="1"/>
  <c r="B154" i="48"/>
  <c r="E153" i="46"/>
  <c r="E153" i="48"/>
  <c r="F154" i="46"/>
  <c r="F154" i="48"/>
  <c r="L153" i="46"/>
  <c r="L153" i="48"/>
  <c r="J153" i="46"/>
  <c r="J153" i="48"/>
  <c r="D153" i="46"/>
  <c r="D153" i="48"/>
  <c r="E154" i="46"/>
  <c r="E154" i="48"/>
  <c r="A154" i="46"/>
  <c r="A154" i="48"/>
  <c r="C153" i="46"/>
  <c r="C153" i="48"/>
  <c r="C154" i="46"/>
  <c r="C154" i="48"/>
  <c r="H153" i="46"/>
  <c r="H153" i="48"/>
  <c r="F153" i="46"/>
  <c r="F153" i="48"/>
  <c r="B153" i="46"/>
  <c r="B153" i="48"/>
  <c r="I153" i="46"/>
  <c r="I153" i="48"/>
  <c r="G153" i="46"/>
  <c r="G153" i="48"/>
  <c r="L154" i="46"/>
  <c r="L154" i="48"/>
  <c r="I154" i="46"/>
  <c r="I154" i="48"/>
  <c r="A153" i="46"/>
  <c r="A153" i="48"/>
  <c r="D154" i="46"/>
  <c r="D154" i="48"/>
  <c r="K153" i="46"/>
  <c r="K153" i="48"/>
  <c r="K154" i="46"/>
  <c r="K154" i="48"/>
  <c r="J154" i="46"/>
  <c r="J154" i="48"/>
  <c r="H154" i="46"/>
  <c r="H154" i="48"/>
  <c r="G154" i="46"/>
  <c r="G154" i="48"/>
  <c r="D154" i="44"/>
  <c r="D154" i="45"/>
  <c r="A153" i="44"/>
  <c r="A153" i="45"/>
  <c r="J154" i="44"/>
  <c r="J154" i="45"/>
  <c r="F154" i="44"/>
  <c r="F154" i="45"/>
  <c r="B154" i="44"/>
  <c r="B154" i="45"/>
  <c r="K153" i="44"/>
  <c r="K153" i="45"/>
  <c r="G153" i="44"/>
  <c r="G153" i="45"/>
  <c r="C153" i="44"/>
  <c r="C153" i="45"/>
  <c r="L154" i="44"/>
  <c r="L154" i="45"/>
  <c r="I154" i="44"/>
  <c r="I154" i="45"/>
  <c r="E154" i="44"/>
  <c r="E154" i="45"/>
  <c r="A154" i="44"/>
  <c r="A154" i="45"/>
  <c r="J153" i="44"/>
  <c r="J153" i="45"/>
  <c r="F153" i="44"/>
  <c r="F153" i="45"/>
  <c r="B153" i="44"/>
  <c r="B153" i="45"/>
  <c r="I153" i="44"/>
  <c r="I153" i="45"/>
  <c r="H154" i="44"/>
  <c r="H154" i="45"/>
  <c r="E153" i="44"/>
  <c r="E153" i="45"/>
  <c r="K154" i="44"/>
  <c r="K154" i="45"/>
  <c r="G154" i="44"/>
  <c r="G154" i="45"/>
  <c r="C154" i="44"/>
  <c r="C154" i="45"/>
  <c r="L153" i="44"/>
  <c r="L153" i="45"/>
  <c r="H153" i="44"/>
  <c r="H153" i="45"/>
  <c r="D153" i="44"/>
  <c r="D153" i="45"/>
  <c r="F154" i="42"/>
  <c r="K153" i="42"/>
  <c r="G153" i="42"/>
  <c r="C153" i="42"/>
  <c r="J154" i="42"/>
  <c r="B154" i="42"/>
  <c r="I154" i="42"/>
  <c r="E154" i="42"/>
  <c r="A154" i="42"/>
  <c r="J153" i="42"/>
  <c r="F153" i="42"/>
  <c r="B153" i="42"/>
  <c r="L154" i="42"/>
  <c r="H154" i="42"/>
  <c r="D154" i="42"/>
  <c r="I153" i="42"/>
  <c r="E153" i="42"/>
  <c r="A153" i="42"/>
  <c r="K154" i="42"/>
  <c r="G154" i="42"/>
  <c r="C154" i="42"/>
  <c r="L153" i="42"/>
  <c r="H153" i="42"/>
  <c r="D153" i="42"/>
  <c r="F154" i="36"/>
  <c r="K153" i="36"/>
  <c r="C153" i="36"/>
  <c r="E153" i="36"/>
  <c r="L154" i="36"/>
  <c r="J154" i="36"/>
  <c r="I153" i="36"/>
  <c r="A153" i="36"/>
  <c r="H154" i="36"/>
  <c r="G153" i="36"/>
  <c r="C154" i="36"/>
  <c r="K154" i="36"/>
  <c r="G154" i="36"/>
  <c r="B154" i="36"/>
  <c r="J153" i="36"/>
  <c r="F153" i="36"/>
  <c r="B153" i="36"/>
  <c r="A154" i="36"/>
  <c r="I154" i="36"/>
  <c r="D154" i="36"/>
  <c r="L153" i="36"/>
  <c r="H153" i="36"/>
  <c r="D153" i="36"/>
  <c r="E154" i="36"/>
  <c r="C153" i="35"/>
  <c r="D153" i="35"/>
  <c r="E153" i="35"/>
  <c r="G153" i="35"/>
  <c r="L153" i="35"/>
  <c r="M153" i="35"/>
  <c r="C154" i="35"/>
  <c r="D154" i="35"/>
  <c r="E154" i="35"/>
  <c r="G154" i="35"/>
  <c r="L154" i="35"/>
  <c r="M154" i="35"/>
  <c r="A150" i="30"/>
  <c r="A151" i="49" s="1"/>
  <c r="B150" i="30"/>
  <c r="B151" i="49" s="1"/>
  <c r="C150" i="30"/>
  <c r="C151" i="49" s="1"/>
  <c r="D150" i="30"/>
  <c r="D151" i="49" s="1"/>
  <c r="E150" i="30"/>
  <c r="E151" i="49" s="1"/>
  <c r="F150" i="30"/>
  <c r="F151" i="49" s="1"/>
  <c r="G150" i="30"/>
  <c r="G151" i="49" s="1"/>
  <c r="H150" i="30"/>
  <c r="H151" i="49" s="1"/>
  <c r="I150" i="30"/>
  <c r="I151" i="49" s="1"/>
  <c r="J150" i="30"/>
  <c r="J151" i="49" s="1"/>
  <c r="K150" i="30"/>
  <c r="K151" i="49" s="1"/>
  <c r="L150" i="30"/>
  <c r="L151" i="49" s="1"/>
  <c r="M150" i="30"/>
  <c r="A151" i="30"/>
  <c r="A152" i="49" s="1"/>
  <c r="B151" i="30"/>
  <c r="B152" i="49" s="1"/>
  <c r="C151" i="30"/>
  <c r="C152" i="49" s="1"/>
  <c r="D151" i="30"/>
  <c r="D152" i="49" s="1"/>
  <c r="E151" i="30"/>
  <c r="E152" i="49" s="1"/>
  <c r="F151" i="30"/>
  <c r="F152" i="49" s="1"/>
  <c r="G151" i="30"/>
  <c r="G152" i="49" s="1"/>
  <c r="H151" i="30"/>
  <c r="H152" i="49" s="1"/>
  <c r="I151" i="30"/>
  <c r="I152" i="49" s="1"/>
  <c r="J151" i="30"/>
  <c r="J152" i="49" s="1"/>
  <c r="K151" i="30"/>
  <c r="K152" i="49" s="1"/>
  <c r="L151" i="30"/>
  <c r="L152" i="49" s="1"/>
  <c r="M151" i="30"/>
  <c r="K152" i="46" l="1"/>
  <c r="K152" i="48"/>
  <c r="C151" i="46"/>
  <c r="C151" i="48"/>
  <c r="A151" i="46"/>
  <c r="A151" i="48"/>
  <c r="G152" i="46"/>
  <c r="G152" i="48"/>
  <c r="B151" i="46"/>
  <c r="B151" i="48"/>
  <c r="F152" i="46"/>
  <c r="F152" i="48"/>
  <c r="L151" i="46"/>
  <c r="L151" i="48"/>
  <c r="I152" i="46"/>
  <c r="I152" i="48"/>
  <c r="H152" i="46"/>
  <c r="H152" i="48"/>
  <c r="B152" i="46"/>
  <c r="B152" i="48"/>
  <c r="J152" i="46"/>
  <c r="J152" i="48"/>
  <c r="C152" i="46"/>
  <c r="C152" i="48"/>
  <c r="A152" i="46"/>
  <c r="A152" i="48"/>
  <c r="I151" i="46"/>
  <c r="I151" i="48"/>
  <c r="D151" i="46"/>
  <c r="D151" i="48"/>
  <c r="H151" i="46"/>
  <c r="H151" i="48"/>
  <c r="G151" i="46"/>
  <c r="G151" i="48"/>
  <c r="E152" i="46"/>
  <c r="E152" i="48"/>
  <c r="D152" i="46"/>
  <c r="D152" i="48"/>
  <c r="J151" i="46"/>
  <c r="J151" i="48"/>
  <c r="F151" i="46"/>
  <c r="F151" i="48"/>
  <c r="K151" i="46"/>
  <c r="K151" i="48"/>
  <c r="L152" i="46"/>
  <c r="L152" i="48"/>
  <c r="E151" i="46"/>
  <c r="E151" i="48"/>
  <c r="E152" i="44"/>
  <c r="E152" i="45"/>
  <c r="J151" i="44"/>
  <c r="J151" i="45"/>
  <c r="K152" i="44"/>
  <c r="K152" i="45"/>
  <c r="G152" i="44"/>
  <c r="G152" i="45"/>
  <c r="C152" i="44"/>
  <c r="C152" i="45"/>
  <c r="L151" i="44"/>
  <c r="L151" i="45"/>
  <c r="H151" i="44"/>
  <c r="H151" i="45"/>
  <c r="D151" i="44"/>
  <c r="D151" i="45"/>
  <c r="A152" i="44"/>
  <c r="A152" i="45"/>
  <c r="B151" i="44"/>
  <c r="B151" i="45"/>
  <c r="J152" i="44"/>
  <c r="J152" i="45"/>
  <c r="F152" i="44"/>
  <c r="F152" i="45"/>
  <c r="B152" i="44"/>
  <c r="B152" i="45"/>
  <c r="K151" i="44"/>
  <c r="K151" i="45"/>
  <c r="G151" i="44"/>
  <c r="G151" i="45"/>
  <c r="C151" i="44"/>
  <c r="C151" i="45"/>
  <c r="I152" i="44"/>
  <c r="I152" i="45"/>
  <c r="F151" i="44"/>
  <c r="F151" i="45"/>
  <c r="L152" i="44"/>
  <c r="L152" i="45"/>
  <c r="H152" i="44"/>
  <c r="H152" i="45"/>
  <c r="D152" i="44"/>
  <c r="D152" i="45"/>
  <c r="I151" i="44"/>
  <c r="I151" i="45"/>
  <c r="E151" i="44"/>
  <c r="E151" i="45"/>
  <c r="A151" i="44"/>
  <c r="A151" i="45"/>
  <c r="B152" i="42"/>
  <c r="B152" i="36"/>
  <c r="C151" i="42"/>
  <c r="C151" i="36"/>
  <c r="I152" i="42"/>
  <c r="I152" i="36"/>
  <c r="J151" i="42"/>
  <c r="J151" i="36"/>
  <c r="B151" i="42"/>
  <c r="B151" i="36"/>
  <c r="I151" i="42"/>
  <c r="I151" i="36"/>
  <c r="F152" i="42"/>
  <c r="F152" i="36"/>
  <c r="K151" i="42"/>
  <c r="K151" i="36"/>
  <c r="G151" i="42"/>
  <c r="G151" i="36"/>
  <c r="E152" i="42"/>
  <c r="E152" i="36"/>
  <c r="A152" i="42"/>
  <c r="A152" i="36"/>
  <c r="F151" i="42"/>
  <c r="F151" i="36"/>
  <c r="L152" i="42"/>
  <c r="L152" i="36"/>
  <c r="H152" i="42"/>
  <c r="H152" i="36"/>
  <c r="D152" i="42"/>
  <c r="D152" i="36"/>
  <c r="E151" i="42"/>
  <c r="E151" i="36"/>
  <c r="A151" i="42"/>
  <c r="A151" i="36"/>
  <c r="K152" i="42"/>
  <c r="K152" i="36"/>
  <c r="G152" i="42"/>
  <c r="G152" i="36"/>
  <c r="C152" i="42"/>
  <c r="C152" i="36"/>
  <c r="L151" i="42"/>
  <c r="L151" i="36"/>
  <c r="H151" i="42"/>
  <c r="H151" i="36"/>
  <c r="D151" i="42"/>
  <c r="D151" i="36"/>
  <c r="J152" i="42"/>
  <c r="J152" i="36"/>
  <c r="Q146" i="36"/>
  <c r="Q145" i="36"/>
  <c r="Q144" i="36"/>
  <c r="Q143" i="36"/>
  <c r="Q142" i="36"/>
  <c r="Q127" i="36"/>
  <c r="Q126" i="36"/>
  <c r="Q111" i="36"/>
  <c r="Q106" i="36"/>
  <c r="Q105" i="36"/>
  <c r="Q103" i="36"/>
  <c r="Q100" i="36"/>
  <c r="Q83" i="36"/>
  <c r="Q77" i="36"/>
  <c r="Q76" i="36"/>
  <c r="Q75" i="36"/>
  <c r="Q71" i="36"/>
  <c r="Q67" i="36"/>
  <c r="Q55" i="36"/>
  <c r="Q49" i="36"/>
  <c r="Q42" i="36"/>
  <c r="Q41" i="36"/>
  <c r="Q26" i="36"/>
  <c r="Q24" i="36"/>
  <c r="Q14" i="36"/>
  <c r="I137" i="30" l="1"/>
  <c r="I138" i="49" s="1"/>
  <c r="I138" i="46" l="1"/>
  <c r="I138" i="48"/>
  <c r="I138" i="44"/>
  <c r="I138" i="45"/>
  <c r="I138" i="42"/>
  <c r="G146" i="35"/>
  <c r="G147" i="35"/>
  <c r="G148" i="35"/>
  <c r="G149" i="35"/>
  <c r="G150" i="35"/>
  <c r="G151" i="35"/>
  <c r="G152" i="35"/>
  <c r="G145" i="35"/>
  <c r="L146" i="35"/>
  <c r="M146" i="35"/>
  <c r="L147" i="35"/>
  <c r="M147" i="35"/>
  <c r="L148" i="35"/>
  <c r="M148" i="35"/>
  <c r="L149" i="35"/>
  <c r="M149" i="35"/>
  <c r="L150" i="35"/>
  <c r="M150" i="35"/>
  <c r="L151" i="35"/>
  <c r="M151" i="35"/>
  <c r="L152" i="35"/>
  <c r="M152" i="35"/>
  <c r="M145" i="35"/>
  <c r="L145" i="35"/>
  <c r="D151" i="35"/>
  <c r="D152" i="35"/>
  <c r="C151" i="35"/>
  <c r="C152" i="35"/>
  <c r="E146" i="35"/>
  <c r="E147" i="35"/>
  <c r="E148" i="35"/>
  <c r="E149" i="35"/>
  <c r="E150" i="35"/>
  <c r="E151" i="35"/>
  <c r="E152" i="35"/>
  <c r="E145" i="35"/>
  <c r="C146" i="35"/>
  <c r="D146" i="35"/>
  <c r="C147" i="35"/>
  <c r="D147" i="35"/>
  <c r="C148" i="35"/>
  <c r="D148" i="35"/>
  <c r="C149" i="35"/>
  <c r="D149" i="35"/>
  <c r="C150" i="35"/>
  <c r="D150" i="35"/>
  <c r="D145" i="35"/>
  <c r="C145" i="35"/>
  <c r="B150" i="35"/>
  <c r="A149" i="30" l="1"/>
  <c r="A150" i="49" s="1"/>
  <c r="B149" i="30"/>
  <c r="B150" i="49" s="1"/>
  <c r="C149" i="30"/>
  <c r="C150" i="49" s="1"/>
  <c r="D149" i="30"/>
  <c r="D150" i="49" s="1"/>
  <c r="E149" i="30"/>
  <c r="E150" i="49" s="1"/>
  <c r="F149" i="30"/>
  <c r="F150" i="49" s="1"/>
  <c r="G149" i="30"/>
  <c r="G150" i="49" s="1"/>
  <c r="H149" i="30"/>
  <c r="H150" i="49" s="1"/>
  <c r="I149" i="30"/>
  <c r="I150" i="49" s="1"/>
  <c r="J149" i="30"/>
  <c r="J150" i="49" s="1"/>
  <c r="K149" i="30"/>
  <c r="K150" i="49" s="1"/>
  <c r="L149" i="30"/>
  <c r="L150" i="49" s="1"/>
  <c r="M149" i="30"/>
  <c r="K150" i="46" l="1"/>
  <c r="K150" i="48"/>
  <c r="L150" i="46"/>
  <c r="L150" i="48"/>
  <c r="J150" i="46"/>
  <c r="J150" i="48"/>
  <c r="D150" i="46"/>
  <c r="D150" i="48"/>
  <c r="I150" i="46"/>
  <c r="I150" i="48"/>
  <c r="H150" i="46"/>
  <c r="H150" i="48"/>
  <c r="G150" i="46"/>
  <c r="G150" i="48"/>
  <c r="F150" i="46"/>
  <c r="F150" i="48"/>
  <c r="E150" i="46"/>
  <c r="E150" i="48"/>
  <c r="C150" i="46"/>
  <c r="C150" i="48"/>
  <c r="B150" i="46"/>
  <c r="B150" i="48"/>
  <c r="A150" i="46"/>
  <c r="A150" i="48"/>
  <c r="L150" i="44"/>
  <c r="L150" i="45"/>
  <c r="H150" i="44"/>
  <c r="H150" i="45"/>
  <c r="D150" i="44"/>
  <c r="D150" i="45"/>
  <c r="C150" i="44"/>
  <c r="C150" i="45"/>
  <c r="K150" i="44"/>
  <c r="K150" i="45"/>
  <c r="J150" i="44"/>
  <c r="J150" i="45"/>
  <c r="B150" i="44"/>
  <c r="B150" i="45"/>
  <c r="G150" i="44"/>
  <c r="G150" i="45"/>
  <c r="F150" i="44"/>
  <c r="F150" i="45"/>
  <c r="I150" i="44"/>
  <c r="I150" i="45"/>
  <c r="E150" i="44"/>
  <c r="E150" i="45"/>
  <c r="A150" i="44"/>
  <c r="A150" i="45"/>
  <c r="L150" i="42"/>
  <c r="C150" i="36"/>
  <c r="C150" i="42"/>
  <c r="F150" i="36"/>
  <c r="F150" i="42"/>
  <c r="L150" i="36"/>
  <c r="H150" i="36"/>
  <c r="H150" i="42"/>
  <c r="D150" i="36"/>
  <c r="D150" i="42"/>
  <c r="K150" i="36"/>
  <c r="K150" i="42"/>
  <c r="G150" i="36"/>
  <c r="G150" i="42"/>
  <c r="J150" i="36"/>
  <c r="J150" i="42"/>
  <c r="B150" i="36"/>
  <c r="B150" i="42"/>
  <c r="I150" i="36"/>
  <c r="I150" i="42"/>
  <c r="E150" i="36"/>
  <c r="E150" i="42"/>
  <c r="A150" i="36"/>
  <c r="A150" i="42"/>
  <c r="A147" i="30"/>
  <c r="A148" i="49" s="1"/>
  <c r="B147" i="30"/>
  <c r="B148" i="49" s="1"/>
  <c r="C147" i="30"/>
  <c r="C148" i="49" s="1"/>
  <c r="D147" i="30"/>
  <c r="D148" i="49" s="1"/>
  <c r="E147" i="30"/>
  <c r="E148" i="49" s="1"/>
  <c r="F147" i="30"/>
  <c r="F148" i="49" s="1"/>
  <c r="G147" i="30"/>
  <c r="G148" i="49" s="1"/>
  <c r="H147" i="30"/>
  <c r="H148" i="49" s="1"/>
  <c r="I147" i="30"/>
  <c r="I148" i="49" s="1"/>
  <c r="J147" i="30"/>
  <c r="J148" i="49" s="1"/>
  <c r="K147" i="30"/>
  <c r="K148" i="49" s="1"/>
  <c r="L147" i="30"/>
  <c r="L148" i="49" s="1"/>
  <c r="M147" i="30"/>
  <c r="A148" i="30"/>
  <c r="A149" i="49" s="1"/>
  <c r="B148" i="30"/>
  <c r="B149" i="49" s="1"/>
  <c r="C148" i="30"/>
  <c r="C149" i="49" s="1"/>
  <c r="D148" i="30"/>
  <c r="D149" i="49" s="1"/>
  <c r="E148" i="30"/>
  <c r="E149" i="49" s="1"/>
  <c r="F148" i="30"/>
  <c r="F149" i="49" s="1"/>
  <c r="G148" i="30"/>
  <c r="G149" i="49" s="1"/>
  <c r="H148" i="30"/>
  <c r="H149" i="49" s="1"/>
  <c r="I148" i="30"/>
  <c r="I149" i="49" s="1"/>
  <c r="J148" i="30"/>
  <c r="J149" i="49" s="1"/>
  <c r="K148" i="30"/>
  <c r="K149" i="49" s="1"/>
  <c r="L148" i="30"/>
  <c r="L149" i="49" s="1"/>
  <c r="M148" i="30"/>
  <c r="E148" i="46" l="1"/>
  <c r="E148" i="48"/>
  <c r="D148" i="46"/>
  <c r="D148" i="48"/>
  <c r="G149" i="46"/>
  <c r="G149" i="48"/>
  <c r="E149" i="46"/>
  <c r="E149" i="48"/>
  <c r="F148" i="46"/>
  <c r="F148" i="48"/>
  <c r="L149" i="46"/>
  <c r="L149" i="48"/>
  <c r="K149" i="46"/>
  <c r="K149" i="48"/>
  <c r="J149" i="46"/>
  <c r="J149" i="48"/>
  <c r="C148" i="46"/>
  <c r="C148" i="48"/>
  <c r="I149" i="46"/>
  <c r="I149" i="48"/>
  <c r="F149" i="46"/>
  <c r="F149" i="48"/>
  <c r="C149" i="46"/>
  <c r="C149" i="48"/>
  <c r="B149" i="46"/>
  <c r="B149" i="48"/>
  <c r="A149" i="46"/>
  <c r="A149" i="48"/>
  <c r="H148" i="46"/>
  <c r="H148" i="48"/>
  <c r="G148" i="46"/>
  <c r="G148" i="48"/>
  <c r="D149" i="46"/>
  <c r="D149" i="48"/>
  <c r="L148" i="46"/>
  <c r="L148" i="48"/>
  <c r="K148" i="46"/>
  <c r="K148" i="48"/>
  <c r="B148" i="46"/>
  <c r="B148" i="48"/>
  <c r="H149" i="46"/>
  <c r="H149" i="48"/>
  <c r="A148" i="46"/>
  <c r="A148" i="48"/>
  <c r="J148" i="46"/>
  <c r="J148" i="48"/>
  <c r="I148" i="46"/>
  <c r="I148" i="48"/>
  <c r="K149" i="44"/>
  <c r="K149" i="45"/>
  <c r="I149" i="44"/>
  <c r="I149" i="45"/>
  <c r="E149" i="44"/>
  <c r="E149" i="45"/>
  <c r="A149" i="44"/>
  <c r="A149" i="45"/>
  <c r="J148" i="44"/>
  <c r="J148" i="45"/>
  <c r="F148" i="44"/>
  <c r="F148" i="45"/>
  <c r="B148" i="44"/>
  <c r="B148" i="45"/>
  <c r="H149" i="44"/>
  <c r="H149" i="45"/>
  <c r="D149" i="44"/>
  <c r="D149" i="45"/>
  <c r="I148" i="44"/>
  <c r="I148" i="45"/>
  <c r="E148" i="44"/>
  <c r="E148" i="45"/>
  <c r="A148" i="44"/>
  <c r="A148" i="45"/>
  <c r="C149" i="44"/>
  <c r="C149" i="45"/>
  <c r="L148" i="44"/>
  <c r="L148" i="45"/>
  <c r="H148" i="44"/>
  <c r="H148" i="45"/>
  <c r="D148" i="44"/>
  <c r="D148" i="45"/>
  <c r="L149" i="44"/>
  <c r="L149" i="45"/>
  <c r="G149" i="44"/>
  <c r="G149" i="45"/>
  <c r="J149" i="44"/>
  <c r="J149" i="45"/>
  <c r="F149" i="44"/>
  <c r="F149" i="45"/>
  <c r="B149" i="44"/>
  <c r="B149" i="45"/>
  <c r="K148" i="44"/>
  <c r="K148" i="45"/>
  <c r="G148" i="44"/>
  <c r="G148" i="45"/>
  <c r="C148" i="44"/>
  <c r="C148" i="45"/>
  <c r="L149" i="36"/>
  <c r="L149" i="42"/>
  <c r="D149" i="36"/>
  <c r="D149" i="42"/>
  <c r="A148" i="36"/>
  <c r="A148" i="42"/>
  <c r="K149" i="36"/>
  <c r="K149" i="42"/>
  <c r="G149" i="36"/>
  <c r="G149" i="42"/>
  <c r="L148" i="36"/>
  <c r="L148" i="42"/>
  <c r="H148" i="36"/>
  <c r="H148" i="42"/>
  <c r="B156" i="36"/>
  <c r="B161" i="42"/>
  <c r="I149" i="36"/>
  <c r="I149" i="42"/>
  <c r="E149" i="36"/>
  <c r="E149" i="42"/>
  <c r="A149" i="36"/>
  <c r="A149" i="42"/>
  <c r="J148" i="36"/>
  <c r="J148" i="42"/>
  <c r="F148" i="36"/>
  <c r="F148" i="42"/>
  <c r="B148" i="36"/>
  <c r="B148" i="42"/>
  <c r="H149" i="36"/>
  <c r="H149" i="42"/>
  <c r="I148" i="36"/>
  <c r="I148" i="42"/>
  <c r="E148" i="36"/>
  <c r="E148" i="42"/>
  <c r="C149" i="36"/>
  <c r="C149" i="42"/>
  <c r="D148" i="36"/>
  <c r="D148" i="42"/>
  <c r="J149" i="36"/>
  <c r="J149" i="42"/>
  <c r="F149" i="36"/>
  <c r="F149" i="42"/>
  <c r="B149" i="36"/>
  <c r="B149" i="42"/>
  <c r="K148" i="36"/>
  <c r="K148" i="42"/>
  <c r="G148" i="36"/>
  <c r="G148" i="42"/>
  <c r="C148" i="36"/>
  <c r="C148" i="42"/>
  <c r="C156" i="36"/>
  <c r="C161" i="42"/>
  <c r="Q147" i="36"/>
  <c r="A143" i="30"/>
  <c r="A144" i="49" s="1"/>
  <c r="B143" i="30"/>
  <c r="B144" i="49" s="1"/>
  <c r="C143" i="30"/>
  <c r="C144" i="49" s="1"/>
  <c r="D143" i="30"/>
  <c r="D144" i="49" s="1"/>
  <c r="E143" i="30"/>
  <c r="E144" i="49" s="1"/>
  <c r="F143" i="30"/>
  <c r="F144" i="49" s="1"/>
  <c r="G143" i="30"/>
  <c r="G144" i="49" s="1"/>
  <c r="H143" i="30"/>
  <c r="H144" i="49" s="1"/>
  <c r="I143" i="30"/>
  <c r="I144" i="49" s="1"/>
  <c r="J143" i="30"/>
  <c r="J144" i="49" s="1"/>
  <c r="K143" i="30"/>
  <c r="K144" i="49" s="1"/>
  <c r="L143" i="30"/>
  <c r="L144" i="49" s="1"/>
  <c r="M143" i="30"/>
  <c r="A144" i="30"/>
  <c r="A145" i="49" s="1"/>
  <c r="B144" i="30"/>
  <c r="B145" i="49" s="1"/>
  <c r="C144" i="30"/>
  <c r="C145" i="49" s="1"/>
  <c r="D144" i="30"/>
  <c r="D145" i="49" s="1"/>
  <c r="E144" i="30"/>
  <c r="E145" i="49" s="1"/>
  <c r="F144" i="30"/>
  <c r="F145" i="49" s="1"/>
  <c r="G144" i="30"/>
  <c r="G145" i="49" s="1"/>
  <c r="H144" i="30"/>
  <c r="H145" i="49" s="1"/>
  <c r="I144" i="30"/>
  <c r="I145" i="49" s="1"/>
  <c r="J144" i="30"/>
  <c r="J145" i="49" s="1"/>
  <c r="K144" i="30"/>
  <c r="K145" i="49" s="1"/>
  <c r="L144" i="30"/>
  <c r="L145" i="49" s="1"/>
  <c r="M144" i="30"/>
  <c r="A145" i="30"/>
  <c r="A146" i="49" s="1"/>
  <c r="B145" i="30"/>
  <c r="B146" i="49" s="1"/>
  <c r="C145" i="30"/>
  <c r="C146" i="49" s="1"/>
  <c r="D145" i="30"/>
  <c r="D146" i="49" s="1"/>
  <c r="E145" i="30"/>
  <c r="E146" i="49" s="1"/>
  <c r="F145" i="30"/>
  <c r="F146" i="49" s="1"/>
  <c r="G145" i="30"/>
  <c r="G146" i="49" s="1"/>
  <c r="H145" i="30"/>
  <c r="H146" i="49" s="1"/>
  <c r="I145" i="30"/>
  <c r="I146" i="49" s="1"/>
  <c r="J145" i="30"/>
  <c r="J146" i="49" s="1"/>
  <c r="K145" i="30"/>
  <c r="K146" i="49" s="1"/>
  <c r="L145" i="30"/>
  <c r="L146" i="49" s="1"/>
  <c r="M145" i="30"/>
  <c r="A146" i="30"/>
  <c r="A147" i="49" s="1"/>
  <c r="B146" i="30"/>
  <c r="B147" i="49" s="1"/>
  <c r="C146" i="30"/>
  <c r="C147" i="49" s="1"/>
  <c r="D146" i="30"/>
  <c r="D147" i="49" s="1"/>
  <c r="E146" i="30"/>
  <c r="E147" i="49" s="1"/>
  <c r="F146" i="30"/>
  <c r="F147" i="49" s="1"/>
  <c r="G146" i="30"/>
  <c r="G147" i="49" s="1"/>
  <c r="H146" i="30"/>
  <c r="H147" i="49" s="1"/>
  <c r="I146" i="30"/>
  <c r="I147" i="49" s="1"/>
  <c r="J146" i="30"/>
  <c r="J147" i="49" s="1"/>
  <c r="K146" i="30"/>
  <c r="K147" i="49" s="1"/>
  <c r="L146" i="30"/>
  <c r="L147" i="49" s="1"/>
  <c r="M146" i="30"/>
  <c r="A142" i="30"/>
  <c r="A143" i="49" s="1"/>
  <c r="B142" i="30"/>
  <c r="B143" i="49" s="1"/>
  <c r="C142" i="30"/>
  <c r="C143" i="49" s="1"/>
  <c r="D142" i="30"/>
  <c r="D143" i="49" s="1"/>
  <c r="E142" i="30"/>
  <c r="E143" i="49" s="1"/>
  <c r="F142" i="30"/>
  <c r="F143" i="49" s="1"/>
  <c r="G142" i="30"/>
  <c r="G143" i="49" s="1"/>
  <c r="H142" i="30"/>
  <c r="H143" i="49" s="1"/>
  <c r="I142" i="30"/>
  <c r="I143" i="49" s="1"/>
  <c r="J142" i="30"/>
  <c r="J143" i="49" s="1"/>
  <c r="K142" i="30"/>
  <c r="K143" i="49" s="1"/>
  <c r="L142" i="30"/>
  <c r="L143" i="49" s="1"/>
  <c r="M142" i="30"/>
  <c r="O82" i="36"/>
  <c r="Q82" i="36" s="1"/>
  <c r="O129" i="36"/>
  <c r="Q129" i="36" s="1"/>
  <c r="Q118" i="36"/>
  <c r="Q52" i="36"/>
  <c r="O131" i="36"/>
  <c r="Q131" i="36" s="1"/>
  <c r="Q122" i="36"/>
  <c r="Q81" i="36"/>
  <c r="A141" i="30"/>
  <c r="A142" i="49" s="1"/>
  <c r="B141" i="30"/>
  <c r="B142" i="49" s="1"/>
  <c r="C141" i="30"/>
  <c r="C142" i="49" s="1"/>
  <c r="D141" i="30"/>
  <c r="D142" i="49" s="1"/>
  <c r="E141" i="30"/>
  <c r="E142" i="49" s="1"/>
  <c r="F141" i="30"/>
  <c r="F142" i="49" s="1"/>
  <c r="G141" i="30"/>
  <c r="G142" i="49" s="1"/>
  <c r="H141" i="30"/>
  <c r="H142" i="49" s="1"/>
  <c r="I141" i="30"/>
  <c r="I142" i="49" s="1"/>
  <c r="J141" i="30"/>
  <c r="J142" i="49" s="1"/>
  <c r="K141" i="30"/>
  <c r="K142" i="49" s="1"/>
  <c r="L141" i="30"/>
  <c r="L142" i="49" s="1"/>
  <c r="M141" i="30"/>
  <c r="B127" i="30"/>
  <c r="B128" i="49" s="1"/>
  <c r="C127" i="30"/>
  <c r="C128" i="49" s="1"/>
  <c r="D127" i="30"/>
  <c r="D128" i="49" s="1"/>
  <c r="E127" i="30"/>
  <c r="E128" i="49" s="1"/>
  <c r="F127" i="30"/>
  <c r="F128" i="49" s="1"/>
  <c r="G127" i="30"/>
  <c r="G128" i="49" s="1"/>
  <c r="H127" i="30"/>
  <c r="H128" i="49" s="1"/>
  <c r="I127" i="30"/>
  <c r="I128" i="49" s="1"/>
  <c r="J127" i="30"/>
  <c r="J128" i="49" s="1"/>
  <c r="K127" i="30"/>
  <c r="K128" i="49" s="1"/>
  <c r="L127" i="30"/>
  <c r="L128" i="49" s="1"/>
  <c r="M127" i="30"/>
  <c r="B128" i="30"/>
  <c r="B129" i="49" s="1"/>
  <c r="C128" i="30"/>
  <c r="C129" i="49" s="1"/>
  <c r="D128" i="30"/>
  <c r="D129" i="49" s="1"/>
  <c r="E128" i="30"/>
  <c r="E129" i="49" s="1"/>
  <c r="F128" i="30"/>
  <c r="F129" i="49" s="1"/>
  <c r="G128" i="30"/>
  <c r="G129" i="49" s="1"/>
  <c r="H128" i="30"/>
  <c r="H129" i="49" s="1"/>
  <c r="I128" i="30"/>
  <c r="J128" i="30"/>
  <c r="K128" i="30"/>
  <c r="K129" i="49" s="1"/>
  <c r="L128" i="30"/>
  <c r="L129" i="49" s="1"/>
  <c r="M128" i="30"/>
  <c r="B129" i="30"/>
  <c r="B130" i="49" s="1"/>
  <c r="C129" i="30"/>
  <c r="D129" i="30"/>
  <c r="D130" i="49" s="1"/>
  <c r="E129" i="30"/>
  <c r="E130" i="49" s="1"/>
  <c r="F129" i="30"/>
  <c r="F130" i="49" s="1"/>
  <c r="G129" i="30"/>
  <c r="G130" i="49" s="1"/>
  <c r="H129" i="30"/>
  <c r="H130" i="49" s="1"/>
  <c r="I129" i="30"/>
  <c r="I130" i="49" s="1"/>
  <c r="J129" i="30"/>
  <c r="J130" i="49" s="1"/>
  <c r="K129" i="30"/>
  <c r="K130" i="49" s="1"/>
  <c r="L129" i="30"/>
  <c r="L130" i="49" s="1"/>
  <c r="M129" i="30"/>
  <c r="B130" i="30"/>
  <c r="C130" i="30"/>
  <c r="D130" i="30"/>
  <c r="E130" i="30"/>
  <c r="F130" i="30"/>
  <c r="G130" i="30"/>
  <c r="H130" i="30"/>
  <c r="I130" i="30"/>
  <c r="J130" i="30"/>
  <c r="K130" i="30"/>
  <c r="L130" i="30"/>
  <c r="M130" i="30"/>
  <c r="B131" i="30"/>
  <c r="B132" i="49" s="1"/>
  <c r="C131" i="30"/>
  <c r="C132" i="49" s="1"/>
  <c r="D131" i="30"/>
  <c r="D132" i="49" s="1"/>
  <c r="E131" i="30"/>
  <c r="E132" i="49" s="1"/>
  <c r="F131" i="30"/>
  <c r="F132" i="49" s="1"/>
  <c r="G131" i="30"/>
  <c r="G132" i="49" s="1"/>
  <c r="H131" i="30"/>
  <c r="H132" i="49" s="1"/>
  <c r="I131" i="30"/>
  <c r="I132" i="49" s="1"/>
  <c r="J131" i="30"/>
  <c r="J132" i="49" s="1"/>
  <c r="K131" i="30"/>
  <c r="K132" i="49" s="1"/>
  <c r="L131" i="30"/>
  <c r="L132" i="49" s="1"/>
  <c r="M131" i="30"/>
  <c r="B132" i="30"/>
  <c r="B133" i="49" s="1"/>
  <c r="C132" i="30"/>
  <c r="C133" i="49" s="1"/>
  <c r="D132" i="30"/>
  <c r="D133" i="49" s="1"/>
  <c r="E132" i="30"/>
  <c r="E133" i="49" s="1"/>
  <c r="F132" i="30"/>
  <c r="F133" i="49" s="1"/>
  <c r="G132" i="30"/>
  <c r="G133" i="49" s="1"/>
  <c r="H132" i="30"/>
  <c r="H133" i="49" s="1"/>
  <c r="I132" i="30"/>
  <c r="I133" i="49" s="1"/>
  <c r="J132" i="30"/>
  <c r="J133" i="49" s="1"/>
  <c r="K132" i="30"/>
  <c r="K133" i="49" s="1"/>
  <c r="L132" i="30"/>
  <c r="L133" i="49" s="1"/>
  <c r="M132" i="30"/>
  <c r="B133" i="30"/>
  <c r="B134" i="49" s="1"/>
  <c r="C133" i="30"/>
  <c r="C134" i="49" s="1"/>
  <c r="D133" i="30"/>
  <c r="D134" i="49" s="1"/>
  <c r="E133" i="30"/>
  <c r="E134" i="49" s="1"/>
  <c r="F133" i="30"/>
  <c r="F134" i="49" s="1"/>
  <c r="G133" i="30"/>
  <c r="G134" i="49" s="1"/>
  <c r="H133" i="30"/>
  <c r="H134" i="49" s="1"/>
  <c r="I133" i="30"/>
  <c r="I134" i="49" s="1"/>
  <c r="J133" i="30"/>
  <c r="J134" i="49" s="1"/>
  <c r="K133" i="30"/>
  <c r="K134" i="49" s="1"/>
  <c r="L133" i="30"/>
  <c r="L134" i="49" s="1"/>
  <c r="M133" i="30"/>
  <c r="B134" i="30"/>
  <c r="B135" i="49" s="1"/>
  <c r="C134" i="30"/>
  <c r="C135" i="49" s="1"/>
  <c r="D134" i="30"/>
  <c r="D135" i="49" s="1"/>
  <c r="E134" i="30"/>
  <c r="E135" i="49" s="1"/>
  <c r="F134" i="30"/>
  <c r="F135" i="49" s="1"/>
  <c r="G134" i="30"/>
  <c r="G135" i="49" s="1"/>
  <c r="H134" i="30"/>
  <c r="H135" i="49" s="1"/>
  <c r="I134" i="30"/>
  <c r="I135" i="49" s="1"/>
  <c r="J134" i="30"/>
  <c r="J135" i="49" s="1"/>
  <c r="K134" i="30"/>
  <c r="K135" i="49" s="1"/>
  <c r="L134" i="30"/>
  <c r="L135" i="49" s="1"/>
  <c r="M134" i="30"/>
  <c r="B135" i="30"/>
  <c r="B136" i="49" s="1"/>
  <c r="C135" i="30"/>
  <c r="C136" i="49" s="1"/>
  <c r="D135" i="30"/>
  <c r="D136" i="49" s="1"/>
  <c r="E135" i="30"/>
  <c r="E136" i="49" s="1"/>
  <c r="F135" i="30"/>
  <c r="F136" i="49" s="1"/>
  <c r="G135" i="30"/>
  <c r="G136" i="49" s="1"/>
  <c r="H135" i="30"/>
  <c r="H136" i="49" s="1"/>
  <c r="I135" i="30"/>
  <c r="I136" i="49" s="1"/>
  <c r="J135" i="30"/>
  <c r="J136" i="49" s="1"/>
  <c r="K135" i="30"/>
  <c r="K136" i="49" s="1"/>
  <c r="L135" i="30"/>
  <c r="L136" i="49" s="1"/>
  <c r="M135" i="30"/>
  <c r="B136" i="30"/>
  <c r="B137" i="49" s="1"/>
  <c r="C136" i="30"/>
  <c r="C137" i="49" s="1"/>
  <c r="D136" i="30"/>
  <c r="D137" i="49" s="1"/>
  <c r="E136" i="30"/>
  <c r="E137" i="49" s="1"/>
  <c r="F136" i="30"/>
  <c r="F137" i="49" s="1"/>
  <c r="G136" i="30"/>
  <c r="G137" i="49" s="1"/>
  <c r="H136" i="30"/>
  <c r="H137" i="49" s="1"/>
  <c r="I136" i="30"/>
  <c r="I137" i="49" s="1"/>
  <c r="J136" i="30"/>
  <c r="J137" i="49" s="1"/>
  <c r="K136" i="30"/>
  <c r="K137" i="49" s="1"/>
  <c r="L136" i="30"/>
  <c r="L137" i="49" s="1"/>
  <c r="M136" i="30"/>
  <c r="B137" i="30"/>
  <c r="B138" i="49" s="1"/>
  <c r="C137" i="30"/>
  <c r="C138" i="49" s="1"/>
  <c r="D137" i="30"/>
  <c r="D138" i="49" s="1"/>
  <c r="E137" i="30"/>
  <c r="E138" i="49" s="1"/>
  <c r="F137" i="30"/>
  <c r="F138" i="49" s="1"/>
  <c r="G137" i="30"/>
  <c r="G138" i="49" s="1"/>
  <c r="H137" i="30"/>
  <c r="H138" i="49" s="1"/>
  <c r="I138" i="36"/>
  <c r="J137" i="30"/>
  <c r="J138" i="49" s="1"/>
  <c r="K137" i="30"/>
  <c r="K138" i="49" s="1"/>
  <c r="L137" i="30"/>
  <c r="L138" i="49" s="1"/>
  <c r="M137" i="30"/>
  <c r="B138" i="30"/>
  <c r="B139" i="49" s="1"/>
  <c r="C138" i="30"/>
  <c r="C139" i="49" s="1"/>
  <c r="D138" i="30"/>
  <c r="D139" i="49" s="1"/>
  <c r="E138" i="30"/>
  <c r="E139" i="49" s="1"/>
  <c r="F138" i="30"/>
  <c r="F139" i="49" s="1"/>
  <c r="G138" i="30"/>
  <c r="G139" i="49" s="1"/>
  <c r="H138" i="30"/>
  <c r="H139" i="49" s="1"/>
  <c r="I138" i="30"/>
  <c r="I139" i="49" s="1"/>
  <c r="J138" i="30"/>
  <c r="J139" i="49" s="1"/>
  <c r="K138" i="30"/>
  <c r="K139" i="49" s="1"/>
  <c r="L138" i="30"/>
  <c r="L139" i="49" s="1"/>
  <c r="M138" i="30"/>
  <c r="B139" i="30"/>
  <c r="B140" i="49" s="1"/>
  <c r="C139" i="30"/>
  <c r="C140" i="49" s="1"/>
  <c r="D139" i="30"/>
  <c r="D140" i="49" s="1"/>
  <c r="E139" i="30"/>
  <c r="E140" i="49" s="1"/>
  <c r="F139" i="30"/>
  <c r="F140" i="49" s="1"/>
  <c r="G139" i="30"/>
  <c r="G140" i="49" s="1"/>
  <c r="H139" i="30"/>
  <c r="H140" i="49" s="1"/>
  <c r="I139" i="30"/>
  <c r="I140" i="49" s="1"/>
  <c r="J139" i="30"/>
  <c r="J140" i="49" s="1"/>
  <c r="K139" i="30"/>
  <c r="K140" i="49" s="1"/>
  <c r="L139" i="30"/>
  <c r="L140" i="49" s="1"/>
  <c r="M139" i="30"/>
  <c r="B140" i="30"/>
  <c r="B141" i="49" s="1"/>
  <c r="C140" i="30"/>
  <c r="C141" i="49" s="1"/>
  <c r="D140" i="30"/>
  <c r="D141" i="49" s="1"/>
  <c r="E140" i="30"/>
  <c r="E141" i="49" s="1"/>
  <c r="F140" i="30"/>
  <c r="F141" i="49" s="1"/>
  <c r="G140" i="30"/>
  <c r="G141" i="49" s="1"/>
  <c r="H140" i="30"/>
  <c r="H141" i="49" s="1"/>
  <c r="I140" i="30"/>
  <c r="I141" i="49" s="1"/>
  <c r="J140" i="30"/>
  <c r="J141" i="49" s="1"/>
  <c r="K140" i="30"/>
  <c r="K141" i="49" s="1"/>
  <c r="L140" i="30"/>
  <c r="L141" i="49" s="1"/>
  <c r="M140" i="30"/>
  <c r="A125" i="30"/>
  <c r="A126" i="30"/>
  <c r="A127" i="30"/>
  <c r="A128" i="49" s="1"/>
  <c r="A128" i="30"/>
  <c r="A129" i="30"/>
  <c r="A130" i="49" s="1"/>
  <c r="A130" i="30"/>
  <c r="A131" i="30"/>
  <c r="A132" i="49" s="1"/>
  <c r="A132" i="30"/>
  <c r="A133" i="49" s="1"/>
  <c r="A133" i="30"/>
  <c r="A134" i="49" s="1"/>
  <c r="A134" i="30"/>
  <c r="A135" i="49" s="1"/>
  <c r="A135" i="30"/>
  <c r="A136" i="49" s="1"/>
  <c r="A136" i="30"/>
  <c r="A137" i="49" s="1"/>
  <c r="A137" i="30"/>
  <c r="A138" i="49" s="1"/>
  <c r="A138" i="30"/>
  <c r="A139" i="49" s="1"/>
  <c r="A139" i="30"/>
  <c r="A140" i="49" s="1"/>
  <c r="A140" i="30"/>
  <c r="A141" i="49" s="1"/>
  <c r="I129" i="48" l="1"/>
  <c r="I129" i="49"/>
  <c r="C130" i="48"/>
  <c r="C130" i="49"/>
  <c r="G128" i="46"/>
  <c r="G128" i="48"/>
  <c r="E146" i="46"/>
  <c r="E146" i="48"/>
  <c r="F138" i="46"/>
  <c r="F138" i="48"/>
  <c r="B135" i="46"/>
  <c r="B135" i="48"/>
  <c r="J131" i="46"/>
  <c r="J131" i="48"/>
  <c r="J144" i="46"/>
  <c r="J144" i="48"/>
  <c r="H136" i="46"/>
  <c r="H136" i="48"/>
  <c r="K139" i="46"/>
  <c r="K139" i="48"/>
  <c r="C138" i="46"/>
  <c r="C138" i="48"/>
  <c r="G136" i="46"/>
  <c r="G136" i="48"/>
  <c r="K134" i="46"/>
  <c r="K134" i="48"/>
  <c r="C133" i="46"/>
  <c r="C133" i="48"/>
  <c r="G131" i="46"/>
  <c r="G131" i="48"/>
  <c r="C128" i="46"/>
  <c r="C128" i="48"/>
  <c r="H147" i="46"/>
  <c r="H147" i="48"/>
  <c r="A146" i="46"/>
  <c r="A146" i="48"/>
  <c r="F144" i="46"/>
  <c r="F144" i="48"/>
  <c r="F147" i="46"/>
  <c r="F147" i="48"/>
  <c r="J141" i="46"/>
  <c r="J141" i="48"/>
  <c r="F133" i="46"/>
  <c r="F133" i="48"/>
  <c r="K147" i="46"/>
  <c r="K147" i="48"/>
  <c r="I136" i="46"/>
  <c r="I136" i="48"/>
  <c r="H141" i="46"/>
  <c r="H141" i="48"/>
  <c r="D128" i="46"/>
  <c r="D128" i="48"/>
  <c r="K132" i="46"/>
  <c r="K132" i="48"/>
  <c r="C144" i="46"/>
  <c r="C144" i="48"/>
  <c r="A134" i="46"/>
  <c r="A134" i="48"/>
  <c r="J137" i="46"/>
  <c r="J137" i="48"/>
  <c r="J132" i="46"/>
  <c r="J132" i="48"/>
  <c r="J143" i="46"/>
  <c r="J143" i="48"/>
  <c r="I142" i="46"/>
  <c r="I142" i="48"/>
  <c r="A132" i="46"/>
  <c r="A132" i="48"/>
  <c r="L140" i="46"/>
  <c r="L140" i="48"/>
  <c r="D139" i="46"/>
  <c r="D139" i="48"/>
  <c r="H137" i="46"/>
  <c r="H137" i="48"/>
  <c r="L135" i="46"/>
  <c r="L135" i="48"/>
  <c r="D134" i="46"/>
  <c r="D134" i="48"/>
  <c r="H132" i="46"/>
  <c r="H132" i="48"/>
  <c r="L130" i="46"/>
  <c r="L130" i="48"/>
  <c r="D129" i="46"/>
  <c r="D129" i="48"/>
  <c r="H142" i="46"/>
  <c r="H142" i="48"/>
  <c r="H143" i="46"/>
  <c r="H143" i="48"/>
  <c r="A147" i="46"/>
  <c r="A147" i="48"/>
  <c r="G145" i="46"/>
  <c r="G145" i="48"/>
  <c r="C140" i="46"/>
  <c r="C140" i="48"/>
  <c r="G138" i="46"/>
  <c r="G138" i="48"/>
  <c r="C135" i="46"/>
  <c r="C135" i="48"/>
  <c r="K131" i="46"/>
  <c r="K131" i="48"/>
  <c r="D146" i="46"/>
  <c r="D146" i="48"/>
  <c r="D133" i="46"/>
  <c r="D133" i="48"/>
  <c r="J139" i="46"/>
  <c r="J139" i="48"/>
  <c r="B128" i="46"/>
  <c r="B128" i="48"/>
  <c r="I134" i="46"/>
  <c r="I134" i="48"/>
  <c r="H139" i="46"/>
  <c r="H139" i="48"/>
  <c r="C136" i="46"/>
  <c r="C136" i="48"/>
  <c r="D147" i="46"/>
  <c r="D147" i="48"/>
  <c r="F139" i="46"/>
  <c r="F139" i="48"/>
  <c r="I143" i="46"/>
  <c r="I143" i="48"/>
  <c r="A131" i="46"/>
  <c r="A131" i="48"/>
  <c r="K140" i="46"/>
  <c r="K140" i="48"/>
  <c r="C139" i="46"/>
  <c r="C139" i="48"/>
  <c r="G137" i="46"/>
  <c r="G137" i="48"/>
  <c r="K135" i="46"/>
  <c r="K135" i="48"/>
  <c r="C134" i="46"/>
  <c r="C134" i="48"/>
  <c r="G132" i="46"/>
  <c r="G132" i="48"/>
  <c r="K130" i="46"/>
  <c r="K130" i="48"/>
  <c r="C129" i="46"/>
  <c r="C129" i="48"/>
  <c r="G142" i="46"/>
  <c r="G142" i="48"/>
  <c r="G143" i="46"/>
  <c r="G143" i="48"/>
  <c r="F145" i="46"/>
  <c r="F145" i="48"/>
  <c r="I141" i="46"/>
  <c r="I141" i="48"/>
  <c r="C146" i="46"/>
  <c r="C146" i="48"/>
  <c r="A140" i="46"/>
  <c r="A140" i="48"/>
  <c r="L139" i="46"/>
  <c r="L139" i="48"/>
  <c r="D138" i="46"/>
  <c r="D138" i="48"/>
  <c r="L134" i="46"/>
  <c r="L134" i="48"/>
  <c r="H131" i="46"/>
  <c r="H131" i="48"/>
  <c r="L129" i="46"/>
  <c r="I147" i="46"/>
  <c r="I147" i="48"/>
  <c r="B146" i="46"/>
  <c r="B146" i="48"/>
  <c r="H144" i="46"/>
  <c r="H144" i="48"/>
  <c r="G141" i="46"/>
  <c r="G141" i="48"/>
  <c r="B138" i="46"/>
  <c r="B138" i="48"/>
  <c r="B133" i="46"/>
  <c r="B133" i="48"/>
  <c r="G147" i="46"/>
  <c r="G147" i="48"/>
  <c r="A135" i="46"/>
  <c r="A135" i="48"/>
  <c r="G129" i="46"/>
  <c r="G129" i="48"/>
  <c r="F137" i="46"/>
  <c r="F137" i="48"/>
  <c r="J130" i="46"/>
  <c r="J130" i="48"/>
  <c r="F143" i="46"/>
  <c r="F143" i="48"/>
  <c r="E145" i="46"/>
  <c r="E145" i="48"/>
  <c r="G134" i="46"/>
  <c r="G134" i="48"/>
  <c r="K143" i="46"/>
  <c r="K143" i="48"/>
  <c r="B141" i="46"/>
  <c r="B141" i="48"/>
  <c r="B136" i="46"/>
  <c r="B136" i="48"/>
  <c r="B131" i="46"/>
  <c r="B131" i="48"/>
  <c r="F129" i="46"/>
  <c r="F129" i="48"/>
  <c r="C147" i="46"/>
  <c r="C147" i="48"/>
  <c r="A144" i="46"/>
  <c r="A144" i="48"/>
  <c r="A130" i="46"/>
  <c r="A130" i="48"/>
  <c r="B134" i="46"/>
  <c r="B134" i="48"/>
  <c r="F142" i="46"/>
  <c r="F142" i="48"/>
  <c r="A129" i="46"/>
  <c r="A129" i="48"/>
  <c r="E137" i="46"/>
  <c r="E137" i="48"/>
  <c r="E132" i="46"/>
  <c r="E132" i="48"/>
  <c r="E142" i="46"/>
  <c r="E142" i="48"/>
  <c r="E143" i="46"/>
  <c r="E143" i="48"/>
  <c r="K146" i="46"/>
  <c r="K146" i="48"/>
  <c r="D145" i="46"/>
  <c r="D145" i="48"/>
  <c r="K136" i="46"/>
  <c r="K136" i="48"/>
  <c r="G133" i="46"/>
  <c r="G133" i="48"/>
  <c r="K144" i="46"/>
  <c r="K144" i="48"/>
  <c r="E128" i="46"/>
  <c r="E128" i="48"/>
  <c r="A138" i="46"/>
  <c r="A138" i="48"/>
  <c r="I139" i="46"/>
  <c r="I139" i="48"/>
  <c r="E136" i="46"/>
  <c r="E136" i="48"/>
  <c r="E131" i="46"/>
  <c r="E131" i="48"/>
  <c r="E144" i="46"/>
  <c r="E144" i="48"/>
  <c r="G139" i="46"/>
  <c r="G139" i="48"/>
  <c r="I145" i="46"/>
  <c r="I145" i="48"/>
  <c r="B139" i="46"/>
  <c r="B139" i="48"/>
  <c r="J135" i="46"/>
  <c r="J135" i="48"/>
  <c r="B129" i="46"/>
  <c r="B129" i="48"/>
  <c r="I140" i="46"/>
  <c r="I140" i="48"/>
  <c r="I135" i="46"/>
  <c r="I135" i="48"/>
  <c r="I130" i="46"/>
  <c r="I130" i="48"/>
  <c r="A128" i="46"/>
  <c r="A128" i="48"/>
  <c r="H140" i="46"/>
  <c r="H140" i="48"/>
  <c r="L138" i="46"/>
  <c r="L138" i="48"/>
  <c r="D137" i="46"/>
  <c r="D137" i="48"/>
  <c r="H135" i="46"/>
  <c r="H135" i="48"/>
  <c r="L133" i="46"/>
  <c r="L133" i="48"/>
  <c r="D132" i="46"/>
  <c r="D132" i="48"/>
  <c r="H130" i="46"/>
  <c r="H130" i="48"/>
  <c r="L128" i="46"/>
  <c r="L128" i="48"/>
  <c r="D142" i="46"/>
  <c r="D142" i="48"/>
  <c r="D143" i="46"/>
  <c r="D143" i="48"/>
  <c r="J146" i="46"/>
  <c r="J146" i="48"/>
  <c r="C145" i="46"/>
  <c r="C145" i="48"/>
  <c r="A139" i="46"/>
  <c r="A139" i="48"/>
  <c r="K129" i="46"/>
  <c r="K129" i="48"/>
  <c r="A137" i="46"/>
  <c r="A137" i="48"/>
  <c r="E141" i="46"/>
  <c r="E141" i="48"/>
  <c r="I129" i="46"/>
  <c r="L145" i="46"/>
  <c r="L145" i="48"/>
  <c r="K137" i="46"/>
  <c r="K137" i="48"/>
  <c r="K142" i="46"/>
  <c r="K142" i="48"/>
  <c r="J145" i="46"/>
  <c r="J145" i="48"/>
  <c r="F134" i="46"/>
  <c r="F134" i="48"/>
  <c r="J142" i="46"/>
  <c r="J142" i="48"/>
  <c r="J140" i="46"/>
  <c r="J140" i="48"/>
  <c r="F132" i="46"/>
  <c r="F132" i="48"/>
  <c r="L146" i="46"/>
  <c r="L146" i="48"/>
  <c r="A127" i="46"/>
  <c r="A127" i="48"/>
  <c r="G140" i="46"/>
  <c r="G140" i="48"/>
  <c r="K138" i="46"/>
  <c r="K138" i="48"/>
  <c r="C137" i="46"/>
  <c r="C137" i="48"/>
  <c r="G135" i="46"/>
  <c r="G135" i="48"/>
  <c r="K133" i="46"/>
  <c r="K133" i="48"/>
  <c r="C132" i="46"/>
  <c r="C132" i="48"/>
  <c r="G130" i="46"/>
  <c r="G130" i="48"/>
  <c r="K128" i="46"/>
  <c r="K128" i="48"/>
  <c r="C142" i="46"/>
  <c r="C142" i="48"/>
  <c r="C143" i="46"/>
  <c r="C143" i="48"/>
  <c r="I146" i="46"/>
  <c r="I146" i="48"/>
  <c r="B145" i="46"/>
  <c r="B145" i="48"/>
  <c r="F128" i="46"/>
  <c r="F128" i="48"/>
  <c r="A136" i="46"/>
  <c r="A136" i="48"/>
  <c r="D141" i="46"/>
  <c r="D141" i="48"/>
  <c r="L137" i="46"/>
  <c r="L137" i="48"/>
  <c r="D136" i="46"/>
  <c r="D136" i="48"/>
  <c r="H134" i="46"/>
  <c r="H134" i="48"/>
  <c r="L132" i="46"/>
  <c r="L132" i="48"/>
  <c r="D131" i="46"/>
  <c r="D131" i="48"/>
  <c r="H129" i="46"/>
  <c r="H129" i="48"/>
  <c r="L143" i="46"/>
  <c r="L143" i="48"/>
  <c r="E147" i="46"/>
  <c r="E147" i="48"/>
  <c r="D144" i="46"/>
  <c r="D144" i="48"/>
  <c r="C131" i="46"/>
  <c r="C131" i="48"/>
  <c r="A133" i="46"/>
  <c r="A133" i="48"/>
  <c r="I137" i="46"/>
  <c r="I137" i="48"/>
  <c r="E134" i="46"/>
  <c r="E134" i="48"/>
  <c r="E129" i="46"/>
  <c r="E129" i="48"/>
  <c r="H145" i="46"/>
  <c r="H145" i="48"/>
  <c r="B137" i="46"/>
  <c r="B137" i="48"/>
  <c r="B132" i="46"/>
  <c r="B132" i="48"/>
  <c r="J128" i="46"/>
  <c r="J128" i="48"/>
  <c r="A145" i="46"/>
  <c r="A145" i="48"/>
  <c r="I144" i="46"/>
  <c r="I144" i="48"/>
  <c r="F141" i="46"/>
  <c r="F141" i="48"/>
  <c r="F136" i="46"/>
  <c r="F136" i="48"/>
  <c r="J134" i="46"/>
  <c r="J134" i="48"/>
  <c r="F131" i="46"/>
  <c r="F131" i="48"/>
  <c r="J129" i="46"/>
  <c r="J129" i="48"/>
  <c r="K145" i="46"/>
  <c r="K145" i="48"/>
  <c r="E139" i="46"/>
  <c r="E139" i="48"/>
  <c r="I132" i="46"/>
  <c r="I132" i="48"/>
  <c r="B147" i="46"/>
  <c r="B147" i="48"/>
  <c r="A126" i="46"/>
  <c r="A126" i="48"/>
  <c r="J138" i="46"/>
  <c r="J138" i="48"/>
  <c r="J133" i="46"/>
  <c r="J133" i="48"/>
  <c r="F130" i="46"/>
  <c r="F130" i="48"/>
  <c r="B143" i="46"/>
  <c r="B143" i="48"/>
  <c r="H146" i="46"/>
  <c r="H146" i="48"/>
  <c r="E140" i="46"/>
  <c r="E140" i="48"/>
  <c r="E135" i="46"/>
  <c r="E135" i="48"/>
  <c r="K141" i="46"/>
  <c r="K141" i="48"/>
  <c r="L147" i="46"/>
  <c r="L147" i="48"/>
  <c r="B140" i="46"/>
  <c r="B140" i="48"/>
  <c r="J136" i="46"/>
  <c r="J136" i="48"/>
  <c r="B130" i="46"/>
  <c r="B130" i="48"/>
  <c r="A141" i="46"/>
  <c r="A141" i="48"/>
  <c r="E138" i="46"/>
  <c r="E138" i="48"/>
  <c r="E133" i="46"/>
  <c r="E133" i="48"/>
  <c r="I131" i="46"/>
  <c r="I131" i="48"/>
  <c r="J147" i="46"/>
  <c r="J147" i="48"/>
  <c r="G144" i="46"/>
  <c r="G144" i="48"/>
  <c r="L142" i="46"/>
  <c r="L142" i="48"/>
  <c r="C141" i="46"/>
  <c r="C141" i="48"/>
  <c r="B144" i="46"/>
  <c r="B144" i="48"/>
  <c r="F140" i="46"/>
  <c r="F140" i="48"/>
  <c r="F135" i="46"/>
  <c r="F135" i="48"/>
  <c r="B142" i="46"/>
  <c r="B142" i="48"/>
  <c r="I133" i="46"/>
  <c r="I133" i="48"/>
  <c r="E130" i="46"/>
  <c r="E130" i="48"/>
  <c r="I128" i="46"/>
  <c r="I128" i="48"/>
  <c r="A142" i="46"/>
  <c r="A142" i="48"/>
  <c r="A143" i="46"/>
  <c r="A143" i="48"/>
  <c r="G146" i="46"/>
  <c r="G146" i="48"/>
  <c r="L141" i="46"/>
  <c r="L141" i="48"/>
  <c r="D140" i="46"/>
  <c r="D140" i="48"/>
  <c r="H138" i="46"/>
  <c r="H138" i="48"/>
  <c r="L136" i="46"/>
  <c r="L136" i="48"/>
  <c r="D135" i="46"/>
  <c r="D135" i="48"/>
  <c r="H133" i="46"/>
  <c r="H133" i="48"/>
  <c r="L131" i="46"/>
  <c r="D130" i="46"/>
  <c r="D130" i="48"/>
  <c r="H128" i="46"/>
  <c r="H128" i="48"/>
  <c r="F146" i="46"/>
  <c r="F146" i="48"/>
  <c r="L144" i="46"/>
  <c r="L144" i="48"/>
  <c r="C130" i="45"/>
  <c r="C130" i="46"/>
  <c r="A144" i="36"/>
  <c r="A140" i="44"/>
  <c r="A140" i="45"/>
  <c r="A132" i="44"/>
  <c r="A132" i="45"/>
  <c r="A135" i="44"/>
  <c r="A135" i="45"/>
  <c r="K141" i="44"/>
  <c r="K141" i="45"/>
  <c r="G141" i="44"/>
  <c r="G141" i="45"/>
  <c r="C141" i="44"/>
  <c r="C141" i="45"/>
  <c r="K140" i="44"/>
  <c r="K140" i="45"/>
  <c r="G140" i="44"/>
  <c r="G140" i="45"/>
  <c r="C140" i="44"/>
  <c r="C140" i="45"/>
  <c r="K139" i="44"/>
  <c r="K139" i="45"/>
  <c r="G139" i="44"/>
  <c r="G139" i="45"/>
  <c r="C139" i="44"/>
  <c r="C139" i="45"/>
  <c r="K138" i="44"/>
  <c r="K138" i="45"/>
  <c r="G138" i="44"/>
  <c r="G138" i="45"/>
  <c r="C138" i="44"/>
  <c r="C138" i="45"/>
  <c r="K137" i="44"/>
  <c r="K137" i="45"/>
  <c r="G137" i="44"/>
  <c r="G137" i="45"/>
  <c r="C137" i="44"/>
  <c r="C137" i="45"/>
  <c r="K136" i="44"/>
  <c r="K136" i="45"/>
  <c r="G136" i="44"/>
  <c r="G136" i="45"/>
  <c r="C136" i="44"/>
  <c r="C136" i="45"/>
  <c r="K135" i="44"/>
  <c r="K135" i="45"/>
  <c r="G135" i="44"/>
  <c r="G135" i="45"/>
  <c r="C135" i="44"/>
  <c r="C135" i="45"/>
  <c r="K134" i="44"/>
  <c r="K134" i="45"/>
  <c r="G134" i="44"/>
  <c r="G134" i="45"/>
  <c r="C134" i="44"/>
  <c r="C134" i="45"/>
  <c r="K133" i="44"/>
  <c r="K133" i="45"/>
  <c r="G133" i="44"/>
  <c r="G133" i="45"/>
  <c r="C133" i="44"/>
  <c r="C133" i="45"/>
  <c r="K132" i="44"/>
  <c r="K132" i="45"/>
  <c r="G132" i="44"/>
  <c r="G132" i="45"/>
  <c r="C132" i="44"/>
  <c r="C132" i="45"/>
  <c r="K131" i="44"/>
  <c r="K131" i="45"/>
  <c r="G131" i="44"/>
  <c r="G131" i="45"/>
  <c r="C131" i="44"/>
  <c r="C131" i="45"/>
  <c r="K130" i="44"/>
  <c r="K130" i="45"/>
  <c r="G130" i="44"/>
  <c r="G130" i="45"/>
  <c r="K129" i="44"/>
  <c r="K129" i="45"/>
  <c r="G129" i="44"/>
  <c r="G129" i="45"/>
  <c r="C129" i="44"/>
  <c r="C129" i="45"/>
  <c r="K128" i="44"/>
  <c r="K128" i="45"/>
  <c r="G128" i="44"/>
  <c r="G128" i="45"/>
  <c r="C128" i="44"/>
  <c r="C128" i="45"/>
  <c r="K142" i="44"/>
  <c r="K142" i="45"/>
  <c r="G142" i="44"/>
  <c r="G142" i="45"/>
  <c r="C142" i="44"/>
  <c r="C142" i="45"/>
  <c r="K143" i="44"/>
  <c r="K143" i="45"/>
  <c r="G143" i="44"/>
  <c r="G143" i="45"/>
  <c r="C143" i="44"/>
  <c r="C143" i="45"/>
  <c r="I147" i="44"/>
  <c r="I147" i="45"/>
  <c r="E147" i="44"/>
  <c r="E147" i="45"/>
  <c r="A147" i="44"/>
  <c r="A147" i="45"/>
  <c r="J146" i="44"/>
  <c r="J146" i="45"/>
  <c r="F146" i="44"/>
  <c r="F146" i="45"/>
  <c r="B146" i="44"/>
  <c r="B146" i="45"/>
  <c r="K145" i="44"/>
  <c r="K145" i="45"/>
  <c r="G145" i="44"/>
  <c r="G145" i="45"/>
  <c r="C145" i="44"/>
  <c r="C145" i="45"/>
  <c r="L144" i="44"/>
  <c r="L144" i="45"/>
  <c r="H144" i="44"/>
  <c r="H144" i="45"/>
  <c r="D144" i="44"/>
  <c r="D144" i="45"/>
  <c r="H141" i="44"/>
  <c r="H141" i="45"/>
  <c r="A131" i="44"/>
  <c r="A131" i="45"/>
  <c r="A134" i="44"/>
  <c r="A134" i="45"/>
  <c r="A130" i="44"/>
  <c r="A130" i="45"/>
  <c r="J141" i="44"/>
  <c r="J141" i="45"/>
  <c r="F141" i="44"/>
  <c r="F141" i="45"/>
  <c r="B141" i="44"/>
  <c r="B141" i="45"/>
  <c r="J140" i="44"/>
  <c r="J140" i="45"/>
  <c r="F140" i="44"/>
  <c r="F140" i="45"/>
  <c r="B140" i="44"/>
  <c r="B140" i="45"/>
  <c r="J139" i="44"/>
  <c r="J139" i="45"/>
  <c r="F139" i="44"/>
  <c r="F139" i="45"/>
  <c r="B139" i="44"/>
  <c r="B139" i="45"/>
  <c r="J138" i="44"/>
  <c r="J138" i="45"/>
  <c r="F138" i="44"/>
  <c r="F138" i="45"/>
  <c r="B138" i="44"/>
  <c r="B138" i="45"/>
  <c r="J137" i="44"/>
  <c r="J137" i="45"/>
  <c r="F137" i="44"/>
  <c r="F137" i="45"/>
  <c r="B137" i="44"/>
  <c r="B137" i="45"/>
  <c r="J136" i="44"/>
  <c r="J136" i="45"/>
  <c r="F136" i="44"/>
  <c r="F136" i="45"/>
  <c r="B136" i="44"/>
  <c r="B136" i="45"/>
  <c r="J135" i="44"/>
  <c r="J135" i="45"/>
  <c r="F135" i="44"/>
  <c r="F135" i="45"/>
  <c r="B135" i="44"/>
  <c r="B135" i="45"/>
  <c r="J134" i="44"/>
  <c r="J134" i="45"/>
  <c r="F134" i="44"/>
  <c r="F134" i="45"/>
  <c r="B134" i="44"/>
  <c r="B134" i="45"/>
  <c r="J133" i="44"/>
  <c r="J133" i="45"/>
  <c r="F133" i="44"/>
  <c r="F133" i="45"/>
  <c r="B133" i="44"/>
  <c r="B133" i="45"/>
  <c r="J132" i="44"/>
  <c r="J132" i="45"/>
  <c r="F132" i="44"/>
  <c r="F132" i="45"/>
  <c r="B132" i="44"/>
  <c r="B132" i="45"/>
  <c r="J131" i="44"/>
  <c r="J131" i="45"/>
  <c r="F131" i="44"/>
  <c r="F131" i="45"/>
  <c r="B131" i="44"/>
  <c r="B131" i="45"/>
  <c r="J130" i="44"/>
  <c r="J130" i="45"/>
  <c r="F130" i="44"/>
  <c r="F130" i="45"/>
  <c r="B130" i="44"/>
  <c r="B130" i="45"/>
  <c r="J129" i="44"/>
  <c r="J129" i="45"/>
  <c r="F129" i="44"/>
  <c r="F129" i="45"/>
  <c r="B129" i="44"/>
  <c r="B129" i="45"/>
  <c r="J128" i="44"/>
  <c r="J128" i="45"/>
  <c r="F128" i="44"/>
  <c r="F128" i="45"/>
  <c r="B128" i="44"/>
  <c r="B128" i="45"/>
  <c r="J142" i="44"/>
  <c r="J142" i="45"/>
  <c r="F142" i="44"/>
  <c r="F142" i="45"/>
  <c r="B142" i="44"/>
  <c r="B142" i="45"/>
  <c r="J143" i="44"/>
  <c r="J143" i="45"/>
  <c r="F143" i="44"/>
  <c r="F143" i="45"/>
  <c r="B143" i="44"/>
  <c r="B143" i="45"/>
  <c r="L147" i="44"/>
  <c r="L147" i="45"/>
  <c r="H147" i="44"/>
  <c r="H147" i="45"/>
  <c r="D147" i="44"/>
  <c r="D147" i="45"/>
  <c r="I146" i="44"/>
  <c r="I146" i="45"/>
  <c r="E146" i="44"/>
  <c r="E146" i="45"/>
  <c r="A146" i="44"/>
  <c r="A146" i="45"/>
  <c r="J145" i="44"/>
  <c r="J145" i="45"/>
  <c r="F145" i="44"/>
  <c r="F145" i="45"/>
  <c r="B145" i="44"/>
  <c r="B145" i="45"/>
  <c r="K144" i="44"/>
  <c r="K144" i="45"/>
  <c r="G144" i="44"/>
  <c r="G144" i="45"/>
  <c r="C144" i="44"/>
  <c r="C144" i="45"/>
  <c r="A128" i="44"/>
  <c r="A128" i="45"/>
  <c r="A139" i="44"/>
  <c r="A139" i="45"/>
  <c r="A127" i="44"/>
  <c r="A127" i="45"/>
  <c r="A138" i="44"/>
  <c r="A138" i="45"/>
  <c r="A126" i="44"/>
  <c r="A126" i="45"/>
  <c r="A141" i="44"/>
  <c r="A141" i="45"/>
  <c r="A137" i="44"/>
  <c r="A137" i="45"/>
  <c r="A133" i="44"/>
  <c r="A133" i="45"/>
  <c r="A129" i="44"/>
  <c r="A129" i="45"/>
  <c r="I141" i="44"/>
  <c r="I141" i="45"/>
  <c r="E141" i="44"/>
  <c r="E141" i="45"/>
  <c r="I140" i="44"/>
  <c r="I140" i="45"/>
  <c r="E140" i="44"/>
  <c r="E140" i="45"/>
  <c r="I139" i="44"/>
  <c r="I139" i="45"/>
  <c r="E139" i="44"/>
  <c r="E139" i="45"/>
  <c r="E138" i="44"/>
  <c r="E138" i="45"/>
  <c r="I137" i="44"/>
  <c r="I137" i="45"/>
  <c r="E137" i="44"/>
  <c r="E137" i="45"/>
  <c r="I136" i="44"/>
  <c r="I136" i="45"/>
  <c r="E136" i="44"/>
  <c r="E136" i="45"/>
  <c r="I135" i="44"/>
  <c r="I135" i="45"/>
  <c r="E135" i="44"/>
  <c r="E135" i="45"/>
  <c r="I134" i="44"/>
  <c r="I134" i="45"/>
  <c r="E134" i="44"/>
  <c r="E134" i="45"/>
  <c r="I133" i="44"/>
  <c r="I133" i="45"/>
  <c r="E133" i="44"/>
  <c r="E133" i="45"/>
  <c r="I132" i="44"/>
  <c r="I132" i="45"/>
  <c r="E132" i="44"/>
  <c r="E132" i="45"/>
  <c r="I131" i="44"/>
  <c r="I131" i="45"/>
  <c r="E131" i="44"/>
  <c r="E131" i="45"/>
  <c r="I130" i="44"/>
  <c r="I130" i="45"/>
  <c r="E130" i="44"/>
  <c r="E130" i="45"/>
  <c r="I129" i="44"/>
  <c r="I129" i="45"/>
  <c r="E129" i="44"/>
  <c r="E129" i="45"/>
  <c r="I128" i="44"/>
  <c r="I128" i="45"/>
  <c r="E128" i="44"/>
  <c r="E128" i="45"/>
  <c r="I142" i="44"/>
  <c r="I142" i="45"/>
  <c r="E142" i="44"/>
  <c r="E142" i="45"/>
  <c r="A142" i="44"/>
  <c r="A142" i="45"/>
  <c r="I143" i="44"/>
  <c r="I143" i="45"/>
  <c r="E143" i="44"/>
  <c r="E143" i="45"/>
  <c r="A143" i="44"/>
  <c r="A143" i="45"/>
  <c r="K147" i="44"/>
  <c r="K147" i="45"/>
  <c r="G147" i="44"/>
  <c r="G147" i="45"/>
  <c r="C147" i="44"/>
  <c r="C147" i="45"/>
  <c r="L146" i="44"/>
  <c r="L146" i="45"/>
  <c r="H146" i="44"/>
  <c r="H146" i="45"/>
  <c r="D146" i="44"/>
  <c r="D146" i="45"/>
  <c r="I145" i="44"/>
  <c r="I145" i="45"/>
  <c r="E145" i="44"/>
  <c r="E145" i="45"/>
  <c r="A145" i="44"/>
  <c r="A145" i="45"/>
  <c r="J144" i="44"/>
  <c r="J144" i="45"/>
  <c r="F144" i="44"/>
  <c r="F144" i="45"/>
  <c r="B144" i="44"/>
  <c r="B144" i="45"/>
  <c r="A136" i="44"/>
  <c r="A136" i="45"/>
  <c r="L141" i="44"/>
  <c r="L141" i="45"/>
  <c r="D141" i="44"/>
  <c r="D141" i="45"/>
  <c r="L140" i="44"/>
  <c r="L140" i="45"/>
  <c r="H140" i="44"/>
  <c r="H140" i="45"/>
  <c r="D140" i="44"/>
  <c r="D140" i="45"/>
  <c r="L139" i="44"/>
  <c r="L139" i="45"/>
  <c r="H139" i="44"/>
  <c r="H139" i="45"/>
  <c r="D139" i="44"/>
  <c r="D139" i="45"/>
  <c r="L138" i="44"/>
  <c r="L138" i="45"/>
  <c r="H138" i="44"/>
  <c r="H138" i="45"/>
  <c r="D138" i="44"/>
  <c r="D138" i="45"/>
  <c r="L137" i="44"/>
  <c r="L137" i="45"/>
  <c r="H137" i="44"/>
  <c r="H137" i="45"/>
  <c r="D137" i="44"/>
  <c r="D137" i="45"/>
  <c r="L136" i="44"/>
  <c r="L136" i="45"/>
  <c r="H136" i="44"/>
  <c r="H136" i="45"/>
  <c r="D136" i="44"/>
  <c r="D136" i="45"/>
  <c r="L135" i="44"/>
  <c r="L135" i="45"/>
  <c r="H135" i="44"/>
  <c r="H135" i="45"/>
  <c r="D135" i="44"/>
  <c r="D135" i="45"/>
  <c r="L134" i="44"/>
  <c r="L134" i="45"/>
  <c r="H134" i="44"/>
  <c r="H134" i="45"/>
  <c r="D134" i="44"/>
  <c r="D134" i="45"/>
  <c r="L133" i="44"/>
  <c r="L133" i="45"/>
  <c r="H133" i="44"/>
  <c r="H133" i="45"/>
  <c r="D133" i="44"/>
  <c r="D133" i="45"/>
  <c r="L132" i="44"/>
  <c r="L132" i="45"/>
  <c r="H132" i="44"/>
  <c r="H132" i="45"/>
  <c r="D132" i="44"/>
  <c r="D132" i="45"/>
  <c r="L131" i="44"/>
  <c r="L131" i="45"/>
  <c r="H131" i="44"/>
  <c r="H131" i="45"/>
  <c r="D131" i="44"/>
  <c r="D131" i="45"/>
  <c r="L130" i="44"/>
  <c r="L130" i="45"/>
  <c r="H130" i="44"/>
  <c r="H130" i="45"/>
  <c r="D130" i="44"/>
  <c r="D130" i="45"/>
  <c r="L129" i="44"/>
  <c r="L129" i="45"/>
  <c r="H129" i="44"/>
  <c r="H129" i="45"/>
  <c r="D129" i="44"/>
  <c r="D129" i="45"/>
  <c r="L128" i="44"/>
  <c r="L128" i="45"/>
  <c r="H128" i="44"/>
  <c r="H128" i="45"/>
  <c r="D128" i="44"/>
  <c r="D128" i="45"/>
  <c r="L142" i="44"/>
  <c r="L142" i="45"/>
  <c r="H142" i="44"/>
  <c r="H142" i="45"/>
  <c r="D142" i="44"/>
  <c r="D142" i="45"/>
  <c r="L143" i="44"/>
  <c r="L143" i="45"/>
  <c r="H143" i="44"/>
  <c r="H143" i="45"/>
  <c r="D143" i="44"/>
  <c r="D143" i="45"/>
  <c r="J147" i="44"/>
  <c r="J147" i="45"/>
  <c r="F147" i="44"/>
  <c r="F147" i="45"/>
  <c r="B147" i="44"/>
  <c r="B147" i="45"/>
  <c r="K146" i="44"/>
  <c r="K146" i="45"/>
  <c r="G146" i="44"/>
  <c r="G146" i="45"/>
  <c r="C146" i="44"/>
  <c r="C146" i="45"/>
  <c r="L145" i="44"/>
  <c r="L145" i="45"/>
  <c r="H145" i="44"/>
  <c r="H145" i="45"/>
  <c r="D145" i="44"/>
  <c r="D145" i="45"/>
  <c r="I144" i="44"/>
  <c r="I144" i="45"/>
  <c r="E144" i="44"/>
  <c r="E144" i="45"/>
  <c r="A144" i="44"/>
  <c r="A144" i="45"/>
  <c r="C130" i="44"/>
  <c r="L144" i="42"/>
  <c r="D144" i="42"/>
  <c r="H128" i="42"/>
  <c r="A144" i="42"/>
  <c r="L144" i="36"/>
  <c r="D144" i="36"/>
  <c r="A134" i="36"/>
  <c r="A134" i="42"/>
  <c r="F141" i="36"/>
  <c r="F141" i="42"/>
  <c r="B140" i="36"/>
  <c r="B140" i="42"/>
  <c r="F138" i="36"/>
  <c r="F138" i="42"/>
  <c r="B137" i="36"/>
  <c r="B137" i="42"/>
  <c r="F135" i="36"/>
  <c r="F135" i="42"/>
  <c r="J134" i="36"/>
  <c r="J134" i="42"/>
  <c r="B133" i="36"/>
  <c r="B133" i="42"/>
  <c r="J131" i="36"/>
  <c r="J131" i="42"/>
  <c r="B128" i="36"/>
  <c r="B128" i="42"/>
  <c r="A140" i="36"/>
  <c r="A140" i="42"/>
  <c r="A136" i="36"/>
  <c r="A136" i="42"/>
  <c r="A132" i="36"/>
  <c r="A132" i="42"/>
  <c r="A128" i="36"/>
  <c r="A128" i="42"/>
  <c r="L141" i="36"/>
  <c r="L141" i="42"/>
  <c r="H141" i="36"/>
  <c r="H141" i="42"/>
  <c r="D141" i="36"/>
  <c r="D141" i="42"/>
  <c r="L140" i="36"/>
  <c r="L140" i="42"/>
  <c r="H140" i="36"/>
  <c r="H140" i="42"/>
  <c r="D140" i="36"/>
  <c r="D140" i="42"/>
  <c r="L139" i="36"/>
  <c r="L139" i="42"/>
  <c r="H139" i="36"/>
  <c r="H139" i="42"/>
  <c r="D139" i="36"/>
  <c r="D139" i="42"/>
  <c r="L138" i="36"/>
  <c r="L138" i="42"/>
  <c r="H138" i="36"/>
  <c r="H138" i="42"/>
  <c r="D138" i="36"/>
  <c r="D138" i="42"/>
  <c r="L137" i="36"/>
  <c r="L137" i="42"/>
  <c r="H137" i="36"/>
  <c r="H137" i="42"/>
  <c r="D137" i="36"/>
  <c r="D137" i="42"/>
  <c r="L136" i="36"/>
  <c r="L136" i="42"/>
  <c r="H136" i="36"/>
  <c r="H136" i="42"/>
  <c r="D136" i="36"/>
  <c r="D136" i="42"/>
  <c r="L135" i="36"/>
  <c r="L135" i="42"/>
  <c r="H135" i="36"/>
  <c r="H135" i="42"/>
  <c r="D135" i="36"/>
  <c r="D135" i="42"/>
  <c r="L134" i="36"/>
  <c r="L134" i="42"/>
  <c r="H134" i="36"/>
  <c r="H134" i="42"/>
  <c r="D134" i="36"/>
  <c r="D134" i="42"/>
  <c r="L133" i="36"/>
  <c r="L133" i="42"/>
  <c r="H133" i="36"/>
  <c r="H133" i="42"/>
  <c r="D133" i="36"/>
  <c r="D133" i="42"/>
  <c r="L132" i="36"/>
  <c r="L132" i="42"/>
  <c r="H132" i="36"/>
  <c r="H132" i="42"/>
  <c r="D132" i="36"/>
  <c r="D132" i="42"/>
  <c r="L131" i="36"/>
  <c r="L131" i="42"/>
  <c r="H131" i="36"/>
  <c r="H131" i="42"/>
  <c r="D131" i="36"/>
  <c r="D131" i="42"/>
  <c r="L130" i="36"/>
  <c r="L130" i="42"/>
  <c r="H130" i="36"/>
  <c r="H130" i="42"/>
  <c r="D130" i="36"/>
  <c r="D130" i="42"/>
  <c r="L129" i="36"/>
  <c r="L129" i="42"/>
  <c r="H129" i="36"/>
  <c r="H129" i="42"/>
  <c r="D129" i="36"/>
  <c r="D129" i="42"/>
  <c r="L128" i="36"/>
  <c r="L128" i="42"/>
  <c r="H128" i="36"/>
  <c r="D128" i="36"/>
  <c r="D128" i="42"/>
  <c r="L142" i="36"/>
  <c r="L142" i="42"/>
  <c r="H142" i="36"/>
  <c r="H142" i="42"/>
  <c r="D142" i="36"/>
  <c r="D142" i="42"/>
  <c r="K143" i="36"/>
  <c r="K143" i="42"/>
  <c r="G143" i="36"/>
  <c r="G143" i="42"/>
  <c r="C143" i="36"/>
  <c r="C143" i="42"/>
  <c r="I147" i="36"/>
  <c r="I147" i="42"/>
  <c r="E147" i="36"/>
  <c r="E147" i="42"/>
  <c r="A147" i="36"/>
  <c r="A147" i="42"/>
  <c r="J146" i="36"/>
  <c r="J146" i="42"/>
  <c r="F146" i="36"/>
  <c r="F146" i="42"/>
  <c r="B146" i="36"/>
  <c r="B146" i="42"/>
  <c r="K145" i="36"/>
  <c r="K145" i="42"/>
  <c r="G145" i="36"/>
  <c r="G145" i="42"/>
  <c r="C145" i="36"/>
  <c r="C145" i="42"/>
  <c r="H144" i="36"/>
  <c r="H144" i="42"/>
  <c r="J156" i="36"/>
  <c r="J161" i="42"/>
  <c r="F156" i="36"/>
  <c r="F161" i="42"/>
  <c r="A126" i="36"/>
  <c r="A126" i="42"/>
  <c r="J140" i="36"/>
  <c r="J140" i="42"/>
  <c r="B139" i="36"/>
  <c r="B139" i="42"/>
  <c r="F137" i="36"/>
  <c r="F137" i="42"/>
  <c r="B136" i="36"/>
  <c r="B136" i="42"/>
  <c r="F134" i="36"/>
  <c r="F134" i="42"/>
  <c r="J133" i="36"/>
  <c r="J133" i="42"/>
  <c r="F132" i="36"/>
  <c r="F132" i="42"/>
  <c r="F131" i="36"/>
  <c r="F131" i="42"/>
  <c r="J130" i="36"/>
  <c r="J130" i="42"/>
  <c r="J128" i="36"/>
  <c r="J128" i="42"/>
  <c r="A139" i="36"/>
  <c r="A139" i="42"/>
  <c r="A135" i="36"/>
  <c r="A135" i="42"/>
  <c r="A131" i="36"/>
  <c r="A131" i="42"/>
  <c r="A127" i="36"/>
  <c r="A127" i="42"/>
  <c r="K141" i="36"/>
  <c r="K141" i="42"/>
  <c r="G141" i="36"/>
  <c r="G141" i="42"/>
  <c r="C141" i="36"/>
  <c r="C141" i="42"/>
  <c r="K140" i="36"/>
  <c r="K140" i="42"/>
  <c r="G140" i="36"/>
  <c r="G140" i="42"/>
  <c r="C140" i="36"/>
  <c r="C140" i="42"/>
  <c r="K139" i="36"/>
  <c r="K139" i="42"/>
  <c r="G139" i="36"/>
  <c r="G139" i="42"/>
  <c r="C139" i="36"/>
  <c r="C139" i="42"/>
  <c r="K138" i="36"/>
  <c r="K138" i="42"/>
  <c r="G138" i="36"/>
  <c r="G138" i="42"/>
  <c r="C138" i="36"/>
  <c r="C138" i="42"/>
  <c r="K137" i="36"/>
  <c r="K137" i="42"/>
  <c r="G137" i="36"/>
  <c r="G137" i="42"/>
  <c r="C137" i="36"/>
  <c r="C137" i="42"/>
  <c r="K136" i="36"/>
  <c r="K136" i="42"/>
  <c r="G136" i="36"/>
  <c r="G136" i="42"/>
  <c r="C136" i="36"/>
  <c r="C136" i="42"/>
  <c r="K135" i="36"/>
  <c r="K135" i="42"/>
  <c r="G135" i="36"/>
  <c r="G135" i="42"/>
  <c r="C135" i="36"/>
  <c r="C135" i="42"/>
  <c r="K134" i="36"/>
  <c r="K134" i="42"/>
  <c r="G134" i="36"/>
  <c r="G134" i="42"/>
  <c r="C134" i="36"/>
  <c r="C134" i="42"/>
  <c r="K133" i="36"/>
  <c r="K133" i="42"/>
  <c r="G133" i="36"/>
  <c r="G133" i="42"/>
  <c r="C133" i="36"/>
  <c r="C133" i="42"/>
  <c r="K132" i="36"/>
  <c r="K132" i="42"/>
  <c r="G132" i="36"/>
  <c r="G132" i="42"/>
  <c r="C132" i="36"/>
  <c r="C132" i="42"/>
  <c r="K131" i="36"/>
  <c r="K131" i="42"/>
  <c r="G131" i="36"/>
  <c r="G131" i="42"/>
  <c r="C131" i="36"/>
  <c r="C131" i="42"/>
  <c r="K130" i="36"/>
  <c r="K130" i="42"/>
  <c r="G130" i="36"/>
  <c r="G130" i="42"/>
  <c r="C130" i="36"/>
  <c r="K129" i="36"/>
  <c r="K129" i="42"/>
  <c r="G129" i="36"/>
  <c r="G129" i="42"/>
  <c r="C129" i="36"/>
  <c r="C129" i="42"/>
  <c r="K128" i="36"/>
  <c r="K128" i="42"/>
  <c r="G128" i="36"/>
  <c r="G128" i="42"/>
  <c r="C128" i="36"/>
  <c r="C128" i="42"/>
  <c r="K142" i="36"/>
  <c r="K142" i="42"/>
  <c r="G142" i="36"/>
  <c r="G142" i="42"/>
  <c r="C142" i="36"/>
  <c r="C142" i="42"/>
  <c r="J143" i="36"/>
  <c r="J143" i="42"/>
  <c r="F143" i="36"/>
  <c r="F143" i="42"/>
  <c r="B143" i="36"/>
  <c r="B143" i="42"/>
  <c r="L147" i="36"/>
  <c r="L147" i="42"/>
  <c r="H147" i="36"/>
  <c r="H147" i="42"/>
  <c r="D147" i="36"/>
  <c r="D147" i="42"/>
  <c r="I146" i="36"/>
  <c r="I146" i="42"/>
  <c r="E146" i="36"/>
  <c r="E146" i="42"/>
  <c r="A146" i="36"/>
  <c r="A146" i="42"/>
  <c r="J145" i="36"/>
  <c r="J145" i="42"/>
  <c r="F145" i="36"/>
  <c r="F145" i="42"/>
  <c r="B145" i="36"/>
  <c r="B145" i="42"/>
  <c r="K144" i="36"/>
  <c r="K144" i="42"/>
  <c r="G144" i="36"/>
  <c r="G144" i="42"/>
  <c r="C144" i="36"/>
  <c r="C144" i="42"/>
  <c r="I156" i="36"/>
  <c r="I161" i="42"/>
  <c r="E156" i="36"/>
  <c r="E161" i="42"/>
  <c r="A130" i="36"/>
  <c r="A130" i="42"/>
  <c r="B141" i="36"/>
  <c r="B141" i="42"/>
  <c r="F139" i="36"/>
  <c r="F139" i="42"/>
  <c r="J138" i="36"/>
  <c r="J138" i="42"/>
  <c r="J137" i="36"/>
  <c r="J137" i="42"/>
  <c r="J136" i="36"/>
  <c r="J136" i="42"/>
  <c r="J135" i="36"/>
  <c r="J135" i="42"/>
  <c r="B134" i="36"/>
  <c r="B134" i="42"/>
  <c r="J132" i="36"/>
  <c r="J132" i="42"/>
  <c r="B131" i="36"/>
  <c r="B131" i="42"/>
  <c r="F130" i="36"/>
  <c r="F130" i="42"/>
  <c r="F129" i="36"/>
  <c r="F129" i="42"/>
  <c r="F142" i="36"/>
  <c r="F142" i="42"/>
  <c r="I143" i="36"/>
  <c r="I143" i="42"/>
  <c r="C147" i="36"/>
  <c r="C147" i="42"/>
  <c r="H146" i="36"/>
  <c r="H146" i="42"/>
  <c r="D146" i="36"/>
  <c r="D146" i="42"/>
  <c r="I145" i="36"/>
  <c r="I145" i="42"/>
  <c r="E145" i="36"/>
  <c r="E145" i="42"/>
  <c r="A145" i="36"/>
  <c r="A145" i="42"/>
  <c r="F144" i="36"/>
  <c r="F144" i="42"/>
  <c r="B144" i="36"/>
  <c r="B144" i="42"/>
  <c r="L156" i="36"/>
  <c r="L161" i="42"/>
  <c r="H156" i="36"/>
  <c r="H161" i="42"/>
  <c r="D156" i="36"/>
  <c r="D161" i="42"/>
  <c r="A138" i="36"/>
  <c r="A138" i="42"/>
  <c r="J141" i="36"/>
  <c r="J141" i="42"/>
  <c r="F140" i="36"/>
  <c r="F140" i="42"/>
  <c r="J139" i="36"/>
  <c r="J139" i="42"/>
  <c r="B138" i="36"/>
  <c r="B138" i="42"/>
  <c r="F136" i="36"/>
  <c r="F136" i="42"/>
  <c r="B135" i="36"/>
  <c r="B135" i="42"/>
  <c r="F133" i="36"/>
  <c r="F133" i="42"/>
  <c r="B132" i="36"/>
  <c r="B132" i="42"/>
  <c r="B130" i="36"/>
  <c r="B130" i="42"/>
  <c r="J129" i="36"/>
  <c r="J129" i="42"/>
  <c r="B129" i="36"/>
  <c r="B129" i="42"/>
  <c r="F128" i="36"/>
  <c r="F128" i="42"/>
  <c r="J142" i="36"/>
  <c r="J142" i="42"/>
  <c r="B142" i="36"/>
  <c r="B142" i="42"/>
  <c r="E143" i="36"/>
  <c r="E143" i="42"/>
  <c r="A143" i="36"/>
  <c r="A143" i="42"/>
  <c r="K147" i="36"/>
  <c r="K147" i="42"/>
  <c r="G147" i="36"/>
  <c r="G147" i="42"/>
  <c r="L146" i="36"/>
  <c r="L146" i="42"/>
  <c r="J144" i="36"/>
  <c r="J144" i="42"/>
  <c r="A141" i="36"/>
  <c r="A141" i="42"/>
  <c r="A137" i="36"/>
  <c r="A137" i="42"/>
  <c r="A133" i="36"/>
  <c r="A133" i="42"/>
  <c r="A129" i="36"/>
  <c r="A129" i="42"/>
  <c r="I141" i="36"/>
  <c r="I141" i="42"/>
  <c r="E141" i="36"/>
  <c r="E141" i="42"/>
  <c r="I140" i="36"/>
  <c r="I140" i="42"/>
  <c r="E140" i="36"/>
  <c r="E140" i="42"/>
  <c r="I139" i="36"/>
  <c r="I139" i="42"/>
  <c r="E139" i="36"/>
  <c r="E139" i="42"/>
  <c r="E138" i="36"/>
  <c r="E138" i="42"/>
  <c r="I137" i="36"/>
  <c r="I137" i="42"/>
  <c r="E137" i="36"/>
  <c r="E137" i="42"/>
  <c r="I136" i="36"/>
  <c r="I136" i="42"/>
  <c r="E136" i="36"/>
  <c r="E136" i="42"/>
  <c r="I135" i="36"/>
  <c r="I135" i="42"/>
  <c r="E135" i="36"/>
  <c r="E135" i="42"/>
  <c r="I134" i="36"/>
  <c r="I134" i="42"/>
  <c r="E134" i="36"/>
  <c r="E134" i="42"/>
  <c r="I133" i="36"/>
  <c r="I133" i="42"/>
  <c r="E133" i="36"/>
  <c r="E133" i="42"/>
  <c r="I132" i="36"/>
  <c r="I132" i="42"/>
  <c r="E132" i="36"/>
  <c r="E132" i="42"/>
  <c r="I131" i="36"/>
  <c r="I131" i="42"/>
  <c r="E131" i="36"/>
  <c r="E131" i="42"/>
  <c r="I130" i="36"/>
  <c r="I130" i="42"/>
  <c r="E130" i="36"/>
  <c r="E130" i="42"/>
  <c r="I129" i="36"/>
  <c r="I129" i="42"/>
  <c r="E129" i="36"/>
  <c r="E129" i="42"/>
  <c r="I128" i="36"/>
  <c r="I128" i="42"/>
  <c r="E128" i="36"/>
  <c r="E128" i="42"/>
  <c r="I142" i="36"/>
  <c r="I142" i="42"/>
  <c r="E142" i="36"/>
  <c r="E142" i="42"/>
  <c r="A142" i="36"/>
  <c r="A142" i="42"/>
  <c r="L143" i="36"/>
  <c r="L143" i="42"/>
  <c r="H143" i="36"/>
  <c r="H143" i="42"/>
  <c r="D143" i="36"/>
  <c r="D143" i="42"/>
  <c r="J147" i="36"/>
  <c r="J147" i="42"/>
  <c r="F147" i="36"/>
  <c r="F147" i="42"/>
  <c r="B147" i="36"/>
  <c r="B147" i="42"/>
  <c r="K146" i="36"/>
  <c r="K146" i="42"/>
  <c r="G146" i="36"/>
  <c r="G146" i="42"/>
  <c r="C146" i="36"/>
  <c r="C146" i="42"/>
  <c r="L145" i="36"/>
  <c r="L145" i="42"/>
  <c r="H145" i="36"/>
  <c r="H145" i="42"/>
  <c r="D145" i="36"/>
  <c r="D145" i="42"/>
  <c r="I144" i="36"/>
  <c r="I144" i="42"/>
  <c r="E144" i="36"/>
  <c r="E144" i="42"/>
  <c r="K156" i="36"/>
  <c r="K161" i="42"/>
  <c r="G156" i="36"/>
  <c r="G161" i="42"/>
  <c r="A156" i="36"/>
  <c r="A161" i="42"/>
  <c r="A123" i="30"/>
  <c r="A124" i="49" s="1"/>
  <c r="B123" i="30"/>
  <c r="B124" i="49" s="1"/>
  <c r="C123" i="30"/>
  <c r="C124" i="49" s="1"/>
  <c r="D123" i="30"/>
  <c r="D124" i="49" s="1"/>
  <c r="E123" i="30"/>
  <c r="E124" i="49" s="1"/>
  <c r="F123" i="30"/>
  <c r="F124" i="49" s="1"/>
  <c r="G123" i="30"/>
  <c r="G124" i="49" s="1"/>
  <c r="H123" i="30"/>
  <c r="H124" i="49" s="1"/>
  <c r="I123" i="30"/>
  <c r="I124" i="49" s="1"/>
  <c r="J123" i="30"/>
  <c r="J124" i="49" s="1"/>
  <c r="K123" i="30"/>
  <c r="K124" i="49" s="1"/>
  <c r="L123" i="30"/>
  <c r="L124" i="49" s="1"/>
  <c r="M123" i="30"/>
  <c r="A124" i="30"/>
  <c r="A125" i="49" s="1"/>
  <c r="B124" i="30"/>
  <c r="B125" i="49" s="1"/>
  <c r="C124" i="30"/>
  <c r="C125" i="49" s="1"/>
  <c r="D124" i="30"/>
  <c r="D125" i="49" s="1"/>
  <c r="E124" i="30"/>
  <c r="E125" i="49" s="1"/>
  <c r="F124" i="30"/>
  <c r="F125" i="49" s="1"/>
  <c r="G124" i="30"/>
  <c r="G125" i="49" s="1"/>
  <c r="H124" i="30"/>
  <c r="H125" i="49" s="1"/>
  <c r="I124" i="30"/>
  <c r="I125" i="49" s="1"/>
  <c r="J124" i="30"/>
  <c r="J125" i="49" s="1"/>
  <c r="K124" i="30"/>
  <c r="K125" i="49" s="1"/>
  <c r="L124" i="30"/>
  <c r="L125" i="49" s="1"/>
  <c r="M124" i="30"/>
  <c r="B125" i="30"/>
  <c r="B126" i="49" s="1"/>
  <c r="C125" i="30"/>
  <c r="C126" i="49" s="1"/>
  <c r="D125" i="30"/>
  <c r="D126" i="49" s="1"/>
  <c r="E125" i="30"/>
  <c r="E126" i="49" s="1"/>
  <c r="F125" i="30"/>
  <c r="F126" i="49" s="1"/>
  <c r="G125" i="30"/>
  <c r="G126" i="49" s="1"/>
  <c r="H125" i="30"/>
  <c r="H126" i="49" s="1"/>
  <c r="I125" i="30"/>
  <c r="I126" i="49" s="1"/>
  <c r="J125" i="30"/>
  <c r="K125" i="30"/>
  <c r="K126" i="49" s="1"/>
  <c r="L125" i="30"/>
  <c r="L126" i="49" s="1"/>
  <c r="M125" i="30"/>
  <c r="B126" i="30"/>
  <c r="B127" i="49" s="1"/>
  <c r="C126" i="30"/>
  <c r="C127" i="49" s="1"/>
  <c r="D126" i="30"/>
  <c r="D127" i="49" s="1"/>
  <c r="E126" i="30"/>
  <c r="E127" i="49" s="1"/>
  <c r="F126" i="30"/>
  <c r="F127" i="49" s="1"/>
  <c r="G126" i="30"/>
  <c r="G127" i="49" s="1"/>
  <c r="H126" i="30"/>
  <c r="H127" i="49" s="1"/>
  <c r="I126" i="30"/>
  <c r="I127" i="49" s="1"/>
  <c r="J126" i="30"/>
  <c r="K126" i="30"/>
  <c r="K127" i="49" s="1"/>
  <c r="L126" i="30"/>
  <c r="L127" i="49" s="1"/>
  <c r="M126" i="30"/>
  <c r="K126" i="46" l="1"/>
  <c r="K126" i="48"/>
  <c r="I126" i="46"/>
  <c r="I126" i="48"/>
  <c r="E126" i="46"/>
  <c r="E126" i="48"/>
  <c r="L127" i="46"/>
  <c r="L127" i="48"/>
  <c r="D126" i="46"/>
  <c r="D126" i="48"/>
  <c r="I124" i="46"/>
  <c r="I124" i="48"/>
  <c r="K127" i="46"/>
  <c r="K127" i="48"/>
  <c r="C126" i="46"/>
  <c r="C126" i="48"/>
  <c r="H124" i="46"/>
  <c r="H124" i="48"/>
  <c r="J124" i="46"/>
  <c r="J124" i="48"/>
  <c r="H127" i="46"/>
  <c r="H127" i="48"/>
  <c r="L125" i="46"/>
  <c r="L125" i="48"/>
  <c r="E124" i="46"/>
  <c r="E124" i="48"/>
  <c r="B125" i="46"/>
  <c r="B125" i="48"/>
  <c r="K124" i="46"/>
  <c r="K124" i="48"/>
  <c r="B126" i="46"/>
  <c r="B126" i="48"/>
  <c r="F124" i="46"/>
  <c r="F124" i="48"/>
  <c r="C124" i="46"/>
  <c r="C124" i="48"/>
  <c r="F126" i="46"/>
  <c r="F126" i="48"/>
  <c r="G124" i="46"/>
  <c r="G124" i="48"/>
  <c r="D124" i="46"/>
  <c r="D124" i="48"/>
  <c r="B124" i="46"/>
  <c r="B124" i="48"/>
  <c r="I127" i="46"/>
  <c r="I127" i="48"/>
  <c r="D127" i="46"/>
  <c r="D127" i="48"/>
  <c r="A124" i="46"/>
  <c r="A124" i="48"/>
  <c r="G126" i="46"/>
  <c r="G126" i="48"/>
  <c r="K125" i="46"/>
  <c r="K125" i="48"/>
  <c r="F127" i="46"/>
  <c r="F127" i="48"/>
  <c r="J125" i="46"/>
  <c r="J125" i="48"/>
  <c r="E127" i="46"/>
  <c r="E127" i="48"/>
  <c r="I125" i="46"/>
  <c r="I125" i="48"/>
  <c r="H125" i="46"/>
  <c r="H125" i="48"/>
  <c r="C127" i="46"/>
  <c r="C127" i="48"/>
  <c r="G125" i="46"/>
  <c r="G125" i="48"/>
  <c r="C125" i="46"/>
  <c r="C125" i="48"/>
  <c r="J126" i="46"/>
  <c r="J126" i="48"/>
  <c r="A125" i="46"/>
  <c r="A125" i="48"/>
  <c r="L124" i="46"/>
  <c r="L124" i="48"/>
  <c r="B127" i="46"/>
  <c r="B127" i="48"/>
  <c r="J127" i="46"/>
  <c r="J127" i="48"/>
  <c r="G127" i="46"/>
  <c r="G127" i="48"/>
  <c r="H126" i="46"/>
  <c r="H126" i="48"/>
  <c r="F125" i="46"/>
  <c r="F125" i="48"/>
  <c r="E125" i="46"/>
  <c r="E125" i="48"/>
  <c r="L126" i="46"/>
  <c r="L126" i="48"/>
  <c r="D125" i="46"/>
  <c r="D125" i="48"/>
  <c r="E127" i="44"/>
  <c r="E127" i="45"/>
  <c r="E126" i="44"/>
  <c r="E126" i="45"/>
  <c r="A125" i="44"/>
  <c r="A125" i="45"/>
  <c r="D127" i="44"/>
  <c r="D127" i="45"/>
  <c r="H126" i="44"/>
  <c r="H126" i="45"/>
  <c r="H125" i="44"/>
  <c r="H125" i="45"/>
  <c r="G127" i="44"/>
  <c r="G127" i="45"/>
  <c r="K126" i="44"/>
  <c r="K126" i="45"/>
  <c r="J127" i="44"/>
  <c r="J127" i="45"/>
  <c r="F127" i="44"/>
  <c r="F127" i="45"/>
  <c r="B127" i="44"/>
  <c r="B127" i="45"/>
  <c r="J126" i="44"/>
  <c r="J126" i="45"/>
  <c r="F126" i="44"/>
  <c r="F126" i="45"/>
  <c r="B126" i="44"/>
  <c r="B126" i="45"/>
  <c r="J125" i="44"/>
  <c r="J125" i="45"/>
  <c r="F125" i="44"/>
  <c r="F125" i="45"/>
  <c r="B125" i="44"/>
  <c r="B125" i="45"/>
  <c r="K124" i="44"/>
  <c r="K124" i="45"/>
  <c r="G124" i="44"/>
  <c r="G124" i="45"/>
  <c r="C124" i="44"/>
  <c r="C124" i="45"/>
  <c r="I126" i="44"/>
  <c r="I126" i="45"/>
  <c r="E125" i="44"/>
  <c r="E125" i="45"/>
  <c r="F124" i="44"/>
  <c r="F124" i="45"/>
  <c r="B124" i="44"/>
  <c r="B124" i="45"/>
  <c r="I127" i="44"/>
  <c r="I127" i="45"/>
  <c r="I125" i="44"/>
  <c r="I125" i="45"/>
  <c r="L127" i="44"/>
  <c r="L127" i="45"/>
  <c r="L126" i="44"/>
  <c r="L126" i="45"/>
  <c r="L125" i="44"/>
  <c r="L125" i="45"/>
  <c r="D125" i="44"/>
  <c r="D125" i="45"/>
  <c r="I124" i="44"/>
  <c r="I124" i="45"/>
  <c r="E124" i="44"/>
  <c r="E124" i="45"/>
  <c r="A124" i="44"/>
  <c r="A124" i="45"/>
  <c r="J124" i="44"/>
  <c r="J124" i="45"/>
  <c r="H127" i="44"/>
  <c r="H127" i="45"/>
  <c r="D126" i="44"/>
  <c r="D126" i="45"/>
  <c r="K127" i="44"/>
  <c r="K127" i="45"/>
  <c r="C127" i="44"/>
  <c r="C127" i="45"/>
  <c r="G126" i="44"/>
  <c r="G126" i="45"/>
  <c r="C126" i="44"/>
  <c r="C126" i="45"/>
  <c r="K125" i="44"/>
  <c r="K125" i="45"/>
  <c r="G125" i="44"/>
  <c r="G125" i="45"/>
  <c r="C125" i="44"/>
  <c r="C125" i="45"/>
  <c r="L124" i="44"/>
  <c r="L124" i="45"/>
  <c r="H124" i="44"/>
  <c r="H124" i="45"/>
  <c r="D124" i="44"/>
  <c r="D124" i="45"/>
  <c r="E127" i="36"/>
  <c r="E127" i="42"/>
  <c r="E126" i="36"/>
  <c r="E126" i="42"/>
  <c r="J124" i="36"/>
  <c r="J124" i="42"/>
  <c r="C127" i="36"/>
  <c r="C127" i="42"/>
  <c r="K126" i="36"/>
  <c r="K126" i="42"/>
  <c r="G126" i="36"/>
  <c r="G126" i="42"/>
  <c r="K125" i="36"/>
  <c r="K125" i="42"/>
  <c r="G125" i="36"/>
  <c r="G125" i="42"/>
  <c r="C125" i="36"/>
  <c r="C125" i="42"/>
  <c r="L124" i="36"/>
  <c r="L124" i="42"/>
  <c r="H124" i="36"/>
  <c r="H124" i="42"/>
  <c r="D124" i="36"/>
  <c r="D124" i="42"/>
  <c r="I127" i="36"/>
  <c r="I127" i="42"/>
  <c r="I125" i="36"/>
  <c r="I125" i="42"/>
  <c r="A125" i="36"/>
  <c r="A125" i="42"/>
  <c r="K127" i="36"/>
  <c r="K127" i="42"/>
  <c r="G127" i="36"/>
  <c r="G127" i="42"/>
  <c r="C126" i="36"/>
  <c r="C126" i="42"/>
  <c r="J127" i="36"/>
  <c r="J127" i="42"/>
  <c r="F127" i="36"/>
  <c r="F127" i="42"/>
  <c r="B127" i="36"/>
  <c r="B127" i="42"/>
  <c r="J126" i="36"/>
  <c r="J126" i="42"/>
  <c r="F126" i="36"/>
  <c r="F126" i="42"/>
  <c r="B126" i="36"/>
  <c r="B126" i="42"/>
  <c r="J125" i="36"/>
  <c r="J125" i="42"/>
  <c r="F125" i="36"/>
  <c r="F125" i="42"/>
  <c r="B125" i="36"/>
  <c r="B125" i="42"/>
  <c r="K124" i="36"/>
  <c r="K124" i="42"/>
  <c r="G124" i="36"/>
  <c r="G124" i="42"/>
  <c r="C124" i="36"/>
  <c r="C124" i="42"/>
  <c r="F124" i="36"/>
  <c r="F124" i="42"/>
  <c r="I126" i="36"/>
  <c r="I126" i="42"/>
  <c r="E125" i="36"/>
  <c r="E125" i="42"/>
  <c r="B124" i="36"/>
  <c r="B124" i="42"/>
  <c r="L127" i="36"/>
  <c r="L127" i="42"/>
  <c r="H127" i="36"/>
  <c r="H127" i="42"/>
  <c r="D127" i="36"/>
  <c r="D127" i="42"/>
  <c r="L126" i="36"/>
  <c r="L126" i="42"/>
  <c r="H126" i="36"/>
  <c r="H126" i="42"/>
  <c r="D126" i="36"/>
  <c r="D126" i="42"/>
  <c r="L125" i="36"/>
  <c r="L125" i="42"/>
  <c r="H125" i="36"/>
  <c r="H125" i="42"/>
  <c r="D125" i="36"/>
  <c r="D125" i="42"/>
  <c r="I124" i="36"/>
  <c r="I124" i="42"/>
  <c r="E124" i="36"/>
  <c r="E124" i="42"/>
  <c r="A124" i="36"/>
  <c r="A124" i="42"/>
  <c r="A6" i="30"/>
  <c r="A7" i="49" s="1"/>
  <c r="B6" i="30"/>
  <c r="B7" i="49" s="1"/>
  <c r="C6" i="30"/>
  <c r="C7" i="49" s="1"/>
  <c r="D6" i="30"/>
  <c r="D7" i="49" s="1"/>
  <c r="E6" i="30"/>
  <c r="E7" i="49" s="1"/>
  <c r="F6" i="30"/>
  <c r="F7" i="49" s="1"/>
  <c r="G6" i="30"/>
  <c r="G7" i="49" s="1"/>
  <c r="H6" i="30"/>
  <c r="H7" i="49" s="1"/>
  <c r="I6" i="30"/>
  <c r="I7" i="49" s="1"/>
  <c r="J6" i="30"/>
  <c r="J7" i="49" s="1"/>
  <c r="K6" i="30"/>
  <c r="K7" i="49" s="1"/>
  <c r="L6" i="30"/>
  <c r="L7" i="49" s="1"/>
  <c r="M6" i="30"/>
  <c r="A7" i="30"/>
  <c r="A8" i="49" s="1"/>
  <c r="B7" i="30"/>
  <c r="B8" i="49" s="1"/>
  <c r="C7" i="30"/>
  <c r="C8" i="49" s="1"/>
  <c r="D7" i="30"/>
  <c r="D8" i="49" s="1"/>
  <c r="E7" i="30"/>
  <c r="E8" i="49" s="1"/>
  <c r="F7" i="30"/>
  <c r="F8" i="49" s="1"/>
  <c r="G7" i="30"/>
  <c r="G8" i="49" s="1"/>
  <c r="H7" i="30"/>
  <c r="H8" i="49" s="1"/>
  <c r="I7" i="30"/>
  <c r="I8" i="49" s="1"/>
  <c r="J7" i="30"/>
  <c r="J8" i="49" s="1"/>
  <c r="K7" i="30"/>
  <c r="K8" i="49" s="1"/>
  <c r="L7" i="30"/>
  <c r="L8" i="49" s="1"/>
  <c r="M7" i="30"/>
  <c r="A8" i="30"/>
  <c r="A9" i="49" s="1"/>
  <c r="B8" i="30"/>
  <c r="B9" i="49" s="1"/>
  <c r="C8" i="30"/>
  <c r="C9" i="49" s="1"/>
  <c r="D8" i="30"/>
  <c r="D9" i="49" s="1"/>
  <c r="E8" i="30"/>
  <c r="E9" i="49" s="1"/>
  <c r="F8" i="30"/>
  <c r="F9" i="49" s="1"/>
  <c r="G8" i="30"/>
  <c r="G9" i="49" s="1"/>
  <c r="H8" i="30"/>
  <c r="H9" i="49" s="1"/>
  <c r="I8" i="30"/>
  <c r="I9" i="49" s="1"/>
  <c r="J8" i="30"/>
  <c r="J9" i="49" s="1"/>
  <c r="K8" i="30"/>
  <c r="K9" i="49" s="1"/>
  <c r="L8" i="30"/>
  <c r="L9" i="49" s="1"/>
  <c r="M8" i="30"/>
  <c r="A9" i="30"/>
  <c r="A10" i="49" s="1"/>
  <c r="B9" i="30"/>
  <c r="B10" i="49" s="1"/>
  <c r="C9" i="30"/>
  <c r="C10" i="49" s="1"/>
  <c r="D9" i="30"/>
  <c r="D10" i="49" s="1"/>
  <c r="E9" i="30"/>
  <c r="E10" i="49" s="1"/>
  <c r="F9" i="30"/>
  <c r="F10" i="49" s="1"/>
  <c r="G9" i="30"/>
  <c r="G10" i="49" s="1"/>
  <c r="H9" i="30"/>
  <c r="H10" i="49" s="1"/>
  <c r="I9" i="30"/>
  <c r="I10" i="49" s="1"/>
  <c r="J9" i="30"/>
  <c r="J10" i="49" s="1"/>
  <c r="K9" i="30"/>
  <c r="K10" i="49" s="1"/>
  <c r="L9" i="30"/>
  <c r="L10" i="49" s="1"/>
  <c r="M9" i="30"/>
  <c r="A10" i="30"/>
  <c r="A11" i="49" s="1"/>
  <c r="B10" i="30"/>
  <c r="B11" i="49" s="1"/>
  <c r="C10" i="30"/>
  <c r="C11" i="49" s="1"/>
  <c r="D10" i="30"/>
  <c r="D11" i="49" s="1"/>
  <c r="E10" i="30"/>
  <c r="E11" i="49" s="1"/>
  <c r="F10" i="30"/>
  <c r="F11" i="49" s="1"/>
  <c r="G11" i="49"/>
  <c r="H10" i="30"/>
  <c r="H11" i="49" s="1"/>
  <c r="I10" i="30"/>
  <c r="I11" i="49" s="1"/>
  <c r="J10" i="30"/>
  <c r="J11" i="49" s="1"/>
  <c r="K10" i="30"/>
  <c r="K11" i="49" s="1"/>
  <c r="L10" i="30"/>
  <c r="L11" i="49" s="1"/>
  <c r="M10" i="30"/>
  <c r="A11" i="30"/>
  <c r="A12" i="49" s="1"/>
  <c r="B11" i="30"/>
  <c r="B12" i="49" s="1"/>
  <c r="C11" i="30"/>
  <c r="C12" i="49" s="1"/>
  <c r="D11" i="30"/>
  <c r="D12" i="49" s="1"/>
  <c r="E11" i="30"/>
  <c r="E12" i="49" s="1"/>
  <c r="F11" i="30"/>
  <c r="F12" i="49" s="1"/>
  <c r="G11" i="30"/>
  <c r="G12" i="49" s="1"/>
  <c r="H11" i="30"/>
  <c r="H12" i="49" s="1"/>
  <c r="I11" i="30"/>
  <c r="I12" i="49" s="1"/>
  <c r="J11" i="30"/>
  <c r="J12" i="49" s="1"/>
  <c r="K11" i="30"/>
  <c r="K12" i="49" s="1"/>
  <c r="L11" i="30"/>
  <c r="L12" i="49" s="1"/>
  <c r="M11" i="30"/>
  <c r="A12" i="30"/>
  <c r="A13" i="49" s="1"/>
  <c r="B12" i="30"/>
  <c r="B13" i="49" s="1"/>
  <c r="C12" i="30"/>
  <c r="C13" i="49" s="1"/>
  <c r="D12" i="30"/>
  <c r="D13" i="49" s="1"/>
  <c r="E12" i="30"/>
  <c r="E13" i="49" s="1"/>
  <c r="F12" i="30"/>
  <c r="F13" i="49" s="1"/>
  <c r="G12" i="30"/>
  <c r="G13" i="49" s="1"/>
  <c r="H12" i="30"/>
  <c r="H13" i="49" s="1"/>
  <c r="I12" i="30"/>
  <c r="I13" i="49" s="1"/>
  <c r="J12" i="30"/>
  <c r="J13" i="49" s="1"/>
  <c r="K12" i="30"/>
  <c r="K13" i="49" s="1"/>
  <c r="L12" i="30"/>
  <c r="L13" i="49" s="1"/>
  <c r="M12" i="30"/>
  <c r="A13" i="30"/>
  <c r="A14" i="49" s="1"/>
  <c r="B13" i="30"/>
  <c r="B14" i="49" s="1"/>
  <c r="C13" i="30"/>
  <c r="C14" i="49" s="1"/>
  <c r="D13" i="30"/>
  <c r="D14" i="49" s="1"/>
  <c r="E13" i="30"/>
  <c r="E14" i="49" s="1"/>
  <c r="F13" i="30"/>
  <c r="F14" i="49" s="1"/>
  <c r="G13" i="30"/>
  <c r="G14" i="49" s="1"/>
  <c r="H13" i="30"/>
  <c r="H14" i="49" s="1"/>
  <c r="I13" i="30"/>
  <c r="I14" i="49" s="1"/>
  <c r="J13" i="30"/>
  <c r="J14" i="49" s="1"/>
  <c r="K13" i="30"/>
  <c r="K14" i="49" s="1"/>
  <c r="L13" i="30"/>
  <c r="L14" i="49" s="1"/>
  <c r="M13" i="30"/>
  <c r="A14" i="30"/>
  <c r="A15" i="49" s="1"/>
  <c r="B14" i="30"/>
  <c r="B15" i="49" s="1"/>
  <c r="C14" i="30"/>
  <c r="C15" i="49" s="1"/>
  <c r="D14" i="30"/>
  <c r="D15" i="49" s="1"/>
  <c r="E14" i="30"/>
  <c r="E15" i="49" s="1"/>
  <c r="F14" i="30"/>
  <c r="F15" i="49" s="1"/>
  <c r="G14" i="30"/>
  <c r="G15" i="49" s="1"/>
  <c r="H14" i="30"/>
  <c r="H15" i="49" s="1"/>
  <c r="I14" i="30"/>
  <c r="I15" i="49" s="1"/>
  <c r="J14" i="30"/>
  <c r="J15" i="49" s="1"/>
  <c r="K14" i="30"/>
  <c r="K15" i="49" s="1"/>
  <c r="L14" i="30"/>
  <c r="L15" i="49" s="1"/>
  <c r="M14" i="30"/>
  <c r="A15" i="30"/>
  <c r="A16" i="49" s="1"/>
  <c r="B15" i="30"/>
  <c r="B16" i="49" s="1"/>
  <c r="C15" i="30"/>
  <c r="C16" i="49" s="1"/>
  <c r="D15" i="30"/>
  <c r="D16" i="49" s="1"/>
  <c r="E15" i="30"/>
  <c r="E16" i="49" s="1"/>
  <c r="F15" i="30"/>
  <c r="F16" i="49" s="1"/>
  <c r="G15" i="30"/>
  <c r="G16" i="49" s="1"/>
  <c r="H15" i="30"/>
  <c r="H16" i="49" s="1"/>
  <c r="I15" i="30"/>
  <c r="I16" i="49" s="1"/>
  <c r="J15" i="30"/>
  <c r="J16" i="49" s="1"/>
  <c r="K15" i="30"/>
  <c r="K16" i="49" s="1"/>
  <c r="L15" i="30"/>
  <c r="L16" i="49" s="1"/>
  <c r="M15" i="30"/>
  <c r="A16" i="30"/>
  <c r="A17" i="49" s="1"/>
  <c r="B16" i="30"/>
  <c r="B17" i="49" s="1"/>
  <c r="C16" i="30"/>
  <c r="C17" i="49" s="1"/>
  <c r="D16" i="30"/>
  <c r="D17" i="49" s="1"/>
  <c r="E16" i="30"/>
  <c r="E17" i="49" s="1"/>
  <c r="F16" i="30"/>
  <c r="F17" i="49" s="1"/>
  <c r="G16" i="30"/>
  <c r="G17" i="49" s="1"/>
  <c r="H16" i="30"/>
  <c r="H17" i="49" s="1"/>
  <c r="I16" i="30"/>
  <c r="I17" i="49" s="1"/>
  <c r="J16" i="30"/>
  <c r="J17" i="49" s="1"/>
  <c r="K16" i="30"/>
  <c r="K17" i="49" s="1"/>
  <c r="L16" i="30"/>
  <c r="L17" i="49" s="1"/>
  <c r="M16" i="30"/>
  <c r="A17" i="30"/>
  <c r="A18" i="49" s="1"/>
  <c r="B17" i="30"/>
  <c r="B18" i="49" s="1"/>
  <c r="C17" i="30"/>
  <c r="C18" i="49" s="1"/>
  <c r="D17" i="30"/>
  <c r="D18" i="49" s="1"/>
  <c r="E17" i="30"/>
  <c r="E18" i="49" s="1"/>
  <c r="F17" i="30"/>
  <c r="F18" i="49" s="1"/>
  <c r="G17" i="30"/>
  <c r="G18" i="49" s="1"/>
  <c r="H17" i="30"/>
  <c r="H18" i="49" s="1"/>
  <c r="I17" i="30"/>
  <c r="I18" i="49" s="1"/>
  <c r="J17" i="30"/>
  <c r="J18" i="49" s="1"/>
  <c r="K17" i="30"/>
  <c r="K18" i="49" s="1"/>
  <c r="L17" i="30"/>
  <c r="L18" i="49" s="1"/>
  <c r="M17" i="30"/>
  <c r="A18" i="30"/>
  <c r="A19" i="49" s="1"/>
  <c r="B18" i="30"/>
  <c r="B19" i="49" s="1"/>
  <c r="C18" i="30"/>
  <c r="C19" i="49" s="1"/>
  <c r="D18" i="30"/>
  <c r="D19" i="49" s="1"/>
  <c r="E18" i="30"/>
  <c r="E19" i="49" s="1"/>
  <c r="F18" i="30"/>
  <c r="F19" i="49" s="1"/>
  <c r="G18" i="30"/>
  <c r="G19" i="49" s="1"/>
  <c r="H18" i="30"/>
  <c r="H19" i="49" s="1"/>
  <c r="I18" i="30"/>
  <c r="I19" i="49" s="1"/>
  <c r="J18" i="30"/>
  <c r="J19" i="49" s="1"/>
  <c r="K18" i="30"/>
  <c r="K19" i="49" s="1"/>
  <c r="L18" i="30"/>
  <c r="L19" i="49" s="1"/>
  <c r="M18" i="30"/>
  <c r="A19" i="30"/>
  <c r="A20" i="49" s="1"/>
  <c r="B19" i="30"/>
  <c r="B20" i="49" s="1"/>
  <c r="C19" i="30"/>
  <c r="C20" i="49" s="1"/>
  <c r="D19" i="30"/>
  <c r="D20" i="49" s="1"/>
  <c r="E19" i="30"/>
  <c r="E20" i="49" s="1"/>
  <c r="F19" i="30"/>
  <c r="F20" i="49" s="1"/>
  <c r="G19" i="30"/>
  <c r="G20" i="49" s="1"/>
  <c r="H19" i="30"/>
  <c r="H20" i="49" s="1"/>
  <c r="I19" i="30"/>
  <c r="I20" i="49" s="1"/>
  <c r="J19" i="30"/>
  <c r="J20" i="49" s="1"/>
  <c r="K19" i="30"/>
  <c r="K20" i="49" s="1"/>
  <c r="L19" i="30"/>
  <c r="L20" i="49" s="1"/>
  <c r="M19" i="30"/>
  <c r="A20" i="30"/>
  <c r="A21" i="49" s="1"/>
  <c r="B20" i="30"/>
  <c r="B21" i="49" s="1"/>
  <c r="C20" i="30"/>
  <c r="C21" i="49" s="1"/>
  <c r="D20" i="30"/>
  <c r="D21" i="49" s="1"/>
  <c r="E20" i="30"/>
  <c r="E21" i="49" s="1"/>
  <c r="F20" i="30"/>
  <c r="F21" i="49" s="1"/>
  <c r="G20" i="30"/>
  <c r="G21" i="49" s="1"/>
  <c r="H20" i="30"/>
  <c r="H21" i="49" s="1"/>
  <c r="I20" i="30"/>
  <c r="I21" i="49" s="1"/>
  <c r="J20" i="30"/>
  <c r="J21" i="49" s="1"/>
  <c r="K20" i="30"/>
  <c r="K21" i="49" s="1"/>
  <c r="L20" i="30"/>
  <c r="L21" i="49" s="1"/>
  <c r="M20" i="30"/>
  <c r="A21" i="30"/>
  <c r="A22" i="49" s="1"/>
  <c r="B21" i="30"/>
  <c r="B22" i="49" s="1"/>
  <c r="C21" i="30"/>
  <c r="C22" i="49" s="1"/>
  <c r="D21" i="30"/>
  <c r="D22" i="49" s="1"/>
  <c r="E21" i="30"/>
  <c r="E22" i="49" s="1"/>
  <c r="F21" i="30"/>
  <c r="F22" i="49" s="1"/>
  <c r="G21" i="30"/>
  <c r="G22" i="49" s="1"/>
  <c r="H21" i="30"/>
  <c r="H22" i="49" s="1"/>
  <c r="I21" i="30"/>
  <c r="I22" i="49" s="1"/>
  <c r="J21" i="30"/>
  <c r="J22" i="49" s="1"/>
  <c r="K21" i="30"/>
  <c r="K22" i="49" s="1"/>
  <c r="L21" i="30"/>
  <c r="L22" i="49" s="1"/>
  <c r="M21" i="30"/>
  <c r="A22" i="30"/>
  <c r="A23" i="49" s="1"/>
  <c r="B22" i="30"/>
  <c r="B23" i="49" s="1"/>
  <c r="C22" i="30"/>
  <c r="C23" i="49" s="1"/>
  <c r="D22" i="30"/>
  <c r="D23" i="49" s="1"/>
  <c r="E22" i="30"/>
  <c r="E23" i="49" s="1"/>
  <c r="F22" i="30"/>
  <c r="F23" i="49" s="1"/>
  <c r="G22" i="30"/>
  <c r="G23" i="49" s="1"/>
  <c r="H22" i="30"/>
  <c r="H23" i="49" s="1"/>
  <c r="I22" i="30"/>
  <c r="I23" i="49" s="1"/>
  <c r="J22" i="30"/>
  <c r="J23" i="49" s="1"/>
  <c r="K22" i="30"/>
  <c r="K23" i="49" s="1"/>
  <c r="L22" i="30"/>
  <c r="L23" i="49" s="1"/>
  <c r="M22" i="30"/>
  <c r="A23" i="30"/>
  <c r="B23" i="30"/>
  <c r="C23" i="30"/>
  <c r="D23" i="30"/>
  <c r="E23" i="30"/>
  <c r="F23" i="30"/>
  <c r="G23" i="30"/>
  <c r="H23" i="30"/>
  <c r="I23" i="30"/>
  <c r="J23" i="30"/>
  <c r="K23" i="30"/>
  <c r="L23" i="30"/>
  <c r="M23" i="30"/>
  <c r="A24" i="30"/>
  <c r="A25" i="49" s="1"/>
  <c r="B24" i="30"/>
  <c r="B25" i="49" s="1"/>
  <c r="C24" i="30"/>
  <c r="C25" i="49" s="1"/>
  <c r="D24" i="30"/>
  <c r="D25" i="49" s="1"/>
  <c r="E24" i="30"/>
  <c r="E25" i="49" s="1"/>
  <c r="F24" i="30"/>
  <c r="F25" i="49" s="1"/>
  <c r="G24" i="30"/>
  <c r="G25" i="49" s="1"/>
  <c r="H24" i="30"/>
  <c r="H25" i="49" s="1"/>
  <c r="I24" i="30"/>
  <c r="I25" i="49" s="1"/>
  <c r="J24" i="30"/>
  <c r="J25" i="49" s="1"/>
  <c r="K24" i="30"/>
  <c r="K25" i="49" s="1"/>
  <c r="L24" i="30"/>
  <c r="L25" i="49" s="1"/>
  <c r="M24" i="30"/>
  <c r="A25" i="30"/>
  <c r="A26" i="49" s="1"/>
  <c r="B25" i="30"/>
  <c r="B26" i="49" s="1"/>
  <c r="C25" i="30"/>
  <c r="C26" i="49" s="1"/>
  <c r="D25" i="30"/>
  <c r="D26" i="49" s="1"/>
  <c r="E25" i="30"/>
  <c r="E26" i="49" s="1"/>
  <c r="F25" i="30"/>
  <c r="F26" i="49" s="1"/>
  <c r="G25" i="30"/>
  <c r="G26" i="49" s="1"/>
  <c r="H25" i="30"/>
  <c r="H26" i="49" s="1"/>
  <c r="I25" i="30"/>
  <c r="I26" i="49" s="1"/>
  <c r="J25" i="30"/>
  <c r="J26" i="49" s="1"/>
  <c r="K25" i="30"/>
  <c r="K26" i="49" s="1"/>
  <c r="L25" i="30"/>
  <c r="L26" i="49" s="1"/>
  <c r="M25" i="30"/>
  <c r="A26" i="30"/>
  <c r="A27" i="49" s="1"/>
  <c r="B26" i="30"/>
  <c r="B27" i="49" s="1"/>
  <c r="C26" i="30"/>
  <c r="C27" i="49" s="1"/>
  <c r="D26" i="30"/>
  <c r="D27" i="49" s="1"/>
  <c r="E26" i="30"/>
  <c r="E27" i="49" s="1"/>
  <c r="F26" i="30"/>
  <c r="F27" i="49" s="1"/>
  <c r="G26" i="30"/>
  <c r="G27" i="49" s="1"/>
  <c r="H26" i="30"/>
  <c r="H27" i="49" s="1"/>
  <c r="I26" i="30"/>
  <c r="I27" i="49" s="1"/>
  <c r="J26" i="30"/>
  <c r="J27" i="49" s="1"/>
  <c r="K26" i="30"/>
  <c r="K27" i="49" s="1"/>
  <c r="L26" i="30"/>
  <c r="L27" i="49" s="1"/>
  <c r="M26" i="30"/>
  <c r="A27" i="30"/>
  <c r="A28" i="49" s="1"/>
  <c r="B27" i="30"/>
  <c r="B28" i="49" s="1"/>
  <c r="C27" i="30"/>
  <c r="C28" i="49" s="1"/>
  <c r="D27" i="30"/>
  <c r="D28" i="49" s="1"/>
  <c r="E27" i="30"/>
  <c r="E28" i="49" s="1"/>
  <c r="F27" i="30"/>
  <c r="F28" i="49" s="1"/>
  <c r="G27" i="30"/>
  <c r="G28" i="49" s="1"/>
  <c r="H27" i="30"/>
  <c r="H28" i="49" s="1"/>
  <c r="I27" i="30"/>
  <c r="I28" i="49" s="1"/>
  <c r="J27" i="30"/>
  <c r="J28" i="49" s="1"/>
  <c r="K27" i="30"/>
  <c r="K28" i="49" s="1"/>
  <c r="L27" i="30"/>
  <c r="L28" i="49" s="1"/>
  <c r="M27" i="30"/>
  <c r="A28" i="30"/>
  <c r="A29" i="49" s="1"/>
  <c r="B28" i="30"/>
  <c r="B29" i="49" s="1"/>
  <c r="C28" i="30"/>
  <c r="C29" i="49" s="1"/>
  <c r="D28" i="30"/>
  <c r="D29" i="49" s="1"/>
  <c r="E28" i="30"/>
  <c r="E29" i="49" s="1"/>
  <c r="F28" i="30"/>
  <c r="F29" i="49" s="1"/>
  <c r="G28" i="30"/>
  <c r="G29" i="49" s="1"/>
  <c r="H28" i="30"/>
  <c r="H29" i="49" s="1"/>
  <c r="I28" i="30"/>
  <c r="I29" i="49" s="1"/>
  <c r="J28" i="30"/>
  <c r="J29" i="49" s="1"/>
  <c r="K28" i="30"/>
  <c r="K29" i="49" s="1"/>
  <c r="L28" i="30"/>
  <c r="L29" i="49" s="1"/>
  <c r="M28" i="30"/>
  <c r="A29" i="30"/>
  <c r="A30" i="49" s="1"/>
  <c r="B29" i="30"/>
  <c r="B30" i="49" s="1"/>
  <c r="C29" i="30"/>
  <c r="C30" i="49" s="1"/>
  <c r="D29" i="30"/>
  <c r="D30" i="49" s="1"/>
  <c r="E29" i="30"/>
  <c r="E30" i="49" s="1"/>
  <c r="F29" i="30"/>
  <c r="F30" i="49" s="1"/>
  <c r="G29" i="30"/>
  <c r="G30" i="49" s="1"/>
  <c r="H29" i="30"/>
  <c r="H30" i="49" s="1"/>
  <c r="I29" i="30"/>
  <c r="I30" i="49" s="1"/>
  <c r="J29" i="30"/>
  <c r="J30" i="49" s="1"/>
  <c r="K29" i="30"/>
  <c r="K30" i="49" s="1"/>
  <c r="L29" i="30"/>
  <c r="L30" i="49" s="1"/>
  <c r="M29" i="30"/>
  <c r="A30" i="30"/>
  <c r="A31" i="49" s="1"/>
  <c r="B30" i="30"/>
  <c r="B31" i="49" s="1"/>
  <c r="C30" i="30"/>
  <c r="C31" i="49" s="1"/>
  <c r="D30" i="30"/>
  <c r="D31" i="49" s="1"/>
  <c r="E30" i="30"/>
  <c r="E31" i="49" s="1"/>
  <c r="F30" i="30"/>
  <c r="F31" i="49" s="1"/>
  <c r="G30" i="30"/>
  <c r="G31" i="49" s="1"/>
  <c r="H30" i="30"/>
  <c r="H31" i="49" s="1"/>
  <c r="I30" i="30"/>
  <c r="I31" i="49" s="1"/>
  <c r="J30" i="30"/>
  <c r="J31" i="49" s="1"/>
  <c r="K30" i="30"/>
  <c r="K31" i="49" s="1"/>
  <c r="L30" i="30"/>
  <c r="L31" i="49" s="1"/>
  <c r="M30" i="30"/>
  <c r="A31" i="30"/>
  <c r="A32" i="49" s="1"/>
  <c r="B31" i="30"/>
  <c r="B32" i="49" s="1"/>
  <c r="C31" i="30"/>
  <c r="C32" i="49" s="1"/>
  <c r="D31" i="30"/>
  <c r="D32" i="49" s="1"/>
  <c r="E31" i="30"/>
  <c r="E32" i="49" s="1"/>
  <c r="F31" i="30"/>
  <c r="F32" i="49" s="1"/>
  <c r="G31" i="30"/>
  <c r="G32" i="49" s="1"/>
  <c r="H32" i="49"/>
  <c r="I31" i="30"/>
  <c r="I32" i="49" s="1"/>
  <c r="J31" i="30"/>
  <c r="J32" i="49" s="1"/>
  <c r="K31" i="30"/>
  <c r="K32" i="49" s="1"/>
  <c r="L31" i="30"/>
  <c r="L32" i="49" s="1"/>
  <c r="M31" i="30"/>
  <c r="A32" i="30"/>
  <c r="A33" i="49" s="1"/>
  <c r="B32" i="30"/>
  <c r="B33" i="49" s="1"/>
  <c r="C32" i="30"/>
  <c r="C33" i="49" s="1"/>
  <c r="D32" i="30"/>
  <c r="D33" i="49" s="1"/>
  <c r="E32" i="30"/>
  <c r="E33" i="49" s="1"/>
  <c r="F32" i="30"/>
  <c r="F33" i="49" s="1"/>
  <c r="G32" i="30"/>
  <c r="G33" i="49" s="1"/>
  <c r="H32" i="30"/>
  <c r="H33" i="49" s="1"/>
  <c r="I32" i="30"/>
  <c r="I33" i="49" s="1"/>
  <c r="J32" i="30"/>
  <c r="J33" i="49" s="1"/>
  <c r="K32" i="30"/>
  <c r="K33" i="49" s="1"/>
  <c r="L32" i="30"/>
  <c r="L33" i="49" s="1"/>
  <c r="M32" i="30"/>
  <c r="A33" i="30"/>
  <c r="A34" i="49" s="1"/>
  <c r="B33" i="30"/>
  <c r="B34" i="49" s="1"/>
  <c r="C33" i="30"/>
  <c r="C34" i="49" s="1"/>
  <c r="D33" i="30"/>
  <c r="D34" i="49" s="1"/>
  <c r="E33" i="30"/>
  <c r="E34" i="49" s="1"/>
  <c r="F33" i="30"/>
  <c r="F34" i="49" s="1"/>
  <c r="G33" i="30"/>
  <c r="G34" i="49" s="1"/>
  <c r="H33" i="30"/>
  <c r="H34" i="49" s="1"/>
  <c r="I33" i="30"/>
  <c r="I34" i="49" s="1"/>
  <c r="J33" i="30"/>
  <c r="J34" i="49" s="1"/>
  <c r="K33" i="30"/>
  <c r="K34" i="49" s="1"/>
  <c r="L33" i="30"/>
  <c r="L34" i="49" s="1"/>
  <c r="M33" i="30"/>
  <c r="A34" i="30"/>
  <c r="A35" i="49" s="1"/>
  <c r="B34" i="30"/>
  <c r="B35" i="49" s="1"/>
  <c r="C34" i="30"/>
  <c r="C35" i="49" s="1"/>
  <c r="D34" i="30"/>
  <c r="D35" i="49" s="1"/>
  <c r="E34" i="30"/>
  <c r="E35" i="49" s="1"/>
  <c r="F34" i="30"/>
  <c r="F35" i="49" s="1"/>
  <c r="G34" i="30"/>
  <c r="G35" i="49" s="1"/>
  <c r="H34" i="30"/>
  <c r="H35" i="49" s="1"/>
  <c r="I34" i="30"/>
  <c r="I35" i="49" s="1"/>
  <c r="J34" i="30"/>
  <c r="J35" i="49" s="1"/>
  <c r="K34" i="30"/>
  <c r="K35" i="49" s="1"/>
  <c r="L34" i="30"/>
  <c r="L35" i="49" s="1"/>
  <c r="M34" i="30"/>
  <c r="A35" i="30"/>
  <c r="A36" i="49" s="1"/>
  <c r="B35" i="30"/>
  <c r="B36" i="49" s="1"/>
  <c r="C35" i="30"/>
  <c r="C36" i="49" s="1"/>
  <c r="D35" i="30"/>
  <c r="D36" i="49" s="1"/>
  <c r="E35" i="30"/>
  <c r="E36" i="49" s="1"/>
  <c r="F35" i="30"/>
  <c r="F36" i="49" s="1"/>
  <c r="G35" i="30"/>
  <c r="G36" i="49" s="1"/>
  <c r="H35" i="30"/>
  <c r="H36" i="49" s="1"/>
  <c r="I35" i="30"/>
  <c r="I36" i="49" s="1"/>
  <c r="J35" i="30"/>
  <c r="J36" i="49" s="1"/>
  <c r="K35" i="30"/>
  <c r="K36" i="49" s="1"/>
  <c r="L35" i="30"/>
  <c r="L36" i="49" s="1"/>
  <c r="M35" i="30"/>
  <c r="A36" i="30"/>
  <c r="A37" i="49" s="1"/>
  <c r="B36" i="30"/>
  <c r="B37" i="49" s="1"/>
  <c r="C36" i="30"/>
  <c r="C37" i="49" s="1"/>
  <c r="D36" i="30"/>
  <c r="D37" i="49" s="1"/>
  <c r="E36" i="30"/>
  <c r="E37" i="49" s="1"/>
  <c r="F36" i="30"/>
  <c r="F37" i="49" s="1"/>
  <c r="G36" i="30"/>
  <c r="G37" i="49" s="1"/>
  <c r="H36" i="30"/>
  <c r="H37" i="49" s="1"/>
  <c r="I36" i="30"/>
  <c r="I37" i="49" s="1"/>
  <c r="J36" i="30"/>
  <c r="J37" i="49" s="1"/>
  <c r="K36" i="30"/>
  <c r="K37" i="49" s="1"/>
  <c r="L36" i="30"/>
  <c r="L37" i="49" s="1"/>
  <c r="M36" i="30"/>
  <c r="A37" i="30"/>
  <c r="A38" i="49" s="1"/>
  <c r="B37" i="30"/>
  <c r="B38" i="49" s="1"/>
  <c r="C37" i="30"/>
  <c r="C38" i="49" s="1"/>
  <c r="D37" i="30"/>
  <c r="D38" i="49" s="1"/>
  <c r="E37" i="30"/>
  <c r="E38" i="49" s="1"/>
  <c r="F37" i="30"/>
  <c r="F38" i="49" s="1"/>
  <c r="G37" i="30"/>
  <c r="G38" i="49" s="1"/>
  <c r="H37" i="30"/>
  <c r="H38" i="49" s="1"/>
  <c r="I37" i="30"/>
  <c r="I38" i="49" s="1"/>
  <c r="J37" i="30"/>
  <c r="J38" i="49" s="1"/>
  <c r="K37" i="30"/>
  <c r="K38" i="49" s="1"/>
  <c r="L37" i="30"/>
  <c r="L38" i="49" s="1"/>
  <c r="M37" i="30"/>
  <c r="A38" i="30"/>
  <c r="A39" i="49" s="1"/>
  <c r="B38" i="30"/>
  <c r="B39" i="49" s="1"/>
  <c r="C38" i="30"/>
  <c r="C39" i="49" s="1"/>
  <c r="D38" i="30"/>
  <c r="D39" i="49" s="1"/>
  <c r="E38" i="30"/>
  <c r="E39" i="49" s="1"/>
  <c r="F38" i="30"/>
  <c r="F39" i="49" s="1"/>
  <c r="G38" i="30"/>
  <c r="G39" i="49" s="1"/>
  <c r="H38" i="30"/>
  <c r="H39" i="49" s="1"/>
  <c r="I38" i="30"/>
  <c r="I39" i="49" s="1"/>
  <c r="J38" i="30"/>
  <c r="J39" i="49" s="1"/>
  <c r="K38" i="30"/>
  <c r="K39" i="49" s="1"/>
  <c r="L38" i="30"/>
  <c r="L39" i="49" s="1"/>
  <c r="M38" i="30"/>
  <c r="A39" i="30"/>
  <c r="A40" i="49" s="1"/>
  <c r="B39" i="30"/>
  <c r="B40" i="49" s="1"/>
  <c r="C39" i="30"/>
  <c r="C40" i="49" s="1"/>
  <c r="D39" i="30"/>
  <c r="D40" i="49" s="1"/>
  <c r="E39" i="30"/>
  <c r="E40" i="49" s="1"/>
  <c r="F39" i="30"/>
  <c r="F40" i="49" s="1"/>
  <c r="G39" i="30"/>
  <c r="G40" i="49" s="1"/>
  <c r="H39" i="30"/>
  <c r="H40" i="49" s="1"/>
  <c r="I39" i="30"/>
  <c r="I40" i="49" s="1"/>
  <c r="J39" i="30"/>
  <c r="J40" i="49" s="1"/>
  <c r="K39" i="30"/>
  <c r="K40" i="49" s="1"/>
  <c r="L39" i="30"/>
  <c r="L40" i="49" s="1"/>
  <c r="M39" i="30"/>
  <c r="A40" i="30"/>
  <c r="A41" i="49" s="1"/>
  <c r="B40" i="30"/>
  <c r="B41" i="49" s="1"/>
  <c r="C40" i="30"/>
  <c r="C41" i="49" s="1"/>
  <c r="D40" i="30"/>
  <c r="D41" i="49" s="1"/>
  <c r="E40" i="30"/>
  <c r="E41" i="49" s="1"/>
  <c r="F40" i="30"/>
  <c r="F41" i="49" s="1"/>
  <c r="G40" i="30"/>
  <c r="G41" i="49" s="1"/>
  <c r="H40" i="30"/>
  <c r="H41" i="49" s="1"/>
  <c r="I40" i="30"/>
  <c r="I41" i="49" s="1"/>
  <c r="J40" i="30"/>
  <c r="J41" i="49" s="1"/>
  <c r="K40" i="30"/>
  <c r="K41" i="49" s="1"/>
  <c r="L40" i="30"/>
  <c r="L41" i="49" s="1"/>
  <c r="M40" i="30"/>
  <c r="A41" i="30"/>
  <c r="A42" i="49" s="1"/>
  <c r="B41" i="30"/>
  <c r="B42" i="49" s="1"/>
  <c r="C41" i="30"/>
  <c r="C42" i="49" s="1"/>
  <c r="D41" i="30"/>
  <c r="D42" i="49" s="1"/>
  <c r="E41" i="30"/>
  <c r="E42" i="49" s="1"/>
  <c r="F41" i="30"/>
  <c r="F42" i="49" s="1"/>
  <c r="G41" i="30"/>
  <c r="G42" i="49" s="1"/>
  <c r="H41" i="30"/>
  <c r="H42" i="49" s="1"/>
  <c r="I41" i="30"/>
  <c r="I42" i="49" s="1"/>
  <c r="J41" i="30"/>
  <c r="J42" i="49" s="1"/>
  <c r="K41" i="30"/>
  <c r="K42" i="49" s="1"/>
  <c r="L41" i="30"/>
  <c r="L42" i="49" s="1"/>
  <c r="M41" i="30"/>
  <c r="A42" i="30"/>
  <c r="A43" i="49" s="1"/>
  <c r="B42" i="30"/>
  <c r="B43" i="49" s="1"/>
  <c r="C42" i="30"/>
  <c r="C43" i="49" s="1"/>
  <c r="D42" i="30"/>
  <c r="D43" i="49" s="1"/>
  <c r="E42" i="30"/>
  <c r="E43" i="49" s="1"/>
  <c r="F42" i="30"/>
  <c r="F43" i="49" s="1"/>
  <c r="G42" i="30"/>
  <c r="G43" i="49" s="1"/>
  <c r="H42" i="30"/>
  <c r="H43" i="49" s="1"/>
  <c r="I42" i="30"/>
  <c r="I43" i="49" s="1"/>
  <c r="J42" i="30"/>
  <c r="J43" i="49" s="1"/>
  <c r="K42" i="30"/>
  <c r="K43" i="49" s="1"/>
  <c r="L42" i="30"/>
  <c r="L43" i="49" s="1"/>
  <c r="M42" i="30"/>
  <c r="A43" i="30"/>
  <c r="A44" i="49" s="1"/>
  <c r="B43" i="30"/>
  <c r="B44" i="49" s="1"/>
  <c r="C43" i="30"/>
  <c r="C44" i="49" s="1"/>
  <c r="D43" i="30"/>
  <c r="D44" i="49" s="1"/>
  <c r="E43" i="30"/>
  <c r="E44" i="49" s="1"/>
  <c r="F43" i="30"/>
  <c r="F44" i="49" s="1"/>
  <c r="G43" i="30"/>
  <c r="G44" i="49" s="1"/>
  <c r="H43" i="30"/>
  <c r="H44" i="49" s="1"/>
  <c r="I43" i="30"/>
  <c r="I44" i="49" s="1"/>
  <c r="J43" i="30"/>
  <c r="J44" i="49" s="1"/>
  <c r="K43" i="30"/>
  <c r="K44" i="49" s="1"/>
  <c r="L43" i="30"/>
  <c r="L44" i="49" s="1"/>
  <c r="M43" i="30"/>
  <c r="A44" i="30"/>
  <c r="A45" i="49" s="1"/>
  <c r="B44" i="30"/>
  <c r="B45" i="49" s="1"/>
  <c r="C44" i="30"/>
  <c r="C45" i="49" s="1"/>
  <c r="D44" i="30"/>
  <c r="D45" i="49" s="1"/>
  <c r="E44" i="30"/>
  <c r="E45" i="49" s="1"/>
  <c r="F44" i="30"/>
  <c r="F45" i="49" s="1"/>
  <c r="G44" i="30"/>
  <c r="G45" i="49" s="1"/>
  <c r="H44" i="30"/>
  <c r="H45" i="49" s="1"/>
  <c r="I44" i="30"/>
  <c r="I45" i="49" s="1"/>
  <c r="J44" i="30"/>
  <c r="J45" i="49" s="1"/>
  <c r="K44" i="30"/>
  <c r="K45" i="49" s="1"/>
  <c r="L44" i="30"/>
  <c r="L45" i="49" s="1"/>
  <c r="M44" i="30"/>
  <c r="A45" i="30"/>
  <c r="A46" i="49" s="1"/>
  <c r="B45" i="30"/>
  <c r="B46" i="49" s="1"/>
  <c r="C45" i="30"/>
  <c r="C46" i="49" s="1"/>
  <c r="D45" i="30"/>
  <c r="D46" i="49" s="1"/>
  <c r="E45" i="30"/>
  <c r="E46" i="49" s="1"/>
  <c r="F45" i="30"/>
  <c r="F46" i="49" s="1"/>
  <c r="G45" i="30"/>
  <c r="G46" i="49" s="1"/>
  <c r="H45" i="30"/>
  <c r="H46" i="49" s="1"/>
  <c r="I45" i="30"/>
  <c r="I46" i="49" s="1"/>
  <c r="J45" i="30"/>
  <c r="J46" i="49" s="1"/>
  <c r="K45" i="30"/>
  <c r="K46" i="49" s="1"/>
  <c r="L45" i="30"/>
  <c r="L46" i="49" s="1"/>
  <c r="M45" i="30"/>
  <c r="A46" i="30"/>
  <c r="A47" i="49" s="1"/>
  <c r="B46" i="30"/>
  <c r="B47" i="49" s="1"/>
  <c r="C46" i="30"/>
  <c r="C47" i="49" s="1"/>
  <c r="D46" i="30"/>
  <c r="D47" i="49" s="1"/>
  <c r="E46" i="30"/>
  <c r="E47" i="49" s="1"/>
  <c r="F46" i="30"/>
  <c r="F47" i="49" s="1"/>
  <c r="G46" i="30"/>
  <c r="G47" i="49" s="1"/>
  <c r="H46" i="30"/>
  <c r="H47" i="49" s="1"/>
  <c r="I46" i="30"/>
  <c r="I47" i="49" s="1"/>
  <c r="J46" i="30"/>
  <c r="J47" i="49" s="1"/>
  <c r="K46" i="30"/>
  <c r="K47" i="49" s="1"/>
  <c r="L46" i="30"/>
  <c r="L47" i="49" s="1"/>
  <c r="M46" i="30"/>
  <c r="A47" i="30"/>
  <c r="A48" i="49" s="1"/>
  <c r="B47" i="30"/>
  <c r="B48" i="49" s="1"/>
  <c r="C47" i="30"/>
  <c r="C48" i="49" s="1"/>
  <c r="D47" i="30"/>
  <c r="D48" i="49" s="1"/>
  <c r="E47" i="30"/>
  <c r="E48" i="49" s="1"/>
  <c r="F47" i="30"/>
  <c r="F48" i="49" s="1"/>
  <c r="G47" i="30"/>
  <c r="G48" i="49" s="1"/>
  <c r="H47" i="30"/>
  <c r="H48" i="49" s="1"/>
  <c r="I47" i="30"/>
  <c r="I48" i="49" s="1"/>
  <c r="J47" i="30"/>
  <c r="J48" i="49" s="1"/>
  <c r="K47" i="30"/>
  <c r="K48" i="49" s="1"/>
  <c r="L47" i="30"/>
  <c r="L48" i="49" s="1"/>
  <c r="M47" i="30"/>
  <c r="A48" i="30"/>
  <c r="A49" i="49" s="1"/>
  <c r="B48" i="30"/>
  <c r="B49" i="49" s="1"/>
  <c r="C48" i="30"/>
  <c r="C49" i="49" s="1"/>
  <c r="D48" i="30"/>
  <c r="D49" i="49" s="1"/>
  <c r="E48" i="30"/>
  <c r="E49" i="49" s="1"/>
  <c r="F48" i="30"/>
  <c r="F49" i="49" s="1"/>
  <c r="G48" i="30"/>
  <c r="G49" i="49" s="1"/>
  <c r="H48" i="30"/>
  <c r="H49" i="49" s="1"/>
  <c r="I48" i="30"/>
  <c r="I49" i="49" s="1"/>
  <c r="J48" i="30"/>
  <c r="J49" i="49" s="1"/>
  <c r="K48" i="30"/>
  <c r="K49" i="49" s="1"/>
  <c r="L48" i="30"/>
  <c r="L49" i="49" s="1"/>
  <c r="M48" i="30"/>
  <c r="A49" i="30"/>
  <c r="A50" i="49" s="1"/>
  <c r="B49" i="30"/>
  <c r="B50" i="49" s="1"/>
  <c r="C49" i="30"/>
  <c r="C50" i="49" s="1"/>
  <c r="D49" i="30"/>
  <c r="D50" i="49" s="1"/>
  <c r="E49" i="30"/>
  <c r="E50" i="49" s="1"/>
  <c r="F49" i="30"/>
  <c r="F50" i="49" s="1"/>
  <c r="G49" i="30"/>
  <c r="G50" i="49" s="1"/>
  <c r="H49" i="30"/>
  <c r="H50" i="49" s="1"/>
  <c r="I49" i="30"/>
  <c r="I50" i="49" s="1"/>
  <c r="J49" i="30"/>
  <c r="J50" i="49" s="1"/>
  <c r="K49" i="30"/>
  <c r="K50" i="49" s="1"/>
  <c r="L49" i="30"/>
  <c r="L50" i="49" s="1"/>
  <c r="M49" i="30"/>
  <c r="A50" i="30"/>
  <c r="A51" i="49" s="1"/>
  <c r="B50" i="30"/>
  <c r="B51" i="49" s="1"/>
  <c r="C50" i="30"/>
  <c r="C51" i="49" s="1"/>
  <c r="D50" i="30"/>
  <c r="D51" i="49" s="1"/>
  <c r="E50" i="30"/>
  <c r="E51" i="49" s="1"/>
  <c r="F50" i="30"/>
  <c r="F51" i="49" s="1"/>
  <c r="G50" i="30"/>
  <c r="G51" i="49" s="1"/>
  <c r="H50" i="30"/>
  <c r="H51" i="49" s="1"/>
  <c r="I50" i="30"/>
  <c r="I51" i="49" s="1"/>
  <c r="J50" i="30"/>
  <c r="J51" i="49" s="1"/>
  <c r="K50" i="30"/>
  <c r="K51" i="49" s="1"/>
  <c r="L50" i="30"/>
  <c r="L51" i="49" s="1"/>
  <c r="M50" i="30"/>
  <c r="A51" i="30"/>
  <c r="B51" i="30"/>
  <c r="C51" i="30"/>
  <c r="D51" i="30"/>
  <c r="E51" i="30"/>
  <c r="F51" i="30"/>
  <c r="G51" i="30"/>
  <c r="G52" i="49" s="1"/>
  <c r="H51" i="30"/>
  <c r="I51" i="30"/>
  <c r="I52" i="49" s="1"/>
  <c r="J51" i="30"/>
  <c r="K51" i="30"/>
  <c r="K52" i="49" s="1"/>
  <c r="L51" i="30"/>
  <c r="L52" i="49" s="1"/>
  <c r="M51" i="30"/>
  <c r="A52" i="30"/>
  <c r="A53" i="49" s="1"/>
  <c r="B52" i="30"/>
  <c r="B53" i="49" s="1"/>
  <c r="C52" i="30"/>
  <c r="C53" i="49" s="1"/>
  <c r="D52" i="30"/>
  <c r="D53" i="49" s="1"/>
  <c r="E52" i="30"/>
  <c r="E53" i="49" s="1"/>
  <c r="F52" i="30"/>
  <c r="F53" i="49" s="1"/>
  <c r="G52" i="30"/>
  <c r="G53" i="49" s="1"/>
  <c r="H52" i="30"/>
  <c r="H53" i="49" s="1"/>
  <c r="I52" i="30"/>
  <c r="I53" i="49" s="1"/>
  <c r="J52" i="30"/>
  <c r="J53" i="49" s="1"/>
  <c r="K52" i="30"/>
  <c r="K53" i="49" s="1"/>
  <c r="L52" i="30"/>
  <c r="L53" i="49" s="1"/>
  <c r="M52" i="30"/>
  <c r="A53" i="30"/>
  <c r="A54" i="49" s="1"/>
  <c r="B53" i="30"/>
  <c r="B54" i="49" s="1"/>
  <c r="C53" i="30"/>
  <c r="C54" i="49" s="1"/>
  <c r="D53" i="30"/>
  <c r="D54" i="49" s="1"/>
  <c r="E53" i="30"/>
  <c r="E54" i="49" s="1"/>
  <c r="F53" i="30"/>
  <c r="F54" i="49" s="1"/>
  <c r="G53" i="30"/>
  <c r="G54" i="49" s="1"/>
  <c r="H53" i="30"/>
  <c r="H54" i="49" s="1"/>
  <c r="I53" i="30"/>
  <c r="I54" i="49" s="1"/>
  <c r="J53" i="30"/>
  <c r="J54" i="49" s="1"/>
  <c r="K53" i="30"/>
  <c r="K54" i="49" s="1"/>
  <c r="L53" i="30"/>
  <c r="L54" i="49" s="1"/>
  <c r="M53" i="30"/>
  <c r="A54" i="30"/>
  <c r="A55" i="49" s="1"/>
  <c r="B54" i="30"/>
  <c r="B55" i="49" s="1"/>
  <c r="C54" i="30"/>
  <c r="C55" i="49" s="1"/>
  <c r="D54" i="30"/>
  <c r="D55" i="49" s="1"/>
  <c r="E54" i="30"/>
  <c r="E55" i="49" s="1"/>
  <c r="F54" i="30"/>
  <c r="F55" i="49" s="1"/>
  <c r="G54" i="30"/>
  <c r="G55" i="49" s="1"/>
  <c r="H54" i="30"/>
  <c r="H55" i="49" s="1"/>
  <c r="I54" i="30"/>
  <c r="I55" i="49" s="1"/>
  <c r="J54" i="30"/>
  <c r="J55" i="49" s="1"/>
  <c r="K54" i="30"/>
  <c r="K55" i="49" s="1"/>
  <c r="L54" i="30"/>
  <c r="L55" i="49" s="1"/>
  <c r="M54" i="30"/>
  <c r="A55" i="30"/>
  <c r="A56" i="49" s="1"/>
  <c r="B55" i="30"/>
  <c r="B56" i="49" s="1"/>
  <c r="C55" i="30"/>
  <c r="C56" i="49" s="1"/>
  <c r="D55" i="30"/>
  <c r="D56" i="49" s="1"/>
  <c r="E55" i="30"/>
  <c r="E56" i="49" s="1"/>
  <c r="F55" i="30"/>
  <c r="F56" i="49" s="1"/>
  <c r="G55" i="30"/>
  <c r="G56" i="49" s="1"/>
  <c r="H55" i="30"/>
  <c r="H56" i="49" s="1"/>
  <c r="I55" i="30"/>
  <c r="I56" i="49" s="1"/>
  <c r="J55" i="30"/>
  <c r="J56" i="49" s="1"/>
  <c r="K55" i="30"/>
  <c r="K56" i="49" s="1"/>
  <c r="L55" i="30"/>
  <c r="L56" i="49" s="1"/>
  <c r="M55" i="30"/>
  <c r="A56" i="30"/>
  <c r="A57" i="49" s="1"/>
  <c r="B56" i="30"/>
  <c r="B57" i="49" s="1"/>
  <c r="C56" i="30"/>
  <c r="C57" i="49" s="1"/>
  <c r="D56" i="30"/>
  <c r="D57" i="49" s="1"/>
  <c r="E56" i="30"/>
  <c r="E57" i="49" s="1"/>
  <c r="F56" i="30"/>
  <c r="F57" i="49" s="1"/>
  <c r="G56" i="30"/>
  <c r="G57" i="49" s="1"/>
  <c r="H56" i="30"/>
  <c r="H57" i="49" s="1"/>
  <c r="I56" i="30"/>
  <c r="I57" i="49" s="1"/>
  <c r="J56" i="30"/>
  <c r="J57" i="49" s="1"/>
  <c r="K56" i="30"/>
  <c r="K57" i="49" s="1"/>
  <c r="L56" i="30"/>
  <c r="L57" i="49" s="1"/>
  <c r="M56" i="30"/>
  <c r="A57" i="30"/>
  <c r="A58" i="49" s="1"/>
  <c r="B57" i="30"/>
  <c r="B58" i="49" s="1"/>
  <c r="C57" i="30"/>
  <c r="C58" i="49" s="1"/>
  <c r="D57" i="30"/>
  <c r="D58" i="49" s="1"/>
  <c r="E57" i="30"/>
  <c r="E58" i="49" s="1"/>
  <c r="F57" i="30"/>
  <c r="F58" i="49" s="1"/>
  <c r="G57" i="30"/>
  <c r="G58" i="49" s="1"/>
  <c r="H57" i="30"/>
  <c r="H58" i="49" s="1"/>
  <c r="I57" i="30"/>
  <c r="I58" i="49" s="1"/>
  <c r="J57" i="30"/>
  <c r="J58" i="49" s="1"/>
  <c r="K57" i="30"/>
  <c r="K58" i="49" s="1"/>
  <c r="L57" i="30"/>
  <c r="L58" i="49" s="1"/>
  <c r="M57" i="30"/>
  <c r="A58" i="30"/>
  <c r="A59" i="49" s="1"/>
  <c r="B58" i="30"/>
  <c r="B59" i="49" s="1"/>
  <c r="C58" i="30"/>
  <c r="C59" i="49" s="1"/>
  <c r="D58" i="30"/>
  <c r="D59" i="49" s="1"/>
  <c r="E58" i="30"/>
  <c r="E59" i="49" s="1"/>
  <c r="F58" i="30"/>
  <c r="F59" i="49" s="1"/>
  <c r="G58" i="30"/>
  <c r="G59" i="49" s="1"/>
  <c r="H58" i="30"/>
  <c r="H59" i="49" s="1"/>
  <c r="I58" i="30"/>
  <c r="I59" i="49" s="1"/>
  <c r="J58" i="30"/>
  <c r="J59" i="49" s="1"/>
  <c r="K58" i="30"/>
  <c r="K59" i="49" s="1"/>
  <c r="L58" i="30"/>
  <c r="L59" i="49" s="1"/>
  <c r="M58" i="30"/>
  <c r="A59" i="30"/>
  <c r="A60" i="49" s="1"/>
  <c r="B59" i="30"/>
  <c r="B60" i="49" s="1"/>
  <c r="C59" i="30"/>
  <c r="C60" i="49" s="1"/>
  <c r="D59" i="30"/>
  <c r="D60" i="49" s="1"/>
  <c r="E59" i="30"/>
  <c r="E60" i="49" s="1"/>
  <c r="F59" i="30"/>
  <c r="F60" i="49" s="1"/>
  <c r="G59" i="30"/>
  <c r="G60" i="49" s="1"/>
  <c r="H59" i="30"/>
  <c r="H60" i="49" s="1"/>
  <c r="I59" i="30"/>
  <c r="I60" i="49" s="1"/>
  <c r="J59" i="30"/>
  <c r="J60" i="49" s="1"/>
  <c r="K59" i="30"/>
  <c r="K60" i="49" s="1"/>
  <c r="L59" i="30"/>
  <c r="L60" i="49" s="1"/>
  <c r="M59" i="30"/>
  <c r="A60" i="30"/>
  <c r="A61" i="49" s="1"/>
  <c r="B60" i="30"/>
  <c r="B61" i="49" s="1"/>
  <c r="C60" i="30"/>
  <c r="C61" i="49" s="1"/>
  <c r="D60" i="30"/>
  <c r="D61" i="49" s="1"/>
  <c r="E60" i="30"/>
  <c r="E61" i="49" s="1"/>
  <c r="F60" i="30"/>
  <c r="F61" i="49" s="1"/>
  <c r="G60" i="30"/>
  <c r="G61" i="49" s="1"/>
  <c r="H60" i="30"/>
  <c r="H61" i="49" s="1"/>
  <c r="I60" i="30"/>
  <c r="I61" i="49" s="1"/>
  <c r="J60" i="30"/>
  <c r="J61" i="49" s="1"/>
  <c r="K60" i="30"/>
  <c r="K61" i="49" s="1"/>
  <c r="L60" i="30"/>
  <c r="L61" i="49" s="1"/>
  <c r="M60" i="30"/>
  <c r="A61" i="30"/>
  <c r="A62" i="49" s="1"/>
  <c r="B61" i="30"/>
  <c r="B62" i="49" s="1"/>
  <c r="C61" i="30"/>
  <c r="C62" i="49" s="1"/>
  <c r="D61" i="30"/>
  <c r="D62" i="49" s="1"/>
  <c r="E61" i="30"/>
  <c r="E62" i="49" s="1"/>
  <c r="F61" i="30"/>
  <c r="F62" i="49" s="1"/>
  <c r="G61" i="30"/>
  <c r="G62" i="49" s="1"/>
  <c r="H61" i="30"/>
  <c r="H62" i="49" s="1"/>
  <c r="I61" i="30"/>
  <c r="I62" i="49" s="1"/>
  <c r="J61" i="30"/>
  <c r="J62" i="49" s="1"/>
  <c r="K61" i="30"/>
  <c r="K62" i="49" s="1"/>
  <c r="L61" i="30"/>
  <c r="L62" i="49" s="1"/>
  <c r="M61" i="30"/>
  <c r="A62" i="30"/>
  <c r="A63" i="49" s="1"/>
  <c r="B62" i="30"/>
  <c r="B63" i="49" s="1"/>
  <c r="C62" i="30"/>
  <c r="C63" i="49" s="1"/>
  <c r="D62" i="30"/>
  <c r="D63" i="49" s="1"/>
  <c r="E62" i="30"/>
  <c r="E63" i="49" s="1"/>
  <c r="F62" i="30"/>
  <c r="F63" i="49" s="1"/>
  <c r="G62" i="30"/>
  <c r="G63" i="49" s="1"/>
  <c r="H62" i="30"/>
  <c r="H63" i="49" s="1"/>
  <c r="I62" i="30"/>
  <c r="I63" i="49" s="1"/>
  <c r="J62" i="30"/>
  <c r="J63" i="49" s="1"/>
  <c r="K62" i="30"/>
  <c r="K63" i="49" s="1"/>
  <c r="L62" i="30"/>
  <c r="L63" i="49" s="1"/>
  <c r="M62" i="30"/>
  <c r="A63" i="30"/>
  <c r="A64" i="49" s="1"/>
  <c r="B63" i="30"/>
  <c r="B64" i="49" s="1"/>
  <c r="C63" i="30"/>
  <c r="C64" i="49" s="1"/>
  <c r="D63" i="30"/>
  <c r="D64" i="49" s="1"/>
  <c r="E63" i="30"/>
  <c r="E64" i="49" s="1"/>
  <c r="F63" i="30"/>
  <c r="F64" i="49" s="1"/>
  <c r="G63" i="30"/>
  <c r="G64" i="49" s="1"/>
  <c r="H63" i="30"/>
  <c r="H64" i="49" s="1"/>
  <c r="I63" i="30"/>
  <c r="I64" i="49" s="1"/>
  <c r="J63" i="30"/>
  <c r="J64" i="49" s="1"/>
  <c r="K63" i="30"/>
  <c r="K64" i="49" s="1"/>
  <c r="L63" i="30"/>
  <c r="L64" i="49" s="1"/>
  <c r="M63" i="30"/>
  <c r="A64" i="30"/>
  <c r="A65" i="49" s="1"/>
  <c r="B64" i="30"/>
  <c r="B65" i="49" s="1"/>
  <c r="C64" i="30"/>
  <c r="C65" i="49" s="1"/>
  <c r="D64" i="30"/>
  <c r="D65" i="49" s="1"/>
  <c r="E64" i="30"/>
  <c r="E65" i="49" s="1"/>
  <c r="F64" i="30"/>
  <c r="F65" i="49" s="1"/>
  <c r="G64" i="30"/>
  <c r="G65" i="49" s="1"/>
  <c r="H64" i="30"/>
  <c r="H65" i="49" s="1"/>
  <c r="I64" i="30"/>
  <c r="I65" i="49" s="1"/>
  <c r="J64" i="30"/>
  <c r="J65" i="49" s="1"/>
  <c r="K64" i="30"/>
  <c r="K65" i="49" s="1"/>
  <c r="L64" i="30"/>
  <c r="L65" i="49" s="1"/>
  <c r="M64" i="30"/>
  <c r="A65" i="30"/>
  <c r="A66" i="49" s="1"/>
  <c r="B65" i="30"/>
  <c r="B66" i="49" s="1"/>
  <c r="C65" i="30"/>
  <c r="C66" i="49" s="1"/>
  <c r="D65" i="30"/>
  <c r="D66" i="49" s="1"/>
  <c r="E65" i="30"/>
  <c r="E66" i="49" s="1"/>
  <c r="F65" i="30"/>
  <c r="F66" i="49" s="1"/>
  <c r="G65" i="30"/>
  <c r="G66" i="49" s="1"/>
  <c r="H65" i="30"/>
  <c r="H66" i="49" s="1"/>
  <c r="I65" i="30"/>
  <c r="I66" i="49" s="1"/>
  <c r="J65" i="30"/>
  <c r="J66" i="49" s="1"/>
  <c r="K65" i="30"/>
  <c r="K66" i="49" s="1"/>
  <c r="L65" i="30"/>
  <c r="L66" i="49" s="1"/>
  <c r="M65" i="30"/>
  <c r="A66" i="30"/>
  <c r="A67" i="49" s="1"/>
  <c r="B66" i="30"/>
  <c r="B67" i="49" s="1"/>
  <c r="C66" i="30"/>
  <c r="C67" i="49" s="1"/>
  <c r="D66" i="30"/>
  <c r="D67" i="49" s="1"/>
  <c r="E66" i="30"/>
  <c r="E67" i="49" s="1"/>
  <c r="F66" i="30"/>
  <c r="F67" i="49" s="1"/>
  <c r="G66" i="30"/>
  <c r="G67" i="49" s="1"/>
  <c r="H66" i="30"/>
  <c r="H67" i="49" s="1"/>
  <c r="I66" i="30"/>
  <c r="I67" i="49" s="1"/>
  <c r="J66" i="30"/>
  <c r="J67" i="49" s="1"/>
  <c r="K66" i="30"/>
  <c r="K67" i="49" s="1"/>
  <c r="L66" i="30"/>
  <c r="L67" i="49" s="1"/>
  <c r="M66" i="30"/>
  <c r="A67" i="30"/>
  <c r="A68" i="49" s="1"/>
  <c r="B67" i="30"/>
  <c r="B68" i="49" s="1"/>
  <c r="C67" i="30"/>
  <c r="C68" i="49" s="1"/>
  <c r="D67" i="30"/>
  <c r="D68" i="49" s="1"/>
  <c r="E67" i="30"/>
  <c r="E68" i="49" s="1"/>
  <c r="F67" i="30"/>
  <c r="F68" i="49" s="1"/>
  <c r="G67" i="30"/>
  <c r="G68" i="49" s="1"/>
  <c r="H67" i="30"/>
  <c r="H68" i="49" s="1"/>
  <c r="I67" i="30"/>
  <c r="I68" i="49" s="1"/>
  <c r="J67" i="30"/>
  <c r="J68" i="49" s="1"/>
  <c r="K67" i="30"/>
  <c r="K68" i="49" s="1"/>
  <c r="L67" i="30"/>
  <c r="L68" i="49" s="1"/>
  <c r="M67" i="30"/>
  <c r="A68" i="30"/>
  <c r="A69" i="49" s="1"/>
  <c r="B68" i="30"/>
  <c r="B69" i="49" s="1"/>
  <c r="C68" i="30"/>
  <c r="C69" i="49" s="1"/>
  <c r="D68" i="30"/>
  <c r="D69" i="49" s="1"/>
  <c r="E68" i="30"/>
  <c r="E69" i="49" s="1"/>
  <c r="F68" i="30"/>
  <c r="F69" i="49" s="1"/>
  <c r="G68" i="30"/>
  <c r="G69" i="49" s="1"/>
  <c r="H68" i="30"/>
  <c r="H69" i="49" s="1"/>
  <c r="I68" i="30"/>
  <c r="I69" i="49" s="1"/>
  <c r="J68" i="30"/>
  <c r="J69" i="49" s="1"/>
  <c r="K68" i="30"/>
  <c r="K69" i="49" s="1"/>
  <c r="L68" i="30"/>
  <c r="L69" i="49" s="1"/>
  <c r="M68" i="30"/>
  <c r="A69" i="30"/>
  <c r="A70" i="49" s="1"/>
  <c r="B69" i="30"/>
  <c r="B70" i="49" s="1"/>
  <c r="C69" i="30"/>
  <c r="C70" i="49" s="1"/>
  <c r="D69" i="30"/>
  <c r="D70" i="49" s="1"/>
  <c r="E69" i="30"/>
  <c r="E70" i="49" s="1"/>
  <c r="F69" i="30"/>
  <c r="F70" i="49" s="1"/>
  <c r="G69" i="30"/>
  <c r="G70" i="49" s="1"/>
  <c r="H69" i="30"/>
  <c r="H70" i="49" s="1"/>
  <c r="I69" i="30"/>
  <c r="I70" i="49" s="1"/>
  <c r="J69" i="30"/>
  <c r="J70" i="49" s="1"/>
  <c r="K69" i="30"/>
  <c r="K70" i="49" s="1"/>
  <c r="L69" i="30"/>
  <c r="L70" i="49" s="1"/>
  <c r="M69" i="30"/>
  <c r="A70" i="30"/>
  <c r="A71" i="49" s="1"/>
  <c r="B70" i="30"/>
  <c r="B71" i="49" s="1"/>
  <c r="C70" i="30"/>
  <c r="C71" i="49" s="1"/>
  <c r="D70" i="30"/>
  <c r="D71" i="49" s="1"/>
  <c r="E70" i="30"/>
  <c r="E71" i="49" s="1"/>
  <c r="F70" i="30"/>
  <c r="F71" i="49" s="1"/>
  <c r="G70" i="30"/>
  <c r="G71" i="49" s="1"/>
  <c r="H70" i="30"/>
  <c r="H71" i="49" s="1"/>
  <c r="I70" i="30"/>
  <c r="I71" i="49" s="1"/>
  <c r="J70" i="30"/>
  <c r="J71" i="49" s="1"/>
  <c r="K70" i="30"/>
  <c r="K71" i="49" s="1"/>
  <c r="L70" i="30"/>
  <c r="L71" i="49" s="1"/>
  <c r="M70" i="30"/>
  <c r="A71" i="30"/>
  <c r="A72" i="49" s="1"/>
  <c r="B71" i="30"/>
  <c r="B72" i="49" s="1"/>
  <c r="C71" i="30"/>
  <c r="C72" i="49" s="1"/>
  <c r="D71" i="30"/>
  <c r="D72" i="49" s="1"/>
  <c r="E71" i="30"/>
  <c r="E72" i="49" s="1"/>
  <c r="F71" i="30"/>
  <c r="F72" i="49" s="1"/>
  <c r="G71" i="30"/>
  <c r="G72" i="49" s="1"/>
  <c r="H71" i="30"/>
  <c r="H72" i="49" s="1"/>
  <c r="I71" i="30"/>
  <c r="I72" i="49" s="1"/>
  <c r="J71" i="30"/>
  <c r="J72" i="49" s="1"/>
  <c r="K71" i="30"/>
  <c r="K72" i="49" s="1"/>
  <c r="L71" i="30"/>
  <c r="L72" i="49" s="1"/>
  <c r="M71" i="30"/>
  <c r="A72" i="30"/>
  <c r="A73" i="49" s="1"/>
  <c r="B72" i="30"/>
  <c r="B73" i="49" s="1"/>
  <c r="C72" i="30"/>
  <c r="C73" i="49" s="1"/>
  <c r="D72" i="30"/>
  <c r="D73" i="49" s="1"/>
  <c r="E72" i="30"/>
  <c r="E73" i="49" s="1"/>
  <c r="F72" i="30"/>
  <c r="F73" i="49" s="1"/>
  <c r="G72" i="30"/>
  <c r="G73" i="49" s="1"/>
  <c r="H72" i="30"/>
  <c r="H73" i="49" s="1"/>
  <c r="I72" i="30"/>
  <c r="I73" i="49" s="1"/>
  <c r="J72" i="30"/>
  <c r="J73" i="49" s="1"/>
  <c r="K72" i="30"/>
  <c r="K73" i="49" s="1"/>
  <c r="L72" i="30"/>
  <c r="L73" i="49" s="1"/>
  <c r="M72" i="30"/>
  <c r="A73" i="30"/>
  <c r="A74" i="49" s="1"/>
  <c r="B73" i="30"/>
  <c r="B74" i="49" s="1"/>
  <c r="C73" i="30"/>
  <c r="C74" i="49" s="1"/>
  <c r="D73" i="30"/>
  <c r="D74" i="49" s="1"/>
  <c r="E73" i="30"/>
  <c r="E74" i="49" s="1"/>
  <c r="F73" i="30"/>
  <c r="F74" i="49" s="1"/>
  <c r="G73" i="30"/>
  <c r="G74" i="49" s="1"/>
  <c r="H73" i="30"/>
  <c r="H74" i="49" s="1"/>
  <c r="I73" i="30"/>
  <c r="I74" i="49" s="1"/>
  <c r="J73" i="30"/>
  <c r="J74" i="49" s="1"/>
  <c r="K73" i="30"/>
  <c r="K74" i="49" s="1"/>
  <c r="L73" i="30"/>
  <c r="L74" i="49" s="1"/>
  <c r="M73" i="30"/>
  <c r="A74" i="30"/>
  <c r="A75" i="49" s="1"/>
  <c r="B74" i="30"/>
  <c r="B75" i="49" s="1"/>
  <c r="C74" i="30"/>
  <c r="C75" i="49" s="1"/>
  <c r="D74" i="30"/>
  <c r="D75" i="49" s="1"/>
  <c r="E74" i="30"/>
  <c r="E75" i="49" s="1"/>
  <c r="F74" i="30"/>
  <c r="F75" i="49" s="1"/>
  <c r="G74" i="30"/>
  <c r="G75" i="49" s="1"/>
  <c r="H74" i="30"/>
  <c r="H75" i="49" s="1"/>
  <c r="I74" i="30"/>
  <c r="I75" i="49" s="1"/>
  <c r="J74" i="30"/>
  <c r="J75" i="49" s="1"/>
  <c r="K74" i="30"/>
  <c r="K75" i="49" s="1"/>
  <c r="L74" i="30"/>
  <c r="L75" i="49" s="1"/>
  <c r="M74" i="30"/>
  <c r="A75" i="30"/>
  <c r="A76" i="49" s="1"/>
  <c r="B75" i="30"/>
  <c r="B76" i="49" s="1"/>
  <c r="C75" i="30"/>
  <c r="C76" i="49" s="1"/>
  <c r="D75" i="30"/>
  <c r="D76" i="49" s="1"/>
  <c r="E75" i="30"/>
  <c r="E76" i="49" s="1"/>
  <c r="F75" i="30"/>
  <c r="F76" i="49" s="1"/>
  <c r="G75" i="30"/>
  <c r="G76" i="49" s="1"/>
  <c r="H75" i="30"/>
  <c r="H76" i="49" s="1"/>
  <c r="I75" i="30"/>
  <c r="I76" i="49" s="1"/>
  <c r="J75" i="30"/>
  <c r="J76" i="49" s="1"/>
  <c r="K75" i="30"/>
  <c r="K76" i="49" s="1"/>
  <c r="L75" i="30"/>
  <c r="L76" i="49" s="1"/>
  <c r="M75" i="30"/>
  <c r="A76" i="30"/>
  <c r="A77" i="49" s="1"/>
  <c r="B76" i="30"/>
  <c r="B77" i="49" s="1"/>
  <c r="C76" i="30"/>
  <c r="C77" i="49" s="1"/>
  <c r="D76" i="30"/>
  <c r="D77" i="49" s="1"/>
  <c r="E76" i="30"/>
  <c r="E77" i="49" s="1"/>
  <c r="F76" i="30"/>
  <c r="F77" i="49" s="1"/>
  <c r="G76" i="30"/>
  <c r="G77" i="49" s="1"/>
  <c r="H76" i="30"/>
  <c r="H77" i="49" s="1"/>
  <c r="I76" i="30"/>
  <c r="I77" i="49" s="1"/>
  <c r="J76" i="30"/>
  <c r="J77" i="49" s="1"/>
  <c r="K76" i="30"/>
  <c r="K77" i="49" s="1"/>
  <c r="L76" i="30"/>
  <c r="L77" i="49" s="1"/>
  <c r="M76" i="30"/>
  <c r="A77" i="30"/>
  <c r="A78" i="49" s="1"/>
  <c r="B77" i="30"/>
  <c r="B78" i="49" s="1"/>
  <c r="C77" i="30"/>
  <c r="C78" i="49" s="1"/>
  <c r="D77" i="30"/>
  <c r="D78" i="49" s="1"/>
  <c r="E77" i="30"/>
  <c r="E78" i="49" s="1"/>
  <c r="F77" i="30"/>
  <c r="F78" i="49" s="1"/>
  <c r="G77" i="30"/>
  <c r="G78" i="49" s="1"/>
  <c r="H77" i="30"/>
  <c r="H78" i="49" s="1"/>
  <c r="I77" i="30"/>
  <c r="I78" i="49" s="1"/>
  <c r="J77" i="30"/>
  <c r="J78" i="49" s="1"/>
  <c r="K77" i="30"/>
  <c r="K78" i="49" s="1"/>
  <c r="L77" i="30"/>
  <c r="L78" i="49" s="1"/>
  <c r="M77" i="30"/>
  <c r="A78" i="30"/>
  <c r="A79" i="49" s="1"/>
  <c r="B78" i="30"/>
  <c r="B79" i="49" s="1"/>
  <c r="C78" i="30"/>
  <c r="C79" i="49" s="1"/>
  <c r="D78" i="30"/>
  <c r="D79" i="49" s="1"/>
  <c r="E78" i="30"/>
  <c r="E79" i="49" s="1"/>
  <c r="F78" i="30"/>
  <c r="F79" i="49" s="1"/>
  <c r="G78" i="30"/>
  <c r="G79" i="49" s="1"/>
  <c r="H78" i="30"/>
  <c r="H79" i="49" s="1"/>
  <c r="I78" i="30"/>
  <c r="I79" i="49" s="1"/>
  <c r="J78" i="30"/>
  <c r="J79" i="49" s="1"/>
  <c r="K78" i="30"/>
  <c r="K79" i="49" s="1"/>
  <c r="L78" i="30"/>
  <c r="L79" i="49" s="1"/>
  <c r="M78" i="30"/>
  <c r="A79" i="30"/>
  <c r="A80" i="49" s="1"/>
  <c r="B79" i="30"/>
  <c r="B80" i="49" s="1"/>
  <c r="C79" i="30"/>
  <c r="C80" i="49" s="1"/>
  <c r="D79" i="30"/>
  <c r="D80" i="49" s="1"/>
  <c r="E79" i="30"/>
  <c r="E80" i="49" s="1"/>
  <c r="F79" i="30"/>
  <c r="F80" i="49" s="1"/>
  <c r="G79" i="30"/>
  <c r="G80" i="49" s="1"/>
  <c r="H79" i="30"/>
  <c r="H80" i="49" s="1"/>
  <c r="I79" i="30"/>
  <c r="I80" i="49" s="1"/>
  <c r="J79" i="30"/>
  <c r="J80" i="49" s="1"/>
  <c r="K79" i="30"/>
  <c r="K80" i="49" s="1"/>
  <c r="L79" i="30"/>
  <c r="L80" i="49" s="1"/>
  <c r="M79" i="30"/>
  <c r="A80" i="30"/>
  <c r="A81" i="49" s="1"/>
  <c r="B80" i="30"/>
  <c r="B81" i="49" s="1"/>
  <c r="C80" i="30"/>
  <c r="C81" i="49" s="1"/>
  <c r="D80" i="30"/>
  <c r="D81" i="49" s="1"/>
  <c r="E80" i="30"/>
  <c r="E81" i="49" s="1"/>
  <c r="F80" i="30"/>
  <c r="F81" i="49" s="1"/>
  <c r="G80" i="30"/>
  <c r="G81" i="49" s="1"/>
  <c r="H80" i="30"/>
  <c r="H81" i="49" s="1"/>
  <c r="I80" i="30"/>
  <c r="I81" i="49" s="1"/>
  <c r="J80" i="30"/>
  <c r="J81" i="49" s="1"/>
  <c r="K80" i="30"/>
  <c r="K81" i="49" s="1"/>
  <c r="L80" i="30"/>
  <c r="L81" i="49" s="1"/>
  <c r="M80" i="30"/>
  <c r="A81" i="30"/>
  <c r="A82" i="49" s="1"/>
  <c r="B81" i="30"/>
  <c r="B82" i="49" s="1"/>
  <c r="C81" i="30"/>
  <c r="C82" i="49" s="1"/>
  <c r="D81" i="30"/>
  <c r="D82" i="49" s="1"/>
  <c r="E81" i="30"/>
  <c r="E82" i="49" s="1"/>
  <c r="F81" i="30"/>
  <c r="F82" i="49" s="1"/>
  <c r="G81" i="30"/>
  <c r="G82" i="49" s="1"/>
  <c r="H81" i="30"/>
  <c r="H82" i="49" s="1"/>
  <c r="I81" i="30"/>
  <c r="I82" i="49" s="1"/>
  <c r="J81" i="30"/>
  <c r="J82" i="49" s="1"/>
  <c r="K81" i="30"/>
  <c r="K82" i="49" s="1"/>
  <c r="L81" i="30"/>
  <c r="L82" i="49" s="1"/>
  <c r="M81" i="30"/>
  <c r="A82" i="30"/>
  <c r="A83" i="49" s="1"/>
  <c r="B82" i="30"/>
  <c r="B83" i="49" s="1"/>
  <c r="C82" i="30"/>
  <c r="C83" i="49" s="1"/>
  <c r="D82" i="30"/>
  <c r="D83" i="49" s="1"/>
  <c r="E82" i="30"/>
  <c r="E83" i="49" s="1"/>
  <c r="F82" i="30"/>
  <c r="F83" i="49" s="1"/>
  <c r="G82" i="30"/>
  <c r="G83" i="49" s="1"/>
  <c r="H82" i="30"/>
  <c r="H83" i="49" s="1"/>
  <c r="I82" i="30"/>
  <c r="I83" i="49" s="1"/>
  <c r="J82" i="30"/>
  <c r="J83" i="49" s="1"/>
  <c r="K82" i="30"/>
  <c r="K83" i="49" s="1"/>
  <c r="L82" i="30"/>
  <c r="L83" i="49" s="1"/>
  <c r="M82" i="30"/>
  <c r="A83" i="30"/>
  <c r="A84" i="49" s="1"/>
  <c r="B83" i="30"/>
  <c r="B84" i="49" s="1"/>
  <c r="C83" i="30"/>
  <c r="C84" i="49" s="1"/>
  <c r="D83" i="30"/>
  <c r="D84" i="49" s="1"/>
  <c r="E83" i="30"/>
  <c r="E84" i="49" s="1"/>
  <c r="F83" i="30"/>
  <c r="F84" i="49" s="1"/>
  <c r="G83" i="30"/>
  <c r="G84" i="49" s="1"/>
  <c r="H83" i="30"/>
  <c r="H84" i="49" s="1"/>
  <c r="I83" i="30"/>
  <c r="I84" i="49" s="1"/>
  <c r="J83" i="30"/>
  <c r="J84" i="49" s="1"/>
  <c r="K83" i="30"/>
  <c r="K84" i="49" s="1"/>
  <c r="L83" i="30"/>
  <c r="L84" i="49" s="1"/>
  <c r="M83" i="30"/>
  <c r="A84" i="30"/>
  <c r="A85" i="49" s="1"/>
  <c r="B84" i="30"/>
  <c r="B85" i="49" s="1"/>
  <c r="C84" i="30"/>
  <c r="C85" i="49" s="1"/>
  <c r="D84" i="30"/>
  <c r="D85" i="49" s="1"/>
  <c r="E84" i="30"/>
  <c r="E85" i="49" s="1"/>
  <c r="F84" i="30"/>
  <c r="F85" i="49" s="1"/>
  <c r="G84" i="30"/>
  <c r="G85" i="49" s="1"/>
  <c r="H84" i="30"/>
  <c r="H85" i="49" s="1"/>
  <c r="I84" i="30"/>
  <c r="I85" i="49" s="1"/>
  <c r="J84" i="30"/>
  <c r="J85" i="49" s="1"/>
  <c r="K84" i="30"/>
  <c r="K85" i="49" s="1"/>
  <c r="L84" i="30"/>
  <c r="L85" i="49" s="1"/>
  <c r="M84" i="30"/>
  <c r="A85" i="30"/>
  <c r="A86" i="49" s="1"/>
  <c r="B85" i="30"/>
  <c r="B86" i="49" s="1"/>
  <c r="C85" i="30"/>
  <c r="C86" i="49" s="1"/>
  <c r="D85" i="30"/>
  <c r="D86" i="49" s="1"/>
  <c r="E85" i="30"/>
  <c r="E86" i="49" s="1"/>
  <c r="F85" i="30"/>
  <c r="F86" i="49" s="1"/>
  <c r="G85" i="30"/>
  <c r="G86" i="49" s="1"/>
  <c r="H85" i="30"/>
  <c r="H86" i="49" s="1"/>
  <c r="I85" i="30"/>
  <c r="I86" i="49" s="1"/>
  <c r="J85" i="30"/>
  <c r="J86" i="49" s="1"/>
  <c r="K85" i="30"/>
  <c r="K86" i="49" s="1"/>
  <c r="L85" i="30"/>
  <c r="L86" i="49" s="1"/>
  <c r="M85" i="30"/>
  <c r="A86" i="30"/>
  <c r="A87" i="49" s="1"/>
  <c r="B86" i="30"/>
  <c r="B87" i="49" s="1"/>
  <c r="C86" i="30"/>
  <c r="C87" i="49" s="1"/>
  <c r="D86" i="30"/>
  <c r="D87" i="49" s="1"/>
  <c r="E86" i="30"/>
  <c r="E87" i="49" s="1"/>
  <c r="F86" i="30"/>
  <c r="F87" i="49" s="1"/>
  <c r="G86" i="30"/>
  <c r="G87" i="49" s="1"/>
  <c r="H86" i="30"/>
  <c r="H87" i="49" s="1"/>
  <c r="I86" i="30"/>
  <c r="I87" i="49" s="1"/>
  <c r="J86" i="30"/>
  <c r="J87" i="49" s="1"/>
  <c r="K86" i="30"/>
  <c r="K87" i="49" s="1"/>
  <c r="L86" i="30"/>
  <c r="L87" i="49" s="1"/>
  <c r="M86" i="30"/>
  <c r="A87" i="30"/>
  <c r="A88" i="49" s="1"/>
  <c r="B87" i="30"/>
  <c r="B88" i="49" s="1"/>
  <c r="C87" i="30"/>
  <c r="C88" i="49" s="1"/>
  <c r="D87" i="30"/>
  <c r="D88" i="49" s="1"/>
  <c r="E87" i="30"/>
  <c r="E88" i="49" s="1"/>
  <c r="F87" i="30"/>
  <c r="F88" i="49" s="1"/>
  <c r="G87" i="30"/>
  <c r="G88" i="49" s="1"/>
  <c r="H87" i="30"/>
  <c r="H88" i="49" s="1"/>
  <c r="I87" i="30"/>
  <c r="I88" i="49" s="1"/>
  <c r="J87" i="30"/>
  <c r="J88" i="49" s="1"/>
  <c r="K87" i="30"/>
  <c r="K88" i="49" s="1"/>
  <c r="L87" i="30"/>
  <c r="L88" i="49" s="1"/>
  <c r="M87" i="30"/>
  <c r="A88" i="30"/>
  <c r="A89" i="49" s="1"/>
  <c r="B88" i="30"/>
  <c r="B89" i="49" s="1"/>
  <c r="C88" i="30"/>
  <c r="C89" i="49" s="1"/>
  <c r="D88" i="30"/>
  <c r="D89" i="49" s="1"/>
  <c r="E88" i="30"/>
  <c r="E89" i="49" s="1"/>
  <c r="F88" i="30"/>
  <c r="F89" i="49" s="1"/>
  <c r="G88" i="30"/>
  <c r="G89" i="49" s="1"/>
  <c r="H88" i="30"/>
  <c r="H89" i="49" s="1"/>
  <c r="I88" i="30"/>
  <c r="I89" i="49" s="1"/>
  <c r="J88" i="30"/>
  <c r="J89" i="49" s="1"/>
  <c r="K88" i="30"/>
  <c r="K89" i="49" s="1"/>
  <c r="L88" i="30"/>
  <c r="L89" i="49" s="1"/>
  <c r="M88" i="30"/>
  <c r="A89" i="30"/>
  <c r="A90" i="49" s="1"/>
  <c r="B89" i="30"/>
  <c r="B90" i="49" s="1"/>
  <c r="C89" i="30"/>
  <c r="C90" i="49" s="1"/>
  <c r="D89" i="30"/>
  <c r="D90" i="49" s="1"/>
  <c r="E89" i="30"/>
  <c r="E90" i="49" s="1"/>
  <c r="F89" i="30"/>
  <c r="F90" i="49" s="1"/>
  <c r="G89" i="30"/>
  <c r="G90" i="49" s="1"/>
  <c r="H89" i="30"/>
  <c r="H90" i="49" s="1"/>
  <c r="I89" i="30"/>
  <c r="I90" i="49" s="1"/>
  <c r="J89" i="30"/>
  <c r="J90" i="49" s="1"/>
  <c r="K89" i="30"/>
  <c r="K90" i="49" s="1"/>
  <c r="L89" i="30"/>
  <c r="L90" i="49" s="1"/>
  <c r="M89" i="30"/>
  <c r="A90" i="30"/>
  <c r="A91" i="49" s="1"/>
  <c r="B90" i="30"/>
  <c r="B91" i="49" s="1"/>
  <c r="C90" i="30"/>
  <c r="C91" i="49" s="1"/>
  <c r="D90" i="30"/>
  <c r="D91" i="49" s="1"/>
  <c r="E90" i="30"/>
  <c r="E91" i="49" s="1"/>
  <c r="F90" i="30"/>
  <c r="F91" i="49" s="1"/>
  <c r="G90" i="30"/>
  <c r="G91" i="49" s="1"/>
  <c r="H90" i="30"/>
  <c r="H91" i="49" s="1"/>
  <c r="I90" i="30"/>
  <c r="I91" i="49" s="1"/>
  <c r="J90" i="30"/>
  <c r="J91" i="49" s="1"/>
  <c r="K90" i="30"/>
  <c r="K91" i="49" s="1"/>
  <c r="L90" i="30"/>
  <c r="L91" i="49" s="1"/>
  <c r="M90" i="30"/>
  <c r="A91" i="30"/>
  <c r="A92" i="49" s="1"/>
  <c r="B91" i="30"/>
  <c r="B92" i="49" s="1"/>
  <c r="C91" i="30"/>
  <c r="C92" i="49" s="1"/>
  <c r="D91" i="30"/>
  <c r="D92" i="49" s="1"/>
  <c r="E91" i="30"/>
  <c r="E92" i="49" s="1"/>
  <c r="F91" i="30"/>
  <c r="F92" i="49" s="1"/>
  <c r="G91" i="30"/>
  <c r="G92" i="49" s="1"/>
  <c r="H91" i="30"/>
  <c r="H92" i="49" s="1"/>
  <c r="I91" i="30"/>
  <c r="I92" i="49" s="1"/>
  <c r="J91" i="30"/>
  <c r="J92" i="49" s="1"/>
  <c r="K91" i="30"/>
  <c r="K92" i="49" s="1"/>
  <c r="L91" i="30"/>
  <c r="L92" i="49" s="1"/>
  <c r="M91" i="30"/>
  <c r="A92" i="30"/>
  <c r="A93" i="49" s="1"/>
  <c r="B92" i="30"/>
  <c r="B93" i="49" s="1"/>
  <c r="C92" i="30"/>
  <c r="C93" i="49" s="1"/>
  <c r="D92" i="30"/>
  <c r="D93" i="49" s="1"/>
  <c r="E92" i="30"/>
  <c r="E93" i="49" s="1"/>
  <c r="F92" i="30"/>
  <c r="F93" i="49" s="1"/>
  <c r="G92" i="30"/>
  <c r="G93" i="49" s="1"/>
  <c r="H92" i="30"/>
  <c r="H93" i="49" s="1"/>
  <c r="I92" i="30"/>
  <c r="I93" i="49" s="1"/>
  <c r="J92" i="30"/>
  <c r="J93" i="49" s="1"/>
  <c r="K92" i="30"/>
  <c r="K93" i="49" s="1"/>
  <c r="L92" i="30"/>
  <c r="L93" i="49" s="1"/>
  <c r="M92" i="30"/>
  <c r="A93" i="30"/>
  <c r="A94" i="49" s="1"/>
  <c r="B93" i="30"/>
  <c r="B94" i="49" s="1"/>
  <c r="C93" i="30"/>
  <c r="C94" i="49" s="1"/>
  <c r="D93" i="30"/>
  <c r="D94" i="49" s="1"/>
  <c r="E93" i="30"/>
  <c r="E94" i="49" s="1"/>
  <c r="F93" i="30"/>
  <c r="F94" i="49" s="1"/>
  <c r="G93" i="30"/>
  <c r="G94" i="49" s="1"/>
  <c r="H93" i="30"/>
  <c r="H94" i="49" s="1"/>
  <c r="I93" i="30"/>
  <c r="I94" i="49" s="1"/>
  <c r="J93" i="30"/>
  <c r="J94" i="49" s="1"/>
  <c r="K93" i="30"/>
  <c r="K94" i="49" s="1"/>
  <c r="L93" i="30"/>
  <c r="L94" i="49" s="1"/>
  <c r="M93" i="30"/>
  <c r="A94" i="30"/>
  <c r="A95" i="49" s="1"/>
  <c r="B94" i="30"/>
  <c r="B95" i="49" s="1"/>
  <c r="C94" i="30"/>
  <c r="C95" i="49" s="1"/>
  <c r="D94" i="30"/>
  <c r="D95" i="49" s="1"/>
  <c r="E94" i="30"/>
  <c r="E95" i="49" s="1"/>
  <c r="F94" i="30"/>
  <c r="F95" i="49" s="1"/>
  <c r="G94" i="30"/>
  <c r="G95" i="49" s="1"/>
  <c r="H94" i="30"/>
  <c r="H95" i="49" s="1"/>
  <c r="I94" i="30"/>
  <c r="I95" i="49" s="1"/>
  <c r="J94" i="30"/>
  <c r="J95" i="49" s="1"/>
  <c r="K94" i="30"/>
  <c r="K95" i="49" s="1"/>
  <c r="L94" i="30"/>
  <c r="L95" i="49" s="1"/>
  <c r="M94" i="30"/>
  <c r="A95" i="30"/>
  <c r="A96" i="49" s="1"/>
  <c r="B95" i="30"/>
  <c r="B96" i="49" s="1"/>
  <c r="C95" i="30"/>
  <c r="C96" i="49" s="1"/>
  <c r="D95" i="30"/>
  <c r="D96" i="49" s="1"/>
  <c r="E95" i="30"/>
  <c r="E96" i="49" s="1"/>
  <c r="F95" i="30"/>
  <c r="F96" i="49" s="1"/>
  <c r="G95" i="30"/>
  <c r="G96" i="49" s="1"/>
  <c r="H95" i="30"/>
  <c r="H96" i="49" s="1"/>
  <c r="I95" i="30"/>
  <c r="I96" i="49" s="1"/>
  <c r="J95" i="30"/>
  <c r="J96" i="49" s="1"/>
  <c r="K95" i="30"/>
  <c r="K96" i="49" s="1"/>
  <c r="L95" i="30"/>
  <c r="L96" i="49" s="1"/>
  <c r="M95" i="30"/>
  <c r="A96" i="30"/>
  <c r="A97" i="49" s="1"/>
  <c r="B96" i="30"/>
  <c r="B97" i="49" s="1"/>
  <c r="C96" i="30"/>
  <c r="C97" i="49" s="1"/>
  <c r="D96" i="30"/>
  <c r="D97" i="49" s="1"/>
  <c r="E96" i="30"/>
  <c r="E97" i="49" s="1"/>
  <c r="F96" i="30"/>
  <c r="F97" i="49" s="1"/>
  <c r="G96" i="30"/>
  <c r="G97" i="49" s="1"/>
  <c r="H96" i="30"/>
  <c r="H97" i="49" s="1"/>
  <c r="I96" i="30"/>
  <c r="I97" i="49" s="1"/>
  <c r="J96" i="30"/>
  <c r="J97" i="49" s="1"/>
  <c r="K96" i="30"/>
  <c r="K97" i="49" s="1"/>
  <c r="L96" i="30"/>
  <c r="L97" i="49" s="1"/>
  <c r="M96" i="30"/>
  <c r="A97" i="30"/>
  <c r="A98" i="49" s="1"/>
  <c r="B97" i="30"/>
  <c r="B98" i="49" s="1"/>
  <c r="C97" i="30"/>
  <c r="C98" i="49" s="1"/>
  <c r="D97" i="30"/>
  <c r="D98" i="49" s="1"/>
  <c r="E97" i="30"/>
  <c r="E98" i="49" s="1"/>
  <c r="F97" i="30"/>
  <c r="F98" i="49" s="1"/>
  <c r="G97" i="30"/>
  <c r="G98" i="49" s="1"/>
  <c r="H97" i="30"/>
  <c r="H98" i="49" s="1"/>
  <c r="I97" i="30"/>
  <c r="I98" i="49" s="1"/>
  <c r="J97" i="30"/>
  <c r="J98" i="49" s="1"/>
  <c r="K97" i="30"/>
  <c r="K98" i="49" s="1"/>
  <c r="L97" i="30"/>
  <c r="L98" i="49" s="1"/>
  <c r="M97" i="30"/>
  <c r="A98" i="30"/>
  <c r="A99" i="49" s="1"/>
  <c r="B98" i="30"/>
  <c r="B99" i="49" s="1"/>
  <c r="C98" i="30"/>
  <c r="C99" i="49" s="1"/>
  <c r="D98" i="30"/>
  <c r="D99" i="49" s="1"/>
  <c r="E98" i="30"/>
  <c r="E99" i="49" s="1"/>
  <c r="F98" i="30"/>
  <c r="F99" i="49" s="1"/>
  <c r="G98" i="30"/>
  <c r="G99" i="49" s="1"/>
  <c r="H98" i="30"/>
  <c r="H99" i="49" s="1"/>
  <c r="I98" i="30"/>
  <c r="I99" i="49" s="1"/>
  <c r="J98" i="30"/>
  <c r="J99" i="49" s="1"/>
  <c r="K98" i="30"/>
  <c r="K99" i="49" s="1"/>
  <c r="L98" i="30"/>
  <c r="L99" i="49" s="1"/>
  <c r="M98" i="30"/>
  <c r="A99" i="30"/>
  <c r="A100" i="49" s="1"/>
  <c r="B99" i="30"/>
  <c r="B100" i="49" s="1"/>
  <c r="C99" i="30"/>
  <c r="C100" i="49" s="1"/>
  <c r="D99" i="30"/>
  <c r="D100" i="49" s="1"/>
  <c r="E99" i="30"/>
  <c r="E100" i="49" s="1"/>
  <c r="F99" i="30"/>
  <c r="F100" i="49" s="1"/>
  <c r="G99" i="30"/>
  <c r="G100" i="49" s="1"/>
  <c r="H99" i="30"/>
  <c r="H100" i="49" s="1"/>
  <c r="I99" i="30"/>
  <c r="I100" i="49" s="1"/>
  <c r="J99" i="30"/>
  <c r="J100" i="49" s="1"/>
  <c r="K99" i="30"/>
  <c r="K100" i="49" s="1"/>
  <c r="L99" i="30"/>
  <c r="L100" i="49" s="1"/>
  <c r="M99" i="30"/>
  <c r="A100" i="30"/>
  <c r="A101" i="49" s="1"/>
  <c r="B100" i="30"/>
  <c r="B101" i="49" s="1"/>
  <c r="C100" i="30"/>
  <c r="C101" i="49" s="1"/>
  <c r="D100" i="30"/>
  <c r="D101" i="49" s="1"/>
  <c r="E100" i="30"/>
  <c r="E101" i="49" s="1"/>
  <c r="F100" i="30"/>
  <c r="F101" i="49" s="1"/>
  <c r="G100" i="30"/>
  <c r="G101" i="49" s="1"/>
  <c r="H100" i="30"/>
  <c r="H101" i="49" s="1"/>
  <c r="I100" i="30"/>
  <c r="I101" i="49" s="1"/>
  <c r="J100" i="30"/>
  <c r="J101" i="49" s="1"/>
  <c r="K100" i="30"/>
  <c r="K101" i="49" s="1"/>
  <c r="L100" i="30"/>
  <c r="L101" i="49" s="1"/>
  <c r="M100" i="30"/>
  <c r="A101" i="30"/>
  <c r="A102" i="49" s="1"/>
  <c r="B101" i="30"/>
  <c r="B102" i="49" s="1"/>
  <c r="C101" i="30"/>
  <c r="C102" i="49" s="1"/>
  <c r="D101" i="30"/>
  <c r="D102" i="49" s="1"/>
  <c r="E101" i="30"/>
  <c r="E102" i="49" s="1"/>
  <c r="F101" i="30"/>
  <c r="F102" i="49" s="1"/>
  <c r="G101" i="30"/>
  <c r="G102" i="49" s="1"/>
  <c r="H101" i="30"/>
  <c r="H102" i="49" s="1"/>
  <c r="I101" i="30"/>
  <c r="I102" i="49" s="1"/>
  <c r="J101" i="30"/>
  <c r="J102" i="49" s="1"/>
  <c r="K101" i="30"/>
  <c r="K102" i="49" s="1"/>
  <c r="L101" i="30"/>
  <c r="L102" i="49" s="1"/>
  <c r="M101" i="30"/>
  <c r="A102" i="30"/>
  <c r="A103" i="49" s="1"/>
  <c r="B102" i="30"/>
  <c r="B103" i="49" s="1"/>
  <c r="C102" i="30"/>
  <c r="C103" i="49" s="1"/>
  <c r="D102" i="30"/>
  <c r="D103" i="49" s="1"/>
  <c r="E102" i="30"/>
  <c r="E103" i="49" s="1"/>
  <c r="F102" i="30"/>
  <c r="F103" i="49" s="1"/>
  <c r="G102" i="30"/>
  <c r="G103" i="49" s="1"/>
  <c r="H102" i="30"/>
  <c r="H103" i="49" s="1"/>
  <c r="I102" i="30"/>
  <c r="I103" i="49" s="1"/>
  <c r="J102" i="30"/>
  <c r="J103" i="49" s="1"/>
  <c r="K102" i="30"/>
  <c r="K103" i="49" s="1"/>
  <c r="L102" i="30"/>
  <c r="L103" i="49" s="1"/>
  <c r="M102" i="30"/>
  <c r="A103" i="30"/>
  <c r="A104" i="49" s="1"/>
  <c r="B103" i="30"/>
  <c r="B104" i="49" s="1"/>
  <c r="C103" i="30"/>
  <c r="C104" i="49" s="1"/>
  <c r="D103" i="30"/>
  <c r="D104" i="49" s="1"/>
  <c r="E103" i="30"/>
  <c r="E104" i="49" s="1"/>
  <c r="F103" i="30"/>
  <c r="F104" i="49" s="1"/>
  <c r="G103" i="30"/>
  <c r="G104" i="49" s="1"/>
  <c r="H103" i="30"/>
  <c r="H104" i="49" s="1"/>
  <c r="I103" i="30"/>
  <c r="I104" i="49" s="1"/>
  <c r="J103" i="30"/>
  <c r="J104" i="49" s="1"/>
  <c r="K103" i="30"/>
  <c r="K104" i="49" s="1"/>
  <c r="L103" i="30"/>
  <c r="L104" i="49" s="1"/>
  <c r="M103" i="30"/>
  <c r="A104" i="30"/>
  <c r="A105" i="49" s="1"/>
  <c r="B104" i="30"/>
  <c r="B105" i="49" s="1"/>
  <c r="C104" i="30"/>
  <c r="C105" i="49" s="1"/>
  <c r="D104" i="30"/>
  <c r="D105" i="49" s="1"/>
  <c r="E104" i="30"/>
  <c r="E105" i="49" s="1"/>
  <c r="F104" i="30"/>
  <c r="F105" i="49" s="1"/>
  <c r="G104" i="30"/>
  <c r="G105" i="49" s="1"/>
  <c r="H104" i="30"/>
  <c r="H105" i="49" s="1"/>
  <c r="I104" i="30"/>
  <c r="I105" i="49" s="1"/>
  <c r="J104" i="30"/>
  <c r="J105" i="49" s="1"/>
  <c r="K104" i="30"/>
  <c r="K105" i="49" s="1"/>
  <c r="L104" i="30"/>
  <c r="L105" i="49" s="1"/>
  <c r="M104" i="30"/>
  <c r="A105" i="30"/>
  <c r="A106" i="49" s="1"/>
  <c r="B105" i="30"/>
  <c r="B106" i="49" s="1"/>
  <c r="C105" i="30"/>
  <c r="C106" i="49" s="1"/>
  <c r="D105" i="30"/>
  <c r="D106" i="49" s="1"/>
  <c r="E105" i="30"/>
  <c r="E106" i="49" s="1"/>
  <c r="F105" i="30"/>
  <c r="F106" i="49" s="1"/>
  <c r="G105" i="30"/>
  <c r="G106" i="49" s="1"/>
  <c r="H105" i="30"/>
  <c r="H106" i="49" s="1"/>
  <c r="I105" i="30"/>
  <c r="I106" i="49" s="1"/>
  <c r="J105" i="30"/>
  <c r="J106" i="49" s="1"/>
  <c r="K105" i="30"/>
  <c r="K106" i="49" s="1"/>
  <c r="L105" i="30"/>
  <c r="L106" i="49" s="1"/>
  <c r="M105" i="30"/>
  <c r="A106" i="30"/>
  <c r="A107" i="49" s="1"/>
  <c r="B106" i="30"/>
  <c r="B107" i="49" s="1"/>
  <c r="C106" i="30"/>
  <c r="C107" i="49" s="1"/>
  <c r="D106" i="30"/>
  <c r="D107" i="49" s="1"/>
  <c r="E106" i="30"/>
  <c r="E107" i="49" s="1"/>
  <c r="F106" i="30"/>
  <c r="F107" i="49" s="1"/>
  <c r="G106" i="30"/>
  <c r="G107" i="49" s="1"/>
  <c r="H106" i="30"/>
  <c r="H107" i="49" s="1"/>
  <c r="I106" i="30"/>
  <c r="I107" i="49" s="1"/>
  <c r="J106" i="30"/>
  <c r="J107" i="49" s="1"/>
  <c r="K106" i="30"/>
  <c r="K107" i="49" s="1"/>
  <c r="L106" i="30"/>
  <c r="L107" i="49" s="1"/>
  <c r="M106" i="30"/>
  <c r="A107" i="30"/>
  <c r="A108" i="49" s="1"/>
  <c r="B107" i="30"/>
  <c r="B108" i="49" s="1"/>
  <c r="C107" i="30"/>
  <c r="C108" i="49" s="1"/>
  <c r="D107" i="30"/>
  <c r="D108" i="49" s="1"/>
  <c r="E107" i="30"/>
  <c r="E108" i="49" s="1"/>
  <c r="F107" i="30"/>
  <c r="F108" i="49" s="1"/>
  <c r="G107" i="30"/>
  <c r="G108" i="49" s="1"/>
  <c r="H107" i="30"/>
  <c r="H108" i="49" s="1"/>
  <c r="I107" i="30"/>
  <c r="I108" i="49" s="1"/>
  <c r="J107" i="30"/>
  <c r="J108" i="49" s="1"/>
  <c r="K107" i="30"/>
  <c r="K108" i="49" s="1"/>
  <c r="L107" i="30"/>
  <c r="L108" i="49" s="1"/>
  <c r="M107" i="30"/>
  <c r="A108" i="30"/>
  <c r="A109" i="49" s="1"/>
  <c r="B108" i="30"/>
  <c r="B109" i="49" s="1"/>
  <c r="C108" i="30"/>
  <c r="C109" i="49" s="1"/>
  <c r="D108" i="30"/>
  <c r="D109" i="49" s="1"/>
  <c r="E108" i="30"/>
  <c r="E109" i="49" s="1"/>
  <c r="F108" i="30"/>
  <c r="F109" i="49" s="1"/>
  <c r="G108" i="30"/>
  <c r="G109" i="49" s="1"/>
  <c r="H108" i="30"/>
  <c r="H109" i="49" s="1"/>
  <c r="I108" i="30"/>
  <c r="I109" i="49" s="1"/>
  <c r="J108" i="30"/>
  <c r="J109" i="49" s="1"/>
  <c r="K108" i="30"/>
  <c r="K109" i="49" s="1"/>
  <c r="L108" i="30"/>
  <c r="L109" i="49" s="1"/>
  <c r="M108" i="30"/>
  <c r="A109" i="30"/>
  <c r="A110" i="49" s="1"/>
  <c r="B109" i="30"/>
  <c r="B110" i="49" s="1"/>
  <c r="C109" i="30"/>
  <c r="C110" i="49" s="1"/>
  <c r="D109" i="30"/>
  <c r="D110" i="49" s="1"/>
  <c r="E109" i="30"/>
  <c r="E110" i="49" s="1"/>
  <c r="F109" i="30"/>
  <c r="F110" i="49" s="1"/>
  <c r="G109" i="30"/>
  <c r="G110" i="49" s="1"/>
  <c r="H109" i="30"/>
  <c r="H110" i="49" s="1"/>
  <c r="I109" i="30"/>
  <c r="I110" i="49" s="1"/>
  <c r="J109" i="30"/>
  <c r="J110" i="49" s="1"/>
  <c r="K109" i="30"/>
  <c r="K110" i="49" s="1"/>
  <c r="L109" i="30"/>
  <c r="L110" i="49" s="1"/>
  <c r="M109" i="30"/>
  <c r="A110" i="30"/>
  <c r="A111" i="49" s="1"/>
  <c r="B110" i="30"/>
  <c r="B111" i="49" s="1"/>
  <c r="C110" i="30"/>
  <c r="C111" i="49" s="1"/>
  <c r="D110" i="30"/>
  <c r="D111" i="49" s="1"/>
  <c r="E110" i="30"/>
  <c r="E111" i="49" s="1"/>
  <c r="F110" i="30"/>
  <c r="F111" i="49" s="1"/>
  <c r="G110" i="30"/>
  <c r="G111" i="49" s="1"/>
  <c r="H110" i="30"/>
  <c r="H111" i="49" s="1"/>
  <c r="I110" i="30"/>
  <c r="I111" i="49" s="1"/>
  <c r="J110" i="30"/>
  <c r="J111" i="49" s="1"/>
  <c r="K110" i="30"/>
  <c r="K111" i="49" s="1"/>
  <c r="L110" i="30"/>
  <c r="L111" i="49" s="1"/>
  <c r="M110" i="30"/>
  <c r="A111" i="30"/>
  <c r="A112" i="49" s="1"/>
  <c r="B111" i="30"/>
  <c r="B112" i="49" s="1"/>
  <c r="C111" i="30"/>
  <c r="C112" i="49" s="1"/>
  <c r="D111" i="30"/>
  <c r="D112" i="49" s="1"/>
  <c r="E111" i="30"/>
  <c r="E112" i="49" s="1"/>
  <c r="F111" i="30"/>
  <c r="F112" i="49" s="1"/>
  <c r="G111" i="30"/>
  <c r="G112" i="49" s="1"/>
  <c r="H111" i="30"/>
  <c r="H112" i="49" s="1"/>
  <c r="I111" i="30"/>
  <c r="I112" i="49" s="1"/>
  <c r="J111" i="30"/>
  <c r="J112" i="49" s="1"/>
  <c r="K111" i="30"/>
  <c r="K112" i="49" s="1"/>
  <c r="L111" i="30"/>
  <c r="L112" i="49" s="1"/>
  <c r="M111" i="30"/>
  <c r="A112" i="30"/>
  <c r="A113" i="49" s="1"/>
  <c r="B112" i="30"/>
  <c r="B113" i="49" s="1"/>
  <c r="C112" i="30"/>
  <c r="C113" i="49" s="1"/>
  <c r="D112" i="30"/>
  <c r="D113" i="49" s="1"/>
  <c r="E112" i="30"/>
  <c r="E113" i="49" s="1"/>
  <c r="F112" i="30"/>
  <c r="F113" i="49" s="1"/>
  <c r="G112" i="30"/>
  <c r="G113" i="49" s="1"/>
  <c r="H112" i="30"/>
  <c r="H113" i="49" s="1"/>
  <c r="I112" i="30"/>
  <c r="I113" i="49" s="1"/>
  <c r="J112" i="30"/>
  <c r="J113" i="49" s="1"/>
  <c r="K112" i="30"/>
  <c r="K113" i="49" s="1"/>
  <c r="L112" i="30"/>
  <c r="L113" i="49" s="1"/>
  <c r="M112" i="30"/>
  <c r="A113" i="30"/>
  <c r="A114" i="49" s="1"/>
  <c r="B113" i="30"/>
  <c r="B114" i="49" s="1"/>
  <c r="C113" i="30"/>
  <c r="C114" i="49" s="1"/>
  <c r="D113" i="30"/>
  <c r="D114" i="49" s="1"/>
  <c r="E113" i="30"/>
  <c r="E114" i="49" s="1"/>
  <c r="F113" i="30"/>
  <c r="F114" i="49" s="1"/>
  <c r="G113" i="30"/>
  <c r="G114" i="49" s="1"/>
  <c r="H113" i="30"/>
  <c r="H114" i="49" s="1"/>
  <c r="I113" i="30"/>
  <c r="I114" i="49" s="1"/>
  <c r="J113" i="30"/>
  <c r="J114" i="49" s="1"/>
  <c r="K113" i="30"/>
  <c r="K114" i="49" s="1"/>
  <c r="L113" i="30"/>
  <c r="L114" i="49" s="1"/>
  <c r="M113" i="30"/>
  <c r="A114" i="30"/>
  <c r="A115" i="49" s="1"/>
  <c r="B114" i="30"/>
  <c r="B115" i="49" s="1"/>
  <c r="C114" i="30"/>
  <c r="C115" i="49" s="1"/>
  <c r="D114" i="30"/>
  <c r="D115" i="49" s="1"/>
  <c r="E114" i="30"/>
  <c r="E115" i="49" s="1"/>
  <c r="F114" i="30"/>
  <c r="F115" i="49" s="1"/>
  <c r="G114" i="30"/>
  <c r="G115" i="49" s="1"/>
  <c r="H114" i="30"/>
  <c r="H115" i="49" s="1"/>
  <c r="I114" i="30"/>
  <c r="I115" i="49" s="1"/>
  <c r="J114" i="30"/>
  <c r="J115" i="49" s="1"/>
  <c r="K114" i="30"/>
  <c r="K115" i="49" s="1"/>
  <c r="L114" i="30"/>
  <c r="L115" i="49" s="1"/>
  <c r="M114" i="30"/>
  <c r="A115" i="30"/>
  <c r="A116" i="49" s="1"/>
  <c r="B115" i="30"/>
  <c r="B116" i="49" s="1"/>
  <c r="C115" i="30"/>
  <c r="C116" i="49" s="1"/>
  <c r="D115" i="30"/>
  <c r="D116" i="49" s="1"/>
  <c r="E115" i="30"/>
  <c r="E116" i="49" s="1"/>
  <c r="F115" i="30"/>
  <c r="F116" i="49" s="1"/>
  <c r="G115" i="30"/>
  <c r="G116" i="49" s="1"/>
  <c r="H115" i="30"/>
  <c r="H116" i="49" s="1"/>
  <c r="I115" i="30"/>
  <c r="I116" i="49" s="1"/>
  <c r="J115" i="30"/>
  <c r="J116" i="49" s="1"/>
  <c r="K115" i="30"/>
  <c r="K116" i="49" s="1"/>
  <c r="L115" i="30"/>
  <c r="L116" i="49" s="1"/>
  <c r="M115" i="30"/>
  <c r="A116" i="30"/>
  <c r="A117" i="49" s="1"/>
  <c r="B116" i="30"/>
  <c r="B117" i="49" s="1"/>
  <c r="C116" i="30"/>
  <c r="C117" i="49" s="1"/>
  <c r="D116" i="30"/>
  <c r="D117" i="49" s="1"/>
  <c r="E116" i="30"/>
  <c r="E117" i="49" s="1"/>
  <c r="F116" i="30"/>
  <c r="F117" i="49" s="1"/>
  <c r="G116" i="30"/>
  <c r="G117" i="49" s="1"/>
  <c r="H116" i="30"/>
  <c r="H117" i="49" s="1"/>
  <c r="I116" i="30"/>
  <c r="I117" i="49" s="1"/>
  <c r="J116" i="30"/>
  <c r="J117" i="49" s="1"/>
  <c r="K116" i="30"/>
  <c r="K117" i="49" s="1"/>
  <c r="L116" i="30"/>
  <c r="L117" i="49" s="1"/>
  <c r="M116" i="30"/>
  <c r="A117" i="30"/>
  <c r="A118" i="49" s="1"/>
  <c r="B117" i="30"/>
  <c r="B118" i="49" s="1"/>
  <c r="C117" i="30"/>
  <c r="C118" i="49" s="1"/>
  <c r="D117" i="30"/>
  <c r="D118" i="49" s="1"/>
  <c r="E117" i="30"/>
  <c r="E118" i="49" s="1"/>
  <c r="F117" i="30"/>
  <c r="F118" i="49" s="1"/>
  <c r="G117" i="30"/>
  <c r="G118" i="49" s="1"/>
  <c r="H117" i="30"/>
  <c r="H118" i="49" s="1"/>
  <c r="I117" i="30"/>
  <c r="I118" i="49" s="1"/>
  <c r="J117" i="30"/>
  <c r="J118" i="49" s="1"/>
  <c r="K117" i="30"/>
  <c r="K118" i="49" s="1"/>
  <c r="L117" i="30"/>
  <c r="L118" i="49" s="1"/>
  <c r="M117" i="30"/>
  <c r="A118" i="30"/>
  <c r="A119" i="49" s="1"/>
  <c r="B118" i="30"/>
  <c r="B119" i="49" s="1"/>
  <c r="C118" i="30"/>
  <c r="C119" i="49" s="1"/>
  <c r="D118" i="30"/>
  <c r="D119" i="49" s="1"/>
  <c r="E118" i="30"/>
  <c r="E119" i="49" s="1"/>
  <c r="F118" i="30"/>
  <c r="F119" i="49" s="1"/>
  <c r="G118" i="30"/>
  <c r="G119" i="49" s="1"/>
  <c r="H118" i="30"/>
  <c r="H119" i="49" s="1"/>
  <c r="I118" i="30"/>
  <c r="I119" i="49" s="1"/>
  <c r="J118" i="30"/>
  <c r="J119" i="49" s="1"/>
  <c r="K118" i="30"/>
  <c r="K119" i="49" s="1"/>
  <c r="L118" i="30"/>
  <c r="L119" i="49" s="1"/>
  <c r="M118" i="30"/>
  <c r="A119" i="30"/>
  <c r="A120" i="49" s="1"/>
  <c r="B119" i="30"/>
  <c r="B120" i="49" s="1"/>
  <c r="C119" i="30"/>
  <c r="C120" i="49" s="1"/>
  <c r="D119" i="30"/>
  <c r="D120" i="49" s="1"/>
  <c r="E119" i="30"/>
  <c r="E120" i="49" s="1"/>
  <c r="F119" i="30"/>
  <c r="F120" i="49" s="1"/>
  <c r="G119" i="30"/>
  <c r="G120" i="49" s="1"/>
  <c r="H119" i="30"/>
  <c r="H120" i="49" s="1"/>
  <c r="I119" i="30"/>
  <c r="I120" i="49" s="1"/>
  <c r="J119" i="30"/>
  <c r="J120" i="49" s="1"/>
  <c r="K119" i="30"/>
  <c r="K120" i="49" s="1"/>
  <c r="L119" i="30"/>
  <c r="L120" i="49" s="1"/>
  <c r="M119" i="30"/>
  <c r="A120" i="30"/>
  <c r="A121" i="49" s="1"/>
  <c r="B120" i="30"/>
  <c r="B121" i="49" s="1"/>
  <c r="C120" i="30"/>
  <c r="C121" i="49" s="1"/>
  <c r="D120" i="30"/>
  <c r="D121" i="49" s="1"/>
  <c r="E120" i="30"/>
  <c r="E121" i="49" s="1"/>
  <c r="F120" i="30"/>
  <c r="F121" i="49" s="1"/>
  <c r="G120" i="30"/>
  <c r="G121" i="49" s="1"/>
  <c r="H120" i="30"/>
  <c r="H121" i="49" s="1"/>
  <c r="I120" i="30"/>
  <c r="I121" i="49" s="1"/>
  <c r="J120" i="30"/>
  <c r="J121" i="49" s="1"/>
  <c r="K120" i="30"/>
  <c r="K121" i="49" s="1"/>
  <c r="L120" i="30"/>
  <c r="L121" i="49" s="1"/>
  <c r="M120" i="30"/>
  <c r="A121" i="30"/>
  <c r="A122" i="49" s="1"/>
  <c r="B121" i="30"/>
  <c r="B122" i="49" s="1"/>
  <c r="C121" i="30"/>
  <c r="C122" i="49" s="1"/>
  <c r="D121" i="30"/>
  <c r="D122" i="49" s="1"/>
  <c r="E121" i="30"/>
  <c r="E122" i="49" s="1"/>
  <c r="F121" i="30"/>
  <c r="F122" i="49" s="1"/>
  <c r="G121" i="30"/>
  <c r="G122" i="49" s="1"/>
  <c r="H121" i="30"/>
  <c r="H122" i="49" s="1"/>
  <c r="I121" i="30"/>
  <c r="I122" i="49" s="1"/>
  <c r="J121" i="30"/>
  <c r="J122" i="49" s="1"/>
  <c r="K121" i="30"/>
  <c r="K122" i="49" s="1"/>
  <c r="L121" i="30"/>
  <c r="L122" i="49" s="1"/>
  <c r="M121" i="30"/>
  <c r="A122" i="30"/>
  <c r="A123" i="49" s="1"/>
  <c r="B122" i="30"/>
  <c r="B123" i="49" s="1"/>
  <c r="C122" i="30"/>
  <c r="C123" i="49" s="1"/>
  <c r="D122" i="30"/>
  <c r="D123" i="49" s="1"/>
  <c r="E122" i="30"/>
  <c r="E123" i="49" s="1"/>
  <c r="F122" i="30"/>
  <c r="F123" i="49" s="1"/>
  <c r="G122" i="30"/>
  <c r="G123" i="49" s="1"/>
  <c r="H122" i="30"/>
  <c r="H123" i="49" s="1"/>
  <c r="I122" i="30"/>
  <c r="I123" i="49" s="1"/>
  <c r="J122" i="30"/>
  <c r="J123" i="49" s="1"/>
  <c r="K122" i="30"/>
  <c r="K123" i="49" s="1"/>
  <c r="L122" i="30"/>
  <c r="L123" i="49" s="1"/>
  <c r="M122" i="30"/>
  <c r="M5" i="30"/>
  <c r="L5" i="30"/>
  <c r="L6" i="49" s="1"/>
  <c r="K5" i="30"/>
  <c r="K6" i="49" s="1"/>
  <c r="J5" i="30"/>
  <c r="J6" i="49" s="1"/>
  <c r="I5" i="30"/>
  <c r="I6" i="49" s="1"/>
  <c r="H6" i="49"/>
  <c r="G5" i="30"/>
  <c r="G6" i="49" s="1"/>
  <c r="F5" i="30"/>
  <c r="F6" i="49" s="1"/>
  <c r="E5" i="30"/>
  <c r="E6" i="49" s="1"/>
  <c r="D5" i="30"/>
  <c r="D6" i="49" s="1"/>
  <c r="C5" i="30"/>
  <c r="C6" i="49" s="1"/>
  <c r="B5" i="30"/>
  <c r="B6" i="49" s="1"/>
  <c r="A5" i="30"/>
  <c r="A6" i="49" s="1"/>
  <c r="A33" i="25"/>
  <c r="A34" i="25" s="1"/>
  <c r="A35" i="25" s="1"/>
  <c r="A36" i="25" s="1"/>
  <c r="A37" i="25" s="1"/>
  <c r="A38" i="25" s="1"/>
  <c r="A39" i="25" s="1"/>
  <c r="A40" i="25" s="1"/>
  <c r="A41" i="25" s="1"/>
  <c r="A42" i="25" s="1"/>
  <c r="A43" i="25" s="1"/>
  <c r="H43" i="25"/>
  <c r="G43" i="25"/>
  <c r="F43" i="25"/>
  <c r="H42" i="25"/>
  <c r="G42" i="25"/>
  <c r="F42" i="25"/>
  <c r="H41" i="25"/>
  <c r="G41" i="25"/>
  <c r="F41" i="25"/>
  <c r="H40" i="25"/>
  <c r="G40" i="25"/>
  <c r="F40" i="25"/>
  <c r="H39" i="25"/>
  <c r="G39" i="25"/>
  <c r="F39" i="25"/>
  <c r="H37" i="25"/>
  <c r="G37" i="25"/>
  <c r="F37" i="25"/>
  <c r="H36" i="25"/>
  <c r="G36" i="25"/>
  <c r="F36" i="25"/>
  <c r="H35" i="25"/>
  <c r="G35" i="25"/>
  <c r="F35" i="25"/>
  <c r="H34" i="25"/>
  <c r="G34" i="25"/>
  <c r="F34" i="25"/>
  <c r="H33" i="25"/>
  <c r="G33" i="25"/>
  <c r="F33" i="25"/>
  <c r="H32" i="25"/>
  <c r="G32" i="25"/>
  <c r="F32" i="25"/>
  <c r="H25" i="25"/>
  <c r="G25" i="25"/>
  <c r="F25" i="25"/>
  <c r="H24" i="25"/>
  <c r="G24" i="25"/>
  <c r="F24" i="25"/>
  <c r="H23" i="25"/>
  <c r="G23" i="25"/>
  <c r="F23" i="25"/>
  <c r="H22" i="25"/>
  <c r="G22" i="25"/>
  <c r="F22" i="25"/>
  <c r="H21" i="25"/>
  <c r="G21" i="25"/>
  <c r="F21" i="25"/>
  <c r="H20" i="25"/>
  <c r="G20" i="25"/>
  <c r="F20" i="25"/>
  <c r="H19" i="25"/>
  <c r="G19" i="25"/>
  <c r="F19" i="25"/>
  <c r="H18" i="25"/>
  <c r="G18" i="25"/>
  <c r="F18" i="25"/>
  <c r="H17" i="25"/>
  <c r="G17" i="25"/>
  <c r="F17" i="25"/>
  <c r="H16" i="25"/>
  <c r="G16" i="25"/>
  <c r="F16" i="25"/>
  <c r="H15" i="25"/>
  <c r="G15" i="25"/>
  <c r="F15" i="25"/>
  <c r="H14" i="25"/>
  <c r="G14" i="25"/>
  <c r="F14" i="25"/>
  <c r="H13" i="25"/>
  <c r="G13" i="25"/>
  <c r="F13" i="25"/>
  <c r="H12" i="25"/>
  <c r="G12" i="25"/>
  <c r="F12" i="25"/>
  <c r="H11" i="25"/>
  <c r="G11" i="25"/>
  <c r="F11" i="25"/>
  <c r="H10" i="25"/>
  <c r="G10" i="25"/>
  <c r="F10" i="25"/>
  <c r="H9" i="25"/>
  <c r="G9" i="25"/>
  <c r="F9" i="25"/>
  <c r="H8" i="25"/>
  <c r="G8" i="25"/>
  <c r="F8" i="25"/>
  <c r="H7" i="25"/>
  <c r="G7" i="25"/>
  <c r="F7" i="25"/>
  <c r="H6" i="25"/>
  <c r="G6" i="25"/>
  <c r="F6" i="25"/>
  <c r="A6" i="25"/>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H5" i="25"/>
  <c r="G5" i="25"/>
  <c r="F5" i="25"/>
  <c r="A1" i="25"/>
  <c r="M11" i="25" l="1"/>
  <c r="M19" i="25"/>
  <c r="M42" i="25"/>
  <c r="B121" i="46"/>
  <c r="B121" i="48"/>
  <c r="H119" i="46"/>
  <c r="H119" i="48"/>
  <c r="A118" i="46"/>
  <c r="A118" i="48"/>
  <c r="G116" i="46"/>
  <c r="G116" i="48"/>
  <c r="F113" i="46"/>
  <c r="F113" i="48"/>
  <c r="L111" i="46"/>
  <c r="L111" i="48"/>
  <c r="K108" i="46"/>
  <c r="K108" i="48"/>
  <c r="J105" i="46"/>
  <c r="J105" i="48"/>
  <c r="C104" i="46"/>
  <c r="C104" i="48"/>
  <c r="I102" i="46"/>
  <c r="I102" i="48"/>
  <c r="B101" i="46"/>
  <c r="B101" i="48"/>
  <c r="H99" i="46"/>
  <c r="H99" i="48"/>
  <c r="A98" i="46"/>
  <c r="A98" i="48"/>
  <c r="G96" i="46"/>
  <c r="G96" i="48"/>
  <c r="F93" i="46"/>
  <c r="F93" i="48"/>
  <c r="L91" i="46"/>
  <c r="L91" i="48"/>
  <c r="E90" i="46"/>
  <c r="E90" i="48"/>
  <c r="K88" i="46"/>
  <c r="K88" i="48"/>
  <c r="D87" i="46"/>
  <c r="D87" i="48"/>
  <c r="J85" i="46"/>
  <c r="J85" i="48"/>
  <c r="C84" i="46"/>
  <c r="C84" i="48"/>
  <c r="I82" i="46"/>
  <c r="I82" i="48"/>
  <c r="B81" i="46"/>
  <c r="B81" i="48"/>
  <c r="H79" i="46"/>
  <c r="H79" i="48"/>
  <c r="A78" i="46"/>
  <c r="A78" i="48"/>
  <c r="L71" i="46"/>
  <c r="L71" i="48"/>
  <c r="E70" i="46"/>
  <c r="E70" i="48"/>
  <c r="D67" i="46"/>
  <c r="D67" i="48"/>
  <c r="C64" i="46"/>
  <c r="C64" i="48"/>
  <c r="I62" i="46"/>
  <c r="I62" i="48"/>
  <c r="B61" i="46"/>
  <c r="B61" i="48"/>
  <c r="H59" i="46"/>
  <c r="H59" i="48"/>
  <c r="A58" i="46"/>
  <c r="A58" i="48"/>
  <c r="G56" i="46"/>
  <c r="G56" i="48"/>
  <c r="F53" i="46"/>
  <c r="F53" i="48"/>
  <c r="L51" i="46"/>
  <c r="L51" i="48"/>
  <c r="E50" i="46"/>
  <c r="E50" i="48"/>
  <c r="K48" i="46"/>
  <c r="K48" i="48"/>
  <c r="D47" i="46"/>
  <c r="D47" i="48"/>
  <c r="J45" i="46"/>
  <c r="J45" i="48"/>
  <c r="C44" i="46"/>
  <c r="C44" i="48"/>
  <c r="I42" i="46"/>
  <c r="I42" i="48"/>
  <c r="B41" i="46"/>
  <c r="B41" i="48"/>
  <c r="H39" i="46"/>
  <c r="H39" i="48"/>
  <c r="A38" i="46"/>
  <c r="A38" i="48"/>
  <c r="G36" i="46"/>
  <c r="G36" i="48"/>
  <c r="F33" i="46"/>
  <c r="F33" i="48"/>
  <c r="L31" i="46"/>
  <c r="L31" i="48"/>
  <c r="E30" i="46"/>
  <c r="E30" i="48"/>
  <c r="K28" i="46"/>
  <c r="K28" i="48"/>
  <c r="D27" i="46"/>
  <c r="D27" i="48"/>
  <c r="J25" i="46"/>
  <c r="J25" i="48"/>
  <c r="C24" i="46"/>
  <c r="C24" i="48"/>
  <c r="I22" i="46"/>
  <c r="I22" i="48"/>
  <c r="B21" i="46"/>
  <c r="B21" i="48"/>
  <c r="H19" i="46"/>
  <c r="H19" i="48"/>
  <c r="A18" i="46"/>
  <c r="A18" i="48"/>
  <c r="G16" i="46"/>
  <c r="G16" i="48"/>
  <c r="L11" i="46"/>
  <c r="L11" i="48"/>
  <c r="E10" i="46"/>
  <c r="E10" i="48"/>
  <c r="K8" i="46"/>
  <c r="K8" i="48"/>
  <c r="D7" i="46"/>
  <c r="D7" i="48"/>
  <c r="L6" i="46"/>
  <c r="L6" i="48"/>
  <c r="H122" i="46"/>
  <c r="H122" i="48"/>
  <c r="A121" i="46"/>
  <c r="A121" i="48"/>
  <c r="G119" i="46"/>
  <c r="G119" i="48"/>
  <c r="L114" i="46"/>
  <c r="L114" i="48"/>
  <c r="K111" i="46"/>
  <c r="K111" i="48"/>
  <c r="C107" i="46"/>
  <c r="C107" i="48"/>
  <c r="B104" i="46"/>
  <c r="B104" i="48"/>
  <c r="H102" i="46"/>
  <c r="H102" i="48"/>
  <c r="A101" i="46"/>
  <c r="A101" i="48"/>
  <c r="G99" i="46"/>
  <c r="G99" i="48"/>
  <c r="L94" i="46"/>
  <c r="L94" i="48"/>
  <c r="E93" i="46"/>
  <c r="E93" i="48"/>
  <c r="K91" i="46"/>
  <c r="K91" i="48"/>
  <c r="D90" i="46"/>
  <c r="D90" i="48"/>
  <c r="C87" i="46"/>
  <c r="C87" i="48"/>
  <c r="H82" i="46"/>
  <c r="H82" i="48"/>
  <c r="A81" i="46"/>
  <c r="A81" i="48"/>
  <c r="F76" i="46"/>
  <c r="F76" i="48"/>
  <c r="L74" i="46"/>
  <c r="L74" i="48"/>
  <c r="E73" i="46"/>
  <c r="E73" i="48"/>
  <c r="K71" i="46"/>
  <c r="K71" i="48"/>
  <c r="D70" i="46"/>
  <c r="D70" i="48"/>
  <c r="J68" i="46"/>
  <c r="J68" i="48"/>
  <c r="C67" i="46"/>
  <c r="C67" i="48"/>
  <c r="I65" i="46"/>
  <c r="I65" i="48"/>
  <c r="B64" i="46"/>
  <c r="B64" i="48"/>
  <c r="G59" i="46"/>
  <c r="G59" i="48"/>
  <c r="L54" i="46"/>
  <c r="L54" i="48"/>
  <c r="K51" i="46"/>
  <c r="K51" i="48"/>
  <c r="J48" i="46"/>
  <c r="J48" i="48"/>
  <c r="C47" i="46"/>
  <c r="C47" i="48"/>
  <c r="B44" i="46"/>
  <c r="B44" i="48"/>
  <c r="H42" i="46"/>
  <c r="H42" i="48"/>
  <c r="A41" i="46"/>
  <c r="A41" i="48"/>
  <c r="F36" i="46"/>
  <c r="F36" i="48"/>
  <c r="L34" i="46"/>
  <c r="L34" i="48"/>
  <c r="E33" i="46"/>
  <c r="E33" i="48"/>
  <c r="K31" i="46"/>
  <c r="K31" i="48"/>
  <c r="D30" i="46"/>
  <c r="D30" i="48"/>
  <c r="J28" i="46"/>
  <c r="J28" i="48"/>
  <c r="C27" i="46"/>
  <c r="C27" i="48"/>
  <c r="I25" i="46"/>
  <c r="I25" i="48"/>
  <c r="B24" i="46"/>
  <c r="B24" i="48"/>
  <c r="H22" i="46"/>
  <c r="H22" i="48"/>
  <c r="A21" i="46"/>
  <c r="A21" i="48"/>
  <c r="G19" i="46"/>
  <c r="G19" i="48"/>
  <c r="F16" i="46"/>
  <c r="F16" i="48"/>
  <c r="L14" i="46"/>
  <c r="L14" i="48"/>
  <c r="E13" i="46"/>
  <c r="E13" i="48"/>
  <c r="K11" i="46"/>
  <c r="K11" i="48"/>
  <c r="D10" i="46"/>
  <c r="D10" i="48"/>
  <c r="C7" i="46"/>
  <c r="C7" i="48"/>
  <c r="F119" i="46"/>
  <c r="F119" i="48"/>
  <c r="K114" i="46"/>
  <c r="K114" i="48"/>
  <c r="C110" i="46"/>
  <c r="C110" i="48"/>
  <c r="B107" i="46"/>
  <c r="B107" i="48"/>
  <c r="G102" i="46"/>
  <c r="G102" i="48"/>
  <c r="L97" i="46"/>
  <c r="L97" i="48"/>
  <c r="J91" i="46"/>
  <c r="J91" i="48"/>
  <c r="A84" i="46"/>
  <c r="A84" i="48"/>
  <c r="F79" i="46"/>
  <c r="F79" i="48"/>
  <c r="D73" i="46"/>
  <c r="D73" i="48"/>
  <c r="I68" i="46"/>
  <c r="I68" i="48"/>
  <c r="H65" i="46"/>
  <c r="H65" i="48"/>
  <c r="A64" i="46"/>
  <c r="A64" i="48"/>
  <c r="L57" i="46"/>
  <c r="L57" i="48"/>
  <c r="E56" i="46"/>
  <c r="E56" i="48"/>
  <c r="D53" i="46"/>
  <c r="D53" i="48"/>
  <c r="J51" i="46"/>
  <c r="J51" i="48"/>
  <c r="I48" i="46"/>
  <c r="I48" i="48"/>
  <c r="H45" i="46"/>
  <c r="H45" i="48"/>
  <c r="G42" i="46"/>
  <c r="G42" i="48"/>
  <c r="L37" i="46"/>
  <c r="L37" i="48"/>
  <c r="K34" i="46"/>
  <c r="K34" i="48"/>
  <c r="C30" i="46"/>
  <c r="C30" i="48"/>
  <c r="B27" i="46"/>
  <c r="B27" i="48"/>
  <c r="A24" i="46"/>
  <c r="A24" i="48"/>
  <c r="F19" i="46"/>
  <c r="F19" i="48"/>
  <c r="C10" i="46"/>
  <c r="C10" i="48"/>
  <c r="K117" i="46"/>
  <c r="K117" i="48"/>
  <c r="J114" i="46"/>
  <c r="J114" i="48"/>
  <c r="B110" i="46"/>
  <c r="B110" i="48"/>
  <c r="A107" i="46"/>
  <c r="A107" i="48"/>
  <c r="G105" i="46"/>
  <c r="G105" i="48"/>
  <c r="F102" i="46"/>
  <c r="F102" i="48"/>
  <c r="L100" i="46"/>
  <c r="L100" i="48"/>
  <c r="K97" i="46"/>
  <c r="K97" i="48"/>
  <c r="J94" i="46"/>
  <c r="J94" i="48"/>
  <c r="B90" i="46"/>
  <c r="B90" i="48"/>
  <c r="H88" i="46"/>
  <c r="H88" i="48"/>
  <c r="G85" i="46"/>
  <c r="G85" i="48"/>
  <c r="E79" i="46"/>
  <c r="E79" i="48"/>
  <c r="B70" i="46"/>
  <c r="B70" i="48"/>
  <c r="A67" i="46"/>
  <c r="A67" i="48"/>
  <c r="F62" i="46"/>
  <c r="F62" i="48"/>
  <c r="K57" i="46"/>
  <c r="K57" i="48"/>
  <c r="J54" i="46"/>
  <c r="J54" i="48"/>
  <c r="I51" i="46"/>
  <c r="I51" i="48"/>
  <c r="H48" i="46"/>
  <c r="H48" i="48"/>
  <c r="G45" i="46"/>
  <c r="G45" i="48"/>
  <c r="L40" i="46"/>
  <c r="L40" i="48"/>
  <c r="K37" i="46"/>
  <c r="K37" i="48"/>
  <c r="J34" i="46"/>
  <c r="J34" i="48"/>
  <c r="I31" i="46"/>
  <c r="I31" i="48"/>
  <c r="H28" i="46"/>
  <c r="H28" i="48"/>
  <c r="G25" i="46"/>
  <c r="G25" i="48"/>
  <c r="F22" i="46"/>
  <c r="F22" i="48"/>
  <c r="E19" i="46"/>
  <c r="E19" i="48"/>
  <c r="D16" i="46"/>
  <c r="D16" i="48"/>
  <c r="J14" i="46"/>
  <c r="J14" i="48"/>
  <c r="I11" i="46"/>
  <c r="I11" i="48"/>
  <c r="H8" i="46"/>
  <c r="H8" i="48"/>
  <c r="E122" i="46"/>
  <c r="E122" i="48"/>
  <c r="D119" i="46"/>
  <c r="D119" i="48"/>
  <c r="C116" i="46"/>
  <c r="C116" i="48"/>
  <c r="H111" i="46"/>
  <c r="H111" i="48"/>
  <c r="G108" i="46"/>
  <c r="G108" i="48"/>
  <c r="L103" i="46"/>
  <c r="L103" i="48"/>
  <c r="D99" i="46"/>
  <c r="D99" i="48"/>
  <c r="C96" i="46"/>
  <c r="C96" i="48"/>
  <c r="H91" i="46"/>
  <c r="H91" i="48"/>
  <c r="L83" i="46"/>
  <c r="L83" i="48"/>
  <c r="K80" i="46"/>
  <c r="K80" i="48"/>
  <c r="C76" i="46"/>
  <c r="C76" i="48"/>
  <c r="H71" i="46"/>
  <c r="H71" i="48"/>
  <c r="F65" i="46"/>
  <c r="F65" i="48"/>
  <c r="K60" i="46"/>
  <c r="K60" i="48"/>
  <c r="J57" i="46"/>
  <c r="J57" i="48"/>
  <c r="B53" i="46"/>
  <c r="B53" i="48"/>
  <c r="F45" i="46"/>
  <c r="F45" i="48"/>
  <c r="E42" i="46"/>
  <c r="E42" i="48"/>
  <c r="D39" i="46"/>
  <c r="D39" i="48"/>
  <c r="C36" i="46"/>
  <c r="C36" i="48"/>
  <c r="B33" i="46"/>
  <c r="B33" i="48"/>
  <c r="A30" i="46"/>
  <c r="A30" i="48"/>
  <c r="L23" i="46"/>
  <c r="L23" i="48"/>
  <c r="E22" i="46"/>
  <c r="E22" i="48"/>
  <c r="D19" i="46"/>
  <c r="D19" i="48"/>
  <c r="J17" i="46"/>
  <c r="J17" i="48"/>
  <c r="C16" i="46"/>
  <c r="C16" i="48"/>
  <c r="B13" i="46"/>
  <c r="B13" i="48"/>
  <c r="H11" i="46"/>
  <c r="H11" i="48"/>
  <c r="A10" i="46"/>
  <c r="A10" i="48"/>
  <c r="K123" i="46"/>
  <c r="K123" i="48"/>
  <c r="J120" i="46"/>
  <c r="J120" i="48"/>
  <c r="I117" i="46"/>
  <c r="I117" i="48"/>
  <c r="H114" i="46"/>
  <c r="H114" i="48"/>
  <c r="G111" i="46"/>
  <c r="G111" i="48"/>
  <c r="F108" i="46"/>
  <c r="F108" i="48"/>
  <c r="E105" i="46"/>
  <c r="E105" i="48"/>
  <c r="J100" i="46"/>
  <c r="J100" i="48"/>
  <c r="I97" i="46"/>
  <c r="I97" i="48"/>
  <c r="H94" i="46"/>
  <c r="H94" i="48"/>
  <c r="F88" i="46"/>
  <c r="F88" i="48"/>
  <c r="K83" i="46"/>
  <c r="K83" i="48"/>
  <c r="J80" i="46"/>
  <c r="J80" i="48"/>
  <c r="H74" i="46"/>
  <c r="H74" i="48"/>
  <c r="F68" i="46"/>
  <c r="F68" i="48"/>
  <c r="K63" i="46"/>
  <c r="K63" i="48"/>
  <c r="J60" i="46"/>
  <c r="J60" i="48"/>
  <c r="C59" i="46"/>
  <c r="C59" i="48"/>
  <c r="B56" i="46"/>
  <c r="B56" i="48"/>
  <c r="H54" i="46"/>
  <c r="H54" i="48"/>
  <c r="G51" i="46"/>
  <c r="G51" i="48"/>
  <c r="L46" i="46"/>
  <c r="L46" i="48"/>
  <c r="E45" i="46"/>
  <c r="E45" i="48"/>
  <c r="D42" i="46"/>
  <c r="D42" i="48"/>
  <c r="J40" i="46"/>
  <c r="J40" i="48"/>
  <c r="B36" i="46"/>
  <c r="B36" i="48"/>
  <c r="A33" i="46"/>
  <c r="A33" i="48"/>
  <c r="F28" i="46"/>
  <c r="F28" i="48"/>
  <c r="L26" i="46"/>
  <c r="L26" i="48"/>
  <c r="E25" i="46"/>
  <c r="E25" i="48"/>
  <c r="K23" i="46"/>
  <c r="K23" i="48"/>
  <c r="C19" i="46"/>
  <c r="C19" i="48"/>
  <c r="I17" i="46"/>
  <c r="I17" i="48"/>
  <c r="B16" i="46"/>
  <c r="B16" i="48"/>
  <c r="H14" i="46"/>
  <c r="H14" i="48"/>
  <c r="A13" i="46"/>
  <c r="A13" i="48"/>
  <c r="G11" i="46"/>
  <c r="G11" i="48"/>
  <c r="J123" i="46"/>
  <c r="J123" i="48"/>
  <c r="C122" i="46"/>
  <c r="C122" i="48"/>
  <c r="I120" i="46"/>
  <c r="I120" i="48"/>
  <c r="B119" i="46"/>
  <c r="B119" i="48"/>
  <c r="H117" i="46"/>
  <c r="H117" i="48"/>
  <c r="A116" i="46"/>
  <c r="A116" i="48"/>
  <c r="G114" i="46"/>
  <c r="G114" i="48"/>
  <c r="F111" i="46"/>
  <c r="F111" i="48"/>
  <c r="L109" i="46"/>
  <c r="L109" i="48"/>
  <c r="E108" i="46"/>
  <c r="E108" i="48"/>
  <c r="K106" i="46"/>
  <c r="K106" i="48"/>
  <c r="D105" i="46"/>
  <c r="D105" i="48"/>
  <c r="J103" i="46"/>
  <c r="J103" i="48"/>
  <c r="C102" i="46"/>
  <c r="C102" i="48"/>
  <c r="I100" i="46"/>
  <c r="I100" i="48"/>
  <c r="B99" i="46"/>
  <c r="B99" i="48"/>
  <c r="H97" i="46"/>
  <c r="H97" i="48"/>
  <c r="A96" i="46"/>
  <c r="A96" i="48"/>
  <c r="G94" i="46"/>
  <c r="G94" i="48"/>
  <c r="F91" i="46"/>
  <c r="F91" i="48"/>
  <c r="L89" i="46"/>
  <c r="L89" i="48"/>
  <c r="E88" i="46"/>
  <c r="E88" i="48"/>
  <c r="K86" i="46"/>
  <c r="K86" i="48"/>
  <c r="D85" i="46"/>
  <c r="D85" i="48"/>
  <c r="J83" i="46"/>
  <c r="J83" i="48"/>
  <c r="C82" i="46"/>
  <c r="C82" i="48"/>
  <c r="I80" i="46"/>
  <c r="I80" i="48"/>
  <c r="B79" i="46"/>
  <c r="B79" i="48"/>
  <c r="H77" i="46"/>
  <c r="H77" i="48"/>
  <c r="A76" i="46"/>
  <c r="A76" i="48"/>
  <c r="G74" i="46"/>
  <c r="G74" i="48"/>
  <c r="F71" i="46"/>
  <c r="F71" i="48"/>
  <c r="L69" i="46"/>
  <c r="L69" i="48"/>
  <c r="E68" i="46"/>
  <c r="E68" i="48"/>
  <c r="K66" i="46"/>
  <c r="K66" i="48"/>
  <c r="D65" i="46"/>
  <c r="D65" i="48"/>
  <c r="J63" i="46"/>
  <c r="J63" i="48"/>
  <c r="C62" i="46"/>
  <c r="C62" i="48"/>
  <c r="I60" i="46"/>
  <c r="I60" i="48"/>
  <c r="B59" i="46"/>
  <c r="B59" i="48"/>
  <c r="H57" i="46"/>
  <c r="H57" i="48"/>
  <c r="A56" i="46"/>
  <c r="A56" i="48"/>
  <c r="G54" i="46"/>
  <c r="G54" i="48"/>
  <c r="F51" i="46"/>
  <c r="F51" i="48"/>
  <c r="L49" i="46"/>
  <c r="L49" i="48"/>
  <c r="E48" i="46"/>
  <c r="E48" i="48"/>
  <c r="K46" i="46"/>
  <c r="K46" i="48"/>
  <c r="D45" i="46"/>
  <c r="D45" i="48"/>
  <c r="J43" i="46"/>
  <c r="J43" i="48"/>
  <c r="C42" i="46"/>
  <c r="C42" i="48"/>
  <c r="I40" i="46"/>
  <c r="I40" i="48"/>
  <c r="B39" i="46"/>
  <c r="B39" i="48"/>
  <c r="H37" i="46"/>
  <c r="H37" i="48"/>
  <c r="A36" i="46"/>
  <c r="A36" i="48"/>
  <c r="G34" i="46"/>
  <c r="G34" i="48"/>
  <c r="F31" i="46"/>
  <c r="F31" i="48"/>
  <c r="L29" i="46"/>
  <c r="L29" i="48"/>
  <c r="E28" i="46"/>
  <c r="E28" i="48"/>
  <c r="K26" i="46"/>
  <c r="K26" i="48"/>
  <c r="D25" i="46"/>
  <c r="D25" i="48"/>
  <c r="J23" i="46"/>
  <c r="J23" i="48"/>
  <c r="C22" i="46"/>
  <c r="C22" i="48"/>
  <c r="I20" i="46"/>
  <c r="I20" i="48"/>
  <c r="B19" i="46"/>
  <c r="B19" i="48"/>
  <c r="H17" i="46"/>
  <c r="H17" i="48"/>
  <c r="A16" i="46"/>
  <c r="A16" i="48"/>
  <c r="G14" i="46"/>
  <c r="G14" i="48"/>
  <c r="F11" i="46"/>
  <c r="F11" i="48"/>
  <c r="L9" i="46"/>
  <c r="L9" i="48"/>
  <c r="E8" i="46"/>
  <c r="E8" i="48"/>
  <c r="I123" i="46"/>
  <c r="I123" i="48"/>
  <c r="B122" i="46"/>
  <c r="B122" i="48"/>
  <c r="H120" i="46"/>
  <c r="H120" i="48"/>
  <c r="A119" i="46"/>
  <c r="A119" i="48"/>
  <c r="G117" i="46"/>
  <c r="G117" i="48"/>
  <c r="F114" i="46"/>
  <c r="F114" i="48"/>
  <c r="L112" i="46"/>
  <c r="L112" i="48"/>
  <c r="E111" i="46"/>
  <c r="E111" i="48"/>
  <c r="K109" i="46"/>
  <c r="K109" i="48"/>
  <c r="D108" i="46"/>
  <c r="D108" i="48"/>
  <c r="J106" i="46"/>
  <c r="J106" i="48"/>
  <c r="C105" i="46"/>
  <c r="C105" i="48"/>
  <c r="I103" i="46"/>
  <c r="I103" i="48"/>
  <c r="B102" i="46"/>
  <c r="B102" i="48"/>
  <c r="H100" i="46"/>
  <c r="H100" i="48"/>
  <c r="A99" i="46"/>
  <c r="A99" i="48"/>
  <c r="G97" i="46"/>
  <c r="G97" i="48"/>
  <c r="F94" i="46"/>
  <c r="F94" i="48"/>
  <c r="L92" i="46"/>
  <c r="L92" i="48"/>
  <c r="E91" i="46"/>
  <c r="E91" i="48"/>
  <c r="K89" i="46"/>
  <c r="K89" i="48"/>
  <c r="D88" i="46"/>
  <c r="D88" i="48"/>
  <c r="J86" i="46"/>
  <c r="J86" i="48"/>
  <c r="C85" i="46"/>
  <c r="C85" i="48"/>
  <c r="I83" i="46"/>
  <c r="I83" i="48"/>
  <c r="B82" i="46"/>
  <c r="B82" i="48"/>
  <c r="H80" i="46"/>
  <c r="H80" i="48"/>
  <c r="A79" i="46"/>
  <c r="A79" i="48"/>
  <c r="G77" i="46"/>
  <c r="G77" i="48"/>
  <c r="F74" i="46"/>
  <c r="F74" i="48"/>
  <c r="L72" i="46"/>
  <c r="L72" i="48"/>
  <c r="E71" i="46"/>
  <c r="E71" i="48"/>
  <c r="K69" i="46"/>
  <c r="K69" i="48"/>
  <c r="D68" i="46"/>
  <c r="D68" i="48"/>
  <c r="J66" i="46"/>
  <c r="J66" i="48"/>
  <c r="C65" i="46"/>
  <c r="C65" i="48"/>
  <c r="I63" i="46"/>
  <c r="I63" i="48"/>
  <c r="B62" i="46"/>
  <c r="B62" i="48"/>
  <c r="H60" i="46"/>
  <c r="H60" i="48"/>
  <c r="A59" i="46"/>
  <c r="A59" i="48"/>
  <c r="G57" i="46"/>
  <c r="G57" i="48"/>
  <c r="F54" i="46"/>
  <c r="F54" i="48"/>
  <c r="L52" i="46"/>
  <c r="L52" i="48"/>
  <c r="E51" i="46"/>
  <c r="E51" i="48"/>
  <c r="K49" i="46"/>
  <c r="K49" i="48"/>
  <c r="D48" i="46"/>
  <c r="D48" i="48"/>
  <c r="J46" i="46"/>
  <c r="J46" i="48"/>
  <c r="C45" i="46"/>
  <c r="C45" i="48"/>
  <c r="I43" i="46"/>
  <c r="I43" i="48"/>
  <c r="B42" i="46"/>
  <c r="B42" i="48"/>
  <c r="H40" i="46"/>
  <c r="H40" i="48"/>
  <c r="A39" i="46"/>
  <c r="A39" i="48"/>
  <c r="G37" i="46"/>
  <c r="G37" i="48"/>
  <c r="F34" i="46"/>
  <c r="F34" i="48"/>
  <c r="L32" i="46"/>
  <c r="L32" i="48"/>
  <c r="E31" i="46"/>
  <c r="E31" i="48"/>
  <c r="K29" i="46"/>
  <c r="K29" i="48"/>
  <c r="D28" i="46"/>
  <c r="D28" i="48"/>
  <c r="J26" i="46"/>
  <c r="J26" i="48"/>
  <c r="C25" i="46"/>
  <c r="C25" i="48"/>
  <c r="I23" i="46"/>
  <c r="I23" i="48"/>
  <c r="B22" i="46"/>
  <c r="B22" i="48"/>
  <c r="H20" i="46"/>
  <c r="H20" i="48"/>
  <c r="A19" i="46"/>
  <c r="A19" i="48"/>
  <c r="G17" i="46"/>
  <c r="G17" i="48"/>
  <c r="F14" i="46"/>
  <c r="F14" i="48"/>
  <c r="L12" i="46"/>
  <c r="L12" i="48"/>
  <c r="E11" i="46"/>
  <c r="E11" i="48"/>
  <c r="K9" i="46"/>
  <c r="K9" i="48"/>
  <c r="D8" i="46"/>
  <c r="D8" i="48"/>
  <c r="H123" i="46"/>
  <c r="H123" i="48"/>
  <c r="A122" i="46"/>
  <c r="A122" i="48"/>
  <c r="G120" i="46"/>
  <c r="G120" i="48"/>
  <c r="F117" i="46"/>
  <c r="F117" i="48"/>
  <c r="L115" i="46"/>
  <c r="L115" i="48"/>
  <c r="E114" i="46"/>
  <c r="E114" i="48"/>
  <c r="K112" i="46"/>
  <c r="K112" i="48"/>
  <c r="D111" i="46"/>
  <c r="D111" i="48"/>
  <c r="J109" i="46"/>
  <c r="J109" i="48"/>
  <c r="C108" i="46"/>
  <c r="C108" i="48"/>
  <c r="I106" i="46"/>
  <c r="I106" i="48"/>
  <c r="B105" i="46"/>
  <c r="B105" i="48"/>
  <c r="H103" i="46"/>
  <c r="H103" i="48"/>
  <c r="A102" i="46"/>
  <c r="A102" i="48"/>
  <c r="G100" i="46"/>
  <c r="G100" i="48"/>
  <c r="F97" i="46"/>
  <c r="F97" i="48"/>
  <c r="L95" i="46"/>
  <c r="L95" i="48"/>
  <c r="E94" i="46"/>
  <c r="E94" i="48"/>
  <c r="K92" i="46"/>
  <c r="K92" i="48"/>
  <c r="D91" i="46"/>
  <c r="D91" i="48"/>
  <c r="J89" i="46"/>
  <c r="J89" i="48"/>
  <c r="C88" i="46"/>
  <c r="C88" i="48"/>
  <c r="I86" i="46"/>
  <c r="I86" i="48"/>
  <c r="B85" i="46"/>
  <c r="B85" i="48"/>
  <c r="H83" i="46"/>
  <c r="H83" i="48"/>
  <c r="A82" i="46"/>
  <c r="A82" i="48"/>
  <c r="G80" i="46"/>
  <c r="G80" i="48"/>
  <c r="F77" i="46"/>
  <c r="F77" i="48"/>
  <c r="L75" i="46"/>
  <c r="L75" i="48"/>
  <c r="E74" i="46"/>
  <c r="E74" i="48"/>
  <c r="K72" i="46"/>
  <c r="K72" i="48"/>
  <c r="D71" i="46"/>
  <c r="D71" i="48"/>
  <c r="J69" i="46"/>
  <c r="J69" i="48"/>
  <c r="C68" i="46"/>
  <c r="C68" i="48"/>
  <c r="I66" i="46"/>
  <c r="I66" i="48"/>
  <c r="B65" i="46"/>
  <c r="B65" i="48"/>
  <c r="H63" i="46"/>
  <c r="H63" i="48"/>
  <c r="A62" i="46"/>
  <c r="A62" i="48"/>
  <c r="G60" i="46"/>
  <c r="G60" i="48"/>
  <c r="F57" i="46"/>
  <c r="F57" i="48"/>
  <c r="L55" i="46"/>
  <c r="L55" i="48"/>
  <c r="E54" i="46"/>
  <c r="E54" i="48"/>
  <c r="K52" i="46"/>
  <c r="K52" i="48"/>
  <c r="D51" i="46"/>
  <c r="D51" i="48"/>
  <c r="J49" i="46"/>
  <c r="J49" i="48"/>
  <c r="C48" i="46"/>
  <c r="C48" i="48"/>
  <c r="I46" i="46"/>
  <c r="I46" i="48"/>
  <c r="B45" i="46"/>
  <c r="B45" i="48"/>
  <c r="H43" i="46"/>
  <c r="H43" i="48"/>
  <c r="A42" i="46"/>
  <c r="A42" i="48"/>
  <c r="G40" i="46"/>
  <c r="G40" i="48"/>
  <c r="F37" i="46"/>
  <c r="F37" i="48"/>
  <c r="L35" i="46"/>
  <c r="L35" i="48"/>
  <c r="E34" i="46"/>
  <c r="E34" i="48"/>
  <c r="K32" i="46"/>
  <c r="K32" i="48"/>
  <c r="D31" i="46"/>
  <c r="D31" i="48"/>
  <c r="J29" i="46"/>
  <c r="J29" i="48"/>
  <c r="C28" i="46"/>
  <c r="C28" i="48"/>
  <c r="I26" i="46"/>
  <c r="I26" i="48"/>
  <c r="B25" i="46"/>
  <c r="B25" i="48"/>
  <c r="H23" i="46"/>
  <c r="H23" i="48"/>
  <c r="A22" i="46"/>
  <c r="A22" i="48"/>
  <c r="G20" i="46"/>
  <c r="G20" i="48"/>
  <c r="F17" i="46"/>
  <c r="F17" i="48"/>
  <c r="L15" i="46"/>
  <c r="L15" i="48"/>
  <c r="E14" i="46"/>
  <c r="E14" i="48"/>
  <c r="K12" i="46"/>
  <c r="K12" i="48"/>
  <c r="D11" i="46"/>
  <c r="D11" i="48"/>
  <c r="J9" i="46"/>
  <c r="J9" i="48"/>
  <c r="C8" i="46"/>
  <c r="C8" i="48"/>
  <c r="K68" i="46"/>
  <c r="K68" i="48"/>
  <c r="D110" i="46"/>
  <c r="D110" i="48"/>
  <c r="F56" i="46"/>
  <c r="F56" i="48"/>
  <c r="A104" i="46"/>
  <c r="A104" i="48"/>
  <c r="A44" i="46"/>
  <c r="A44" i="48"/>
  <c r="J74" i="46"/>
  <c r="J74" i="48"/>
  <c r="F105" i="46"/>
  <c r="F105" i="48"/>
  <c r="D59" i="46"/>
  <c r="D59" i="48"/>
  <c r="L86" i="46"/>
  <c r="L86" i="48"/>
  <c r="D62" i="46"/>
  <c r="D62" i="48"/>
  <c r="F8" i="46"/>
  <c r="F8" i="48"/>
  <c r="L118" i="46"/>
  <c r="L118" i="48"/>
  <c r="K95" i="46"/>
  <c r="K95" i="48"/>
  <c r="K75" i="46"/>
  <c r="K75" i="48"/>
  <c r="C51" i="46"/>
  <c r="C51" i="48"/>
  <c r="I9" i="46"/>
  <c r="I9" i="48"/>
  <c r="B111" i="46"/>
  <c r="B111" i="48"/>
  <c r="G86" i="46"/>
  <c r="G86" i="48"/>
  <c r="J35" i="46"/>
  <c r="J35" i="48"/>
  <c r="B6" i="46"/>
  <c r="B6" i="48"/>
  <c r="E123" i="46"/>
  <c r="E123" i="48"/>
  <c r="K121" i="46"/>
  <c r="K121" i="48"/>
  <c r="D120" i="46"/>
  <c r="D120" i="48"/>
  <c r="J118" i="46"/>
  <c r="J118" i="48"/>
  <c r="C117" i="46"/>
  <c r="C117" i="48"/>
  <c r="I115" i="46"/>
  <c r="I115" i="48"/>
  <c r="B114" i="46"/>
  <c r="B114" i="48"/>
  <c r="H112" i="46"/>
  <c r="H112" i="48"/>
  <c r="A111" i="46"/>
  <c r="A111" i="48"/>
  <c r="G109" i="46"/>
  <c r="G109" i="48"/>
  <c r="F106" i="46"/>
  <c r="F106" i="48"/>
  <c r="L104" i="46"/>
  <c r="L104" i="48"/>
  <c r="E103" i="46"/>
  <c r="E103" i="48"/>
  <c r="K101" i="46"/>
  <c r="K101" i="48"/>
  <c r="D100" i="46"/>
  <c r="D100" i="48"/>
  <c r="J98" i="46"/>
  <c r="J98" i="48"/>
  <c r="C97" i="46"/>
  <c r="C97" i="48"/>
  <c r="I95" i="46"/>
  <c r="I95" i="48"/>
  <c r="B94" i="46"/>
  <c r="B94" i="48"/>
  <c r="H92" i="46"/>
  <c r="H92" i="48"/>
  <c r="A91" i="46"/>
  <c r="A91" i="48"/>
  <c r="G89" i="46"/>
  <c r="G89" i="48"/>
  <c r="F86" i="46"/>
  <c r="F86" i="48"/>
  <c r="L84" i="46"/>
  <c r="L84" i="48"/>
  <c r="E83" i="46"/>
  <c r="E83" i="48"/>
  <c r="K81" i="46"/>
  <c r="K81" i="48"/>
  <c r="D80" i="46"/>
  <c r="D80" i="48"/>
  <c r="J78" i="46"/>
  <c r="J78" i="48"/>
  <c r="C77" i="46"/>
  <c r="C77" i="48"/>
  <c r="I75" i="46"/>
  <c r="I75" i="48"/>
  <c r="B74" i="46"/>
  <c r="B74" i="48"/>
  <c r="H72" i="46"/>
  <c r="H72" i="48"/>
  <c r="A71" i="46"/>
  <c r="A71" i="48"/>
  <c r="G69" i="46"/>
  <c r="G69" i="48"/>
  <c r="F66" i="46"/>
  <c r="F66" i="48"/>
  <c r="L64" i="46"/>
  <c r="L64" i="48"/>
  <c r="E63" i="46"/>
  <c r="E63" i="48"/>
  <c r="K61" i="46"/>
  <c r="K61" i="48"/>
  <c r="D60" i="46"/>
  <c r="D60" i="48"/>
  <c r="J58" i="46"/>
  <c r="J58" i="48"/>
  <c r="C57" i="46"/>
  <c r="C57" i="48"/>
  <c r="I55" i="46"/>
  <c r="I55" i="48"/>
  <c r="B54" i="46"/>
  <c r="B54" i="48"/>
  <c r="H52" i="46"/>
  <c r="H52" i="48"/>
  <c r="A51" i="46"/>
  <c r="A51" i="48"/>
  <c r="G49" i="46"/>
  <c r="G49" i="48"/>
  <c r="F46" i="46"/>
  <c r="F46" i="48"/>
  <c r="L44" i="46"/>
  <c r="L44" i="48"/>
  <c r="E43" i="46"/>
  <c r="E43" i="48"/>
  <c r="K41" i="46"/>
  <c r="K41" i="48"/>
  <c r="D40" i="46"/>
  <c r="D40" i="48"/>
  <c r="J38" i="46"/>
  <c r="J38" i="48"/>
  <c r="C37" i="46"/>
  <c r="C37" i="48"/>
  <c r="I35" i="46"/>
  <c r="I35" i="48"/>
  <c r="B34" i="46"/>
  <c r="B34" i="48"/>
  <c r="H32" i="46"/>
  <c r="H32" i="48"/>
  <c r="A31" i="46"/>
  <c r="A31" i="48"/>
  <c r="G29" i="46"/>
  <c r="G29" i="48"/>
  <c r="F26" i="46"/>
  <c r="F26" i="48"/>
  <c r="L24" i="46"/>
  <c r="L24" i="48"/>
  <c r="E23" i="46"/>
  <c r="E23" i="48"/>
  <c r="K21" i="46"/>
  <c r="K21" i="48"/>
  <c r="D20" i="46"/>
  <c r="D20" i="48"/>
  <c r="J18" i="46"/>
  <c r="J18" i="48"/>
  <c r="C17" i="46"/>
  <c r="C17" i="48"/>
  <c r="I15" i="46"/>
  <c r="I15" i="48"/>
  <c r="B14" i="46"/>
  <c r="B14" i="48"/>
  <c r="H12" i="46"/>
  <c r="H12" i="48"/>
  <c r="A11" i="46"/>
  <c r="A11" i="48"/>
  <c r="G9" i="46"/>
  <c r="G9" i="48"/>
  <c r="D107" i="46"/>
  <c r="D107" i="48"/>
  <c r="I105" i="46"/>
  <c r="I105" i="48"/>
  <c r="H62" i="46"/>
  <c r="H62" i="48"/>
  <c r="K74" i="46"/>
  <c r="K74" i="48"/>
  <c r="C93" i="46"/>
  <c r="C93" i="48"/>
  <c r="L123" i="46"/>
  <c r="L123" i="48"/>
  <c r="K100" i="46"/>
  <c r="K100" i="48"/>
  <c r="E62" i="46"/>
  <c r="E62" i="48"/>
  <c r="C79" i="46"/>
  <c r="C79" i="48"/>
  <c r="C111" i="46"/>
  <c r="C111" i="48"/>
  <c r="B88" i="46"/>
  <c r="B88" i="48"/>
  <c r="E77" i="46"/>
  <c r="E77" i="48"/>
  <c r="F40" i="46"/>
  <c r="F40" i="48"/>
  <c r="C11" i="46"/>
  <c r="C11" i="48"/>
  <c r="I112" i="46"/>
  <c r="I112" i="48"/>
  <c r="D97" i="46"/>
  <c r="D97" i="48"/>
  <c r="A88" i="46"/>
  <c r="A88" i="48"/>
  <c r="E80" i="46"/>
  <c r="E80" i="48"/>
  <c r="B71" i="46"/>
  <c r="B71" i="48"/>
  <c r="K58" i="46"/>
  <c r="K58" i="48"/>
  <c r="E20" i="46"/>
  <c r="E20" i="48"/>
  <c r="C6" i="46"/>
  <c r="C6" i="48"/>
  <c r="D123" i="46"/>
  <c r="D123" i="48"/>
  <c r="J121" i="46"/>
  <c r="J121" i="48"/>
  <c r="C120" i="46"/>
  <c r="C120" i="48"/>
  <c r="I118" i="46"/>
  <c r="I118" i="48"/>
  <c r="B117" i="46"/>
  <c r="B117" i="48"/>
  <c r="H115" i="46"/>
  <c r="H115" i="48"/>
  <c r="A114" i="46"/>
  <c r="A114" i="48"/>
  <c r="G112" i="46"/>
  <c r="G112" i="48"/>
  <c r="F109" i="46"/>
  <c r="F109" i="48"/>
  <c r="L107" i="46"/>
  <c r="L107" i="48"/>
  <c r="E106" i="46"/>
  <c r="E106" i="48"/>
  <c r="K104" i="46"/>
  <c r="K104" i="48"/>
  <c r="D103" i="46"/>
  <c r="D103" i="48"/>
  <c r="J101" i="46"/>
  <c r="J101" i="48"/>
  <c r="C100" i="46"/>
  <c r="C100" i="48"/>
  <c r="I98" i="46"/>
  <c r="I98" i="48"/>
  <c r="B97" i="46"/>
  <c r="B97" i="48"/>
  <c r="H95" i="46"/>
  <c r="H95" i="48"/>
  <c r="A94" i="46"/>
  <c r="A94" i="48"/>
  <c r="G92" i="46"/>
  <c r="G92" i="48"/>
  <c r="F89" i="46"/>
  <c r="F89" i="48"/>
  <c r="L87" i="46"/>
  <c r="L87" i="48"/>
  <c r="E86" i="46"/>
  <c r="E86" i="48"/>
  <c r="K84" i="46"/>
  <c r="K84" i="48"/>
  <c r="D83" i="46"/>
  <c r="D83" i="48"/>
  <c r="J81" i="46"/>
  <c r="J81" i="48"/>
  <c r="C80" i="46"/>
  <c r="C80" i="48"/>
  <c r="I78" i="46"/>
  <c r="I78" i="48"/>
  <c r="B77" i="46"/>
  <c r="B77" i="48"/>
  <c r="H75" i="46"/>
  <c r="H75" i="48"/>
  <c r="A74" i="46"/>
  <c r="A74" i="48"/>
  <c r="G72" i="46"/>
  <c r="G72" i="48"/>
  <c r="F69" i="46"/>
  <c r="F69" i="48"/>
  <c r="L67" i="46"/>
  <c r="L67" i="48"/>
  <c r="E66" i="46"/>
  <c r="E66" i="48"/>
  <c r="K64" i="46"/>
  <c r="K64" i="48"/>
  <c r="D63" i="46"/>
  <c r="D63" i="48"/>
  <c r="J61" i="46"/>
  <c r="J61" i="48"/>
  <c r="C60" i="46"/>
  <c r="C60" i="48"/>
  <c r="I58" i="46"/>
  <c r="I58" i="48"/>
  <c r="B57" i="46"/>
  <c r="B57" i="48"/>
  <c r="H55" i="46"/>
  <c r="H55" i="48"/>
  <c r="A54" i="46"/>
  <c r="A54" i="48"/>
  <c r="G52" i="46"/>
  <c r="G52" i="48"/>
  <c r="F49" i="46"/>
  <c r="F49" i="48"/>
  <c r="L47" i="46"/>
  <c r="L47" i="48"/>
  <c r="E46" i="46"/>
  <c r="E46" i="48"/>
  <c r="K44" i="46"/>
  <c r="K44" i="48"/>
  <c r="D43" i="46"/>
  <c r="D43" i="48"/>
  <c r="J41" i="46"/>
  <c r="J41" i="48"/>
  <c r="C40" i="46"/>
  <c r="C40" i="48"/>
  <c r="I38" i="46"/>
  <c r="I38" i="48"/>
  <c r="B37" i="46"/>
  <c r="B37" i="48"/>
  <c r="H35" i="46"/>
  <c r="H35" i="48"/>
  <c r="A34" i="46"/>
  <c r="A34" i="48"/>
  <c r="G32" i="46"/>
  <c r="G32" i="48"/>
  <c r="F29" i="46"/>
  <c r="F29" i="48"/>
  <c r="L27" i="46"/>
  <c r="L27" i="48"/>
  <c r="E26" i="46"/>
  <c r="E26" i="48"/>
  <c r="K24" i="46"/>
  <c r="K24" i="48"/>
  <c r="D23" i="46"/>
  <c r="D23" i="48"/>
  <c r="J21" i="46"/>
  <c r="J21" i="48"/>
  <c r="C20" i="46"/>
  <c r="C20" i="48"/>
  <c r="I18" i="46"/>
  <c r="I18" i="48"/>
  <c r="B17" i="46"/>
  <c r="B17" i="48"/>
  <c r="H15" i="46"/>
  <c r="H15" i="48"/>
  <c r="A14" i="46"/>
  <c r="A14" i="48"/>
  <c r="G12" i="46"/>
  <c r="G12" i="48"/>
  <c r="F9" i="46"/>
  <c r="F9" i="48"/>
  <c r="L7" i="46"/>
  <c r="L7" i="48"/>
  <c r="I122" i="46"/>
  <c r="I122" i="48"/>
  <c r="F96" i="46"/>
  <c r="F96" i="48"/>
  <c r="D50" i="46"/>
  <c r="D50" i="48"/>
  <c r="D93" i="46"/>
  <c r="D93" i="48"/>
  <c r="C73" i="46"/>
  <c r="C73" i="48"/>
  <c r="B113" i="46"/>
  <c r="B113" i="48"/>
  <c r="G88" i="46"/>
  <c r="G88" i="48"/>
  <c r="A113" i="46"/>
  <c r="A113" i="48"/>
  <c r="A73" i="46"/>
  <c r="A73" i="48"/>
  <c r="I109" i="46"/>
  <c r="I109" i="48"/>
  <c r="J92" i="46"/>
  <c r="J92" i="48"/>
  <c r="I69" i="46"/>
  <c r="I69" i="48"/>
  <c r="D34" i="46"/>
  <c r="D34" i="48"/>
  <c r="E100" i="46"/>
  <c r="E100" i="48"/>
  <c r="K38" i="46"/>
  <c r="K38" i="48"/>
  <c r="D6" i="46"/>
  <c r="D6" i="48"/>
  <c r="I121" i="46"/>
  <c r="I121" i="48"/>
  <c r="B120" i="46"/>
  <c r="B120" i="48"/>
  <c r="H118" i="46"/>
  <c r="H118" i="48"/>
  <c r="A117" i="46"/>
  <c r="A117" i="48"/>
  <c r="G115" i="46"/>
  <c r="G115" i="48"/>
  <c r="F112" i="46"/>
  <c r="F112" i="48"/>
  <c r="L110" i="46"/>
  <c r="L110" i="48"/>
  <c r="E109" i="46"/>
  <c r="E109" i="48"/>
  <c r="K107" i="46"/>
  <c r="K107" i="48"/>
  <c r="D106" i="46"/>
  <c r="D106" i="48"/>
  <c r="J104" i="46"/>
  <c r="J104" i="48"/>
  <c r="C103" i="46"/>
  <c r="C103" i="48"/>
  <c r="I101" i="46"/>
  <c r="I101" i="48"/>
  <c r="B100" i="46"/>
  <c r="B100" i="48"/>
  <c r="H98" i="46"/>
  <c r="H98" i="48"/>
  <c r="A97" i="46"/>
  <c r="A97" i="48"/>
  <c r="G95" i="46"/>
  <c r="G95" i="48"/>
  <c r="F92" i="46"/>
  <c r="F92" i="48"/>
  <c r="L90" i="46"/>
  <c r="L90" i="48"/>
  <c r="E89" i="46"/>
  <c r="E89" i="48"/>
  <c r="K87" i="46"/>
  <c r="K87" i="48"/>
  <c r="D86" i="46"/>
  <c r="D86" i="48"/>
  <c r="J84" i="46"/>
  <c r="J84" i="48"/>
  <c r="C83" i="46"/>
  <c r="C83" i="48"/>
  <c r="I81" i="46"/>
  <c r="I81" i="48"/>
  <c r="B80" i="46"/>
  <c r="B80" i="48"/>
  <c r="H78" i="46"/>
  <c r="H78" i="48"/>
  <c r="A77" i="46"/>
  <c r="A77" i="48"/>
  <c r="G75" i="46"/>
  <c r="G75" i="48"/>
  <c r="F72" i="46"/>
  <c r="F72" i="48"/>
  <c r="L70" i="46"/>
  <c r="L70" i="48"/>
  <c r="E69" i="46"/>
  <c r="E69" i="48"/>
  <c r="K67" i="46"/>
  <c r="K67" i="48"/>
  <c r="D66" i="46"/>
  <c r="D66" i="48"/>
  <c r="J64" i="46"/>
  <c r="J64" i="48"/>
  <c r="C63" i="46"/>
  <c r="C63" i="48"/>
  <c r="I61" i="46"/>
  <c r="I61" i="48"/>
  <c r="B60" i="46"/>
  <c r="B60" i="48"/>
  <c r="H58" i="46"/>
  <c r="H58" i="48"/>
  <c r="A57" i="46"/>
  <c r="A57" i="48"/>
  <c r="G55" i="46"/>
  <c r="G55" i="48"/>
  <c r="F52" i="46"/>
  <c r="F52" i="48"/>
  <c r="L50" i="46"/>
  <c r="L50" i="48"/>
  <c r="E49" i="46"/>
  <c r="E49" i="48"/>
  <c r="K47" i="46"/>
  <c r="K47" i="48"/>
  <c r="D46" i="46"/>
  <c r="D46" i="48"/>
  <c r="J44" i="46"/>
  <c r="J44" i="48"/>
  <c r="C43" i="46"/>
  <c r="C43" i="48"/>
  <c r="I41" i="46"/>
  <c r="I41" i="48"/>
  <c r="B40" i="46"/>
  <c r="B40" i="48"/>
  <c r="H38" i="46"/>
  <c r="H38" i="48"/>
  <c r="A37" i="46"/>
  <c r="A37" i="48"/>
  <c r="G35" i="46"/>
  <c r="G35" i="48"/>
  <c r="F32" i="46"/>
  <c r="F32" i="48"/>
  <c r="L30" i="46"/>
  <c r="L30" i="48"/>
  <c r="E29" i="46"/>
  <c r="E29" i="48"/>
  <c r="K27" i="46"/>
  <c r="K27" i="48"/>
  <c r="D26" i="46"/>
  <c r="D26" i="48"/>
  <c r="J24" i="46"/>
  <c r="J24" i="48"/>
  <c r="C23" i="46"/>
  <c r="C23" i="48"/>
  <c r="I21" i="46"/>
  <c r="I21" i="48"/>
  <c r="B20" i="46"/>
  <c r="B20" i="48"/>
  <c r="H18" i="46"/>
  <c r="H18" i="48"/>
  <c r="A17" i="46"/>
  <c r="A17" i="48"/>
  <c r="G15" i="46"/>
  <c r="G15" i="48"/>
  <c r="F12" i="46"/>
  <c r="F12" i="48"/>
  <c r="L10" i="46"/>
  <c r="L10" i="48"/>
  <c r="E9" i="46"/>
  <c r="E9" i="48"/>
  <c r="K7" i="46"/>
  <c r="K7" i="48"/>
  <c r="F73" i="46"/>
  <c r="F73" i="48"/>
  <c r="J108" i="46"/>
  <c r="J108" i="48"/>
  <c r="B84" i="46"/>
  <c r="B84" i="48"/>
  <c r="A61" i="46"/>
  <c r="A61" i="48"/>
  <c r="J8" i="46"/>
  <c r="J8" i="48"/>
  <c r="G122" i="46"/>
  <c r="G122" i="48"/>
  <c r="I111" i="46"/>
  <c r="I111" i="48"/>
  <c r="J117" i="46"/>
  <c r="J117" i="48"/>
  <c r="J77" i="46"/>
  <c r="J77" i="48"/>
  <c r="C119" i="46"/>
  <c r="C119" i="48"/>
  <c r="A93" i="46"/>
  <c r="A93" i="48"/>
  <c r="C39" i="46"/>
  <c r="C39" i="48"/>
  <c r="A6" i="46"/>
  <c r="A6" i="48"/>
  <c r="B91" i="46"/>
  <c r="B91" i="48"/>
  <c r="I32" i="46"/>
  <c r="I32" i="48"/>
  <c r="C123" i="46"/>
  <c r="C123" i="48"/>
  <c r="E6" i="46"/>
  <c r="E6" i="48"/>
  <c r="B123" i="46"/>
  <c r="B123" i="48"/>
  <c r="H121" i="46"/>
  <c r="H121" i="48"/>
  <c r="A120" i="46"/>
  <c r="A120" i="48"/>
  <c r="G118" i="46"/>
  <c r="G118" i="48"/>
  <c r="F115" i="46"/>
  <c r="F115" i="48"/>
  <c r="L113" i="46"/>
  <c r="L113" i="48"/>
  <c r="E112" i="46"/>
  <c r="E112" i="48"/>
  <c r="K110" i="46"/>
  <c r="K110" i="48"/>
  <c r="D109" i="46"/>
  <c r="D109" i="48"/>
  <c r="J107" i="46"/>
  <c r="J107" i="48"/>
  <c r="C106" i="46"/>
  <c r="C106" i="48"/>
  <c r="I104" i="46"/>
  <c r="I104" i="48"/>
  <c r="B103" i="46"/>
  <c r="B103" i="48"/>
  <c r="H101" i="46"/>
  <c r="H101" i="48"/>
  <c r="A100" i="46"/>
  <c r="A100" i="48"/>
  <c r="G98" i="46"/>
  <c r="G98" i="48"/>
  <c r="F95" i="46"/>
  <c r="F95" i="48"/>
  <c r="L93" i="46"/>
  <c r="L93" i="48"/>
  <c r="E92" i="46"/>
  <c r="E92" i="48"/>
  <c r="K90" i="46"/>
  <c r="K90" i="48"/>
  <c r="D89" i="46"/>
  <c r="D89" i="48"/>
  <c r="J87" i="46"/>
  <c r="J87" i="48"/>
  <c r="C86" i="46"/>
  <c r="C86" i="48"/>
  <c r="I84" i="46"/>
  <c r="I84" i="48"/>
  <c r="B83" i="46"/>
  <c r="B83" i="48"/>
  <c r="H81" i="46"/>
  <c r="H81" i="48"/>
  <c r="A80" i="46"/>
  <c r="A80" i="48"/>
  <c r="G78" i="46"/>
  <c r="G78" i="48"/>
  <c r="F75" i="46"/>
  <c r="F75" i="48"/>
  <c r="L73" i="46"/>
  <c r="L73" i="48"/>
  <c r="E72" i="46"/>
  <c r="E72" i="48"/>
  <c r="K70" i="46"/>
  <c r="K70" i="48"/>
  <c r="D69" i="46"/>
  <c r="D69" i="48"/>
  <c r="J67" i="46"/>
  <c r="J67" i="48"/>
  <c r="C66" i="46"/>
  <c r="C66" i="48"/>
  <c r="I64" i="46"/>
  <c r="I64" i="48"/>
  <c r="B63" i="46"/>
  <c r="B63" i="48"/>
  <c r="H61" i="46"/>
  <c r="H61" i="48"/>
  <c r="A60" i="46"/>
  <c r="A60" i="48"/>
  <c r="G58" i="46"/>
  <c r="G58" i="48"/>
  <c r="F55" i="46"/>
  <c r="F55" i="48"/>
  <c r="L53" i="46"/>
  <c r="L53" i="48"/>
  <c r="E52" i="46"/>
  <c r="E52" i="48"/>
  <c r="K50" i="46"/>
  <c r="K50" i="48"/>
  <c r="D49" i="46"/>
  <c r="D49" i="48"/>
  <c r="J47" i="46"/>
  <c r="J47" i="48"/>
  <c r="C46" i="46"/>
  <c r="C46" i="48"/>
  <c r="I44" i="46"/>
  <c r="I44" i="48"/>
  <c r="B43" i="46"/>
  <c r="B43" i="48"/>
  <c r="H41" i="46"/>
  <c r="H41" i="48"/>
  <c r="A40" i="46"/>
  <c r="A40" i="48"/>
  <c r="G38" i="46"/>
  <c r="G38" i="48"/>
  <c r="F35" i="46"/>
  <c r="F35" i="48"/>
  <c r="L33" i="46"/>
  <c r="L33" i="48"/>
  <c r="E32" i="46"/>
  <c r="E32" i="48"/>
  <c r="K30" i="46"/>
  <c r="K30" i="48"/>
  <c r="D29" i="46"/>
  <c r="D29" i="48"/>
  <c r="J27" i="46"/>
  <c r="J27" i="48"/>
  <c r="C26" i="46"/>
  <c r="C26" i="48"/>
  <c r="I24" i="46"/>
  <c r="I24" i="48"/>
  <c r="B23" i="46"/>
  <c r="B23" i="48"/>
  <c r="H21" i="46"/>
  <c r="H21" i="48"/>
  <c r="A20" i="46"/>
  <c r="A20" i="48"/>
  <c r="G18" i="46"/>
  <c r="G18" i="48"/>
  <c r="F15" i="46"/>
  <c r="F15" i="48"/>
  <c r="L13" i="46"/>
  <c r="L13" i="48"/>
  <c r="E12" i="46"/>
  <c r="E12" i="48"/>
  <c r="K10" i="46"/>
  <c r="K10" i="48"/>
  <c r="D9" i="46"/>
  <c r="D9" i="48"/>
  <c r="J7" i="46"/>
  <c r="J7" i="48"/>
  <c r="I85" i="46"/>
  <c r="I85" i="48"/>
  <c r="I45" i="46"/>
  <c r="I45" i="48"/>
  <c r="I108" i="46"/>
  <c r="I108" i="48"/>
  <c r="G62" i="46"/>
  <c r="G62" i="48"/>
  <c r="K77" i="46"/>
  <c r="K77" i="48"/>
  <c r="E82" i="46"/>
  <c r="E82" i="48"/>
  <c r="D102" i="46"/>
  <c r="D102" i="48"/>
  <c r="L66" i="46"/>
  <c r="L66" i="48"/>
  <c r="I89" i="46"/>
  <c r="I89" i="48"/>
  <c r="G43" i="46"/>
  <c r="G43" i="48"/>
  <c r="L121" i="46"/>
  <c r="L121" i="48"/>
  <c r="J115" i="46"/>
  <c r="J115" i="48"/>
  <c r="G106" i="46"/>
  <c r="G106" i="48"/>
  <c r="J95" i="46"/>
  <c r="J95" i="48"/>
  <c r="K78" i="46"/>
  <c r="K78" i="48"/>
  <c r="F63" i="46"/>
  <c r="F63" i="48"/>
  <c r="F43" i="46"/>
  <c r="F43" i="48"/>
  <c r="I12" i="46"/>
  <c r="I12" i="48"/>
  <c r="L116" i="46"/>
  <c r="L116" i="48"/>
  <c r="C109" i="46"/>
  <c r="C109" i="48"/>
  <c r="B106" i="46"/>
  <c r="B106" i="48"/>
  <c r="A103" i="46"/>
  <c r="A103" i="48"/>
  <c r="F98" i="46"/>
  <c r="F98" i="48"/>
  <c r="L96" i="46"/>
  <c r="L96" i="48"/>
  <c r="E95" i="46"/>
  <c r="E95" i="48"/>
  <c r="D92" i="46"/>
  <c r="D92" i="48"/>
  <c r="J90" i="46"/>
  <c r="J90" i="48"/>
  <c r="C89" i="46"/>
  <c r="C89" i="48"/>
  <c r="I87" i="46"/>
  <c r="I87" i="48"/>
  <c r="B86" i="46"/>
  <c r="B86" i="48"/>
  <c r="H84" i="46"/>
  <c r="H84" i="48"/>
  <c r="A83" i="46"/>
  <c r="A83" i="48"/>
  <c r="G81" i="46"/>
  <c r="G81" i="48"/>
  <c r="F78" i="46"/>
  <c r="F78" i="48"/>
  <c r="L76" i="46"/>
  <c r="L76" i="48"/>
  <c r="E75" i="46"/>
  <c r="E75" i="48"/>
  <c r="K73" i="46"/>
  <c r="K73" i="48"/>
  <c r="D72" i="46"/>
  <c r="D72" i="48"/>
  <c r="J70" i="46"/>
  <c r="J70" i="48"/>
  <c r="C69" i="46"/>
  <c r="C69" i="48"/>
  <c r="I67" i="46"/>
  <c r="I67" i="48"/>
  <c r="B66" i="46"/>
  <c r="B66" i="48"/>
  <c r="H64" i="46"/>
  <c r="H64" i="48"/>
  <c r="A63" i="46"/>
  <c r="A63" i="48"/>
  <c r="G61" i="46"/>
  <c r="G61" i="48"/>
  <c r="F58" i="46"/>
  <c r="F58" i="48"/>
  <c r="L56" i="46"/>
  <c r="L56" i="48"/>
  <c r="E55" i="46"/>
  <c r="E55" i="48"/>
  <c r="K53" i="46"/>
  <c r="K53" i="48"/>
  <c r="D52" i="46"/>
  <c r="D52" i="48"/>
  <c r="J50" i="46"/>
  <c r="J50" i="48"/>
  <c r="C49" i="46"/>
  <c r="C49" i="48"/>
  <c r="I47" i="46"/>
  <c r="I47" i="48"/>
  <c r="B46" i="46"/>
  <c r="B46" i="48"/>
  <c r="H44" i="46"/>
  <c r="H44" i="48"/>
  <c r="A43" i="46"/>
  <c r="A43" i="48"/>
  <c r="G41" i="46"/>
  <c r="G41" i="48"/>
  <c r="F38" i="46"/>
  <c r="F38" i="48"/>
  <c r="L36" i="46"/>
  <c r="L36" i="48"/>
  <c r="E35" i="46"/>
  <c r="E35" i="48"/>
  <c r="K33" i="46"/>
  <c r="K33" i="48"/>
  <c r="D32" i="46"/>
  <c r="D32" i="48"/>
  <c r="J30" i="46"/>
  <c r="J30" i="48"/>
  <c r="C29" i="46"/>
  <c r="C29" i="48"/>
  <c r="I27" i="46"/>
  <c r="I27" i="48"/>
  <c r="B26" i="46"/>
  <c r="B26" i="48"/>
  <c r="H24" i="46"/>
  <c r="H24" i="48"/>
  <c r="A23" i="46"/>
  <c r="A23" i="48"/>
  <c r="G21" i="46"/>
  <c r="G21" i="48"/>
  <c r="F18" i="46"/>
  <c r="F18" i="48"/>
  <c r="L16" i="46"/>
  <c r="L16" i="48"/>
  <c r="E15" i="46"/>
  <c r="E15" i="48"/>
  <c r="K13" i="46"/>
  <c r="K13" i="48"/>
  <c r="D12" i="46"/>
  <c r="D12" i="48"/>
  <c r="J10" i="46"/>
  <c r="J10" i="48"/>
  <c r="C9" i="46"/>
  <c r="C9" i="48"/>
  <c r="I7" i="46"/>
  <c r="I7" i="48"/>
  <c r="J65" i="46"/>
  <c r="J65" i="48"/>
  <c r="G79" i="46"/>
  <c r="G79" i="48"/>
  <c r="C90" i="46"/>
  <c r="C90" i="48"/>
  <c r="E119" i="46"/>
  <c r="E119" i="48"/>
  <c r="A7" i="46"/>
  <c r="A7" i="48"/>
  <c r="D122" i="46"/>
  <c r="D122" i="48"/>
  <c r="G71" i="46"/>
  <c r="G71" i="48"/>
  <c r="E117" i="46"/>
  <c r="E117" i="48"/>
  <c r="L98" i="46"/>
  <c r="L98" i="48"/>
  <c r="F80" i="46"/>
  <c r="F80" i="48"/>
  <c r="E57" i="46"/>
  <c r="E57" i="48"/>
  <c r="K15" i="46"/>
  <c r="K15" i="48"/>
  <c r="C114" i="46"/>
  <c r="C114" i="48"/>
  <c r="F83" i="46"/>
  <c r="F83" i="48"/>
  <c r="B31" i="46"/>
  <c r="B31" i="48"/>
  <c r="A123" i="46"/>
  <c r="A123" i="48"/>
  <c r="K113" i="46"/>
  <c r="K113" i="48"/>
  <c r="I107" i="46"/>
  <c r="I107" i="48"/>
  <c r="G101" i="46"/>
  <c r="G101" i="48"/>
  <c r="K93" i="46"/>
  <c r="K93" i="48"/>
  <c r="G6" i="46"/>
  <c r="G6" i="48"/>
  <c r="F121" i="46"/>
  <c r="F121" i="48"/>
  <c r="L119" i="46"/>
  <c r="L119" i="48"/>
  <c r="E118" i="46"/>
  <c r="E118" i="48"/>
  <c r="K116" i="46"/>
  <c r="K116" i="48"/>
  <c r="D115" i="46"/>
  <c r="D115" i="48"/>
  <c r="J113" i="46"/>
  <c r="J113" i="48"/>
  <c r="C112" i="46"/>
  <c r="C112" i="48"/>
  <c r="I110" i="46"/>
  <c r="I110" i="48"/>
  <c r="B109" i="46"/>
  <c r="B109" i="48"/>
  <c r="H107" i="46"/>
  <c r="H107" i="48"/>
  <c r="A106" i="46"/>
  <c r="A106" i="48"/>
  <c r="G104" i="46"/>
  <c r="G104" i="48"/>
  <c r="F101" i="46"/>
  <c r="F101" i="48"/>
  <c r="L99" i="46"/>
  <c r="L99" i="48"/>
  <c r="E98" i="46"/>
  <c r="E98" i="48"/>
  <c r="K96" i="46"/>
  <c r="K96" i="48"/>
  <c r="D95" i="46"/>
  <c r="D95" i="48"/>
  <c r="J93" i="46"/>
  <c r="J93" i="48"/>
  <c r="C92" i="46"/>
  <c r="C92" i="48"/>
  <c r="I90" i="46"/>
  <c r="I90" i="48"/>
  <c r="B89" i="46"/>
  <c r="B89" i="48"/>
  <c r="H87" i="46"/>
  <c r="H87" i="48"/>
  <c r="A86" i="46"/>
  <c r="A86" i="48"/>
  <c r="G84" i="46"/>
  <c r="G84" i="48"/>
  <c r="F81" i="46"/>
  <c r="F81" i="48"/>
  <c r="L79" i="46"/>
  <c r="L79" i="48"/>
  <c r="E78" i="46"/>
  <c r="E78" i="48"/>
  <c r="K76" i="46"/>
  <c r="K76" i="48"/>
  <c r="D75" i="46"/>
  <c r="D75" i="48"/>
  <c r="J73" i="46"/>
  <c r="J73" i="48"/>
  <c r="C72" i="46"/>
  <c r="C72" i="48"/>
  <c r="I70" i="46"/>
  <c r="I70" i="48"/>
  <c r="B69" i="46"/>
  <c r="B69" i="48"/>
  <c r="H67" i="46"/>
  <c r="H67" i="48"/>
  <c r="A66" i="46"/>
  <c r="A66" i="48"/>
  <c r="G64" i="46"/>
  <c r="G64" i="48"/>
  <c r="F61" i="46"/>
  <c r="F61" i="48"/>
  <c r="L59" i="46"/>
  <c r="L59" i="48"/>
  <c r="E58" i="46"/>
  <c r="E58" i="48"/>
  <c r="K56" i="46"/>
  <c r="K56" i="48"/>
  <c r="D55" i="46"/>
  <c r="D55" i="48"/>
  <c r="J53" i="46"/>
  <c r="J53" i="48"/>
  <c r="C52" i="46"/>
  <c r="C52" i="48"/>
  <c r="I50" i="46"/>
  <c r="I50" i="48"/>
  <c r="B49" i="46"/>
  <c r="B49" i="48"/>
  <c r="H47" i="46"/>
  <c r="H47" i="48"/>
  <c r="A46" i="46"/>
  <c r="A46" i="48"/>
  <c r="G44" i="46"/>
  <c r="G44" i="48"/>
  <c r="F41" i="46"/>
  <c r="F41" i="48"/>
  <c r="L39" i="46"/>
  <c r="L39" i="48"/>
  <c r="E38" i="46"/>
  <c r="E38" i="48"/>
  <c r="K36" i="46"/>
  <c r="K36" i="48"/>
  <c r="D35" i="46"/>
  <c r="D35" i="48"/>
  <c r="J33" i="46"/>
  <c r="J33" i="48"/>
  <c r="C32" i="46"/>
  <c r="C32" i="48"/>
  <c r="I30" i="46"/>
  <c r="I30" i="48"/>
  <c r="B29" i="46"/>
  <c r="B29" i="48"/>
  <c r="H27" i="46"/>
  <c r="H27" i="48"/>
  <c r="A26" i="46"/>
  <c r="A26" i="48"/>
  <c r="G24" i="46"/>
  <c r="G24" i="48"/>
  <c r="F21" i="46"/>
  <c r="F21" i="48"/>
  <c r="L19" i="46"/>
  <c r="L19" i="48"/>
  <c r="E18" i="46"/>
  <c r="E18" i="48"/>
  <c r="K16" i="46"/>
  <c r="K16" i="48"/>
  <c r="D15" i="46"/>
  <c r="D15" i="48"/>
  <c r="J13" i="46"/>
  <c r="J13" i="48"/>
  <c r="C12" i="46"/>
  <c r="C12" i="48"/>
  <c r="I10" i="46"/>
  <c r="I10" i="48"/>
  <c r="B9" i="46"/>
  <c r="B9" i="48"/>
  <c r="H7" i="46"/>
  <c r="H7" i="48"/>
  <c r="K6" i="46"/>
  <c r="K6" i="48"/>
  <c r="G76" i="46"/>
  <c r="G76" i="48"/>
  <c r="E113" i="46"/>
  <c r="E113" i="48"/>
  <c r="E53" i="46"/>
  <c r="E53" i="48"/>
  <c r="E96" i="46"/>
  <c r="E96" i="48"/>
  <c r="J31" i="46"/>
  <c r="J31" i="48"/>
  <c r="E99" i="46"/>
  <c r="E99" i="48"/>
  <c r="E59" i="46"/>
  <c r="E59" i="48"/>
  <c r="C99" i="46"/>
  <c r="C99" i="48"/>
  <c r="I77" i="46"/>
  <c r="I77" i="48"/>
  <c r="J20" i="46"/>
  <c r="J20" i="48"/>
  <c r="A85" i="46"/>
  <c r="A85" i="48"/>
  <c r="K118" i="46"/>
  <c r="K118" i="48"/>
  <c r="A108" i="46"/>
  <c r="A108" i="48"/>
  <c r="C94" i="46"/>
  <c r="C94" i="48"/>
  <c r="C74" i="46"/>
  <c r="C74" i="48"/>
  <c r="I52" i="46"/>
  <c r="I52" i="48"/>
  <c r="H9" i="46"/>
  <c r="H9" i="48"/>
  <c r="G121" i="46"/>
  <c r="G121" i="48"/>
  <c r="D112" i="46"/>
  <c r="D112" i="48"/>
  <c r="K119" i="46"/>
  <c r="K119" i="48"/>
  <c r="B112" i="46"/>
  <c r="B112" i="48"/>
  <c r="F104" i="46"/>
  <c r="F104" i="48"/>
  <c r="K99" i="46"/>
  <c r="K99" i="48"/>
  <c r="D98" i="46"/>
  <c r="D98" i="48"/>
  <c r="C95" i="46"/>
  <c r="C95" i="48"/>
  <c r="I93" i="46"/>
  <c r="I93" i="48"/>
  <c r="B92" i="46"/>
  <c r="B92" i="48"/>
  <c r="H90" i="46"/>
  <c r="H90" i="48"/>
  <c r="A89" i="46"/>
  <c r="A89" i="48"/>
  <c r="G87" i="46"/>
  <c r="G87" i="48"/>
  <c r="F84" i="46"/>
  <c r="F84" i="48"/>
  <c r="L82" i="46"/>
  <c r="L82" i="48"/>
  <c r="E81" i="46"/>
  <c r="E81" i="48"/>
  <c r="K79" i="46"/>
  <c r="K79" i="48"/>
  <c r="D78" i="46"/>
  <c r="D78" i="48"/>
  <c r="J76" i="46"/>
  <c r="J76" i="48"/>
  <c r="C75" i="46"/>
  <c r="C75" i="48"/>
  <c r="I73" i="46"/>
  <c r="I73" i="48"/>
  <c r="B72" i="46"/>
  <c r="B72" i="48"/>
  <c r="H70" i="46"/>
  <c r="H70" i="48"/>
  <c r="A69" i="46"/>
  <c r="A69" i="48"/>
  <c r="G67" i="46"/>
  <c r="G67" i="48"/>
  <c r="F64" i="46"/>
  <c r="F64" i="48"/>
  <c r="L62" i="46"/>
  <c r="L62" i="48"/>
  <c r="E61" i="46"/>
  <c r="E61" i="48"/>
  <c r="K59" i="46"/>
  <c r="K59" i="48"/>
  <c r="D58" i="46"/>
  <c r="D58" i="48"/>
  <c r="J56" i="46"/>
  <c r="J56" i="48"/>
  <c r="C55" i="46"/>
  <c r="C55" i="48"/>
  <c r="I53" i="46"/>
  <c r="I53" i="48"/>
  <c r="B52" i="46"/>
  <c r="B52" i="48"/>
  <c r="H50" i="46"/>
  <c r="H50" i="48"/>
  <c r="A49" i="46"/>
  <c r="A49" i="48"/>
  <c r="G47" i="46"/>
  <c r="G47" i="48"/>
  <c r="F44" i="46"/>
  <c r="F44" i="48"/>
  <c r="L42" i="46"/>
  <c r="L42" i="48"/>
  <c r="E41" i="46"/>
  <c r="E41" i="48"/>
  <c r="K39" i="46"/>
  <c r="K39" i="48"/>
  <c r="D38" i="46"/>
  <c r="D38" i="48"/>
  <c r="J36" i="46"/>
  <c r="J36" i="48"/>
  <c r="C35" i="46"/>
  <c r="C35" i="48"/>
  <c r="I33" i="46"/>
  <c r="I33" i="48"/>
  <c r="B32" i="46"/>
  <c r="B32" i="48"/>
  <c r="H30" i="46"/>
  <c r="H30" i="48"/>
  <c r="A29" i="46"/>
  <c r="A29" i="48"/>
  <c r="G27" i="46"/>
  <c r="G27" i="48"/>
  <c r="F24" i="46"/>
  <c r="F24" i="48"/>
  <c r="L22" i="46"/>
  <c r="L22" i="48"/>
  <c r="E21" i="46"/>
  <c r="E21" i="48"/>
  <c r="K19" i="46"/>
  <c r="K19" i="48"/>
  <c r="D18" i="46"/>
  <c r="D18" i="48"/>
  <c r="J16" i="46"/>
  <c r="J16" i="48"/>
  <c r="C15" i="46"/>
  <c r="C15" i="48"/>
  <c r="I13" i="46"/>
  <c r="I13" i="48"/>
  <c r="B12" i="46"/>
  <c r="B12" i="48"/>
  <c r="H10" i="46"/>
  <c r="H10" i="48"/>
  <c r="A9" i="46"/>
  <c r="A9" i="48"/>
  <c r="G7" i="46"/>
  <c r="G7" i="48"/>
  <c r="E110" i="46"/>
  <c r="E110" i="48"/>
  <c r="F116" i="46"/>
  <c r="F116" i="48"/>
  <c r="J88" i="46"/>
  <c r="J88" i="48"/>
  <c r="G39" i="46"/>
  <c r="G39" i="48"/>
  <c r="E116" i="46"/>
  <c r="E116" i="48"/>
  <c r="I88" i="46"/>
  <c r="I88" i="48"/>
  <c r="F59" i="46"/>
  <c r="F59" i="48"/>
  <c r="I8" i="46"/>
  <c r="I8" i="48"/>
  <c r="L80" i="46"/>
  <c r="L80" i="48"/>
  <c r="B93" i="46"/>
  <c r="B93" i="48"/>
  <c r="L106" i="46"/>
  <c r="L106" i="48"/>
  <c r="E85" i="46"/>
  <c r="E85" i="48"/>
  <c r="H34" i="46"/>
  <c r="H34" i="48"/>
  <c r="D114" i="46"/>
  <c r="D114" i="48"/>
  <c r="J75" i="46"/>
  <c r="J75" i="48"/>
  <c r="F118" i="46"/>
  <c r="F118" i="48"/>
  <c r="J110" i="46"/>
  <c r="J110" i="48"/>
  <c r="L122" i="46"/>
  <c r="L122" i="48"/>
  <c r="I113" i="46"/>
  <c r="I113" i="48"/>
  <c r="E101" i="46"/>
  <c r="E101" i="48"/>
  <c r="K122" i="46"/>
  <c r="K122" i="48"/>
  <c r="J119" i="46"/>
  <c r="J119" i="48"/>
  <c r="B115" i="46"/>
  <c r="B115" i="48"/>
  <c r="L105" i="46"/>
  <c r="L105" i="48"/>
  <c r="E104" i="46"/>
  <c r="E104" i="48"/>
  <c r="K102" i="46"/>
  <c r="K102" i="48"/>
  <c r="D101" i="46"/>
  <c r="D101" i="48"/>
  <c r="C98" i="46"/>
  <c r="C98" i="48"/>
  <c r="I96" i="46"/>
  <c r="I96" i="48"/>
  <c r="B95" i="46"/>
  <c r="B95" i="48"/>
  <c r="H93" i="46"/>
  <c r="H93" i="48"/>
  <c r="A92" i="46"/>
  <c r="A92" i="48"/>
  <c r="G90" i="46"/>
  <c r="G90" i="48"/>
  <c r="F87" i="46"/>
  <c r="F87" i="48"/>
  <c r="L85" i="46"/>
  <c r="L85" i="48"/>
  <c r="E84" i="46"/>
  <c r="E84" i="48"/>
  <c r="K82" i="46"/>
  <c r="K82" i="48"/>
  <c r="D81" i="46"/>
  <c r="D81" i="48"/>
  <c r="J79" i="46"/>
  <c r="J79" i="48"/>
  <c r="C78" i="46"/>
  <c r="C78" i="48"/>
  <c r="I76" i="46"/>
  <c r="I76" i="48"/>
  <c r="B75" i="46"/>
  <c r="B75" i="48"/>
  <c r="H73" i="46"/>
  <c r="H73" i="48"/>
  <c r="A72" i="46"/>
  <c r="A72" i="48"/>
  <c r="G70" i="46"/>
  <c r="G70" i="48"/>
  <c r="F67" i="46"/>
  <c r="F67" i="48"/>
  <c r="L65" i="46"/>
  <c r="L65" i="48"/>
  <c r="E64" i="46"/>
  <c r="E64" i="48"/>
  <c r="K62" i="46"/>
  <c r="K62" i="48"/>
  <c r="D61" i="46"/>
  <c r="D61" i="48"/>
  <c r="J59" i="46"/>
  <c r="J59" i="48"/>
  <c r="C58" i="46"/>
  <c r="C58" i="48"/>
  <c r="I56" i="46"/>
  <c r="I56" i="48"/>
  <c r="B55" i="46"/>
  <c r="B55" i="48"/>
  <c r="H53" i="46"/>
  <c r="H53" i="48"/>
  <c r="A52" i="46"/>
  <c r="A52" i="48"/>
  <c r="G50" i="46"/>
  <c r="G50" i="48"/>
  <c r="F47" i="46"/>
  <c r="F47" i="48"/>
  <c r="L45" i="46"/>
  <c r="L45" i="48"/>
  <c r="E44" i="46"/>
  <c r="E44" i="48"/>
  <c r="K42" i="46"/>
  <c r="K42" i="48"/>
  <c r="D41" i="46"/>
  <c r="D41" i="48"/>
  <c r="J39" i="46"/>
  <c r="J39" i="48"/>
  <c r="C38" i="46"/>
  <c r="C38" i="48"/>
  <c r="I36" i="46"/>
  <c r="I36" i="48"/>
  <c r="B35" i="46"/>
  <c r="B35" i="48"/>
  <c r="H33" i="46"/>
  <c r="H33" i="48"/>
  <c r="A32" i="46"/>
  <c r="A32" i="48"/>
  <c r="G30" i="46"/>
  <c r="G30" i="48"/>
  <c r="F27" i="46"/>
  <c r="F27" i="48"/>
  <c r="L25" i="46"/>
  <c r="L25" i="48"/>
  <c r="E24" i="46"/>
  <c r="E24" i="48"/>
  <c r="K22" i="46"/>
  <c r="K22" i="48"/>
  <c r="D21" i="46"/>
  <c r="D21" i="48"/>
  <c r="J19" i="46"/>
  <c r="J19" i="48"/>
  <c r="C18" i="46"/>
  <c r="C18" i="48"/>
  <c r="I16" i="46"/>
  <c r="I16" i="48"/>
  <c r="B15" i="46"/>
  <c r="B15" i="48"/>
  <c r="H13" i="46"/>
  <c r="H13" i="48"/>
  <c r="A12" i="46"/>
  <c r="A12" i="48"/>
  <c r="G10" i="46"/>
  <c r="G10" i="48"/>
  <c r="F7" i="46"/>
  <c r="F7" i="48"/>
  <c r="F13" i="46"/>
  <c r="F13" i="48"/>
  <c r="L117" i="46"/>
  <c r="L117" i="48"/>
  <c r="D113" i="46"/>
  <c r="D113" i="48"/>
  <c r="J111" i="46"/>
  <c r="J111" i="48"/>
  <c r="H105" i="46"/>
  <c r="H105" i="48"/>
  <c r="F99" i="46"/>
  <c r="F99" i="48"/>
  <c r="K94" i="46"/>
  <c r="K94" i="48"/>
  <c r="B87" i="46"/>
  <c r="B87" i="48"/>
  <c r="H85" i="46"/>
  <c r="H85" i="48"/>
  <c r="G82" i="46"/>
  <c r="G82" i="48"/>
  <c r="L77" i="46"/>
  <c r="L77" i="48"/>
  <c r="E76" i="46"/>
  <c r="E76" i="48"/>
  <c r="J71" i="46"/>
  <c r="J71" i="48"/>
  <c r="C70" i="46"/>
  <c r="C70" i="48"/>
  <c r="B67" i="46"/>
  <c r="B67" i="48"/>
  <c r="K54" i="46"/>
  <c r="K54" i="48"/>
  <c r="C50" i="46"/>
  <c r="C50" i="48"/>
  <c r="B47" i="46"/>
  <c r="B47" i="48"/>
  <c r="F39" i="46"/>
  <c r="F39" i="48"/>
  <c r="E36" i="46"/>
  <c r="E36" i="48"/>
  <c r="D33" i="46"/>
  <c r="D33" i="48"/>
  <c r="I28" i="46"/>
  <c r="I28" i="48"/>
  <c r="H25" i="46"/>
  <c r="H25" i="48"/>
  <c r="G22" i="46"/>
  <c r="G22" i="48"/>
  <c r="L17" i="46"/>
  <c r="L17" i="48"/>
  <c r="E16" i="46"/>
  <c r="E16" i="48"/>
  <c r="K14" i="46"/>
  <c r="K14" i="48"/>
  <c r="D13" i="46"/>
  <c r="D13" i="48"/>
  <c r="J11" i="46"/>
  <c r="J11" i="48"/>
  <c r="B7" i="46"/>
  <c r="B7" i="48"/>
  <c r="F122" i="46"/>
  <c r="F122" i="48"/>
  <c r="L120" i="46"/>
  <c r="L120" i="48"/>
  <c r="D116" i="46"/>
  <c r="D116" i="48"/>
  <c r="C113" i="46"/>
  <c r="C113" i="48"/>
  <c r="H108" i="46"/>
  <c r="H108" i="48"/>
  <c r="D96" i="46"/>
  <c r="D96" i="48"/>
  <c r="I91" i="46"/>
  <c r="I91" i="48"/>
  <c r="A87" i="46"/>
  <c r="A87" i="48"/>
  <c r="F82" i="46"/>
  <c r="F82" i="48"/>
  <c r="D76" i="46"/>
  <c r="D76" i="48"/>
  <c r="I71" i="46"/>
  <c r="I71" i="48"/>
  <c r="H68" i="46"/>
  <c r="H68" i="48"/>
  <c r="G65" i="46"/>
  <c r="G65" i="48"/>
  <c r="L60" i="46"/>
  <c r="L60" i="48"/>
  <c r="D56" i="46"/>
  <c r="D56" i="48"/>
  <c r="C53" i="46"/>
  <c r="C53" i="48"/>
  <c r="B50" i="46"/>
  <c r="B50" i="48"/>
  <c r="A47" i="46"/>
  <c r="A47" i="48"/>
  <c r="F42" i="46"/>
  <c r="F42" i="48"/>
  <c r="E39" i="46"/>
  <c r="E39" i="48"/>
  <c r="D36" i="46"/>
  <c r="D36" i="48"/>
  <c r="C33" i="46"/>
  <c r="C33" i="48"/>
  <c r="B30" i="46"/>
  <c r="B30" i="48"/>
  <c r="A27" i="46"/>
  <c r="A27" i="48"/>
  <c r="L20" i="46"/>
  <c r="L20" i="48"/>
  <c r="K17" i="46"/>
  <c r="K17" i="48"/>
  <c r="C13" i="46"/>
  <c r="C13" i="48"/>
  <c r="B10" i="46"/>
  <c r="B10" i="48"/>
  <c r="K120" i="46"/>
  <c r="K120" i="48"/>
  <c r="I114" i="46"/>
  <c r="I114" i="48"/>
  <c r="A110" i="46"/>
  <c r="A110" i="48"/>
  <c r="E102" i="46"/>
  <c r="E102" i="48"/>
  <c r="J97" i="46"/>
  <c r="J97" i="48"/>
  <c r="I94" i="46"/>
  <c r="I94" i="48"/>
  <c r="A90" i="46"/>
  <c r="A90" i="48"/>
  <c r="F85" i="46"/>
  <c r="F85" i="48"/>
  <c r="D79" i="46"/>
  <c r="D79" i="48"/>
  <c r="I74" i="46"/>
  <c r="I74" i="48"/>
  <c r="B73" i="46"/>
  <c r="B73" i="48"/>
  <c r="A70" i="46"/>
  <c r="A70" i="48"/>
  <c r="G68" i="46"/>
  <c r="G68" i="48"/>
  <c r="L63" i="46"/>
  <c r="L63" i="48"/>
  <c r="C56" i="46"/>
  <c r="C56" i="48"/>
  <c r="I54" i="46"/>
  <c r="I54" i="48"/>
  <c r="H51" i="46"/>
  <c r="H51" i="48"/>
  <c r="A50" i="46"/>
  <c r="A50" i="48"/>
  <c r="G48" i="46"/>
  <c r="G48" i="48"/>
  <c r="L43" i="46"/>
  <c r="L43" i="48"/>
  <c r="K40" i="46"/>
  <c r="K40" i="48"/>
  <c r="J37" i="46"/>
  <c r="J37" i="48"/>
  <c r="I34" i="46"/>
  <c r="I34" i="48"/>
  <c r="H31" i="46"/>
  <c r="H31" i="48"/>
  <c r="G28" i="46"/>
  <c r="G28" i="48"/>
  <c r="F25" i="46"/>
  <c r="F25" i="48"/>
  <c r="K20" i="46"/>
  <c r="K20" i="48"/>
  <c r="I14" i="46"/>
  <c r="I14" i="48"/>
  <c r="G8" i="46"/>
  <c r="G8" i="48"/>
  <c r="B116" i="46"/>
  <c r="B116" i="48"/>
  <c r="K103" i="46"/>
  <c r="K103" i="48"/>
  <c r="B96" i="46"/>
  <c r="B96" i="48"/>
  <c r="G91" i="46"/>
  <c r="G91" i="48"/>
  <c r="D82" i="46"/>
  <c r="D82" i="48"/>
  <c r="B76" i="46"/>
  <c r="B76" i="48"/>
  <c r="E65" i="46"/>
  <c r="E65" i="48"/>
  <c r="I57" i="46"/>
  <c r="I57" i="48"/>
  <c r="A53" i="46"/>
  <c r="A53" i="48"/>
  <c r="F48" i="46"/>
  <c r="F48" i="48"/>
  <c r="K43" i="46"/>
  <c r="K43" i="48"/>
  <c r="I37" i="46"/>
  <c r="I37" i="48"/>
  <c r="G31" i="46"/>
  <c r="G31" i="48"/>
  <c r="D22" i="46"/>
  <c r="D22" i="48"/>
  <c r="G123" i="46"/>
  <c r="G123" i="48"/>
  <c r="F120" i="46"/>
  <c r="F120" i="48"/>
  <c r="K115" i="46"/>
  <c r="K115" i="48"/>
  <c r="J112" i="46"/>
  <c r="J112" i="48"/>
  <c r="B108" i="46"/>
  <c r="B108" i="48"/>
  <c r="H106" i="46"/>
  <c r="H106" i="48"/>
  <c r="A105" i="46"/>
  <c r="A105" i="48"/>
  <c r="G103" i="46"/>
  <c r="G103" i="48"/>
  <c r="F100" i="46"/>
  <c r="F100" i="48"/>
  <c r="E97" i="46"/>
  <c r="E97" i="48"/>
  <c r="D94" i="46"/>
  <c r="D94" i="48"/>
  <c r="C91" i="46"/>
  <c r="C91" i="48"/>
  <c r="H86" i="46"/>
  <c r="H86" i="48"/>
  <c r="G83" i="46"/>
  <c r="G83" i="48"/>
  <c r="L78" i="46"/>
  <c r="L78" i="48"/>
  <c r="D74" i="46"/>
  <c r="D74" i="48"/>
  <c r="J72" i="46"/>
  <c r="J72" i="48"/>
  <c r="C71" i="46"/>
  <c r="C71" i="48"/>
  <c r="B68" i="46"/>
  <c r="B68" i="48"/>
  <c r="H66" i="46"/>
  <c r="H66" i="48"/>
  <c r="A65" i="46"/>
  <c r="A65" i="48"/>
  <c r="G63" i="46"/>
  <c r="G63" i="48"/>
  <c r="F60" i="46"/>
  <c r="F60" i="48"/>
  <c r="L58" i="46"/>
  <c r="L58" i="48"/>
  <c r="K55" i="46"/>
  <c r="K55" i="48"/>
  <c r="D54" i="46"/>
  <c r="D54" i="48"/>
  <c r="J52" i="46"/>
  <c r="J52" i="48"/>
  <c r="I49" i="46"/>
  <c r="I49" i="48"/>
  <c r="B48" i="46"/>
  <c r="B48" i="48"/>
  <c r="H46" i="46"/>
  <c r="H46" i="48"/>
  <c r="A45" i="46"/>
  <c r="A45" i="48"/>
  <c r="L38" i="46"/>
  <c r="L38" i="48"/>
  <c r="E37" i="46"/>
  <c r="E37" i="48"/>
  <c r="K35" i="46"/>
  <c r="K35" i="48"/>
  <c r="J32" i="46"/>
  <c r="J32" i="48"/>
  <c r="C31" i="46"/>
  <c r="C31" i="48"/>
  <c r="I29" i="46"/>
  <c r="I29" i="48"/>
  <c r="B28" i="46"/>
  <c r="B28" i="48"/>
  <c r="H26" i="46"/>
  <c r="H26" i="48"/>
  <c r="A25" i="46"/>
  <c r="A25" i="48"/>
  <c r="G23" i="46"/>
  <c r="G23" i="48"/>
  <c r="F20" i="46"/>
  <c r="F20" i="48"/>
  <c r="L18" i="46"/>
  <c r="L18" i="48"/>
  <c r="E17" i="46"/>
  <c r="E17" i="48"/>
  <c r="D14" i="46"/>
  <c r="D14" i="48"/>
  <c r="J12" i="46"/>
  <c r="J12" i="48"/>
  <c r="B8" i="46"/>
  <c r="B8" i="48"/>
  <c r="F123" i="46"/>
  <c r="F123" i="48"/>
  <c r="E120" i="46"/>
  <c r="E120" i="48"/>
  <c r="D117" i="46"/>
  <c r="D117" i="48"/>
  <c r="H109" i="46"/>
  <c r="H109" i="48"/>
  <c r="F103" i="46"/>
  <c r="F103" i="48"/>
  <c r="L101" i="46"/>
  <c r="L101" i="48"/>
  <c r="K98" i="46"/>
  <c r="K98" i="48"/>
  <c r="I92" i="46"/>
  <c r="I92" i="48"/>
  <c r="H89" i="46"/>
  <c r="H89" i="48"/>
  <c r="L81" i="46"/>
  <c r="L81" i="48"/>
  <c r="D77" i="46"/>
  <c r="D77" i="48"/>
  <c r="I72" i="46"/>
  <c r="I72" i="48"/>
  <c r="H69" i="46"/>
  <c r="H69" i="48"/>
  <c r="A68" i="46"/>
  <c r="A68" i="48"/>
  <c r="G66" i="46"/>
  <c r="G66" i="48"/>
  <c r="L61" i="46"/>
  <c r="L61" i="48"/>
  <c r="E60" i="46"/>
  <c r="E60" i="48"/>
  <c r="D57" i="46"/>
  <c r="D57" i="48"/>
  <c r="J55" i="46"/>
  <c r="J55" i="48"/>
  <c r="C54" i="46"/>
  <c r="C54" i="48"/>
  <c r="B51" i="46"/>
  <c r="B51" i="48"/>
  <c r="H49" i="46"/>
  <c r="H49" i="48"/>
  <c r="A48" i="46"/>
  <c r="A48" i="48"/>
  <c r="G46" i="46"/>
  <c r="G46" i="48"/>
  <c r="L41" i="46"/>
  <c r="L41" i="48"/>
  <c r="E40" i="46"/>
  <c r="E40" i="48"/>
  <c r="D37" i="46"/>
  <c r="D37" i="48"/>
  <c r="C34" i="46"/>
  <c r="C34" i="48"/>
  <c r="H29" i="46"/>
  <c r="H29" i="48"/>
  <c r="A28" i="46"/>
  <c r="A28" i="48"/>
  <c r="G26" i="46"/>
  <c r="G26" i="48"/>
  <c r="F23" i="46"/>
  <c r="F23" i="48"/>
  <c r="L21" i="46"/>
  <c r="L21" i="48"/>
  <c r="K18" i="46"/>
  <c r="K18" i="48"/>
  <c r="D17" i="46"/>
  <c r="D17" i="48"/>
  <c r="J15" i="46"/>
  <c r="J15" i="48"/>
  <c r="C14" i="46"/>
  <c r="C14" i="48"/>
  <c r="B11" i="46"/>
  <c r="B11" i="48"/>
  <c r="A8" i="46"/>
  <c r="A8" i="48"/>
  <c r="F6" i="46"/>
  <c r="F6" i="48"/>
  <c r="E115" i="46"/>
  <c r="E115" i="48"/>
  <c r="H104" i="46"/>
  <c r="H104" i="48"/>
  <c r="H6" i="46"/>
  <c r="H6" i="48"/>
  <c r="E121" i="46"/>
  <c r="E121" i="48"/>
  <c r="D118" i="46"/>
  <c r="D118" i="48"/>
  <c r="J116" i="46"/>
  <c r="J116" i="48"/>
  <c r="C115" i="46"/>
  <c r="C115" i="48"/>
  <c r="H110" i="46"/>
  <c r="H110" i="48"/>
  <c r="A109" i="46"/>
  <c r="A109" i="48"/>
  <c r="G107" i="46"/>
  <c r="G107" i="48"/>
  <c r="L102" i="46"/>
  <c r="L102" i="48"/>
  <c r="J96" i="46"/>
  <c r="J96" i="48"/>
  <c r="I6" i="46"/>
  <c r="I6" i="48"/>
  <c r="D121" i="46"/>
  <c r="D121" i="48"/>
  <c r="C118" i="46"/>
  <c r="C118" i="48"/>
  <c r="I116" i="46"/>
  <c r="I116" i="48"/>
  <c r="H113" i="46"/>
  <c r="H113" i="48"/>
  <c r="A112" i="46"/>
  <c r="A112" i="48"/>
  <c r="G110" i="46"/>
  <c r="G110" i="48"/>
  <c r="F107" i="46"/>
  <c r="F107" i="48"/>
  <c r="J99" i="46"/>
  <c r="J99" i="48"/>
  <c r="J6" i="46"/>
  <c r="J6" i="48"/>
  <c r="J122" i="46"/>
  <c r="J122" i="48"/>
  <c r="C121" i="46"/>
  <c r="C121" i="48"/>
  <c r="I119" i="46"/>
  <c r="I119" i="48"/>
  <c r="B118" i="46"/>
  <c r="B118" i="48"/>
  <c r="H116" i="46"/>
  <c r="H116" i="48"/>
  <c r="A115" i="46"/>
  <c r="A115" i="48"/>
  <c r="G113" i="46"/>
  <c r="G113" i="48"/>
  <c r="F110" i="46"/>
  <c r="F110" i="48"/>
  <c r="L108" i="46"/>
  <c r="L108" i="48"/>
  <c r="E107" i="46"/>
  <c r="E107" i="48"/>
  <c r="K105" i="46"/>
  <c r="K105" i="48"/>
  <c r="D104" i="46"/>
  <c r="D104" i="48"/>
  <c r="J102" i="46"/>
  <c r="J102" i="48"/>
  <c r="C101" i="46"/>
  <c r="C101" i="48"/>
  <c r="I99" i="46"/>
  <c r="I99" i="48"/>
  <c r="B98" i="46"/>
  <c r="B98" i="48"/>
  <c r="H96" i="46"/>
  <c r="H96" i="48"/>
  <c r="A95" i="46"/>
  <c r="A95" i="48"/>
  <c r="G93" i="46"/>
  <c r="G93" i="48"/>
  <c r="F90" i="46"/>
  <c r="F90" i="48"/>
  <c r="L88" i="46"/>
  <c r="L88" i="48"/>
  <c r="E87" i="46"/>
  <c r="E87" i="48"/>
  <c r="K85" i="46"/>
  <c r="K85" i="48"/>
  <c r="D84" i="46"/>
  <c r="D84" i="48"/>
  <c r="J82" i="46"/>
  <c r="J82" i="48"/>
  <c r="C81" i="46"/>
  <c r="C81" i="48"/>
  <c r="I79" i="46"/>
  <c r="I79" i="48"/>
  <c r="B78" i="46"/>
  <c r="B78" i="48"/>
  <c r="H76" i="46"/>
  <c r="H76" i="48"/>
  <c r="A75" i="46"/>
  <c r="A75" i="48"/>
  <c r="G73" i="46"/>
  <c r="G73" i="48"/>
  <c r="F70" i="46"/>
  <c r="F70" i="48"/>
  <c r="L68" i="46"/>
  <c r="L68" i="48"/>
  <c r="E67" i="46"/>
  <c r="E67" i="48"/>
  <c r="K65" i="46"/>
  <c r="K65" i="48"/>
  <c r="D64" i="46"/>
  <c r="D64" i="48"/>
  <c r="J62" i="46"/>
  <c r="J62" i="48"/>
  <c r="C61" i="46"/>
  <c r="C61" i="48"/>
  <c r="I59" i="46"/>
  <c r="I59" i="48"/>
  <c r="B58" i="46"/>
  <c r="B58" i="48"/>
  <c r="H56" i="46"/>
  <c r="H56" i="48"/>
  <c r="A55" i="46"/>
  <c r="A55" i="48"/>
  <c r="G53" i="46"/>
  <c r="G53" i="48"/>
  <c r="F50" i="46"/>
  <c r="F50" i="48"/>
  <c r="L48" i="46"/>
  <c r="L48" i="48"/>
  <c r="E47" i="46"/>
  <c r="E47" i="48"/>
  <c r="K45" i="46"/>
  <c r="K45" i="48"/>
  <c r="D44" i="46"/>
  <c r="D44" i="48"/>
  <c r="J42" i="46"/>
  <c r="J42" i="48"/>
  <c r="C41" i="46"/>
  <c r="C41" i="48"/>
  <c r="I39" i="46"/>
  <c r="I39" i="48"/>
  <c r="B38" i="46"/>
  <c r="B38" i="48"/>
  <c r="H36" i="46"/>
  <c r="H36" i="48"/>
  <c r="A35" i="46"/>
  <c r="A35" i="48"/>
  <c r="G33" i="46"/>
  <c r="G33" i="48"/>
  <c r="F30" i="46"/>
  <c r="F30" i="48"/>
  <c r="L28" i="46"/>
  <c r="L28" i="48"/>
  <c r="E27" i="46"/>
  <c r="E27" i="48"/>
  <c r="K25" i="46"/>
  <c r="K25" i="48"/>
  <c r="D24" i="46"/>
  <c r="D24" i="48"/>
  <c r="J22" i="46"/>
  <c r="J22" i="48"/>
  <c r="C21" i="46"/>
  <c r="C21" i="48"/>
  <c r="I19" i="46"/>
  <c r="I19" i="48"/>
  <c r="B18" i="46"/>
  <c r="B18" i="48"/>
  <c r="H16" i="46"/>
  <c r="H16" i="48"/>
  <c r="A15" i="46"/>
  <c r="A15" i="48"/>
  <c r="G13" i="46"/>
  <c r="G13" i="48"/>
  <c r="F10" i="46"/>
  <c r="F10" i="48"/>
  <c r="L8" i="46"/>
  <c r="L8" i="48"/>
  <c r="E7" i="46"/>
  <c r="E7" i="48"/>
  <c r="M39" i="25"/>
  <c r="M16" i="25"/>
  <c r="M7" i="25"/>
  <c r="M12" i="25"/>
  <c r="M43" i="25"/>
  <c r="C6" i="44"/>
  <c r="C6" i="45"/>
  <c r="G6" i="44"/>
  <c r="G6" i="45"/>
  <c r="K6" i="44"/>
  <c r="K6" i="45"/>
  <c r="L123" i="44"/>
  <c r="L123" i="45"/>
  <c r="H123" i="44"/>
  <c r="H123" i="45"/>
  <c r="D123" i="44"/>
  <c r="D123" i="45"/>
  <c r="I122" i="44"/>
  <c r="I122" i="45"/>
  <c r="E122" i="44"/>
  <c r="E122" i="45"/>
  <c r="A122" i="44"/>
  <c r="A122" i="45"/>
  <c r="J121" i="44"/>
  <c r="J121" i="45"/>
  <c r="F121" i="44"/>
  <c r="F121" i="45"/>
  <c r="B121" i="44"/>
  <c r="B121" i="45"/>
  <c r="K120" i="44"/>
  <c r="K120" i="45"/>
  <c r="G120" i="44"/>
  <c r="G120" i="45"/>
  <c r="C120" i="44"/>
  <c r="C120" i="45"/>
  <c r="L119" i="44"/>
  <c r="L119" i="45"/>
  <c r="H119" i="44"/>
  <c r="H119" i="45"/>
  <c r="D119" i="44"/>
  <c r="D119" i="45"/>
  <c r="I118" i="44"/>
  <c r="I118" i="45"/>
  <c r="E118" i="44"/>
  <c r="E118" i="45"/>
  <c r="A118" i="44"/>
  <c r="A118" i="45"/>
  <c r="J117" i="44"/>
  <c r="J117" i="45"/>
  <c r="F117" i="44"/>
  <c r="F117" i="45"/>
  <c r="B117" i="44"/>
  <c r="B117" i="45"/>
  <c r="K116" i="44"/>
  <c r="K116" i="45"/>
  <c r="G116" i="44"/>
  <c r="G116" i="45"/>
  <c r="C116" i="44"/>
  <c r="C116" i="45"/>
  <c r="L115" i="44"/>
  <c r="L115" i="45"/>
  <c r="H115" i="44"/>
  <c r="H115" i="45"/>
  <c r="D115" i="44"/>
  <c r="D115" i="45"/>
  <c r="I114" i="44"/>
  <c r="I114" i="45"/>
  <c r="E114" i="44"/>
  <c r="E114" i="45"/>
  <c r="A114" i="44"/>
  <c r="A114" i="45"/>
  <c r="J113" i="44"/>
  <c r="J113" i="45"/>
  <c r="F113" i="44"/>
  <c r="F113" i="45"/>
  <c r="B113" i="44"/>
  <c r="B113" i="45"/>
  <c r="K112" i="44"/>
  <c r="K112" i="45"/>
  <c r="G112" i="44"/>
  <c r="G112" i="45"/>
  <c r="C112" i="44"/>
  <c r="C112" i="45"/>
  <c r="L111" i="44"/>
  <c r="L111" i="45"/>
  <c r="H111" i="44"/>
  <c r="H111" i="45"/>
  <c r="D111" i="44"/>
  <c r="D111" i="45"/>
  <c r="I110" i="44"/>
  <c r="I110" i="45"/>
  <c r="E110" i="44"/>
  <c r="E110" i="45"/>
  <c r="A110" i="44"/>
  <c r="A110" i="45"/>
  <c r="J109" i="44"/>
  <c r="J109" i="45"/>
  <c r="F109" i="44"/>
  <c r="F109" i="45"/>
  <c r="B109" i="44"/>
  <c r="B109" i="45"/>
  <c r="K108" i="44"/>
  <c r="K108" i="45"/>
  <c r="G108" i="44"/>
  <c r="G108" i="45"/>
  <c r="C108" i="44"/>
  <c r="C108" i="45"/>
  <c r="L107" i="44"/>
  <c r="L107" i="45"/>
  <c r="H107" i="44"/>
  <c r="H107" i="45"/>
  <c r="D107" i="44"/>
  <c r="D107" i="45"/>
  <c r="I106" i="44"/>
  <c r="I106" i="45"/>
  <c r="E106" i="44"/>
  <c r="E106" i="45"/>
  <c r="A106" i="44"/>
  <c r="A106" i="45"/>
  <c r="J105" i="44"/>
  <c r="J105" i="45"/>
  <c r="F105" i="44"/>
  <c r="F105" i="45"/>
  <c r="B105" i="44"/>
  <c r="B105" i="45"/>
  <c r="K104" i="44"/>
  <c r="K104" i="45"/>
  <c r="G104" i="44"/>
  <c r="G104" i="45"/>
  <c r="C104" i="44"/>
  <c r="C104" i="45"/>
  <c r="L103" i="44"/>
  <c r="L103" i="45"/>
  <c r="H103" i="44"/>
  <c r="H103" i="45"/>
  <c r="D103" i="44"/>
  <c r="D103" i="45"/>
  <c r="I102" i="44"/>
  <c r="I102" i="45"/>
  <c r="E102" i="44"/>
  <c r="E102" i="45"/>
  <c r="A102" i="44"/>
  <c r="A102" i="45"/>
  <c r="J101" i="44"/>
  <c r="J101" i="45"/>
  <c r="F101" i="44"/>
  <c r="F101" i="45"/>
  <c r="B101" i="44"/>
  <c r="B101" i="45"/>
  <c r="K100" i="44"/>
  <c r="K100" i="45"/>
  <c r="G100" i="44"/>
  <c r="G100" i="45"/>
  <c r="C100" i="44"/>
  <c r="C100" i="45"/>
  <c r="L99" i="44"/>
  <c r="L99" i="45"/>
  <c r="H99" i="44"/>
  <c r="H99" i="45"/>
  <c r="D99" i="44"/>
  <c r="D99" i="45"/>
  <c r="I98" i="44"/>
  <c r="I98" i="45"/>
  <c r="E98" i="44"/>
  <c r="E98" i="45"/>
  <c r="A98" i="44"/>
  <c r="A98" i="45"/>
  <c r="J97" i="44"/>
  <c r="J97" i="45"/>
  <c r="F97" i="44"/>
  <c r="F97" i="45"/>
  <c r="B97" i="44"/>
  <c r="B97" i="45"/>
  <c r="K96" i="44"/>
  <c r="K96" i="45"/>
  <c r="G96" i="44"/>
  <c r="G96" i="45"/>
  <c r="C96" i="44"/>
  <c r="C96" i="45"/>
  <c r="L95" i="44"/>
  <c r="L95" i="45"/>
  <c r="H95" i="44"/>
  <c r="H95" i="45"/>
  <c r="D95" i="44"/>
  <c r="D95" i="45"/>
  <c r="I94" i="44"/>
  <c r="I94" i="45"/>
  <c r="E94" i="44"/>
  <c r="E94" i="45"/>
  <c r="A94" i="44"/>
  <c r="A94" i="45"/>
  <c r="J93" i="44"/>
  <c r="J93" i="45"/>
  <c r="F93" i="44"/>
  <c r="F93" i="45"/>
  <c r="B93" i="44"/>
  <c r="B93" i="45"/>
  <c r="K92" i="44"/>
  <c r="K92" i="45"/>
  <c r="G92" i="44"/>
  <c r="G92" i="45"/>
  <c r="C92" i="44"/>
  <c r="C92" i="45"/>
  <c r="L91" i="44"/>
  <c r="L91" i="45"/>
  <c r="H91" i="44"/>
  <c r="H91" i="45"/>
  <c r="D91" i="44"/>
  <c r="D91" i="45"/>
  <c r="I90" i="44"/>
  <c r="I90" i="45"/>
  <c r="E90" i="44"/>
  <c r="E90" i="45"/>
  <c r="A90" i="44"/>
  <c r="A90" i="45"/>
  <c r="J89" i="44"/>
  <c r="J89" i="45"/>
  <c r="F89" i="44"/>
  <c r="F89" i="45"/>
  <c r="B89" i="44"/>
  <c r="B89" i="45"/>
  <c r="K88" i="44"/>
  <c r="K88" i="45"/>
  <c r="G88" i="44"/>
  <c r="G88" i="45"/>
  <c r="C88" i="44"/>
  <c r="C88" i="45"/>
  <c r="L87" i="44"/>
  <c r="L87" i="45"/>
  <c r="H87" i="44"/>
  <c r="H87" i="45"/>
  <c r="D87" i="44"/>
  <c r="D87" i="45"/>
  <c r="I86" i="44"/>
  <c r="I86" i="45"/>
  <c r="E86" i="44"/>
  <c r="E86" i="45"/>
  <c r="A86" i="44"/>
  <c r="A86" i="45"/>
  <c r="J85" i="44"/>
  <c r="J85" i="45"/>
  <c r="F85" i="44"/>
  <c r="F85" i="45"/>
  <c r="B85" i="44"/>
  <c r="B85" i="45"/>
  <c r="K84" i="44"/>
  <c r="K84" i="45"/>
  <c r="G84" i="44"/>
  <c r="G84" i="45"/>
  <c r="C84" i="44"/>
  <c r="C84" i="45"/>
  <c r="L83" i="44"/>
  <c r="L83" i="45"/>
  <c r="H83" i="44"/>
  <c r="H83" i="45"/>
  <c r="D83" i="44"/>
  <c r="D83" i="45"/>
  <c r="I82" i="44"/>
  <c r="I82" i="45"/>
  <c r="E82" i="44"/>
  <c r="E82" i="45"/>
  <c r="A82" i="44"/>
  <c r="A82" i="45"/>
  <c r="J81" i="44"/>
  <c r="J81" i="45"/>
  <c r="F81" i="44"/>
  <c r="F81" i="45"/>
  <c r="B81" i="44"/>
  <c r="B81" i="45"/>
  <c r="K80" i="44"/>
  <c r="K80" i="45"/>
  <c r="G80" i="44"/>
  <c r="G80" i="45"/>
  <c r="C80" i="44"/>
  <c r="C80" i="45"/>
  <c r="L79" i="44"/>
  <c r="L79" i="45"/>
  <c r="H79" i="44"/>
  <c r="H79" i="45"/>
  <c r="D79" i="44"/>
  <c r="D79" i="45"/>
  <c r="I78" i="44"/>
  <c r="I78" i="45"/>
  <c r="E78" i="44"/>
  <c r="E78" i="45"/>
  <c r="A78" i="44"/>
  <c r="A78" i="45"/>
  <c r="J77" i="44"/>
  <c r="J77" i="45"/>
  <c r="F77" i="44"/>
  <c r="F77" i="45"/>
  <c r="B77" i="44"/>
  <c r="B77" i="45"/>
  <c r="K76" i="44"/>
  <c r="K76" i="45"/>
  <c r="G76" i="44"/>
  <c r="G76" i="45"/>
  <c r="C76" i="44"/>
  <c r="C76" i="45"/>
  <c r="L75" i="44"/>
  <c r="L75" i="45"/>
  <c r="H75" i="44"/>
  <c r="H75" i="45"/>
  <c r="D75" i="44"/>
  <c r="D75" i="45"/>
  <c r="I74" i="44"/>
  <c r="I74" i="45"/>
  <c r="E74" i="44"/>
  <c r="E74" i="45"/>
  <c r="A74" i="44"/>
  <c r="A74" i="45"/>
  <c r="J73" i="44"/>
  <c r="J73" i="45"/>
  <c r="F73" i="44"/>
  <c r="F73" i="45"/>
  <c r="B73" i="44"/>
  <c r="B73" i="45"/>
  <c r="K72" i="44"/>
  <c r="K72" i="45"/>
  <c r="G72" i="44"/>
  <c r="G72" i="45"/>
  <c r="C72" i="44"/>
  <c r="C72" i="45"/>
  <c r="L71" i="44"/>
  <c r="L71" i="45"/>
  <c r="H71" i="44"/>
  <c r="H71" i="45"/>
  <c r="D71" i="44"/>
  <c r="D71" i="45"/>
  <c r="I70" i="44"/>
  <c r="I70" i="45"/>
  <c r="E70" i="44"/>
  <c r="E70" i="45"/>
  <c r="A70" i="44"/>
  <c r="A70" i="45"/>
  <c r="J69" i="44"/>
  <c r="J69" i="45"/>
  <c r="F69" i="44"/>
  <c r="F69" i="45"/>
  <c r="B69" i="44"/>
  <c r="B69" i="45"/>
  <c r="K68" i="44"/>
  <c r="K68" i="45"/>
  <c r="G68" i="44"/>
  <c r="G68" i="45"/>
  <c r="C68" i="44"/>
  <c r="C68" i="45"/>
  <c r="L67" i="44"/>
  <c r="L67" i="45"/>
  <c r="H67" i="44"/>
  <c r="H67" i="45"/>
  <c r="D67" i="44"/>
  <c r="D67" i="45"/>
  <c r="I66" i="44"/>
  <c r="I66" i="45"/>
  <c r="E66" i="44"/>
  <c r="E66" i="45"/>
  <c r="A66" i="44"/>
  <c r="A66" i="45"/>
  <c r="J65" i="44"/>
  <c r="J65" i="45"/>
  <c r="F65" i="44"/>
  <c r="F65" i="45"/>
  <c r="B65" i="44"/>
  <c r="B65" i="45"/>
  <c r="K64" i="44"/>
  <c r="K64" i="45"/>
  <c r="G64" i="44"/>
  <c r="G64" i="45"/>
  <c r="C64" i="44"/>
  <c r="C64" i="45"/>
  <c r="L63" i="44"/>
  <c r="L63" i="45"/>
  <c r="H63" i="44"/>
  <c r="H63" i="45"/>
  <c r="D63" i="44"/>
  <c r="D63" i="45"/>
  <c r="I62" i="44"/>
  <c r="I62" i="45"/>
  <c r="E62" i="44"/>
  <c r="E62" i="45"/>
  <c r="A62" i="44"/>
  <c r="A62" i="45"/>
  <c r="J61" i="44"/>
  <c r="J61" i="45"/>
  <c r="F61" i="44"/>
  <c r="F61" i="45"/>
  <c r="B61" i="44"/>
  <c r="B61" i="45"/>
  <c r="K60" i="44"/>
  <c r="K60" i="45"/>
  <c r="G60" i="44"/>
  <c r="G60" i="45"/>
  <c r="C60" i="44"/>
  <c r="C60" i="45"/>
  <c r="L59" i="44"/>
  <c r="L59" i="45"/>
  <c r="H59" i="44"/>
  <c r="H59" i="45"/>
  <c r="D59" i="44"/>
  <c r="D59" i="45"/>
  <c r="I58" i="44"/>
  <c r="I58" i="45"/>
  <c r="E58" i="44"/>
  <c r="E58" i="45"/>
  <c r="A58" i="44"/>
  <c r="A58" i="45"/>
  <c r="J57" i="44"/>
  <c r="J57" i="45"/>
  <c r="F57" i="44"/>
  <c r="F57" i="45"/>
  <c r="B57" i="44"/>
  <c r="B57" i="45"/>
  <c r="K56" i="44"/>
  <c r="K56" i="45"/>
  <c r="G56" i="44"/>
  <c r="G56" i="45"/>
  <c r="C56" i="44"/>
  <c r="C56" i="45"/>
  <c r="L55" i="44"/>
  <c r="L55" i="45"/>
  <c r="H55" i="44"/>
  <c r="H55" i="45"/>
  <c r="D55" i="44"/>
  <c r="D55" i="45"/>
  <c r="I54" i="44"/>
  <c r="I54" i="45"/>
  <c r="E54" i="44"/>
  <c r="E54" i="45"/>
  <c r="A54" i="44"/>
  <c r="A54" i="45"/>
  <c r="J53" i="44"/>
  <c r="J53" i="45"/>
  <c r="F53" i="44"/>
  <c r="F53" i="45"/>
  <c r="B53" i="44"/>
  <c r="B53" i="45"/>
  <c r="K52" i="44"/>
  <c r="K52" i="45"/>
  <c r="G52" i="44"/>
  <c r="G52" i="45"/>
  <c r="C52" i="44"/>
  <c r="C52" i="45"/>
  <c r="L51" i="44"/>
  <c r="L51" i="45"/>
  <c r="H51" i="44"/>
  <c r="H51" i="45"/>
  <c r="D51" i="44"/>
  <c r="D51" i="45"/>
  <c r="I50" i="44"/>
  <c r="I50" i="45"/>
  <c r="E50" i="44"/>
  <c r="E50" i="45"/>
  <c r="A50" i="44"/>
  <c r="A50" i="45"/>
  <c r="J49" i="44"/>
  <c r="J49" i="45"/>
  <c r="F49" i="44"/>
  <c r="F49" i="45"/>
  <c r="B49" i="44"/>
  <c r="B49" i="45"/>
  <c r="K48" i="44"/>
  <c r="K48" i="45"/>
  <c r="G48" i="44"/>
  <c r="G48" i="45"/>
  <c r="C48" i="44"/>
  <c r="C48" i="45"/>
  <c r="L47" i="44"/>
  <c r="L47" i="45"/>
  <c r="H47" i="44"/>
  <c r="H47" i="45"/>
  <c r="D47" i="44"/>
  <c r="D47" i="45"/>
  <c r="I46" i="44"/>
  <c r="I46" i="45"/>
  <c r="E46" i="44"/>
  <c r="E46" i="45"/>
  <c r="A46" i="44"/>
  <c r="A46" i="45"/>
  <c r="J45" i="44"/>
  <c r="J45" i="45"/>
  <c r="F45" i="44"/>
  <c r="F45" i="45"/>
  <c r="B45" i="44"/>
  <c r="B45" i="45"/>
  <c r="K44" i="44"/>
  <c r="K44" i="45"/>
  <c r="G44" i="44"/>
  <c r="G44" i="45"/>
  <c r="C44" i="44"/>
  <c r="C44" i="45"/>
  <c r="L43" i="44"/>
  <c r="L43" i="45"/>
  <c r="H43" i="44"/>
  <c r="H43" i="45"/>
  <c r="D43" i="44"/>
  <c r="D43" i="45"/>
  <c r="I42" i="44"/>
  <c r="I42" i="45"/>
  <c r="E42" i="44"/>
  <c r="E42" i="45"/>
  <c r="A42" i="44"/>
  <c r="A42" i="45"/>
  <c r="J41" i="44"/>
  <c r="J41" i="45"/>
  <c r="F41" i="44"/>
  <c r="F41" i="45"/>
  <c r="B41" i="44"/>
  <c r="B41" i="45"/>
  <c r="K40" i="44"/>
  <c r="K40" i="45"/>
  <c r="G40" i="44"/>
  <c r="G40" i="45"/>
  <c r="C40" i="44"/>
  <c r="C40" i="45"/>
  <c r="L39" i="44"/>
  <c r="L39" i="45"/>
  <c r="H39" i="44"/>
  <c r="H39" i="45"/>
  <c r="D39" i="44"/>
  <c r="D39" i="45"/>
  <c r="I38" i="44"/>
  <c r="I38" i="45"/>
  <c r="E38" i="44"/>
  <c r="E38" i="45"/>
  <c r="A38" i="44"/>
  <c r="A38" i="45"/>
  <c r="J37" i="44"/>
  <c r="J37" i="45"/>
  <c r="F37" i="44"/>
  <c r="F37" i="45"/>
  <c r="B37" i="44"/>
  <c r="B37" i="45"/>
  <c r="K36" i="44"/>
  <c r="K36" i="45"/>
  <c r="G36" i="44"/>
  <c r="G36" i="45"/>
  <c r="C36" i="44"/>
  <c r="C36" i="45"/>
  <c r="L35" i="44"/>
  <c r="L35" i="45"/>
  <c r="H35" i="44"/>
  <c r="H35" i="45"/>
  <c r="D35" i="44"/>
  <c r="D35" i="45"/>
  <c r="I34" i="44"/>
  <c r="I34" i="45"/>
  <c r="E34" i="44"/>
  <c r="E34" i="45"/>
  <c r="A34" i="44"/>
  <c r="A34" i="45"/>
  <c r="J33" i="44"/>
  <c r="J33" i="45"/>
  <c r="F33" i="44"/>
  <c r="F33" i="45"/>
  <c r="B33" i="44"/>
  <c r="B33" i="45"/>
  <c r="K32" i="44"/>
  <c r="K32" i="45"/>
  <c r="G32" i="44"/>
  <c r="G32" i="45"/>
  <c r="C32" i="44"/>
  <c r="C32" i="45"/>
  <c r="L31" i="44"/>
  <c r="L31" i="45"/>
  <c r="H31" i="44"/>
  <c r="H31" i="45"/>
  <c r="D31" i="44"/>
  <c r="D31" i="45"/>
  <c r="I30" i="44"/>
  <c r="I30" i="45"/>
  <c r="E30" i="44"/>
  <c r="E30" i="45"/>
  <c r="A30" i="44"/>
  <c r="A30" i="45"/>
  <c r="J29" i="44"/>
  <c r="J29" i="45"/>
  <c r="F29" i="44"/>
  <c r="F29" i="45"/>
  <c r="B29" i="44"/>
  <c r="B29" i="45"/>
  <c r="K28" i="44"/>
  <c r="K28" i="45"/>
  <c r="G28" i="44"/>
  <c r="G28" i="45"/>
  <c r="C28" i="44"/>
  <c r="C28" i="45"/>
  <c r="L27" i="44"/>
  <c r="L27" i="45"/>
  <c r="H27" i="44"/>
  <c r="H27" i="45"/>
  <c r="D27" i="44"/>
  <c r="D27" i="45"/>
  <c r="I26" i="44"/>
  <c r="I26" i="45"/>
  <c r="E26" i="44"/>
  <c r="E26" i="45"/>
  <c r="A26" i="44"/>
  <c r="A26" i="45"/>
  <c r="J25" i="44"/>
  <c r="J25" i="45"/>
  <c r="F25" i="44"/>
  <c r="F25" i="45"/>
  <c r="B25" i="44"/>
  <c r="B25" i="45"/>
  <c r="K24" i="44"/>
  <c r="K24" i="45"/>
  <c r="G24" i="44"/>
  <c r="G24" i="45"/>
  <c r="C24" i="44"/>
  <c r="C24" i="45"/>
  <c r="L23" i="44"/>
  <c r="L23" i="45"/>
  <c r="H23" i="44"/>
  <c r="H23" i="45"/>
  <c r="D23" i="44"/>
  <c r="D23" i="45"/>
  <c r="I22" i="44"/>
  <c r="I22" i="45"/>
  <c r="E22" i="44"/>
  <c r="E22" i="45"/>
  <c r="A22" i="44"/>
  <c r="A22" i="45"/>
  <c r="J21" i="44"/>
  <c r="J21" i="45"/>
  <c r="F21" i="44"/>
  <c r="F21" i="45"/>
  <c r="B21" i="44"/>
  <c r="B21" i="45"/>
  <c r="K20" i="44"/>
  <c r="K20" i="45"/>
  <c r="G20" i="44"/>
  <c r="G20" i="45"/>
  <c r="C20" i="44"/>
  <c r="C20" i="45"/>
  <c r="L19" i="44"/>
  <c r="L19" i="45"/>
  <c r="H19" i="44"/>
  <c r="H19" i="45"/>
  <c r="D19" i="44"/>
  <c r="D19" i="45"/>
  <c r="I18" i="44"/>
  <c r="I18" i="45"/>
  <c r="E18" i="44"/>
  <c r="E18" i="45"/>
  <c r="A18" i="44"/>
  <c r="A18" i="45"/>
  <c r="J17" i="44"/>
  <c r="J17" i="45"/>
  <c r="F17" i="44"/>
  <c r="F17" i="45"/>
  <c r="B17" i="44"/>
  <c r="B17" i="45"/>
  <c r="K16" i="44"/>
  <c r="K16" i="45"/>
  <c r="G16" i="44"/>
  <c r="G16" i="45"/>
  <c r="C16" i="44"/>
  <c r="C16" i="45"/>
  <c r="L15" i="44"/>
  <c r="L15" i="45"/>
  <c r="H15" i="44"/>
  <c r="H15" i="45"/>
  <c r="D15" i="44"/>
  <c r="D15" i="45"/>
  <c r="I14" i="44"/>
  <c r="I14" i="45"/>
  <c r="E14" i="44"/>
  <c r="E14" i="45"/>
  <c r="A14" i="44"/>
  <c r="A14" i="45"/>
  <c r="J13" i="44"/>
  <c r="J13" i="45"/>
  <c r="F13" i="44"/>
  <c r="F13" i="45"/>
  <c r="B13" i="44"/>
  <c r="B13" i="45"/>
  <c r="K12" i="44"/>
  <c r="K12" i="45"/>
  <c r="G12" i="44"/>
  <c r="G12" i="45"/>
  <c r="C12" i="44"/>
  <c r="C12" i="45"/>
  <c r="L11" i="44"/>
  <c r="L11" i="45"/>
  <c r="H11" i="44"/>
  <c r="H11" i="45"/>
  <c r="D11" i="44"/>
  <c r="D11" i="45"/>
  <c r="I10" i="44"/>
  <c r="I10" i="45"/>
  <c r="E10" i="44"/>
  <c r="E10" i="45"/>
  <c r="A10" i="44"/>
  <c r="A10" i="45"/>
  <c r="J9" i="44"/>
  <c r="J9" i="45"/>
  <c r="F9" i="44"/>
  <c r="F9" i="45"/>
  <c r="B9" i="44"/>
  <c r="B9" i="45"/>
  <c r="K8" i="44"/>
  <c r="K8" i="45"/>
  <c r="G8" i="44"/>
  <c r="G8" i="45"/>
  <c r="C8" i="44"/>
  <c r="C8" i="45"/>
  <c r="L7" i="44"/>
  <c r="L7" i="45"/>
  <c r="H7" i="44"/>
  <c r="H7" i="45"/>
  <c r="D7" i="44"/>
  <c r="D7" i="45"/>
  <c r="D6" i="44"/>
  <c r="D6" i="45"/>
  <c r="H6" i="44"/>
  <c r="H6" i="45"/>
  <c r="L6" i="44"/>
  <c r="L6" i="45"/>
  <c r="K123" i="44"/>
  <c r="K123" i="45"/>
  <c r="G123" i="44"/>
  <c r="G123" i="45"/>
  <c r="C123" i="44"/>
  <c r="C123" i="45"/>
  <c r="L122" i="44"/>
  <c r="L122" i="45"/>
  <c r="H122" i="44"/>
  <c r="H122" i="45"/>
  <c r="D122" i="44"/>
  <c r="D122" i="45"/>
  <c r="I121" i="44"/>
  <c r="I121" i="45"/>
  <c r="E121" i="44"/>
  <c r="E121" i="45"/>
  <c r="A121" i="44"/>
  <c r="A121" i="45"/>
  <c r="J120" i="44"/>
  <c r="J120" i="45"/>
  <c r="F120" i="44"/>
  <c r="F120" i="45"/>
  <c r="B120" i="44"/>
  <c r="B120" i="45"/>
  <c r="K119" i="44"/>
  <c r="K119" i="45"/>
  <c r="G119" i="44"/>
  <c r="G119" i="45"/>
  <c r="C119" i="44"/>
  <c r="C119" i="45"/>
  <c r="L118" i="44"/>
  <c r="L118" i="45"/>
  <c r="H118" i="44"/>
  <c r="H118" i="45"/>
  <c r="D118" i="44"/>
  <c r="D118" i="45"/>
  <c r="I117" i="44"/>
  <c r="I117" i="45"/>
  <c r="E117" i="44"/>
  <c r="E117" i="45"/>
  <c r="A117" i="44"/>
  <c r="A117" i="45"/>
  <c r="J116" i="44"/>
  <c r="J116" i="45"/>
  <c r="F116" i="44"/>
  <c r="F116" i="45"/>
  <c r="B116" i="44"/>
  <c r="B116" i="45"/>
  <c r="K115" i="44"/>
  <c r="K115" i="45"/>
  <c r="G115" i="44"/>
  <c r="G115" i="45"/>
  <c r="C115" i="44"/>
  <c r="C115" i="45"/>
  <c r="L114" i="44"/>
  <c r="L114" i="45"/>
  <c r="H114" i="44"/>
  <c r="H114" i="45"/>
  <c r="D114" i="44"/>
  <c r="D114" i="45"/>
  <c r="I113" i="44"/>
  <c r="I113" i="45"/>
  <c r="E113" i="44"/>
  <c r="E113" i="45"/>
  <c r="A113" i="44"/>
  <c r="A113" i="45"/>
  <c r="J112" i="44"/>
  <c r="J112" i="45"/>
  <c r="F112" i="44"/>
  <c r="F112" i="45"/>
  <c r="B112" i="44"/>
  <c r="B112" i="45"/>
  <c r="K111" i="44"/>
  <c r="K111" i="45"/>
  <c r="G111" i="44"/>
  <c r="G111" i="45"/>
  <c r="C111" i="44"/>
  <c r="C111" i="45"/>
  <c r="L110" i="44"/>
  <c r="L110" i="45"/>
  <c r="H110" i="44"/>
  <c r="H110" i="45"/>
  <c r="D110" i="44"/>
  <c r="D110" i="45"/>
  <c r="I109" i="44"/>
  <c r="I109" i="45"/>
  <c r="E109" i="44"/>
  <c r="E109" i="45"/>
  <c r="A109" i="44"/>
  <c r="A109" i="45"/>
  <c r="J108" i="44"/>
  <c r="J108" i="45"/>
  <c r="F108" i="44"/>
  <c r="F108" i="45"/>
  <c r="B108" i="44"/>
  <c r="B108" i="45"/>
  <c r="K107" i="44"/>
  <c r="K107" i="45"/>
  <c r="G107" i="44"/>
  <c r="G107" i="45"/>
  <c r="C107" i="44"/>
  <c r="C107" i="45"/>
  <c r="L106" i="44"/>
  <c r="L106" i="45"/>
  <c r="H106" i="44"/>
  <c r="H106" i="45"/>
  <c r="D106" i="44"/>
  <c r="D106" i="45"/>
  <c r="I105" i="44"/>
  <c r="I105" i="45"/>
  <c r="E105" i="44"/>
  <c r="E105" i="45"/>
  <c r="A105" i="44"/>
  <c r="A105" i="45"/>
  <c r="J104" i="44"/>
  <c r="J104" i="45"/>
  <c r="F104" i="44"/>
  <c r="F104" i="45"/>
  <c r="B104" i="44"/>
  <c r="B104" i="45"/>
  <c r="K103" i="44"/>
  <c r="K103" i="45"/>
  <c r="G103" i="44"/>
  <c r="G103" i="45"/>
  <c r="C103" i="44"/>
  <c r="C103" i="45"/>
  <c r="L102" i="44"/>
  <c r="L102" i="45"/>
  <c r="H102" i="44"/>
  <c r="H102" i="45"/>
  <c r="D102" i="44"/>
  <c r="D102" i="45"/>
  <c r="I101" i="44"/>
  <c r="I101" i="45"/>
  <c r="E101" i="44"/>
  <c r="E101" i="45"/>
  <c r="A101" i="44"/>
  <c r="A101" i="45"/>
  <c r="J100" i="44"/>
  <c r="J100" i="45"/>
  <c r="F100" i="44"/>
  <c r="F100" i="45"/>
  <c r="B100" i="44"/>
  <c r="B100" i="45"/>
  <c r="K99" i="44"/>
  <c r="K99" i="45"/>
  <c r="G99" i="44"/>
  <c r="G99" i="45"/>
  <c r="C99" i="44"/>
  <c r="C99" i="45"/>
  <c r="L98" i="44"/>
  <c r="L98" i="45"/>
  <c r="H98" i="44"/>
  <c r="H98" i="45"/>
  <c r="D98" i="44"/>
  <c r="D98" i="45"/>
  <c r="I97" i="44"/>
  <c r="I97" i="45"/>
  <c r="E97" i="44"/>
  <c r="E97" i="45"/>
  <c r="A97" i="44"/>
  <c r="A97" i="45"/>
  <c r="J96" i="44"/>
  <c r="J96" i="45"/>
  <c r="F96" i="44"/>
  <c r="F96" i="45"/>
  <c r="B96" i="44"/>
  <c r="B96" i="45"/>
  <c r="K95" i="44"/>
  <c r="K95" i="45"/>
  <c r="G95" i="44"/>
  <c r="G95" i="45"/>
  <c r="C95" i="44"/>
  <c r="C95" i="45"/>
  <c r="L94" i="44"/>
  <c r="L94" i="45"/>
  <c r="H94" i="44"/>
  <c r="H94" i="45"/>
  <c r="D94" i="44"/>
  <c r="D94" i="45"/>
  <c r="I93" i="44"/>
  <c r="I93" i="45"/>
  <c r="E93" i="44"/>
  <c r="E93" i="45"/>
  <c r="A93" i="44"/>
  <c r="A93" i="45"/>
  <c r="J92" i="44"/>
  <c r="J92" i="45"/>
  <c r="F92" i="44"/>
  <c r="F92" i="45"/>
  <c r="B92" i="44"/>
  <c r="B92" i="45"/>
  <c r="K91" i="44"/>
  <c r="K91" i="45"/>
  <c r="G91" i="44"/>
  <c r="G91" i="45"/>
  <c r="C91" i="44"/>
  <c r="C91" i="45"/>
  <c r="L90" i="44"/>
  <c r="L90" i="45"/>
  <c r="H90" i="44"/>
  <c r="H90" i="45"/>
  <c r="D90" i="44"/>
  <c r="D90" i="45"/>
  <c r="I89" i="44"/>
  <c r="I89" i="45"/>
  <c r="E89" i="44"/>
  <c r="E89" i="45"/>
  <c r="A89" i="44"/>
  <c r="A89" i="45"/>
  <c r="J88" i="44"/>
  <c r="J88" i="45"/>
  <c r="F88" i="44"/>
  <c r="F88" i="45"/>
  <c r="B88" i="44"/>
  <c r="B88" i="45"/>
  <c r="K87" i="44"/>
  <c r="K87" i="45"/>
  <c r="G87" i="44"/>
  <c r="G87" i="45"/>
  <c r="C87" i="44"/>
  <c r="C87" i="45"/>
  <c r="L86" i="44"/>
  <c r="L86" i="45"/>
  <c r="H86" i="44"/>
  <c r="H86" i="45"/>
  <c r="D86" i="44"/>
  <c r="D86" i="45"/>
  <c r="I85" i="44"/>
  <c r="I85" i="45"/>
  <c r="E85" i="44"/>
  <c r="E85" i="45"/>
  <c r="A85" i="44"/>
  <c r="A85" i="45"/>
  <c r="J84" i="44"/>
  <c r="J84" i="45"/>
  <c r="F84" i="44"/>
  <c r="F84" i="45"/>
  <c r="B84" i="44"/>
  <c r="B84" i="45"/>
  <c r="K83" i="44"/>
  <c r="K83" i="45"/>
  <c r="G83" i="44"/>
  <c r="G83" i="45"/>
  <c r="C83" i="44"/>
  <c r="C83" i="45"/>
  <c r="L82" i="44"/>
  <c r="L82" i="45"/>
  <c r="H82" i="44"/>
  <c r="H82" i="45"/>
  <c r="D82" i="44"/>
  <c r="D82" i="45"/>
  <c r="I81" i="44"/>
  <c r="I81" i="45"/>
  <c r="E81" i="44"/>
  <c r="E81" i="45"/>
  <c r="A81" i="44"/>
  <c r="A81" i="45"/>
  <c r="J80" i="44"/>
  <c r="J80" i="45"/>
  <c r="F80" i="44"/>
  <c r="F80" i="45"/>
  <c r="B80" i="44"/>
  <c r="B80" i="45"/>
  <c r="K79" i="44"/>
  <c r="K79" i="45"/>
  <c r="G79" i="44"/>
  <c r="G79" i="45"/>
  <c r="C79" i="44"/>
  <c r="C79" i="45"/>
  <c r="L78" i="44"/>
  <c r="L78" i="45"/>
  <c r="H78" i="44"/>
  <c r="H78" i="45"/>
  <c r="D78" i="44"/>
  <c r="D78" i="45"/>
  <c r="I77" i="44"/>
  <c r="I77" i="45"/>
  <c r="E77" i="44"/>
  <c r="E77" i="45"/>
  <c r="A77" i="44"/>
  <c r="A77" i="45"/>
  <c r="J76" i="44"/>
  <c r="J76" i="45"/>
  <c r="F76" i="44"/>
  <c r="F76" i="45"/>
  <c r="B76" i="44"/>
  <c r="B76" i="45"/>
  <c r="K75" i="44"/>
  <c r="K75" i="45"/>
  <c r="G75" i="44"/>
  <c r="G75" i="45"/>
  <c r="C75" i="44"/>
  <c r="C75" i="45"/>
  <c r="L74" i="44"/>
  <c r="L74" i="45"/>
  <c r="H74" i="44"/>
  <c r="H74" i="45"/>
  <c r="D74" i="44"/>
  <c r="D74" i="45"/>
  <c r="I73" i="44"/>
  <c r="I73" i="45"/>
  <c r="E73" i="44"/>
  <c r="E73" i="45"/>
  <c r="A73" i="44"/>
  <c r="A73" i="45"/>
  <c r="J72" i="44"/>
  <c r="J72" i="45"/>
  <c r="F72" i="44"/>
  <c r="F72" i="45"/>
  <c r="B72" i="44"/>
  <c r="B72" i="45"/>
  <c r="K71" i="44"/>
  <c r="K71" i="45"/>
  <c r="G71" i="44"/>
  <c r="G71" i="45"/>
  <c r="C71" i="44"/>
  <c r="C71" i="45"/>
  <c r="L70" i="44"/>
  <c r="L70" i="45"/>
  <c r="H70" i="44"/>
  <c r="H70" i="45"/>
  <c r="D70" i="44"/>
  <c r="D70" i="45"/>
  <c r="I69" i="44"/>
  <c r="I69" i="45"/>
  <c r="E69" i="44"/>
  <c r="E69" i="45"/>
  <c r="A69" i="44"/>
  <c r="A69" i="45"/>
  <c r="J68" i="44"/>
  <c r="J68" i="45"/>
  <c r="F68" i="44"/>
  <c r="F68" i="45"/>
  <c r="B68" i="44"/>
  <c r="B68" i="45"/>
  <c r="K67" i="44"/>
  <c r="K67" i="45"/>
  <c r="G67" i="44"/>
  <c r="G67" i="45"/>
  <c r="C67" i="44"/>
  <c r="C67" i="45"/>
  <c r="L66" i="44"/>
  <c r="L66" i="45"/>
  <c r="H66" i="44"/>
  <c r="H66" i="45"/>
  <c r="D66" i="44"/>
  <c r="D66" i="45"/>
  <c r="I65" i="44"/>
  <c r="I65" i="45"/>
  <c r="E65" i="44"/>
  <c r="E65" i="45"/>
  <c r="A65" i="44"/>
  <c r="A65" i="45"/>
  <c r="J64" i="44"/>
  <c r="J64" i="45"/>
  <c r="F64" i="44"/>
  <c r="F64" i="45"/>
  <c r="B64" i="44"/>
  <c r="B64" i="45"/>
  <c r="K63" i="44"/>
  <c r="K63" i="45"/>
  <c r="G63" i="44"/>
  <c r="G63" i="45"/>
  <c r="C63" i="44"/>
  <c r="C63" i="45"/>
  <c r="L62" i="44"/>
  <c r="L62" i="45"/>
  <c r="H62" i="44"/>
  <c r="H62" i="45"/>
  <c r="D62" i="44"/>
  <c r="D62" i="45"/>
  <c r="I61" i="44"/>
  <c r="I61" i="45"/>
  <c r="E61" i="44"/>
  <c r="E61" i="45"/>
  <c r="A61" i="44"/>
  <c r="A61" i="45"/>
  <c r="J60" i="44"/>
  <c r="J60" i="45"/>
  <c r="F60" i="44"/>
  <c r="F60" i="45"/>
  <c r="B60" i="44"/>
  <c r="B60" i="45"/>
  <c r="K59" i="44"/>
  <c r="K59" i="45"/>
  <c r="G59" i="44"/>
  <c r="G59" i="45"/>
  <c r="C59" i="44"/>
  <c r="C59" i="45"/>
  <c r="L58" i="44"/>
  <c r="L58" i="45"/>
  <c r="H58" i="44"/>
  <c r="H58" i="45"/>
  <c r="D58" i="44"/>
  <c r="D58" i="45"/>
  <c r="I57" i="44"/>
  <c r="I57" i="45"/>
  <c r="E57" i="44"/>
  <c r="E57" i="45"/>
  <c r="A57" i="44"/>
  <c r="A57" i="45"/>
  <c r="J56" i="44"/>
  <c r="J56" i="45"/>
  <c r="F56" i="44"/>
  <c r="F56" i="45"/>
  <c r="B56" i="44"/>
  <c r="B56" i="45"/>
  <c r="K55" i="44"/>
  <c r="K55" i="45"/>
  <c r="G55" i="44"/>
  <c r="G55" i="45"/>
  <c r="C55" i="44"/>
  <c r="C55" i="45"/>
  <c r="L54" i="44"/>
  <c r="L54" i="45"/>
  <c r="H54" i="44"/>
  <c r="H54" i="45"/>
  <c r="D54" i="44"/>
  <c r="D54" i="45"/>
  <c r="I53" i="44"/>
  <c r="I53" i="45"/>
  <c r="E53" i="44"/>
  <c r="E53" i="45"/>
  <c r="A53" i="44"/>
  <c r="A53" i="45"/>
  <c r="J52" i="44"/>
  <c r="J52" i="45"/>
  <c r="F52" i="44"/>
  <c r="F52" i="45"/>
  <c r="B52" i="44"/>
  <c r="B52" i="45"/>
  <c r="K51" i="44"/>
  <c r="K51" i="45"/>
  <c r="G51" i="44"/>
  <c r="G51" i="45"/>
  <c r="C51" i="44"/>
  <c r="C51" i="45"/>
  <c r="L50" i="44"/>
  <c r="L50" i="45"/>
  <c r="H50" i="44"/>
  <c r="H50" i="45"/>
  <c r="D50" i="44"/>
  <c r="D50" i="45"/>
  <c r="I49" i="44"/>
  <c r="I49" i="45"/>
  <c r="E49" i="44"/>
  <c r="E49" i="45"/>
  <c r="A49" i="44"/>
  <c r="A49" i="45"/>
  <c r="J48" i="44"/>
  <c r="J48" i="45"/>
  <c r="F48" i="44"/>
  <c r="F48" i="45"/>
  <c r="B48" i="44"/>
  <c r="B48" i="45"/>
  <c r="K47" i="44"/>
  <c r="K47" i="45"/>
  <c r="G47" i="44"/>
  <c r="G47" i="45"/>
  <c r="C47" i="44"/>
  <c r="C47" i="45"/>
  <c r="L46" i="44"/>
  <c r="L46" i="45"/>
  <c r="H46" i="44"/>
  <c r="H46" i="45"/>
  <c r="D46" i="44"/>
  <c r="D46" i="45"/>
  <c r="I45" i="44"/>
  <c r="I45" i="45"/>
  <c r="E45" i="44"/>
  <c r="E45" i="45"/>
  <c r="A45" i="44"/>
  <c r="A45" i="45"/>
  <c r="J44" i="44"/>
  <c r="J44" i="45"/>
  <c r="F44" i="44"/>
  <c r="F44" i="45"/>
  <c r="B44" i="44"/>
  <c r="B44" i="45"/>
  <c r="K43" i="44"/>
  <c r="K43" i="45"/>
  <c r="G43" i="44"/>
  <c r="G43" i="45"/>
  <c r="C43" i="44"/>
  <c r="C43" i="45"/>
  <c r="L42" i="44"/>
  <c r="L42" i="45"/>
  <c r="H42" i="44"/>
  <c r="H42" i="45"/>
  <c r="D42" i="44"/>
  <c r="D42" i="45"/>
  <c r="I41" i="44"/>
  <c r="I41" i="45"/>
  <c r="E41" i="44"/>
  <c r="E41" i="45"/>
  <c r="A41" i="44"/>
  <c r="A41" i="45"/>
  <c r="J40" i="44"/>
  <c r="J40" i="45"/>
  <c r="F40" i="44"/>
  <c r="F40" i="45"/>
  <c r="B40" i="44"/>
  <c r="B40" i="45"/>
  <c r="K39" i="44"/>
  <c r="K39" i="45"/>
  <c r="G39" i="44"/>
  <c r="G39" i="45"/>
  <c r="C39" i="44"/>
  <c r="C39" i="45"/>
  <c r="L38" i="44"/>
  <c r="L38" i="45"/>
  <c r="H38" i="44"/>
  <c r="H38" i="45"/>
  <c r="D38" i="44"/>
  <c r="D38" i="45"/>
  <c r="I37" i="44"/>
  <c r="I37" i="45"/>
  <c r="E37" i="44"/>
  <c r="E37" i="45"/>
  <c r="A37" i="44"/>
  <c r="A37" i="45"/>
  <c r="J36" i="44"/>
  <c r="J36" i="45"/>
  <c r="F36" i="44"/>
  <c r="F36" i="45"/>
  <c r="B36" i="44"/>
  <c r="B36" i="45"/>
  <c r="K35" i="44"/>
  <c r="K35" i="45"/>
  <c r="G35" i="44"/>
  <c r="G35" i="45"/>
  <c r="C35" i="44"/>
  <c r="C35" i="45"/>
  <c r="L34" i="44"/>
  <c r="L34" i="45"/>
  <c r="H34" i="44"/>
  <c r="H34" i="45"/>
  <c r="D34" i="44"/>
  <c r="D34" i="45"/>
  <c r="I33" i="44"/>
  <c r="I33" i="45"/>
  <c r="E33" i="44"/>
  <c r="E33" i="45"/>
  <c r="A33" i="44"/>
  <c r="A33" i="45"/>
  <c r="J32" i="44"/>
  <c r="J32" i="45"/>
  <c r="F32" i="44"/>
  <c r="F32" i="45"/>
  <c r="B32" i="44"/>
  <c r="B32" i="45"/>
  <c r="K31" i="44"/>
  <c r="K31" i="45"/>
  <c r="G31" i="44"/>
  <c r="G31" i="45"/>
  <c r="C31" i="44"/>
  <c r="C31" i="45"/>
  <c r="L30" i="44"/>
  <c r="L30" i="45"/>
  <c r="H30" i="44"/>
  <c r="H30" i="45"/>
  <c r="D30" i="44"/>
  <c r="D30" i="45"/>
  <c r="I29" i="44"/>
  <c r="I29" i="45"/>
  <c r="E29" i="44"/>
  <c r="E29" i="45"/>
  <c r="A29" i="44"/>
  <c r="A29" i="45"/>
  <c r="J28" i="44"/>
  <c r="J28" i="45"/>
  <c r="F28" i="44"/>
  <c r="F28" i="45"/>
  <c r="B28" i="44"/>
  <c r="B28" i="45"/>
  <c r="K27" i="44"/>
  <c r="K27" i="45"/>
  <c r="G27" i="44"/>
  <c r="G27" i="45"/>
  <c r="C27" i="44"/>
  <c r="C27" i="45"/>
  <c r="L26" i="44"/>
  <c r="L26" i="45"/>
  <c r="H26" i="44"/>
  <c r="H26" i="45"/>
  <c r="D26" i="44"/>
  <c r="D26" i="45"/>
  <c r="I25" i="44"/>
  <c r="I25" i="45"/>
  <c r="E25" i="44"/>
  <c r="E25" i="45"/>
  <c r="A25" i="44"/>
  <c r="A25" i="45"/>
  <c r="J24" i="44"/>
  <c r="J24" i="45"/>
  <c r="F24" i="44"/>
  <c r="F24" i="45"/>
  <c r="B24" i="44"/>
  <c r="B24" i="45"/>
  <c r="K23" i="44"/>
  <c r="K23" i="45"/>
  <c r="G23" i="44"/>
  <c r="G23" i="45"/>
  <c r="C23" i="44"/>
  <c r="C23" i="45"/>
  <c r="L22" i="44"/>
  <c r="L22" i="45"/>
  <c r="H22" i="44"/>
  <c r="H22" i="45"/>
  <c r="D22" i="44"/>
  <c r="D22" i="45"/>
  <c r="I21" i="44"/>
  <c r="I21" i="45"/>
  <c r="E21" i="44"/>
  <c r="E21" i="45"/>
  <c r="A21" i="44"/>
  <c r="A21" i="45"/>
  <c r="J20" i="44"/>
  <c r="J20" i="45"/>
  <c r="F20" i="44"/>
  <c r="F20" i="45"/>
  <c r="B20" i="44"/>
  <c r="B20" i="45"/>
  <c r="K19" i="44"/>
  <c r="K19" i="45"/>
  <c r="G19" i="44"/>
  <c r="G19" i="45"/>
  <c r="C19" i="44"/>
  <c r="C19" i="45"/>
  <c r="L18" i="44"/>
  <c r="L18" i="45"/>
  <c r="H18" i="44"/>
  <c r="H18" i="45"/>
  <c r="D18" i="44"/>
  <c r="D18" i="45"/>
  <c r="I17" i="44"/>
  <c r="I17" i="45"/>
  <c r="E17" i="44"/>
  <c r="E17" i="45"/>
  <c r="A17" i="44"/>
  <c r="A17" i="45"/>
  <c r="J16" i="44"/>
  <c r="J16" i="45"/>
  <c r="F16" i="44"/>
  <c r="F16" i="45"/>
  <c r="B16" i="44"/>
  <c r="B16" i="45"/>
  <c r="K15" i="44"/>
  <c r="K15" i="45"/>
  <c r="G15" i="44"/>
  <c r="G15" i="45"/>
  <c r="C15" i="44"/>
  <c r="C15" i="45"/>
  <c r="L14" i="44"/>
  <c r="L14" i="45"/>
  <c r="H14" i="44"/>
  <c r="H14" i="45"/>
  <c r="D14" i="44"/>
  <c r="D14" i="45"/>
  <c r="I13" i="44"/>
  <c r="I13" i="45"/>
  <c r="E13" i="44"/>
  <c r="E13" i="45"/>
  <c r="A13" i="44"/>
  <c r="A13" i="45"/>
  <c r="J12" i="44"/>
  <c r="J12" i="45"/>
  <c r="F12" i="44"/>
  <c r="F12" i="45"/>
  <c r="B12" i="44"/>
  <c r="B12" i="45"/>
  <c r="K11" i="44"/>
  <c r="K11" i="45"/>
  <c r="G11" i="44"/>
  <c r="G11" i="45"/>
  <c r="C11" i="44"/>
  <c r="C11" i="45"/>
  <c r="L10" i="44"/>
  <c r="L10" i="45"/>
  <c r="H10" i="44"/>
  <c r="H10" i="45"/>
  <c r="D10" i="44"/>
  <c r="D10" i="45"/>
  <c r="I9" i="44"/>
  <c r="I9" i="45"/>
  <c r="E9" i="44"/>
  <c r="E9" i="45"/>
  <c r="A9" i="44"/>
  <c r="A9" i="45"/>
  <c r="J8" i="44"/>
  <c r="J8" i="45"/>
  <c r="F8" i="44"/>
  <c r="F8" i="45"/>
  <c r="B8" i="44"/>
  <c r="B8" i="45"/>
  <c r="K7" i="44"/>
  <c r="K7" i="45"/>
  <c r="G7" i="44"/>
  <c r="G7" i="45"/>
  <c r="C7" i="44"/>
  <c r="C7" i="45"/>
  <c r="A6" i="44"/>
  <c r="A6" i="45"/>
  <c r="E6" i="44"/>
  <c r="E6" i="45"/>
  <c r="I6" i="44"/>
  <c r="I6" i="45"/>
  <c r="J123" i="44"/>
  <c r="J123" i="45"/>
  <c r="F123" i="44"/>
  <c r="F123" i="45"/>
  <c r="B123" i="44"/>
  <c r="B123" i="45"/>
  <c r="K122" i="44"/>
  <c r="K122" i="45"/>
  <c r="G122" i="44"/>
  <c r="G122" i="45"/>
  <c r="C122" i="44"/>
  <c r="C122" i="45"/>
  <c r="L121" i="44"/>
  <c r="L121" i="45"/>
  <c r="H121" i="44"/>
  <c r="H121" i="45"/>
  <c r="D121" i="44"/>
  <c r="D121" i="45"/>
  <c r="I120" i="44"/>
  <c r="I120" i="45"/>
  <c r="E120" i="44"/>
  <c r="E120" i="45"/>
  <c r="A120" i="44"/>
  <c r="A120" i="45"/>
  <c r="J119" i="44"/>
  <c r="J119" i="45"/>
  <c r="F119" i="44"/>
  <c r="F119" i="45"/>
  <c r="B119" i="44"/>
  <c r="B119" i="45"/>
  <c r="K118" i="44"/>
  <c r="K118" i="45"/>
  <c r="G118" i="44"/>
  <c r="G118" i="45"/>
  <c r="C118" i="44"/>
  <c r="C118" i="45"/>
  <c r="L117" i="44"/>
  <c r="L117" i="45"/>
  <c r="H117" i="44"/>
  <c r="H117" i="45"/>
  <c r="D117" i="44"/>
  <c r="D117" i="45"/>
  <c r="I116" i="44"/>
  <c r="I116" i="45"/>
  <c r="E116" i="44"/>
  <c r="E116" i="45"/>
  <c r="A116" i="44"/>
  <c r="A116" i="45"/>
  <c r="J115" i="44"/>
  <c r="J115" i="45"/>
  <c r="F115" i="44"/>
  <c r="F115" i="45"/>
  <c r="B115" i="44"/>
  <c r="B115" i="45"/>
  <c r="K114" i="44"/>
  <c r="K114" i="45"/>
  <c r="G114" i="44"/>
  <c r="G114" i="45"/>
  <c r="C114" i="44"/>
  <c r="C114" i="45"/>
  <c r="L113" i="44"/>
  <c r="L113" i="45"/>
  <c r="H113" i="44"/>
  <c r="H113" i="45"/>
  <c r="D113" i="44"/>
  <c r="D113" i="45"/>
  <c r="I112" i="44"/>
  <c r="I112" i="45"/>
  <c r="E112" i="44"/>
  <c r="E112" i="45"/>
  <c r="A112" i="44"/>
  <c r="A112" i="45"/>
  <c r="J111" i="44"/>
  <c r="J111" i="45"/>
  <c r="F111" i="44"/>
  <c r="F111" i="45"/>
  <c r="B111" i="44"/>
  <c r="B111" i="45"/>
  <c r="K110" i="44"/>
  <c r="K110" i="45"/>
  <c r="G110" i="44"/>
  <c r="G110" i="45"/>
  <c r="C110" i="44"/>
  <c r="C110" i="45"/>
  <c r="L109" i="44"/>
  <c r="L109" i="45"/>
  <c r="H109" i="44"/>
  <c r="H109" i="45"/>
  <c r="D109" i="44"/>
  <c r="D109" i="45"/>
  <c r="I108" i="44"/>
  <c r="I108" i="45"/>
  <c r="E108" i="44"/>
  <c r="E108" i="45"/>
  <c r="A108" i="44"/>
  <c r="A108" i="45"/>
  <c r="J107" i="44"/>
  <c r="J107" i="45"/>
  <c r="F107" i="44"/>
  <c r="F107" i="45"/>
  <c r="B107" i="44"/>
  <c r="B107" i="45"/>
  <c r="K106" i="44"/>
  <c r="K106" i="45"/>
  <c r="G106" i="44"/>
  <c r="G106" i="45"/>
  <c r="C106" i="44"/>
  <c r="C106" i="45"/>
  <c r="L105" i="44"/>
  <c r="L105" i="45"/>
  <c r="H105" i="44"/>
  <c r="H105" i="45"/>
  <c r="D105" i="44"/>
  <c r="D105" i="45"/>
  <c r="I104" i="44"/>
  <c r="I104" i="45"/>
  <c r="E104" i="44"/>
  <c r="E104" i="45"/>
  <c r="A104" i="44"/>
  <c r="A104" i="45"/>
  <c r="J103" i="44"/>
  <c r="J103" i="45"/>
  <c r="F103" i="44"/>
  <c r="F103" i="45"/>
  <c r="B103" i="44"/>
  <c r="B103" i="45"/>
  <c r="K102" i="44"/>
  <c r="K102" i="45"/>
  <c r="G102" i="44"/>
  <c r="G102" i="45"/>
  <c r="C102" i="44"/>
  <c r="C102" i="45"/>
  <c r="L101" i="44"/>
  <c r="L101" i="45"/>
  <c r="H101" i="44"/>
  <c r="H101" i="45"/>
  <c r="D101" i="44"/>
  <c r="D101" i="45"/>
  <c r="I100" i="44"/>
  <c r="I100" i="45"/>
  <c r="E100" i="44"/>
  <c r="E100" i="45"/>
  <c r="A100" i="44"/>
  <c r="A100" i="45"/>
  <c r="J99" i="44"/>
  <c r="J99" i="45"/>
  <c r="F99" i="44"/>
  <c r="F99" i="45"/>
  <c r="B99" i="44"/>
  <c r="B99" i="45"/>
  <c r="K98" i="44"/>
  <c r="K98" i="45"/>
  <c r="G98" i="44"/>
  <c r="G98" i="45"/>
  <c r="C98" i="44"/>
  <c r="C98" i="45"/>
  <c r="L97" i="44"/>
  <c r="L97" i="45"/>
  <c r="H97" i="44"/>
  <c r="H97" i="45"/>
  <c r="D97" i="44"/>
  <c r="D97" i="45"/>
  <c r="I96" i="44"/>
  <c r="I96" i="45"/>
  <c r="E96" i="44"/>
  <c r="E96" i="45"/>
  <c r="A96" i="44"/>
  <c r="A96" i="45"/>
  <c r="J95" i="44"/>
  <c r="J95" i="45"/>
  <c r="F95" i="44"/>
  <c r="F95" i="45"/>
  <c r="B95" i="44"/>
  <c r="B95" i="45"/>
  <c r="K94" i="44"/>
  <c r="K94" i="45"/>
  <c r="G94" i="44"/>
  <c r="G94" i="45"/>
  <c r="C94" i="44"/>
  <c r="C94" i="45"/>
  <c r="L93" i="44"/>
  <c r="L93" i="45"/>
  <c r="H93" i="44"/>
  <c r="H93" i="45"/>
  <c r="D93" i="44"/>
  <c r="D93" i="45"/>
  <c r="I92" i="44"/>
  <c r="I92" i="45"/>
  <c r="E92" i="44"/>
  <c r="E92" i="45"/>
  <c r="A92" i="44"/>
  <c r="A92" i="45"/>
  <c r="J91" i="44"/>
  <c r="J91" i="45"/>
  <c r="F91" i="44"/>
  <c r="F91" i="45"/>
  <c r="B91" i="44"/>
  <c r="B91" i="45"/>
  <c r="K90" i="44"/>
  <c r="K90" i="45"/>
  <c r="G90" i="44"/>
  <c r="G90" i="45"/>
  <c r="C90" i="44"/>
  <c r="C90" i="45"/>
  <c r="L89" i="44"/>
  <c r="L89" i="45"/>
  <c r="H89" i="44"/>
  <c r="H89" i="45"/>
  <c r="D89" i="44"/>
  <c r="D89" i="45"/>
  <c r="I88" i="44"/>
  <c r="I88" i="45"/>
  <c r="E88" i="44"/>
  <c r="E88" i="45"/>
  <c r="A88" i="44"/>
  <c r="A88" i="45"/>
  <c r="J87" i="44"/>
  <c r="J87" i="45"/>
  <c r="F87" i="44"/>
  <c r="F87" i="45"/>
  <c r="B87" i="44"/>
  <c r="B87" i="45"/>
  <c r="K86" i="44"/>
  <c r="K86" i="45"/>
  <c r="G86" i="44"/>
  <c r="G86" i="45"/>
  <c r="C86" i="44"/>
  <c r="C86" i="45"/>
  <c r="L85" i="44"/>
  <c r="L85" i="45"/>
  <c r="H85" i="44"/>
  <c r="H85" i="45"/>
  <c r="D85" i="44"/>
  <c r="D85" i="45"/>
  <c r="I84" i="44"/>
  <c r="I84" i="45"/>
  <c r="E84" i="44"/>
  <c r="E84" i="45"/>
  <c r="A84" i="44"/>
  <c r="A84" i="45"/>
  <c r="J83" i="44"/>
  <c r="J83" i="45"/>
  <c r="F83" i="44"/>
  <c r="F83" i="45"/>
  <c r="B83" i="44"/>
  <c r="B83" i="45"/>
  <c r="K82" i="44"/>
  <c r="K82" i="45"/>
  <c r="G82" i="44"/>
  <c r="G82" i="45"/>
  <c r="C82" i="44"/>
  <c r="C82" i="45"/>
  <c r="L81" i="44"/>
  <c r="L81" i="45"/>
  <c r="H81" i="44"/>
  <c r="H81" i="45"/>
  <c r="D81" i="44"/>
  <c r="D81" i="45"/>
  <c r="I80" i="44"/>
  <c r="I80" i="45"/>
  <c r="E80" i="44"/>
  <c r="E80" i="45"/>
  <c r="A80" i="44"/>
  <c r="A80" i="45"/>
  <c r="J79" i="44"/>
  <c r="J79" i="45"/>
  <c r="F79" i="44"/>
  <c r="F79" i="45"/>
  <c r="B79" i="44"/>
  <c r="B79" i="45"/>
  <c r="K78" i="44"/>
  <c r="K78" i="45"/>
  <c r="G78" i="44"/>
  <c r="G78" i="45"/>
  <c r="C78" i="44"/>
  <c r="C78" i="45"/>
  <c r="L77" i="44"/>
  <c r="L77" i="45"/>
  <c r="H77" i="44"/>
  <c r="H77" i="45"/>
  <c r="D77" i="44"/>
  <c r="D77" i="45"/>
  <c r="I76" i="44"/>
  <c r="I76" i="45"/>
  <c r="E76" i="44"/>
  <c r="E76" i="45"/>
  <c r="A76" i="44"/>
  <c r="A76" i="45"/>
  <c r="J75" i="44"/>
  <c r="J75" i="45"/>
  <c r="F75" i="44"/>
  <c r="F75" i="45"/>
  <c r="B75" i="44"/>
  <c r="B75" i="45"/>
  <c r="K74" i="44"/>
  <c r="K74" i="45"/>
  <c r="G74" i="44"/>
  <c r="G74" i="45"/>
  <c r="C74" i="44"/>
  <c r="C74" i="45"/>
  <c r="L73" i="44"/>
  <c r="L73" i="45"/>
  <c r="H73" i="44"/>
  <c r="H73" i="45"/>
  <c r="D73" i="44"/>
  <c r="D73" i="45"/>
  <c r="I72" i="44"/>
  <c r="I72" i="45"/>
  <c r="E72" i="44"/>
  <c r="E72" i="45"/>
  <c r="A72" i="44"/>
  <c r="A72" i="45"/>
  <c r="J71" i="44"/>
  <c r="J71" i="45"/>
  <c r="F71" i="44"/>
  <c r="F71" i="45"/>
  <c r="B71" i="44"/>
  <c r="B71" i="45"/>
  <c r="K70" i="44"/>
  <c r="K70" i="45"/>
  <c r="G70" i="44"/>
  <c r="G70" i="45"/>
  <c r="C70" i="44"/>
  <c r="C70" i="45"/>
  <c r="L69" i="44"/>
  <c r="L69" i="45"/>
  <c r="H69" i="44"/>
  <c r="H69" i="45"/>
  <c r="D69" i="44"/>
  <c r="D69" i="45"/>
  <c r="I68" i="44"/>
  <c r="I68" i="45"/>
  <c r="E68" i="44"/>
  <c r="E68" i="45"/>
  <c r="A68" i="44"/>
  <c r="A68" i="45"/>
  <c r="J67" i="44"/>
  <c r="J67" i="45"/>
  <c r="F67" i="44"/>
  <c r="F67" i="45"/>
  <c r="B67" i="44"/>
  <c r="B67" i="45"/>
  <c r="K66" i="44"/>
  <c r="K66" i="45"/>
  <c r="G66" i="44"/>
  <c r="G66" i="45"/>
  <c r="C66" i="44"/>
  <c r="C66" i="45"/>
  <c r="L65" i="44"/>
  <c r="L65" i="45"/>
  <c r="H65" i="44"/>
  <c r="H65" i="45"/>
  <c r="D65" i="44"/>
  <c r="D65" i="45"/>
  <c r="I64" i="44"/>
  <c r="I64" i="45"/>
  <c r="E64" i="44"/>
  <c r="E64" i="45"/>
  <c r="A64" i="44"/>
  <c r="A64" i="45"/>
  <c r="J63" i="44"/>
  <c r="J63" i="45"/>
  <c r="F63" i="44"/>
  <c r="F63" i="45"/>
  <c r="B63" i="44"/>
  <c r="B63" i="45"/>
  <c r="K62" i="44"/>
  <c r="K62" i="45"/>
  <c r="G62" i="44"/>
  <c r="G62" i="45"/>
  <c r="C62" i="44"/>
  <c r="C62" i="45"/>
  <c r="L61" i="44"/>
  <c r="L61" i="45"/>
  <c r="H61" i="44"/>
  <c r="H61" i="45"/>
  <c r="D61" i="44"/>
  <c r="D61" i="45"/>
  <c r="I60" i="44"/>
  <c r="I60" i="45"/>
  <c r="E60" i="44"/>
  <c r="E60" i="45"/>
  <c r="A60" i="44"/>
  <c r="A60" i="45"/>
  <c r="J59" i="44"/>
  <c r="J59" i="45"/>
  <c r="F59" i="44"/>
  <c r="F59" i="45"/>
  <c r="B59" i="44"/>
  <c r="B59" i="45"/>
  <c r="K58" i="44"/>
  <c r="K58" i="45"/>
  <c r="G58" i="44"/>
  <c r="G58" i="45"/>
  <c r="C58" i="44"/>
  <c r="C58" i="45"/>
  <c r="L57" i="44"/>
  <c r="L57" i="45"/>
  <c r="H57" i="44"/>
  <c r="H57" i="45"/>
  <c r="D57" i="44"/>
  <c r="D57" i="45"/>
  <c r="I56" i="44"/>
  <c r="I56" i="45"/>
  <c r="E56" i="44"/>
  <c r="E56" i="45"/>
  <c r="A56" i="44"/>
  <c r="A56" i="45"/>
  <c r="J55" i="44"/>
  <c r="J55" i="45"/>
  <c r="F55" i="44"/>
  <c r="F55" i="45"/>
  <c r="B55" i="44"/>
  <c r="B55" i="45"/>
  <c r="K54" i="44"/>
  <c r="K54" i="45"/>
  <c r="G54" i="44"/>
  <c r="G54" i="45"/>
  <c r="C54" i="44"/>
  <c r="C54" i="45"/>
  <c r="L53" i="44"/>
  <c r="L53" i="45"/>
  <c r="H53" i="44"/>
  <c r="H53" i="45"/>
  <c r="D53" i="44"/>
  <c r="D53" i="45"/>
  <c r="I52" i="44"/>
  <c r="I52" i="45"/>
  <c r="E52" i="44"/>
  <c r="E52" i="45"/>
  <c r="A52" i="44"/>
  <c r="A52" i="45"/>
  <c r="J51" i="44"/>
  <c r="J51" i="45"/>
  <c r="F51" i="44"/>
  <c r="F51" i="45"/>
  <c r="B51" i="44"/>
  <c r="B51" i="45"/>
  <c r="K50" i="44"/>
  <c r="K50" i="45"/>
  <c r="G50" i="44"/>
  <c r="G50" i="45"/>
  <c r="C50" i="44"/>
  <c r="C50" i="45"/>
  <c r="L49" i="44"/>
  <c r="L49" i="45"/>
  <c r="H49" i="44"/>
  <c r="H49" i="45"/>
  <c r="D49" i="44"/>
  <c r="D49" i="45"/>
  <c r="I48" i="44"/>
  <c r="I48" i="45"/>
  <c r="E48" i="44"/>
  <c r="E48" i="45"/>
  <c r="A48" i="44"/>
  <c r="A48" i="45"/>
  <c r="J47" i="44"/>
  <c r="J47" i="45"/>
  <c r="F47" i="44"/>
  <c r="F47" i="45"/>
  <c r="B47" i="44"/>
  <c r="B47" i="45"/>
  <c r="K46" i="44"/>
  <c r="K46" i="45"/>
  <c r="G46" i="44"/>
  <c r="G46" i="45"/>
  <c r="C46" i="44"/>
  <c r="C46" i="45"/>
  <c r="L45" i="44"/>
  <c r="L45" i="45"/>
  <c r="H45" i="44"/>
  <c r="H45" i="45"/>
  <c r="D45" i="44"/>
  <c r="D45" i="45"/>
  <c r="I44" i="44"/>
  <c r="I44" i="45"/>
  <c r="E44" i="44"/>
  <c r="E44" i="45"/>
  <c r="A44" i="44"/>
  <c r="A44" i="45"/>
  <c r="J43" i="44"/>
  <c r="J43" i="45"/>
  <c r="F43" i="44"/>
  <c r="F43" i="45"/>
  <c r="B43" i="44"/>
  <c r="B43" i="45"/>
  <c r="K42" i="44"/>
  <c r="K42" i="45"/>
  <c r="G42" i="44"/>
  <c r="G42" i="45"/>
  <c r="C42" i="44"/>
  <c r="C42" i="45"/>
  <c r="L41" i="44"/>
  <c r="L41" i="45"/>
  <c r="H41" i="44"/>
  <c r="H41" i="45"/>
  <c r="D41" i="44"/>
  <c r="D41" i="45"/>
  <c r="I40" i="44"/>
  <c r="I40" i="45"/>
  <c r="E40" i="44"/>
  <c r="E40" i="45"/>
  <c r="A40" i="44"/>
  <c r="A40" i="45"/>
  <c r="J39" i="44"/>
  <c r="J39" i="45"/>
  <c r="F39" i="44"/>
  <c r="F39" i="45"/>
  <c r="B39" i="44"/>
  <c r="B39" i="45"/>
  <c r="K38" i="44"/>
  <c r="K38" i="45"/>
  <c r="G38" i="44"/>
  <c r="G38" i="45"/>
  <c r="C38" i="44"/>
  <c r="C38" i="45"/>
  <c r="L37" i="44"/>
  <c r="L37" i="45"/>
  <c r="H37" i="44"/>
  <c r="H37" i="45"/>
  <c r="D37" i="44"/>
  <c r="D37" i="45"/>
  <c r="I36" i="44"/>
  <c r="I36" i="45"/>
  <c r="E36" i="44"/>
  <c r="E36" i="45"/>
  <c r="A36" i="44"/>
  <c r="A36" i="45"/>
  <c r="J35" i="44"/>
  <c r="J35" i="45"/>
  <c r="F35" i="44"/>
  <c r="F35" i="45"/>
  <c r="B35" i="44"/>
  <c r="B35" i="45"/>
  <c r="K34" i="44"/>
  <c r="K34" i="45"/>
  <c r="G34" i="44"/>
  <c r="G34" i="45"/>
  <c r="C34" i="44"/>
  <c r="C34" i="45"/>
  <c r="L33" i="44"/>
  <c r="L33" i="45"/>
  <c r="H33" i="44"/>
  <c r="H33" i="45"/>
  <c r="D33" i="44"/>
  <c r="D33" i="45"/>
  <c r="I32" i="44"/>
  <c r="I32" i="45"/>
  <c r="E32" i="44"/>
  <c r="E32" i="45"/>
  <c r="A32" i="44"/>
  <c r="A32" i="45"/>
  <c r="J31" i="44"/>
  <c r="J31" i="45"/>
  <c r="F31" i="44"/>
  <c r="F31" i="45"/>
  <c r="B31" i="44"/>
  <c r="B31" i="45"/>
  <c r="K30" i="44"/>
  <c r="K30" i="45"/>
  <c r="G30" i="44"/>
  <c r="G30" i="45"/>
  <c r="C30" i="44"/>
  <c r="C30" i="45"/>
  <c r="L29" i="44"/>
  <c r="L29" i="45"/>
  <c r="H29" i="44"/>
  <c r="H29" i="45"/>
  <c r="D29" i="44"/>
  <c r="D29" i="45"/>
  <c r="I28" i="44"/>
  <c r="I28" i="45"/>
  <c r="E28" i="44"/>
  <c r="E28" i="45"/>
  <c r="A28" i="44"/>
  <c r="A28" i="45"/>
  <c r="J27" i="44"/>
  <c r="J27" i="45"/>
  <c r="F27" i="44"/>
  <c r="F27" i="45"/>
  <c r="B27" i="44"/>
  <c r="B27" i="45"/>
  <c r="K26" i="44"/>
  <c r="K26" i="45"/>
  <c r="G26" i="44"/>
  <c r="G26" i="45"/>
  <c r="C26" i="44"/>
  <c r="C26" i="45"/>
  <c r="L25" i="44"/>
  <c r="L25" i="45"/>
  <c r="H25" i="44"/>
  <c r="H25" i="45"/>
  <c r="D25" i="44"/>
  <c r="D25" i="45"/>
  <c r="I24" i="44"/>
  <c r="I24" i="45"/>
  <c r="E24" i="44"/>
  <c r="E24" i="45"/>
  <c r="A24" i="44"/>
  <c r="A24" i="45"/>
  <c r="J23" i="44"/>
  <c r="J23" i="45"/>
  <c r="F23" i="44"/>
  <c r="F23" i="45"/>
  <c r="B23" i="44"/>
  <c r="B23" i="45"/>
  <c r="K22" i="44"/>
  <c r="K22" i="45"/>
  <c r="G22" i="44"/>
  <c r="G22" i="45"/>
  <c r="C22" i="44"/>
  <c r="C22" i="45"/>
  <c r="L21" i="44"/>
  <c r="L21" i="45"/>
  <c r="H21" i="44"/>
  <c r="H21" i="45"/>
  <c r="D21" i="44"/>
  <c r="D21" i="45"/>
  <c r="I20" i="44"/>
  <c r="I20" i="45"/>
  <c r="E20" i="44"/>
  <c r="E20" i="45"/>
  <c r="A20" i="44"/>
  <c r="A20" i="45"/>
  <c r="J19" i="44"/>
  <c r="J19" i="45"/>
  <c r="F19" i="44"/>
  <c r="F19" i="45"/>
  <c r="B19" i="44"/>
  <c r="B19" i="45"/>
  <c r="K18" i="44"/>
  <c r="K18" i="45"/>
  <c r="G18" i="44"/>
  <c r="G18" i="45"/>
  <c r="C18" i="44"/>
  <c r="C18" i="45"/>
  <c r="L17" i="44"/>
  <c r="L17" i="45"/>
  <c r="H17" i="44"/>
  <c r="H17" i="45"/>
  <c r="D17" i="44"/>
  <c r="D17" i="45"/>
  <c r="I16" i="44"/>
  <c r="I16" i="45"/>
  <c r="E16" i="44"/>
  <c r="E16" i="45"/>
  <c r="A16" i="44"/>
  <c r="A16" i="45"/>
  <c r="J15" i="44"/>
  <c r="J15" i="45"/>
  <c r="F15" i="44"/>
  <c r="F15" i="45"/>
  <c r="B15" i="44"/>
  <c r="B15" i="45"/>
  <c r="K14" i="44"/>
  <c r="K14" i="45"/>
  <c r="G14" i="44"/>
  <c r="G14" i="45"/>
  <c r="C14" i="44"/>
  <c r="C14" i="45"/>
  <c r="L13" i="44"/>
  <c r="L13" i="45"/>
  <c r="H13" i="44"/>
  <c r="H13" i="45"/>
  <c r="D13" i="44"/>
  <c r="D13" i="45"/>
  <c r="I12" i="44"/>
  <c r="I12" i="45"/>
  <c r="E12" i="44"/>
  <c r="E12" i="45"/>
  <c r="A12" i="44"/>
  <c r="A12" i="45"/>
  <c r="J11" i="44"/>
  <c r="J11" i="45"/>
  <c r="F11" i="44"/>
  <c r="F11" i="45"/>
  <c r="B11" i="44"/>
  <c r="B11" i="45"/>
  <c r="K10" i="44"/>
  <c r="K10" i="45"/>
  <c r="G10" i="44"/>
  <c r="G10" i="45"/>
  <c r="C10" i="44"/>
  <c r="C10" i="45"/>
  <c r="L9" i="44"/>
  <c r="L9" i="45"/>
  <c r="H9" i="44"/>
  <c r="H9" i="45"/>
  <c r="D9" i="44"/>
  <c r="D9" i="45"/>
  <c r="I8" i="44"/>
  <c r="I8" i="45"/>
  <c r="E8" i="44"/>
  <c r="E8" i="45"/>
  <c r="A8" i="44"/>
  <c r="A8" i="45"/>
  <c r="J7" i="44"/>
  <c r="J7" i="45"/>
  <c r="F7" i="44"/>
  <c r="F7" i="45"/>
  <c r="B7" i="44"/>
  <c r="B7" i="45"/>
  <c r="B6" i="44"/>
  <c r="B6" i="45"/>
  <c r="F6" i="44"/>
  <c r="F6" i="45"/>
  <c r="J6" i="44"/>
  <c r="J6" i="45"/>
  <c r="I123" i="44"/>
  <c r="I123" i="45"/>
  <c r="E123" i="44"/>
  <c r="E123" i="45"/>
  <c r="A123" i="44"/>
  <c r="A123" i="45"/>
  <c r="J122" i="44"/>
  <c r="J122" i="45"/>
  <c r="F122" i="44"/>
  <c r="F122" i="45"/>
  <c r="B122" i="44"/>
  <c r="B122" i="45"/>
  <c r="K121" i="44"/>
  <c r="K121" i="45"/>
  <c r="G121" i="44"/>
  <c r="G121" i="45"/>
  <c r="C121" i="44"/>
  <c r="C121" i="45"/>
  <c r="L120" i="44"/>
  <c r="L120" i="45"/>
  <c r="H120" i="44"/>
  <c r="H120" i="45"/>
  <c r="D120" i="44"/>
  <c r="D120" i="45"/>
  <c r="I119" i="44"/>
  <c r="I119" i="45"/>
  <c r="E119" i="44"/>
  <c r="E119" i="45"/>
  <c r="A119" i="44"/>
  <c r="A119" i="45"/>
  <c r="J118" i="44"/>
  <c r="J118" i="45"/>
  <c r="F118" i="44"/>
  <c r="F118" i="45"/>
  <c r="B118" i="44"/>
  <c r="B118" i="45"/>
  <c r="K117" i="44"/>
  <c r="K117" i="45"/>
  <c r="G117" i="44"/>
  <c r="G117" i="45"/>
  <c r="C117" i="44"/>
  <c r="C117" i="45"/>
  <c r="L116" i="44"/>
  <c r="L116" i="45"/>
  <c r="H116" i="44"/>
  <c r="H116" i="45"/>
  <c r="D116" i="44"/>
  <c r="D116" i="45"/>
  <c r="I115" i="44"/>
  <c r="I115" i="45"/>
  <c r="E115" i="44"/>
  <c r="E115" i="45"/>
  <c r="A115" i="44"/>
  <c r="A115" i="45"/>
  <c r="J114" i="44"/>
  <c r="J114" i="45"/>
  <c r="F114" i="44"/>
  <c r="F114" i="45"/>
  <c r="B114" i="44"/>
  <c r="B114" i="45"/>
  <c r="K113" i="44"/>
  <c r="K113" i="45"/>
  <c r="G113" i="44"/>
  <c r="G113" i="45"/>
  <c r="C113" i="44"/>
  <c r="C113" i="45"/>
  <c r="L112" i="44"/>
  <c r="L112" i="45"/>
  <c r="H112" i="44"/>
  <c r="H112" i="45"/>
  <c r="D112" i="44"/>
  <c r="D112" i="45"/>
  <c r="I111" i="44"/>
  <c r="I111" i="45"/>
  <c r="E111" i="44"/>
  <c r="E111" i="45"/>
  <c r="A111" i="44"/>
  <c r="A111" i="45"/>
  <c r="J110" i="44"/>
  <c r="J110" i="45"/>
  <c r="F110" i="44"/>
  <c r="F110" i="45"/>
  <c r="B110" i="44"/>
  <c r="B110" i="45"/>
  <c r="K109" i="44"/>
  <c r="K109" i="45"/>
  <c r="G109" i="44"/>
  <c r="G109" i="45"/>
  <c r="C109" i="44"/>
  <c r="C109" i="45"/>
  <c r="L108" i="44"/>
  <c r="L108" i="45"/>
  <c r="H108" i="44"/>
  <c r="H108" i="45"/>
  <c r="D108" i="44"/>
  <c r="D108" i="45"/>
  <c r="I107" i="44"/>
  <c r="I107" i="45"/>
  <c r="E107" i="44"/>
  <c r="E107" i="45"/>
  <c r="A107" i="44"/>
  <c r="A107" i="45"/>
  <c r="J106" i="44"/>
  <c r="J106" i="45"/>
  <c r="F106" i="44"/>
  <c r="F106" i="45"/>
  <c r="B106" i="44"/>
  <c r="B106" i="45"/>
  <c r="K105" i="44"/>
  <c r="K105" i="45"/>
  <c r="G105" i="44"/>
  <c r="G105" i="45"/>
  <c r="C105" i="44"/>
  <c r="C105" i="45"/>
  <c r="L104" i="44"/>
  <c r="L104" i="45"/>
  <c r="H104" i="44"/>
  <c r="H104" i="45"/>
  <c r="D104" i="44"/>
  <c r="D104" i="45"/>
  <c r="I103" i="44"/>
  <c r="I103" i="45"/>
  <c r="E103" i="44"/>
  <c r="E103" i="45"/>
  <c r="A103" i="44"/>
  <c r="A103" i="45"/>
  <c r="J102" i="44"/>
  <c r="J102" i="45"/>
  <c r="F102" i="44"/>
  <c r="F102" i="45"/>
  <c r="B102" i="44"/>
  <c r="B102" i="45"/>
  <c r="K101" i="44"/>
  <c r="K101" i="45"/>
  <c r="G101" i="44"/>
  <c r="G101" i="45"/>
  <c r="C101" i="44"/>
  <c r="C101" i="45"/>
  <c r="L100" i="44"/>
  <c r="L100" i="45"/>
  <c r="H100" i="44"/>
  <c r="H100" i="45"/>
  <c r="D100" i="44"/>
  <c r="D100" i="45"/>
  <c r="I99" i="44"/>
  <c r="I99" i="45"/>
  <c r="E99" i="44"/>
  <c r="E99" i="45"/>
  <c r="A99" i="44"/>
  <c r="A99" i="45"/>
  <c r="J98" i="44"/>
  <c r="J98" i="45"/>
  <c r="F98" i="44"/>
  <c r="F98" i="45"/>
  <c r="B98" i="44"/>
  <c r="B98" i="45"/>
  <c r="K97" i="44"/>
  <c r="K97" i="45"/>
  <c r="G97" i="44"/>
  <c r="G97" i="45"/>
  <c r="C97" i="44"/>
  <c r="C97" i="45"/>
  <c r="L96" i="44"/>
  <c r="L96" i="45"/>
  <c r="H96" i="44"/>
  <c r="H96" i="45"/>
  <c r="D96" i="44"/>
  <c r="D96" i="45"/>
  <c r="I95" i="44"/>
  <c r="I95" i="45"/>
  <c r="E95" i="44"/>
  <c r="E95" i="45"/>
  <c r="A95" i="44"/>
  <c r="A95" i="45"/>
  <c r="J94" i="44"/>
  <c r="J94" i="45"/>
  <c r="F94" i="44"/>
  <c r="F94" i="45"/>
  <c r="B94" i="44"/>
  <c r="B94" i="45"/>
  <c r="K93" i="44"/>
  <c r="K93" i="45"/>
  <c r="G93" i="44"/>
  <c r="G93" i="45"/>
  <c r="C93" i="44"/>
  <c r="C93" i="45"/>
  <c r="L92" i="44"/>
  <c r="L92" i="45"/>
  <c r="H92" i="44"/>
  <c r="H92" i="45"/>
  <c r="D92" i="44"/>
  <c r="D92" i="45"/>
  <c r="I91" i="44"/>
  <c r="I91" i="45"/>
  <c r="E91" i="44"/>
  <c r="E91" i="45"/>
  <c r="A91" i="44"/>
  <c r="A91" i="45"/>
  <c r="J90" i="44"/>
  <c r="J90" i="45"/>
  <c r="F90" i="44"/>
  <c r="F90" i="45"/>
  <c r="B90" i="44"/>
  <c r="B90" i="45"/>
  <c r="K89" i="44"/>
  <c r="K89" i="45"/>
  <c r="G89" i="44"/>
  <c r="G89" i="45"/>
  <c r="C89" i="44"/>
  <c r="C89" i="45"/>
  <c r="L88" i="44"/>
  <c r="L88" i="45"/>
  <c r="H88" i="44"/>
  <c r="H88" i="45"/>
  <c r="D88" i="44"/>
  <c r="D88" i="45"/>
  <c r="I87" i="44"/>
  <c r="I87" i="45"/>
  <c r="E87" i="44"/>
  <c r="E87" i="45"/>
  <c r="A87" i="44"/>
  <c r="A87" i="45"/>
  <c r="J86" i="44"/>
  <c r="J86" i="45"/>
  <c r="F86" i="44"/>
  <c r="F86" i="45"/>
  <c r="B86" i="44"/>
  <c r="B86" i="45"/>
  <c r="K85" i="44"/>
  <c r="K85" i="45"/>
  <c r="G85" i="44"/>
  <c r="G85" i="45"/>
  <c r="C85" i="44"/>
  <c r="C85" i="45"/>
  <c r="L84" i="44"/>
  <c r="L84" i="45"/>
  <c r="H84" i="44"/>
  <c r="H84" i="45"/>
  <c r="D84" i="44"/>
  <c r="D84" i="45"/>
  <c r="I83" i="44"/>
  <c r="I83" i="45"/>
  <c r="E83" i="44"/>
  <c r="E83" i="45"/>
  <c r="A83" i="44"/>
  <c r="A83" i="45"/>
  <c r="J82" i="44"/>
  <c r="J82" i="45"/>
  <c r="F82" i="44"/>
  <c r="F82" i="45"/>
  <c r="B82" i="44"/>
  <c r="B82" i="45"/>
  <c r="K81" i="44"/>
  <c r="K81" i="45"/>
  <c r="G81" i="44"/>
  <c r="G81" i="45"/>
  <c r="C81" i="44"/>
  <c r="C81" i="45"/>
  <c r="L80" i="44"/>
  <c r="L80" i="45"/>
  <c r="H80" i="44"/>
  <c r="H80" i="45"/>
  <c r="D80" i="44"/>
  <c r="D80" i="45"/>
  <c r="I79" i="44"/>
  <c r="I79" i="45"/>
  <c r="E79" i="44"/>
  <c r="E79" i="45"/>
  <c r="A79" i="44"/>
  <c r="A79" i="45"/>
  <c r="J78" i="44"/>
  <c r="J78" i="45"/>
  <c r="F78" i="44"/>
  <c r="F78" i="45"/>
  <c r="B78" i="44"/>
  <c r="B78" i="45"/>
  <c r="K77" i="44"/>
  <c r="K77" i="45"/>
  <c r="G77" i="44"/>
  <c r="G77" i="45"/>
  <c r="C77" i="44"/>
  <c r="C77" i="45"/>
  <c r="L76" i="44"/>
  <c r="L76" i="45"/>
  <c r="H76" i="44"/>
  <c r="H76" i="45"/>
  <c r="D76" i="44"/>
  <c r="D76" i="45"/>
  <c r="I75" i="44"/>
  <c r="I75" i="45"/>
  <c r="E75" i="44"/>
  <c r="E75" i="45"/>
  <c r="A75" i="44"/>
  <c r="A75" i="45"/>
  <c r="J74" i="44"/>
  <c r="J74" i="45"/>
  <c r="F74" i="44"/>
  <c r="F74" i="45"/>
  <c r="B74" i="44"/>
  <c r="B74" i="45"/>
  <c r="K73" i="44"/>
  <c r="K73" i="45"/>
  <c r="G73" i="44"/>
  <c r="G73" i="45"/>
  <c r="C73" i="44"/>
  <c r="C73" i="45"/>
  <c r="L72" i="44"/>
  <c r="L72" i="45"/>
  <c r="H72" i="44"/>
  <c r="H72" i="45"/>
  <c r="D72" i="44"/>
  <c r="D72" i="45"/>
  <c r="I71" i="44"/>
  <c r="I71" i="45"/>
  <c r="E71" i="44"/>
  <c r="E71" i="45"/>
  <c r="A71" i="44"/>
  <c r="A71" i="45"/>
  <c r="J70" i="44"/>
  <c r="J70" i="45"/>
  <c r="F70" i="44"/>
  <c r="F70" i="45"/>
  <c r="B70" i="44"/>
  <c r="B70" i="45"/>
  <c r="K69" i="44"/>
  <c r="K69" i="45"/>
  <c r="G69" i="44"/>
  <c r="G69" i="45"/>
  <c r="C69" i="44"/>
  <c r="C69" i="45"/>
  <c r="L68" i="44"/>
  <c r="L68" i="45"/>
  <c r="H68" i="44"/>
  <c r="H68" i="45"/>
  <c r="D68" i="44"/>
  <c r="D68" i="45"/>
  <c r="I67" i="44"/>
  <c r="I67" i="45"/>
  <c r="E67" i="44"/>
  <c r="E67" i="45"/>
  <c r="A67" i="44"/>
  <c r="A67" i="45"/>
  <c r="J66" i="44"/>
  <c r="J66" i="45"/>
  <c r="F66" i="44"/>
  <c r="F66" i="45"/>
  <c r="B66" i="44"/>
  <c r="B66" i="45"/>
  <c r="K65" i="44"/>
  <c r="K65" i="45"/>
  <c r="G65" i="44"/>
  <c r="G65" i="45"/>
  <c r="C65" i="44"/>
  <c r="C65" i="45"/>
  <c r="L64" i="44"/>
  <c r="L64" i="45"/>
  <c r="H64" i="44"/>
  <c r="H64" i="45"/>
  <c r="D64" i="44"/>
  <c r="D64" i="45"/>
  <c r="I63" i="44"/>
  <c r="I63" i="45"/>
  <c r="E63" i="44"/>
  <c r="E63" i="45"/>
  <c r="A63" i="44"/>
  <c r="A63" i="45"/>
  <c r="J62" i="44"/>
  <c r="J62" i="45"/>
  <c r="F62" i="44"/>
  <c r="F62" i="45"/>
  <c r="B62" i="44"/>
  <c r="B62" i="45"/>
  <c r="K61" i="44"/>
  <c r="K61" i="45"/>
  <c r="G61" i="44"/>
  <c r="G61" i="45"/>
  <c r="C61" i="44"/>
  <c r="C61" i="45"/>
  <c r="L60" i="44"/>
  <c r="L60" i="45"/>
  <c r="H60" i="44"/>
  <c r="H60" i="45"/>
  <c r="D60" i="44"/>
  <c r="D60" i="45"/>
  <c r="I59" i="44"/>
  <c r="I59" i="45"/>
  <c r="E59" i="44"/>
  <c r="E59" i="45"/>
  <c r="A59" i="44"/>
  <c r="A59" i="45"/>
  <c r="J58" i="44"/>
  <c r="J58" i="45"/>
  <c r="F58" i="44"/>
  <c r="F58" i="45"/>
  <c r="B58" i="44"/>
  <c r="B58" i="45"/>
  <c r="K57" i="44"/>
  <c r="K57" i="45"/>
  <c r="G57" i="44"/>
  <c r="G57" i="45"/>
  <c r="C57" i="44"/>
  <c r="C57" i="45"/>
  <c r="L56" i="44"/>
  <c r="L56" i="45"/>
  <c r="H56" i="44"/>
  <c r="H56" i="45"/>
  <c r="D56" i="44"/>
  <c r="D56" i="45"/>
  <c r="I55" i="44"/>
  <c r="I55" i="45"/>
  <c r="E55" i="44"/>
  <c r="E55" i="45"/>
  <c r="A55" i="44"/>
  <c r="A55" i="45"/>
  <c r="J54" i="44"/>
  <c r="J54" i="45"/>
  <c r="F54" i="44"/>
  <c r="F54" i="45"/>
  <c r="B54" i="44"/>
  <c r="B54" i="45"/>
  <c r="K53" i="44"/>
  <c r="K53" i="45"/>
  <c r="G53" i="44"/>
  <c r="G53" i="45"/>
  <c r="C53" i="44"/>
  <c r="C53" i="45"/>
  <c r="L52" i="44"/>
  <c r="L52" i="45"/>
  <c r="H52" i="44"/>
  <c r="H52" i="45"/>
  <c r="D52" i="44"/>
  <c r="D52" i="45"/>
  <c r="I51" i="44"/>
  <c r="I51" i="45"/>
  <c r="E51" i="44"/>
  <c r="E51" i="45"/>
  <c r="A51" i="44"/>
  <c r="A51" i="45"/>
  <c r="J50" i="44"/>
  <c r="J50" i="45"/>
  <c r="F50" i="44"/>
  <c r="F50" i="45"/>
  <c r="B50" i="44"/>
  <c r="B50" i="45"/>
  <c r="K49" i="44"/>
  <c r="K49" i="45"/>
  <c r="G49" i="44"/>
  <c r="G49" i="45"/>
  <c r="C49" i="44"/>
  <c r="C49" i="45"/>
  <c r="L48" i="44"/>
  <c r="L48" i="45"/>
  <c r="H48" i="44"/>
  <c r="H48" i="45"/>
  <c r="D48" i="44"/>
  <c r="D48" i="45"/>
  <c r="I47" i="44"/>
  <c r="I47" i="45"/>
  <c r="E47" i="44"/>
  <c r="E47" i="45"/>
  <c r="A47" i="44"/>
  <c r="A47" i="45"/>
  <c r="J46" i="44"/>
  <c r="J46" i="45"/>
  <c r="F46" i="44"/>
  <c r="F46" i="45"/>
  <c r="B46" i="44"/>
  <c r="B46" i="45"/>
  <c r="K45" i="44"/>
  <c r="K45" i="45"/>
  <c r="G45" i="44"/>
  <c r="G45" i="45"/>
  <c r="C45" i="44"/>
  <c r="C45" i="45"/>
  <c r="L44" i="44"/>
  <c r="L44" i="45"/>
  <c r="H44" i="44"/>
  <c r="H44" i="45"/>
  <c r="D44" i="44"/>
  <c r="D44" i="45"/>
  <c r="I43" i="44"/>
  <c r="I43" i="45"/>
  <c r="E43" i="44"/>
  <c r="E43" i="45"/>
  <c r="A43" i="44"/>
  <c r="A43" i="45"/>
  <c r="J42" i="44"/>
  <c r="J42" i="45"/>
  <c r="F42" i="44"/>
  <c r="F42" i="45"/>
  <c r="B42" i="44"/>
  <c r="B42" i="45"/>
  <c r="K41" i="44"/>
  <c r="K41" i="45"/>
  <c r="G41" i="44"/>
  <c r="G41" i="45"/>
  <c r="C41" i="44"/>
  <c r="C41" i="45"/>
  <c r="L40" i="44"/>
  <c r="L40" i="45"/>
  <c r="H40" i="44"/>
  <c r="H40" i="45"/>
  <c r="D40" i="44"/>
  <c r="D40" i="45"/>
  <c r="I39" i="44"/>
  <c r="I39" i="45"/>
  <c r="E39" i="44"/>
  <c r="E39" i="45"/>
  <c r="A39" i="44"/>
  <c r="A39" i="45"/>
  <c r="J38" i="44"/>
  <c r="J38" i="45"/>
  <c r="F38" i="44"/>
  <c r="F38" i="45"/>
  <c r="B38" i="44"/>
  <c r="B38" i="45"/>
  <c r="K37" i="44"/>
  <c r="K37" i="45"/>
  <c r="G37" i="44"/>
  <c r="G37" i="45"/>
  <c r="C37" i="44"/>
  <c r="C37" i="45"/>
  <c r="L36" i="44"/>
  <c r="L36" i="45"/>
  <c r="H36" i="44"/>
  <c r="H36" i="45"/>
  <c r="D36" i="44"/>
  <c r="D36" i="45"/>
  <c r="I35" i="44"/>
  <c r="I35" i="45"/>
  <c r="E35" i="44"/>
  <c r="E35" i="45"/>
  <c r="A35" i="44"/>
  <c r="A35" i="45"/>
  <c r="J34" i="44"/>
  <c r="J34" i="45"/>
  <c r="F34" i="44"/>
  <c r="F34" i="45"/>
  <c r="B34" i="44"/>
  <c r="B34" i="45"/>
  <c r="K33" i="44"/>
  <c r="K33" i="45"/>
  <c r="G33" i="44"/>
  <c r="G33" i="45"/>
  <c r="C33" i="44"/>
  <c r="C33" i="45"/>
  <c r="L32" i="44"/>
  <c r="L32" i="45"/>
  <c r="H32" i="44"/>
  <c r="H32" i="45"/>
  <c r="D32" i="44"/>
  <c r="D32" i="45"/>
  <c r="I31" i="44"/>
  <c r="I31" i="45"/>
  <c r="E31" i="44"/>
  <c r="E31" i="45"/>
  <c r="A31" i="44"/>
  <c r="A31" i="45"/>
  <c r="J30" i="44"/>
  <c r="J30" i="45"/>
  <c r="F30" i="44"/>
  <c r="F30" i="45"/>
  <c r="B30" i="44"/>
  <c r="B30" i="45"/>
  <c r="K29" i="44"/>
  <c r="K29" i="45"/>
  <c r="G29" i="44"/>
  <c r="G29" i="45"/>
  <c r="C29" i="44"/>
  <c r="C29" i="45"/>
  <c r="L28" i="44"/>
  <c r="L28" i="45"/>
  <c r="H28" i="44"/>
  <c r="H28" i="45"/>
  <c r="D28" i="44"/>
  <c r="D28" i="45"/>
  <c r="I27" i="44"/>
  <c r="I27" i="45"/>
  <c r="E27" i="44"/>
  <c r="E27" i="45"/>
  <c r="A27" i="44"/>
  <c r="A27" i="45"/>
  <c r="J26" i="44"/>
  <c r="J26" i="45"/>
  <c r="F26" i="44"/>
  <c r="F26" i="45"/>
  <c r="B26" i="44"/>
  <c r="B26" i="45"/>
  <c r="K25" i="44"/>
  <c r="K25" i="45"/>
  <c r="G25" i="44"/>
  <c r="G25" i="45"/>
  <c r="C25" i="44"/>
  <c r="C25" i="45"/>
  <c r="L24" i="44"/>
  <c r="L24" i="45"/>
  <c r="H24" i="44"/>
  <c r="H24" i="45"/>
  <c r="D24" i="44"/>
  <c r="D24" i="45"/>
  <c r="I23" i="44"/>
  <c r="I23" i="45"/>
  <c r="E23" i="44"/>
  <c r="E23" i="45"/>
  <c r="A23" i="44"/>
  <c r="A23" i="45"/>
  <c r="J22" i="44"/>
  <c r="J22" i="45"/>
  <c r="F22" i="44"/>
  <c r="F22" i="45"/>
  <c r="B22" i="44"/>
  <c r="B22" i="45"/>
  <c r="K21" i="44"/>
  <c r="K21" i="45"/>
  <c r="G21" i="44"/>
  <c r="G21" i="45"/>
  <c r="C21" i="44"/>
  <c r="C21" i="45"/>
  <c r="L20" i="44"/>
  <c r="L20" i="45"/>
  <c r="H20" i="44"/>
  <c r="H20" i="45"/>
  <c r="D20" i="44"/>
  <c r="D20" i="45"/>
  <c r="I19" i="44"/>
  <c r="I19" i="45"/>
  <c r="E19" i="44"/>
  <c r="E19" i="45"/>
  <c r="A19" i="44"/>
  <c r="A19" i="45"/>
  <c r="J18" i="44"/>
  <c r="J18" i="45"/>
  <c r="F18" i="44"/>
  <c r="F18" i="45"/>
  <c r="B18" i="44"/>
  <c r="B18" i="45"/>
  <c r="K17" i="44"/>
  <c r="K17" i="45"/>
  <c r="G17" i="44"/>
  <c r="G17" i="45"/>
  <c r="C17" i="44"/>
  <c r="C17" i="45"/>
  <c r="L16" i="44"/>
  <c r="L16" i="45"/>
  <c r="H16" i="44"/>
  <c r="H16" i="45"/>
  <c r="D16" i="44"/>
  <c r="D16" i="45"/>
  <c r="I15" i="44"/>
  <c r="I15" i="45"/>
  <c r="E15" i="44"/>
  <c r="E15" i="45"/>
  <c r="A15" i="44"/>
  <c r="A15" i="45"/>
  <c r="J14" i="44"/>
  <c r="J14" i="45"/>
  <c r="F14" i="44"/>
  <c r="F14" i="45"/>
  <c r="B14" i="44"/>
  <c r="B14" i="45"/>
  <c r="K13" i="44"/>
  <c r="K13" i="45"/>
  <c r="G13" i="44"/>
  <c r="G13" i="45"/>
  <c r="C13" i="44"/>
  <c r="C13" i="45"/>
  <c r="L12" i="44"/>
  <c r="L12" i="45"/>
  <c r="H12" i="44"/>
  <c r="H12" i="45"/>
  <c r="D12" i="44"/>
  <c r="D12" i="45"/>
  <c r="I11" i="44"/>
  <c r="I11" i="45"/>
  <c r="E11" i="44"/>
  <c r="E11" i="45"/>
  <c r="A11" i="44"/>
  <c r="A11" i="45"/>
  <c r="J10" i="44"/>
  <c r="J10" i="45"/>
  <c r="F10" i="44"/>
  <c r="F10" i="45"/>
  <c r="B10" i="44"/>
  <c r="B10" i="45"/>
  <c r="K9" i="44"/>
  <c r="K9" i="45"/>
  <c r="G9" i="44"/>
  <c r="G9" i="45"/>
  <c r="C9" i="44"/>
  <c r="C9" i="45"/>
  <c r="L8" i="44"/>
  <c r="L8" i="45"/>
  <c r="H8" i="44"/>
  <c r="H8" i="45"/>
  <c r="D8" i="44"/>
  <c r="D8" i="45"/>
  <c r="I7" i="44"/>
  <c r="I7" i="45"/>
  <c r="E7" i="44"/>
  <c r="E7" i="45"/>
  <c r="A7" i="44"/>
  <c r="A7" i="45"/>
  <c r="B123" i="36"/>
  <c r="B123" i="42"/>
  <c r="C122" i="36"/>
  <c r="C122" i="42"/>
  <c r="H121" i="36"/>
  <c r="H121" i="42"/>
  <c r="I120" i="36"/>
  <c r="I120" i="42"/>
  <c r="E120" i="36"/>
  <c r="E120" i="42"/>
  <c r="J119" i="36"/>
  <c r="J119" i="42"/>
  <c r="B119" i="36"/>
  <c r="B119" i="42"/>
  <c r="G118" i="36"/>
  <c r="G118" i="42"/>
  <c r="L117" i="36"/>
  <c r="L117" i="42"/>
  <c r="D117" i="36"/>
  <c r="D117" i="42"/>
  <c r="E116" i="36"/>
  <c r="E116" i="42"/>
  <c r="J115" i="36"/>
  <c r="J115" i="42"/>
  <c r="H113" i="36"/>
  <c r="H113" i="42"/>
  <c r="F6" i="36"/>
  <c r="F6" i="42"/>
  <c r="I123" i="36"/>
  <c r="I123" i="42"/>
  <c r="A123" i="36"/>
  <c r="A123" i="42"/>
  <c r="B122" i="36"/>
  <c r="B122" i="42"/>
  <c r="G121" i="36"/>
  <c r="G121" i="42"/>
  <c r="L120" i="36"/>
  <c r="L120" i="42"/>
  <c r="D120" i="36"/>
  <c r="D120" i="42"/>
  <c r="I119" i="36"/>
  <c r="I119" i="42"/>
  <c r="C6" i="36"/>
  <c r="C6" i="42"/>
  <c r="G6" i="36"/>
  <c r="G6" i="42"/>
  <c r="K6" i="36"/>
  <c r="K6" i="42"/>
  <c r="L123" i="36"/>
  <c r="L123" i="42"/>
  <c r="H123" i="36"/>
  <c r="H123" i="42"/>
  <c r="D123" i="36"/>
  <c r="D123" i="42"/>
  <c r="I122" i="36"/>
  <c r="I122" i="42"/>
  <c r="E122" i="36"/>
  <c r="E122" i="42"/>
  <c r="A122" i="36"/>
  <c r="A122" i="42"/>
  <c r="J121" i="36"/>
  <c r="J121" i="42"/>
  <c r="F121" i="36"/>
  <c r="F121" i="42"/>
  <c r="B121" i="36"/>
  <c r="B121" i="42"/>
  <c r="K120" i="36"/>
  <c r="K120" i="42"/>
  <c r="G120" i="36"/>
  <c r="G120" i="42"/>
  <c r="C120" i="36"/>
  <c r="C120" i="42"/>
  <c r="L119" i="36"/>
  <c r="L119" i="42"/>
  <c r="H119" i="36"/>
  <c r="H119" i="42"/>
  <c r="D119" i="36"/>
  <c r="D119" i="42"/>
  <c r="I118" i="36"/>
  <c r="I118" i="42"/>
  <c r="E118" i="36"/>
  <c r="E118" i="42"/>
  <c r="A118" i="36"/>
  <c r="A118" i="42"/>
  <c r="J117" i="36"/>
  <c r="J117" i="42"/>
  <c r="F117" i="36"/>
  <c r="F117" i="42"/>
  <c r="B117" i="36"/>
  <c r="B117" i="42"/>
  <c r="K116" i="36"/>
  <c r="K116" i="42"/>
  <c r="G116" i="36"/>
  <c r="G116" i="42"/>
  <c r="C116" i="36"/>
  <c r="C116" i="42"/>
  <c r="L115" i="36"/>
  <c r="L115" i="42"/>
  <c r="H115" i="36"/>
  <c r="H115" i="42"/>
  <c r="D115" i="36"/>
  <c r="D115" i="42"/>
  <c r="I114" i="36"/>
  <c r="I114" i="42"/>
  <c r="E114" i="36"/>
  <c r="E114" i="42"/>
  <c r="A114" i="36"/>
  <c r="A114" i="42"/>
  <c r="J113" i="36"/>
  <c r="J113" i="42"/>
  <c r="F113" i="36"/>
  <c r="F113" i="42"/>
  <c r="B113" i="36"/>
  <c r="B113" i="42"/>
  <c r="K112" i="36"/>
  <c r="K112" i="42"/>
  <c r="G112" i="36"/>
  <c r="G112" i="42"/>
  <c r="C112" i="36"/>
  <c r="C112" i="42"/>
  <c r="L111" i="36"/>
  <c r="L111" i="42"/>
  <c r="H111" i="36"/>
  <c r="H111" i="42"/>
  <c r="D111" i="36"/>
  <c r="D111" i="42"/>
  <c r="I110" i="36"/>
  <c r="I110" i="42"/>
  <c r="E110" i="36"/>
  <c r="E110" i="42"/>
  <c r="A110" i="36"/>
  <c r="A110" i="42"/>
  <c r="J109" i="36"/>
  <c r="J109" i="42"/>
  <c r="F109" i="36"/>
  <c r="F109" i="42"/>
  <c r="B109" i="36"/>
  <c r="B109" i="42"/>
  <c r="K108" i="36"/>
  <c r="K108" i="42"/>
  <c r="G108" i="36"/>
  <c r="G108" i="42"/>
  <c r="C108" i="36"/>
  <c r="C108" i="42"/>
  <c r="L107" i="36"/>
  <c r="L107" i="42"/>
  <c r="H107" i="36"/>
  <c r="H107" i="42"/>
  <c r="D107" i="36"/>
  <c r="D107" i="42"/>
  <c r="I106" i="36"/>
  <c r="I106" i="42"/>
  <c r="E106" i="36"/>
  <c r="E106" i="42"/>
  <c r="A106" i="36"/>
  <c r="A106" i="42"/>
  <c r="J105" i="36"/>
  <c r="J105" i="42"/>
  <c r="F105" i="36"/>
  <c r="F105" i="42"/>
  <c r="B105" i="36"/>
  <c r="B105" i="42"/>
  <c r="K104" i="36"/>
  <c r="K104" i="42"/>
  <c r="G104" i="36"/>
  <c r="G104" i="42"/>
  <c r="C104" i="36"/>
  <c r="C104" i="42"/>
  <c r="L103" i="36"/>
  <c r="L103" i="42"/>
  <c r="H103" i="36"/>
  <c r="H103" i="42"/>
  <c r="D103" i="36"/>
  <c r="D103" i="42"/>
  <c r="I102" i="36"/>
  <c r="I102" i="42"/>
  <c r="E102" i="36"/>
  <c r="E102" i="42"/>
  <c r="A102" i="36"/>
  <c r="A102" i="42"/>
  <c r="J101" i="36"/>
  <c r="J101" i="42"/>
  <c r="F101" i="36"/>
  <c r="F101" i="42"/>
  <c r="B101" i="36"/>
  <c r="B101" i="42"/>
  <c r="K100" i="36"/>
  <c r="K100" i="42"/>
  <c r="G100" i="36"/>
  <c r="G100" i="42"/>
  <c r="C100" i="36"/>
  <c r="C100" i="42"/>
  <c r="L99" i="36"/>
  <c r="L99" i="42"/>
  <c r="H99" i="36"/>
  <c r="H99" i="42"/>
  <c r="D99" i="36"/>
  <c r="D99" i="42"/>
  <c r="I98" i="36"/>
  <c r="I98" i="42"/>
  <c r="E98" i="36"/>
  <c r="E98" i="42"/>
  <c r="A98" i="36"/>
  <c r="A98" i="42"/>
  <c r="J97" i="36"/>
  <c r="J97" i="42"/>
  <c r="F97" i="36"/>
  <c r="F97" i="42"/>
  <c r="B97" i="36"/>
  <c r="B97" i="42"/>
  <c r="K96" i="36"/>
  <c r="K96" i="42"/>
  <c r="G96" i="36"/>
  <c r="G96" i="42"/>
  <c r="C96" i="36"/>
  <c r="C96" i="42"/>
  <c r="L95" i="36"/>
  <c r="L95" i="42"/>
  <c r="H95" i="36"/>
  <c r="H95" i="42"/>
  <c r="D95" i="36"/>
  <c r="D95" i="42"/>
  <c r="I94" i="36"/>
  <c r="I94" i="42"/>
  <c r="E94" i="36"/>
  <c r="E94" i="42"/>
  <c r="A94" i="36"/>
  <c r="A94" i="42"/>
  <c r="J93" i="36"/>
  <c r="J93" i="42"/>
  <c r="F93" i="36"/>
  <c r="F93" i="42"/>
  <c r="B93" i="36"/>
  <c r="B93" i="42"/>
  <c r="K92" i="36"/>
  <c r="K92" i="42"/>
  <c r="G92" i="36"/>
  <c r="G92" i="42"/>
  <c r="C92" i="36"/>
  <c r="C92" i="42"/>
  <c r="L91" i="36"/>
  <c r="L91" i="42"/>
  <c r="H91" i="36"/>
  <c r="H91" i="42"/>
  <c r="D91" i="36"/>
  <c r="D91" i="42"/>
  <c r="I90" i="36"/>
  <c r="I90" i="42"/>
  <c r="E90" i="36"/>
  <c r="E90" i="42"/>
  <c r="A90" i="36"/>
  <c r="A90" i="42"/>
  <c r="J89" i="36"/>
  <c r="J89" i="42"/>
  <c r="F89" i="36"/>
  <c r="F89" i="42"/>
  <c r="B89" i="36"/>
  <c r="B89" i="42"/>
  <c r="K88" i="36"/>
  <c r="K88" i="42"/>
  <c r="G88" i="36"/>
  <c r="G88" i="42"/>
  <c r="C88" i="36"/>
  <c r="C88" i="42"/>
  <c r="L87" i="36"/>
  <c r="L87" i="42"/>
  <c r="H87" i="36"/>
  <c r="H87" i="42"/>
  <c r="D87" i="36"/>
  <c r="D87" i="42"/>
  <c r="I86" i="36"/>
  <c r="I86" i="42"/>
  <c r="E86" i="36"/>
  <c r="E86" i="42"/>
  <c r="A86" i="36"/>
  <c r="A86" i="42"/>
  <c r="J85" i="36"/>
  <c r="J85" i="42"/>
  <c r="F85" i="36"/>
  <c r="F85" i="42"/>
  <c r="B85" i="36"/>
  <c r="B85" i="42"/>
  <c r="K84" i="36"/>
  <c r="K84" i="42"/>
  <c r="G84" i="36"/>
  <c r="G84" i="42"/>
  <c r="C84" i="36"/>
  <c r="C84" i="42"/>
  <c r="L83" i="36"/>
  <c r="L83" i="42"/>
  <c r="H83" i="36"/>
  <c r="H83" i="42"/>
  <c r="D83" i="36"/>
  <c r="D83" i="42"/>
  <c r="I82" i="36"/>
  <c r="I82" i="42"/>
  <c r="E82" i="36"/>
  <c r="E82" i="42"/>
  <c r="A82" i="36"/>
  <c r="A82" i="42"/>
  <c r="J81" i="36"/>
  <c r="J81" i="42"/>
  <c r="F81" i="36"/>
  <c r="F81" i="42"/>
  <c r="B81" i="36"/>
  <c r="B81" i="42"/>
  <c r="K80" i="36"/>
  <c r="K80" i="42"/>
  <c r="G80" i="36"/>
  <c r="G80" i="42"/>
  <c r="C80" i="36"/>
  <c r="C80" i="42"/>
  <c r="L79" i="36"/>
  <c r="L79" i="42"/>
  <c r="H79" i="36"/>
  <c r="H79" i="42"/>
  <c r="D79" i="36"/>
  <c r="D79" i="42"/>
  <c r="I78" i="36"/>
  <c r="I78" i="42"/>
  <c r="E78" i="36"/>
  <c r="E78" i="42"/>
  <c r="A78" i="36"/>
  <c r="A78" i="42"/>
  <c r="J77" i="36"/>
  <c r="J77" i="42"/>
  <c r="F77" i="36"/>
  <c r="F77" i="42"/>
  <c r="B77" i="36"/>
  <c r="B77" i="42"/>
  <c r="K76" i="36"/>
  <c r="K76" i="42"/>
  <c r="G76" i="36"/>
  <c r="G76" i="42"/>
  <c r="C76" i="36"/>
  <c r="C76" i="42"/>
  <c r="L75" i="36"/>
  <c r="L75" i="42"/>
  <c r="H75" i="36"/>
  <c r="H75" i="42"/>
  <c r="D75" i="36"/>
  <c r="D75" i="42"/>
  <c r="I74" i="36"/>
  <c r="I74" i="42"/>
  <c r="E74" i="36"/>
  <c r="E74" i="42"/>
  <c r="A74" i="36"/>
  <c r="A74" i="42"/>
  <c r="J73" i="36"/>
  <c r="J73" i="42"/>
  <c r="F73" i="36"/>
  <c r="F73" i="42"/>
  <c r="B73" i="36"/>
  <c r="B73" i="42"/>
  <c r="K72" i="36"/>
  <c r="K72" i="42"/>
  <c r="G72" i="36"/>
  <c r="G72" i="42"/>
  <c r="C72" i="36"/>
  <c r="C72" i="42"/>
  <c r="L71" i="36"/>
  <c r="L71" i="42"/>
  <c r="H71" i="36"/>
  <c r="H71" i="42"/>
  <c r="D71" i="36"/>
  <c r="D71" i="42"/>
  <c r="I70" i="36"/>
  <c r="I70" i="42"/>
  <c r="E70" i="36"/>
  <c r="E70" i="42"/>
  <c r="A70" i="36"/>
  <c r="A70" i="42"/>
  <c r="J69" i="36"/>
  <c r="J69" i="42"/>
  <c r="F69" i="36"/>
  <c r="F69" i="42"/>
  <c r="B69" i="36"/>
  <c r="B69" i="42"/>
  <c r="K68" i="36"/>
  <c r="K68" i="42"/>
  <c r="G68" i="36"/>
  <c r="G68" i="42"/>
  <c r="C68" i="36"/>
  <c r="C68" i="42"/>
  <c r="L67" i="36"/>
  <c r="L67" i="42"/>
  <c r="H67" i="36"/>
  <c r="H67" i="42"/>
  <c r="D67" i="36"/>
  <c r="D67" i="42"/>
  <c r="I66" i="36"/>
  <c r="I66" i="42"/>
  <c r="E66" i="36"/>
  <c r="E66" i="42"/>
  <c r="A66" i="36"/>
  <c r="A66" i="42"/>
  <c r="J65" i="36"/>
  <c r="J65" i="42"/>
  <c r="F65" i="36"/>
  <c r="F65" i="42"/>
  <c r="B65" i="36"/>
  <c r="B65" i="42"/>
  <c r="K64" i="36"/>
  <c r="K64" i="42"/>
  <c r="G64" i="36"/>
  <c r="G64" i="42"/>
  <c r="C64" i="36"/>
  <c r="C64" i="42"/>
  <c r="L63" i="36"/>
  <c r="L63" i="42"/>
  <c r="H63" i="36"/>
  <c r="H63" i="42"/>
  <c r="D63" i="36"/>
  <c r="D63" i="42"/>
  <c r="I62" i="36"/>
  <c r="I62" i="42"/>
  <c r="E62" i="36"/>
  <c r="E62" i="42"/>
  <c r="A62" i="36"/>
  <c r="A62" i="42"/>
  <c r="J61" i="36"/>
  <c r="J61" i="42"/>
  <c r="F61" i="36"/>
  <c r="F61" i="42"/>
  <c r="B61" i="36"/>
  <c r="B61" i="42"/>
  <c r="K60" i="36"/>
  <c r="K60" i="42"/>
  <c r="G60" i="36"/>
  <c r="G60" i="42"/>
  <c r="C60" i="36"/>
  <c r="C60" i="42"/>
  <c r="L59" i="36"/>
  <c r="L59" i="42"/>
  <c r="H59" i="36"/>
  <c r="H59" i="42"/>
  <c r="D59" i="36"/>
  <c r="D59" i="42"/>
  <c r="I58" i="36"/>
  <c r="I58" i="42"/>
  <c r="E58" i="36"/>
  <c r="E58" i="42"/>
  <c r="A58" i="36"/>
  <c r="A58" i="42"/>
  <c r="J57" i="36"/>
  <c r="J57" i="42"/>
  <c r="F57" i="36"/>
  <c r="F57" i="42"/>
  <c r="B57" i="36"/>
  <c r="B57" i="42"/>
  <c r="K56" i="36"/>
  <c r="K56" i="42"/>
  <c r="G56" i="36"/>
  <c r="G56" i="42"/>
  <c r="C56" i="36"/>
  <c r="C56" i="42"/>
  <c r="L55" i="36"/>
  <c r="L55" i="42"/>
  <c r="H55" i="36"/>
  <c r="H55" i="42"/>
  <c r="D55" i="36"/>
  <c r="D55" i="42"/>
  <c r="I54" i="36"/>
  <c r="I54" i="42"/>
  <c r="E54" i="36"/>
  <c r="E54" i="42"/>
  <c r="A54" i="36"/>
  <c r="A54" i="42"/>
  <c r="J53" i="36"/>
  <c r="J53" i="42"/>
  <c r="F53" i="36"/>
  <c r="F53" i="42"/>
  <c r="B53" i="36"/>
  <c r="B53" i="42"/>
  <c r="K52" i="36"/>
  <c r="K52" i="42"/>
  <c r="G52" i="36"/>
  <c r="G52" i="42"/>
  <c r="C52" i="36"/>
  <c r="C52" i="42"/>
  <c r="L51" i="36"/>
  <c r="L51" i="42"/>
  <c r="H51" i="36"/>
  <c r="H51" i="42"/>
  <c r="D51" i="36"/>
  <c r="D51" i="42"/>
  <c r="I50" i="36"/>
  <c r="I50" i="42"/>
  <c r="E50" i="36"/>
  <c r="E50" i="42"/>
  <c r="A50" i="36"/>
  <c r="A50" i="42"/>
  <c r="J49" i="36"/>
  <c r="J49" i="42"/>
  <c r="F49" i="36"/>
  <c r="F49" i="42"/>
  <c r="B49" i="36"/>
  <c r="B49" i="42"/>
  <c r="K48" i="36"/>
  <c r="K48" i="42"/>
  <c r="G48" i="36"/>
  <c r="G48" i="42"/>
  <c r="C48" i="36"/>
  <c r="C48" i="42"/>
  <c r="L47" i="36"/>
  <c r="L47" i="42"/>
  <c r="H47" i="36"/>
  <c r="H47" i="42"/>
  <c r="D47" i="36"/>
  <c r="D47" i="42"/>
  <c r="I46" i="36"/>
  <c r="I46" i="42"/>
  <c r="E46" i="36"/>
  <c r="E46" i="42"/>
  <c r="A46" i="36"/>
  <c r="A46" i="42"/>
  <c r="J45" i="36"/>
  <c r="J45" i="42"/>
  <c r="F45" i="36"/>
  <c r="F45" i="42"/>
  <c r="B45" i="36"/>
  <c r="B45" i="42"/>
  <c r="K44" i="36"/>
  <c r="K44" i="42"/>
  <c r="G44" i="36"/>
  <c r="G44" i="42"/>
  <c r="C44" i="36"/>
  <c r="C44" i="42"/>
  <c r="L43" i="36"/>
  <c r="L43" i="42"/>
  <c r="H43" i="36"/>
  <c r="H43" i="42"/>
  <c r="D43" i="36"/>
  <c r="D43" i="42"/>
  <c r="I42" i="36"/>
  <c r="I42" i="42"/>
  <c r="E42" i="36"/>
  <c r="E42" i="42"/>
  <c r="A42" i="36"/>
  <c r="A42" i="42"/>
  <c r="J41" i="36"/>
  <c r="J41" i="42"/>
  <c r="F41" i="36"/>
  <c r="F41" i="42"/>
  <c r="B41" i="36"/>
  <c r="B41" i="42"/>
  <c r="K40" i="36"/>
  <c r="K40" i="42"/>
  <c r="G40" i="36"/>
  <c r="G40" i="42"/>
  <c r="C40" i="36"/>
  <c r="C40" i="42"/>
  <c r="L39" i="36"/>
  <c r="L39" i="42"/>
  <c r="H39" i="36"/>
  <c r="H39" i="42"/>
  <c r="D39" i="36"/>
  <c r="D39" i="42"/>
  <c r="I38" i="36"/>
  <c r="I38" i="42"/>
  <c r="E38" i="36"/>
  <c r="E38" i="42"/>
  <c r="A38" i="36"/>
  <c r="A38" i="42"/>
  <c r="J37" i="36"/>
  <c r="J37" i="42"/>
  <c r="F37" i="36"/>
  <c r="F37" i="42"/>
  <c r="B37" i="36"/>
  <c r="B37" i="42"/>
  <c r="K36" i="36"/>
  <c r="K36" i="42"/>
  <c r="G36" i="36"/>
  <c r="G36" i="42"/>
  <c r="C36" i="36"/>
  <c r="C36" i="42"/>
  <c r="L35" i="36"/>
  <c r="L35" i="42"/>
  <c r="H35" i="36"/>
  <c r="H35" i="42"/>
  <c r="D35" i="36"/>
  <c r="D35" i="42"/>
  <c r="I34" i="36"/>
  <c r="I34" i="42"/>
  <c r="E34" i="36"/>
  <c r="E34" i="42"/>
  <c r="A34" i="36"/>
  <c r="A34" i="42"/>
  <c r="J33" i="36"/>
  <c r="J33" i="42"/>
  <c r="F33" i="36"/>
  <c r="F33" i="42"/>
  <c r="B33" i="36"/>
  <c r="B33" i="42"/>
  <c r="K32" i="36"/>
  <c r="K32" i="42"/>
  <c r="G32" i="36"/>
  <c r="G32" i="42"/>
  <c r="C32" i="36"/>
  <c r="C32" i="42"/>
  <c r="L31" i="36"/>
  <c r="L31" i="42"/>
  <c r="H31" i="36"/>
  <c r="H31" i="42"/>
  <c r="D31" i="36"/>
  <c r="D31" i="42"/>
  <c r="I30" i="36"/>
  <c r="I30" i="42"/>
  <c r="E30" i="36"/>
  <c r="E30" i="42"/>
  <c r="A30" i="36"/>
  <c r="A30" i="42"/>
  <c r="J29" i="36"/>
  <c r="J29" i="42"/>
  <c r="F29" i="36"/>
  <c r="F29" i="42"/>
  <c r="B29" i="36"/>
  <c r="B29" i="42"/>
  <c r="K28" i="36"/>
  <c r="K28" i="42"/>
  <c r="G28" i="36"/>
  <c r="G28" i="42"/>
  <c r="C28" i="36"/>
  <c r="C28" i="42"/>
  <c r="L27" i="36"/>
  <c r="L27" i="42"/>
  <c r="H27" i="36"/>
  <c r="H27" i="42"/>
  <c r="D27" i="36"/>
  <c r="D27" i="42"/>
  <c r="I26" i="36"/>
  <c r="I26" i="42"/>
  <c r="E26" i="36"/>
  <c r="E26" i="42"/>
  <c r="A26" i="36"/>
  <c r="A26" i="42"/>
  <c r="J25" i="36"/>
  <c r="J25" i="42"/>
  <c r="F25" i="36"/>
  <c r="F25" i="42"/>
  <c r="B25" i="36"/>
  <c r="B25" i="42"/>
  <c r="K24" i="36"/>
  <c r="K24" i="42"/>
  <c r="G24" i="36"/>
  <c r="G24" i="42"/>
  <c r="C24" i="36"/>
  <c r="C24" i="42"/>
  <c r="L23" i="36"/>
  <c r="L23" i="42"/>
  <c r="H23" i="36"/>
  <c r="H23" i="42"/>
  <c r="D23" i="36"/>
  <c r="D23" i="42"/>
  <c r="I22" i="36"/>
  <c r="I22" i="42"/>
  <c r="E22" i="36"/>
  <c r="E22" i="42"/>
  <c r="A22" i="36"/>
  <c r="A22" i="42"/>
  <c r="J21" i="36"/>
  <c r="J21" i="42"/>
  <c r="F21" i="36"/>
  <c r="F21" i="42"/>
  <c r="B21" i="36"/>
  <c r="B21" i="42"/>
  <c r="K20" i="36"/>
  <c r="K20" i="42"/>
  <c r="G20" i="36"/>
  <c r="G20" i="42"/>
  <c r="C20" i="36"/>
  <c r="C20" i="42"/>
  <c r="L19" i="36"/>
  <c r="L19" i="42"/>
  <c r="H19" i="36"/>
  <c r="H19" i="42"/>
  <c r="D19" i="36"/>
  <c r="D19" i="42"/>
  <c r="I18" i="36"/>
  <c r="I18" i="42"/>
  <c r="E18" i="36"/>
  <c r="E18" i="42"/>
  <c r="A18" i="36"/>
  <c r="A18" i="42"/>
  <c r="J17" i="36"/>
  <c r="J17" i="42"/>
  <c r="F17" i="36"/>
  <c r="F17" i="42"/>
  <c r="B17" i="36"/>
  <c r="B17" i="42"/>
  <c r="K16" i="36"/>
  <c r="K16" i="42"/>
  <c r="G16" i="36"/>
  <c r="G16" i="42"/>
  <c r="C16" i="36"/>
  <c r="C16" i="42"/>
  <c r="L15" i="36"/>
  <c r="L15" i="42"/>
  <c r="H15" i="36"/>
  <c r="H15" i="42"/>
  <c r="D15" i="36"/>
  <c r="D15" i="42"/>
  <c r="I14" i="36"/>
  <c r="I14" i="42"/>
  <c r="E14" i="36"/>
  <c r="E14" i="42"/>
  <c r="A14" i="36"/>
  <c r="A14" i="42"/>
  <c r="J13" i="36"/>
  <c r="J13" i="42"/>
  <c r="F13" i="36"/>
  <c r="F13" i="42"/>
  <c r="B13" i="36"/>
  <c r="B13" i="42"/>
  <c r="K12" i="36"/>
  <c r="K12" i="42"/>
  <c r="G12" i="36"/>
  <c r="G12" i="42"/>
  <c r="C12" i="36"/>
  <c r="C12" i="42"/>
  <c r="L11" i="36"/>
  <c r="L11" i="42"/>
  <c r="H11" i="36"/>
  <c r="H11" i="42"/>
  <c r="D11" i="36"/>
  <c r="D11" i="42"/>
  <c r="I10" i="36"/>
  <c r="I10" i="42"/>
  <c r="E10" i="36"/>
  <c r="E10" i="42"/>
  <c r="A10" i="36"/>
  <c r="A10" i="42"/>
  <c r="J9" i="36"/>
  <c r="J9" i="42"/>
  <c r="F9" i="36"/>
  <c r="F9" i="42"/>
  <c r="B9" i="36"/>
  <c r="B9" i="42"/>
  <c r="K8" i="36"/>
  <c r="K8" i="42"/>
  <c r="G8" i="36"/>
  <c r="G8" i="42"/>
  <c r="C8" i="36"/>
  <c r="C8" i="42"/>
  <c r="L7" i="36"/>
  <c r="L7" i="42"/>
  <c r="H7" i="36"/>
  <c r="H7" i="42"/>
  <c r="D7" i="36"/>
  <c r="D7" i="42"/>
  <c r="I6" i="36"/>
  <c r="I6" i="42"/>
  <c r="F123" i="36"/>
  <c r="F123" i="42"/>
  <c r="L121" i="36"/>
  <c r="L121" i="42"/>
  <c r="F119" i="36"/>
  <c r="F119" i="42"/>
  <c r="B6" i="36"/>
  <c r="B6" i="42"/>
  <c r="J6" i="36"/>
  <c r="J6" i="42"/>
  <c r="E123" i="36"/>
  <c r="E123" i="42"/>
  <c r="J122" i="36"/>
  <c r="J122" i="42"/>
  <c r="F122" i="36"/>
  <c r="F122" i="42"/>
  <c r="K121" i="36"/>
  <c r="K121" i="42"/>
  <c r="C121" i="36"/>
  <c r="C121" i="42"/>
  <c r="H120" i="36"/>
  <c r="H120" i="42"/>
  <c r="E119" i="36"/>
  <c r="E119" i="42"/>
  <c r="D6" i="36"/>
  <c r="D6" i="42"/>
  <c r="H6" i="36"/>
  <c r="H6" i="42"/>
  <c r="L6" i="36"/>
  <c r="L6" i="42"/>
  <c r="K123" i="36"/>
  <c r="K123" i="42"/>
  <c r="G123" i="36"/>
  <c r="G123" i="42"/>
  <c r="C123" i="36"/>
  <c r="C123" i="42"/>
  <c r="L122" i="36"/>
  <c r="L122" i="42"/>
  <c r="H122" i="36"/>
  <c r="H122" i="42"/>
  <c r="D122" i="36"/>
  <c r="D122" i="42"/>
  <c r="I121" i="36"/>
  <c r="I121" i="42"/>
  <c r="E121" i="36"/>
  <c r="E121" i="42"/>
  <c r="A121" i="36"/>
  <c r="A121" i="42"/>
  <c r="J120" i="36"/>
  <c r="J120" i="42"/>
  <c r="F120" i="36"/>
  <c r="F120" i="42"/>
  <c r="B120" i="36"/>
  <c r="B120" i="42"/>
  <c r="K119" i="36"/>
  <c r="K119" i="42"/>
  <c r="G119" i="36"/>
  <c r="G119" i="42"/>
  <c r="C119" i="36"/>
  <c r="C119" i="42"/>
  <c r="L118" i="36"/>
  <c r="L118" i="42"/>
  <c r="H118" i="36"/>
  <c r="H118" i="42"/>
  <c r="D118" i="36"/>
  <c r="D118" i="42"/>
  <c r="I117" i="36"/>
  <c r="I117" i="42"/>
  <c r="E117" i="36"/>
  <c r="E117" i="42"/>
  <c r="A117" i="36"/>
  <c r="A117" i="42"/>
  <c r="J116" i="36"/>
  <c r="J116" i="42"/>
  <c r="F116" i="36"/>
  <c r="F116" i="42"/>
  <c r="B116" i="36"/>
  <c r="B116" i="42"/>
  <c r="K115" i="36"/>
  <c r="K115" i="42"/>
  <c r="G115" i="36"/>
  <c r="G115" i="42"/>
  <c r="C115" i="36"/>
  <c r="C115" i="42"/>
  <c r="L114" i="36"/>
  <c r="L114" i="42"/>
  <c r="H114" i="36"/>
  <c r="H114" i="42"/>
  <c r="D114" i="36"/>
  <c r="D114" i="42"/>
  <c r="I113" i="36"/>
  <c r="I113" i="42"/>
  <c r="E113" i="36"/>
  <c r="E113" i="42"/>
  <c r="A113" i="36"/>
  <c r="A113" i="42"/>
  <c r="J112" i="36"/>
  <c r="J112" i="42"/>
  <c r="F112" i="36"/>
  <c r="F112" i="42"/>
  <c r="B112" i="36"/>
  <c r="B112" i="42"/>
  <c r="K111" i="36"/>
  <c r="K111" i="42"/>
  <c r="G111" i="36"/>
  <c r="G111" i="42"/>
  <c r="C111" i="36"/>
  <c r="C111" i="42"/>
  <c r="L110" i="36"/>
  <c r="L110" i="42"/>
  <c r="H110" i="36"/>
  <c r="H110" i="42"/>
  <c r="D110" i="36"/>
  <c r="D110" i="42"/>
  <c r="I109" i="36"/>
  <c r="I109" i="42"/>
  <c r="E109" i="36"/>
  <c r="E109" i="42"/>
  <c r="A109" i="36"/>
  <c r="A109" i="42"/>
  <c r="J108" i="36"/>
  <c r="J108" i="42"/>
  <c r="F108" i="36"/>
  <c r="F108" i="42"/>
  <c r="B108" i="36"/>
  <c r="B108" i="42"/>
  <c r="K107" i="36"/>
  <c r="K107" i="42"/>
  <c r="G107" i="36"/>
  <c r="G107" i="42"/>
  <c r="C107" i="36"/>
  <c r="C107" i="42"/>
  <c r="L106" i="36"/>
  <c r="L106" i="42"/>
  <c r="H106" i="36"/>
  <c r="H106" i="42"/>
  <c r="D106" i="36"/>
  <c r="D106" i="42"/>
  <c r="I105" i="36"/>
  <c r="I105" i="42"/>
  <c r="E105" i="36"/>
  <c r="E105" i="42"/>
  <c r="A105" i="36"/>
  <c r="A105" i="42"/>
  <c r="J104" i="36"/>
  <c r="J104" i="42"/>
  <c r="F104" i="36"/>
  <c r="F104" i="42"/>
  <c r="B104" i="36"/>
  <c r="B104" i="42"/>
  <c r="K103" i="36"/>
  <c r="K103" i="42"/>
  <c r="G103" i="36"/>
  <c r="G103" i="42"/>
  <c r="C103" i="36"/>
  <c r="C103" i="42"/>
  <c r="L102" i="36"/>
  <c r="L102" i="42"/>
  <c r="H102" i="36"/>
  <c r="H102" i="42"/>
  <c r="D102" i="36"/>
  <c r="D102" i="42"/>
  <c r="I101" i="36"/>
  <c r="I101" i="42"/>
  <c r="E101" i="36"/>
  <c r="E101" i="42"/>
  <c r="A101" i="36"/>
  <c r="A101" i="42"/>
  <c r="J100" i="36"/>
  <c r="J100" i="42"/>
  <c r="F100" i="36"/>
  <c r="F100" i="42"/>
  <c r="B100" i="36"/>
  <c r="B100" i="42"/>
  <c r="K99" i="36"/>
  <c r="K99" i="42"/>
  <c r="G99" i="36"/>
  <c r="G99" i="42"/>
  <c r="C99" i="36"/>
  <c r="C99" i="42"/>
  <c r="L98" i="36"/>
  <c r="L98" i="42"/>
  <c r="H98" i="36"/>
  <c r="H98" i="42"/>
  <c r="D98" i="36"/>
  <c r="D98" i="42"/>
  <c r="I97" i="36"/>
  <c r="I97" i="42"/>
  <c r="E97" i="36"/>
  <c r="E97" i="42"/>
  <c r="A97" i="36"/>
  <c r="A97" i="42"/>
  <c r="J96" i="36"/>
  <c r="J96" i="42"/>
  <c r="F96" i="36"/>
  <c r="F96" i="42"/>
  <c r="B96" i="36"/>
  <c r="B96" i="42"/>
  <c r="K95" i="36"/>
  <c r="K95" i="42"/>
  <c r="G95" i="36"/>
  <c r="G95" i="42"/>
  <c r="C95" i="36"/>
  <c r="C95" i="42"/>
  <c r="L94" i="36"/>
  <c r="L94" i="42"/>
  <c r="H94" i="36"/>
  <c r="H94" i="42"/>
  <c r="D94" i="36"/>
  <c r="D94" i="42"/>
  <c r="I93" i="36"/>
  <c r="I93" i="42"/>
  <c r="E93" i="36"/>
  <c r="E93" i="42"/>
  <c r="A93" i="36"/>
  <c r="A93" i="42"/>
  <c r="J92" i="36"/>
  <c r="J92" i="42"/>
  <c r="F92" i="36"/>
  <c r="F92" i="42"/>
  <c r="B92" i="36"/>
  <c r="B92" i="42"/>
  <c r="K91" i="36"/>
  <c r="K91" i="42"/>
  <c r="G91" i="36"/>
  <c r="G91" i="42"/>
  <c r="C91" i="36"/>
  <c r="C91" i="42"/>
  <c r="L90" i="36"/>
  <c r="L90" i="42"/>
  <c r="H90" i="36"/>
  <c r="H90" i="42"/>
  <c r="D90" i="36"/>
  <c r="D90" i="42"/>
  <c r="I89" i="36"/>
  <c r="I89" i="42"/>
  <c r="E89" i="36"/>
  <c r="E89" i="42"/>
  <c r="A89" i="36"/>
  <c r="A89" i="42"/>
  <c r="J88" i="36"/>
  <c r="J88" i="42"/>
  <c r="F88" i="36"/>
  <c r="F88" i="42"/>
  <c r="B88" i="36"/>
  <c r="B88" i="42"/>
  <c r="K87" i="36"/>
  <c r="K87" i="42"/>
  <c r="G87" i="36"/>
  <c r="G87" i="42"/>
  <c r="C87" i="36"/>
  <c r="C87" i="42"/>
  <c r="L86" i="36"/>
  <c r="L86" i="42"/>
  <c r="H86" i="36"/>
  <c r="H86" i="42"/>
  <c r="D86" i="36"/>
  <c r="D86" i="42"/>
  <c r="I85" i="36"/>
  <c r="I85" i="42"/>
  <c r="E85" i="36"/>
  <c r="E85" i="42"/>
  <c r="A85" i="36"/>
  <c r="A85" i="42"/>
  <c r="J84" i="36"/>
  <c r="J84" i="42"/>
  <c r="F84" i="36"/>
  <c r="F84" i="42"/>
  <c r="B84" i="36"/>
  <c r="B84" i="42"/>
  <c r="K83" i="36"/>
  <c r="K83" i="42"/>
  <c r="G83" i="36"/>
  <c r="G83" i="42"/>
  <c r="C83" i="36"/>
  <c r="C83" i="42"/>
  <c r="L82" i="36"/>
  <c r="L82" i="42"/>
  <c r="H82" i="36"/>
  <c r="H82" i="42"/>
  <c r="D82" i="36"/>
  <c r="D82" i="42"/>
  <c r="I81" i="36"/>
  <c r="I81" i="42"/>
  <c r="E81" i="36"/>
  <c r="E81" i="42"/>
  <c r="A81" i="36"/>
  <c r="A81" i="42"/>
  <c r="J80" i="36"/>
  <c r="J80" i="42"/>
  <c r="F80" i="36"/>
  <c r="F80" i="42"/>
  <c r="B80" i="36"/>
  <c r="B80" i="42"/>
  <c r="K79" i="36"/>
  <c r="K79" i="42"/>
  <c r="G79" i="36"/>
  <c r="G79" i="42"/>
  <c r="C79" i="36"/>
  <c r="C79" i="42"/>
  <c r="L78" i="36"/>
  <c r="L78" i="42"/>
  <c r="H78" i="36"/>
  <c r="H78" i="42"/>
  <c r="D78" i="36"/>
  <c r="D78" i="42"/>
  <c r="I77" i="36"/>
  <c r="I77" i="42"/>
  <c r="E77" i="36"/>
  <c r="E77" i="42"/>
  <c r="A77" i="36"/>
  <c r="A77" i="42"/>
  <c r="J76" i="36"/>
  <c r="J76" i="42"/>
  <c r="F76" i="36"/>
  <c r="F76" i="42"/>
  <c r="B76" i="36"/>
  <c r="B76" i="42"/>
  <c r="K75" i="36"/>
  <c r="K75" i="42"/>
  <c r="G75" i="36"/>
  <c r="G75" i="42"/>
  <c r="C75" i="36"/>
  <c r="C75" i="42"/>
  <c r="L74" i="36"/>
  <c r="L74" i="42"/>
  <c r="H74" i="36"/>
  <c r="H74" i="42"/>
  <c r="D74" i="36"/>
  <c r="D74" i="42"/>
  <c r="I73" i="36"/>
  <c r="I73" i="42"/>
  <c r="E73" i="36"/>
  <c r="E73" i="42"/>
  <c r="A73" i="36"/>
  <c r="A73" i="42"/>
  <c r="J72" i="36"/>
  <c r="J72" i="42"/>
  <c r="F72" i="36"/>
  <c r="F72" i="42"/>
  <c r="B72" i="36"/>
  <c r="B72" i="42"/>
  <c r="K71" i="36"/>
  <c r="K71" i="42"/>
  <c r="G71" i="36"/>
  <c r="G71" i="42"/>
  <c r="C71" i="36"/>
  <c r="C71" i="42"/>
  <c r="L70" i="36"/>
  <c r="L70" i="42"/>
  <c r="H70" i="36"/>
  <c r="H70" i="42"/>
  <c r="D70" i="36"/>
  <c r="D70" i="42"/>
  <c r="I69" i="36"/>
  <c r="I69" i="42"/>
  <c r="E69" i="36"/>
  <c r="E69" i="42"/>
  <c r="A69" i="36"/>
  <c r="A69" i="42"/>
  <c r="J68" i="36"/>
  <c r="J68" i="42"/>
  <c r="F68" i="36"/>
  <c r="F68" i="42"/>
  <c r="B68" i="36"/>
  <c r="B68" i="42"/>
  <c r="K67" i="36"/>
  <c r="K67" i="42"/>
  <c r="G67" i="36"/>
  <c r="G67" i="42"/>
  <c r="C67" i="36"/>
  <c r="C67" i="42"/>
  <c r="L66" i="36"/>
  <c r="L66" i="42"/>
  <c r="H66" i="36"/>
  <c r="H66" i="42"/>
  <c r="D66" i="36"/>
  <c r="D66" i="42"/>
  <c r="I65" i="36"/>
  <c r="I65" i="42"/>
  <c r="E65" i="36"/>
  <c r="E65" i="42"/>
  <c r="A65" i="36"/>
  <c r="A65" i="42"/>
  <c r="J64" i="36"/>
  <c r="J64" i="42"/>
  <c r="F64" i="36"/>
  <c r="F64" i="42"/>
  <c r="B64" i="36"/>
  <c r="B64" i="42"/>
  <c r="K63" i="36"/>
  <c r="K63" i="42"/>
  <c r="G63" i="36"/>
  <c r="G63" i="42"/>
  <c r="C63" i="36"/>
  <c r="C63" i="42"/>
  <c r="L62" i="36"/>
  <c r="L62" i="42"/>
  <c r="H62" i="36"/>
  <c r="H62" i="42"/>
  <c r="D62" i="36"/>
  <c r="D62" i="42"/>
  <c r="I61" i="36"/>
  <c r="I61" i="42"/>
  <c r="E61" i="36"/>
  <c r="E61" i="42"/>
  <c r="A61" i="36"/>
  <c r="A61" i="42"/>
  <c r="J60" i="36"/>
  <c r="J60" i="42"/>
  <c r="F60" i="36"/>
  <c r="F60" i="42"/>
  <c r="B60" i="36"/>
  <c r="B60" i="42"/>
  <c r="K59" i="36"/>
  <c r="K59" i="42"/>
  <c r="G59" i="36"/>
  <c r="G59" i="42"/>
  <c r="C59" i="36"/>
  <c r="C59" i="42"/>
  <c r="L58" i="36"/>
  <c r="L58" i="42"/>
  <c r="H58" i="36"/>
  <c r="H58" i="42"/>
  <c r="D58" i="36"/>
  <c r="D58" i="42"/>
  <c r="I57" i="36"/>
  <c r="I57" i="42"/>
  <c r="E57" i="36"/>
  <c r="E57" i="42"/>
  <c r="A57" i="36"/>
  <c r="A57" i="42"/>
  <c r="J56" i="36"/>
  <c r="J56" i="42"/>
  <c r="F56" i="36"/>
  <c r="F56" i="42"/>
  <c r="B56" i="36"/>
  <c r="B56" i="42"/>
  <c r="K55" i="36"/>
  <c r="K55" i="42"/>
  <c r="G55" i="36"/>
  <c r="G55" i="42"/>
  <c r="C55" i="36"/>
  <c r="C55" i="42"/>
  <c r="L54" i="36"/>
  <c r="L54" i="42"/>
  <c r="H54" i="36"/>
  <c r="H54" i="42"/>
  <c r="D54" i="36"/>
  <c r="D54" i="42"/>
  <c r="I53" i="36"/>
  <c r="I53" i="42"/>
  <c r="E53" i="36"/>
  <c r="E53" i="42"/>
  <c r="A53" i="36"/>
  <c r="A53" i="42"/>
  <c r="J52" i="36"/>
  <c r="J52" i="42"/>
  <c r="F52" i="36"/>
  <c r="F52" i="42"/>
  <c r="B52" i="36"/>
  <c r="B52" i="42"/>
  <c r="K51" i="36"/>
  <c r="K51" i="42"/>
  <c r="G51" i="36"/>
  <c r="G51" i="42"/>
  <c r="C51" i="36"/>
  <c r="C51" i="42"/>
  <c r="L50" i="36"/>
  <c r="L50" i="42"/>
  <c r="H50" i="36"/>
  <c r="H50" i="42"/>
  <c r="D50" i="36"/>
  <c r="D50" i="42"/>
  <c r="I49" i="36"/>
  <c r="I49" i="42"/>
  <c r="E49" i="36"/>
  <c r="E49" i="42"/>
  <c r="A49" i="36"/>
  <c r="A49" i="42"/>
  <c r="J48" i="36"/>
  <c r="J48" i="42"/>
  <c r="F48" i="36"/>
  <c r="F48" i="42"/>
  <c r="B48" i="36"/>
  <c r="B48" i="42"/>
  <c r="K47" i="36"/>
  <c r="K47" i="42"/>
  <c r="G47" i="36"/>
  <c r="G47" i="42"/>
  <c r="C47" i="36"/>
  <c r="C47" i="42"/>
  <c r="L46" i="36"/>
  <c r="L46" i="42"/>
  <c r="H46" i="36"/>
  <c r="H46" i="42"/>
  <c r="D46" i="36"/>
  <c r="D46" i="42"/>
  <c r="I45" i="36"/>
  <c r="I45" i="42"/>
  <c r="E45" i="36"/>
  <c r="E45" i="42"/>
  <c r="A45" i="36"/>
  <c r="A45" i="42"/>
  <c r="J44" i="36"/>
  <c r="J44" i="42"/>
  <c r="F44" i="36"/>
  <c r="F44" i="42"/>
  <c r="B44" i="36"/>
  <c r="B44" i="42"/>
  <c r="K43" i="36"/>
  <c r="K43" i="42"/>
  <c r="G43" i="36"/>
  <c r="G43" i="42"/>
  <c r="C43" i="36"/>
  <c r="C43" i="42"/>
  <c r="L42" i="36"/>
  <c r="L42" i="42"/>
  <c r="H42" i="36"/>
  <c r="H42" i="42"/>
  <c r="D42" i="36"/>
  <c r="D42" i="42"/>
  <c r="I41" i="36"/>
  <c r="I41" i="42"/>
  <c r="E41" i="36"/>
  <c r="E41" i="42"/>
  <c r="A41" i="36"/>
  <c r="A41" i="42"/>
  <c r="J40" i="36"/>
  <c r="J40" i="42"/>
  <c r="F40" i="36"/>
  <c r="F40" i="42"/>
  <c r="B40" i="36"/>
  <c r="B40" i="42"/>
  <c r="K39" i="36"/>
  <c r="K39" i="42"/>
  <c r="G39" i="36"/>
  <c r="G39" i="42"/>
  <c r="C39" i="36"/>
  <c r="C39" i="42"/>
  <c r="L38" i="36"/>
  <c r="L38" i="42"/>
  <c r="H38" i="36"/>
  <c r="H38" i="42"/>
  <c r="D38" i="36"/>
  <c r="D38" i="42"/>
  <c r="I37" i="36"/>
  <c r="I37" i="42"/>
  <c r="E37" i="36"/>
  <c r="E37" i="42"/>
  <c r="A37" i="36"/>
  <c r="A37" i="42"/>
  <c r="J36" i="36"/>
  <c r="J36" i="42"/>
  <c r="F36" i="36"/>
  <c r="F36" i="42"/>
  <c r="B36" i="36"/>
  <c r="B36" i="42"/>
  <c r="K35" i="36"/>
  <c r="K35" i="42"/>
  <c r="G35" i="36"/>
  <c r="G35" i="42"/>
  <c r="C35" i="36"/>
  <c r="C35" i="42"/>
  <c r="L34" i="36"/>
  <c r="L34" i="42"/>
  <c r="H34" i="36"/>
  <c r="H34" i="42"/>
  <c r="D34" i="36"/>
  <c r="D34" i="42"/>
  <c r="I33" i="36"/>
  <c r="I33" i="42"/>
  <c r="E33" i="36"/>
  <c r="E33" i="42"/>
  <c r="A33" i="36"/>
  <c r="A33" i="42"/>
  <c r="J32" i="36"/>
  <c r="J32" i="42"/>
  <c r="F32" i="36"/>
  <c r="F32" i="42"/>
  <c r="B32" i="36"/>
  <c r="B32" i="42"/>
  <c r="K31" i="36"/>
  <c r="K31" i="42"/>
  <c r="G31" i="36"/>
  <c r="G31" i="42"/>
  <c r="C31" i="36"/>
  <c r="C31" i="42"/>
  <c r="L30" i="36"/>
  <c r="L30" i="42"/>
  <c r="H30" i="36"/>
  <c r="H30" i="42"/>
  <c r="D30" i="36"/>
  <c r="D30" i="42"/>
  <c r="I29" i="36"/>
  <c r="I29" i="42"/>
  <c r="E29" i="36"/>
  <c r="E29" i="42"/>
  <c r="A29" i="36"/>
  <c r="A29" i="42"/>
  <c r="J28" i="36"/>
  <c r="J28" i="42"/>
  <c r="F28" i="36"/>
  <c r="F28" i="42"/>
  <c r="B28" i="36"/>
  <c r="B28" i="42"/>
  <c r="K27" i="36"/>
  <c r="K27" i="42"/>
  <c r="G27" i="36"/>
  <c r="G27" i="42"/>
  <c r="C27" i="36"/>
  <c r="C27" i="42"/>
  <c r="L26" i="36"/>
  <c r="L26" i="42"/>
  <c r="H26" i="36"/>
  <c r="H26" i="42"/>
  <c r="D26" i="36"/>
  <c r="D26" i="42"/>
  <c r="I25" i="36"/>
  <c r="I25" i="42"/>
  <c r="E25" i="36"/>
  <c r="E25" i="42"/>
  <c r="A25" i="36"/>
  <c r="A25" i="42"/>
  <c r="J24" i="36"/>
  <c r="J24" i="42"/>
  <c r="F24" i="36"/>
  <c r="F24" i="42"/>
  <c r="B24" i="36"/>
  <c r="B24" i="42"/>
  <c r="K23" i="36"/>
  <c r="K23" i="42"/>
  <c r="G23" i="36"/>
  <c r="G23" i="42"/>
  <c r="C23" i="36"/>
  <c r="C23" i="42"/>
  <c r="L22" i="36"/>
  <c r="L22" i="42"/>
  <c r="H22" i="36"/>
  <c r="H22" i="42"/>
  <c r="D22" i="36"/>
  <c r="D22" i="42"/>
  <c r="I21" i="36"/>
  <c r="I21" i="42"/>
  <c r="E21" i="36"/>
  <c r="E21" i="42"/>
  <c r="A21" i="36"/>
  <c r="A21" i="42"/>
  <c r="J20" i="36"/>
  <c r="J20" i="42"/>
  <c r="F20" i="36"/>
  <c r="F20" i="42"/>
  <c r="B20" i="36"/>
  <c r="B20" i="42"/>
  <c r="K19" i="36"/>
  <c r="K19" i="42"/>
  <c r="G19" i="36"/>
  <c r="G19" i="42"/>
  <c r="C19" i="36"/>
  <c r="C19" i="42"/>
  <c r="L18" i="36"/>
  <c r="L18" i="42"/>
  <c r="H18" i="36"/>
  <c r="H18" i="42"/>
  <c r="D18" i="36"/>
  <c r="D18" i="42"/>
  <c r="I17" i="36"/>
  <c r="I17" i="42"/>
  <c r="E17" i="36"/>
  <c r="E17" i="42"/>
  <c r="A17" i="36"/>
  <c r="A17" i="42"/>
  <c r="J16" i="36"/>
  <c r="J16" i="42"/>
  <c r="F16" i="36"/>
  <c r="F16" i="42"/>
  <c r="B16" i="36"/>
  <c r="B16" i="42"/>
  <c r="K15" i="36"/>
  <c r="K15" i="42"/>
  <c r="G15" i="36"/>
  <c r="G15" i="42"/>
  <c r="C15" i="36"/>
  <c r="C15" i="42"/>
  <c r="L14" i="36"/>
  <c r="L14" i="42"/>
  <c r="H14" i="36"/>
  <c r="H14" i="42"/>
  <c r="D14" i="36"/>
  <c r="D14" i="42"/>
  <c r="I13" i="36"/>
  <c r="I13" i="42"/>
  <c r="E13" i="36"/>
  <c r="E13" i="42"/>
  <c r="A13" i="36"/>
  <c r="A13" i="42"/>
  <c r="J12" i="36"/>
  <c r="J12" i="42"/>
  <c r="F12" i="36"/>
  <c r="F12" i="42"/>
  <c r="B12" i="36"/>
  <c r="B12" i="42"/>
  <c r="K11" i="36"/>
  <c r="K11" i="42"/>
  <c r="G11" i="36"/>
  <c r="G11" i="42"/>
  <c r="C11" i="36"/>
  <c r="C11" i="42"/>
  <c r="L10" i="36"/>
  <c r="L10" i="42"/>
  <c r="H10" i="36"/>
  <c r="H10" i="42"/>
  <c r="D10" i="36"/>
  <c r="D10" i="42"/>
  <c r="I9" i="36"/>
  <c r="I9" i="42"/>
  <c r="E9" i="36"/>
  <c r="E9" i="42"/>
  <c r="A9" i="36"/>
  <c r="A9" i="42"/>
  <c r="J8" i="36"/>
  <c r="J8" i="42"/>
  <c r="F8" i="36"/>
  <c r="F8" i="42"/>
  <c r="B8" i="36"/>
  <c r="B8" i="42"/>
  <c r="K7" i="36"/>
  <c r="K7" i="42"/>
  <c r="G7" i="36"/>
  <c r="G7" i="42"/>
  <c r="C7" i="36"/>
  <c r="C7" i="42"/>
  <c r="E6" i="36"/>
  <c r="E6" i="42"/>
  <c r="J123" i="36"/>
  <c r="J123" i="42"/>
  <c r="K122" i="36"/>
  <c r="K122" i="42"/>
  <c r="G122" i="36"/>
  <c r="G122" i="42"/>
  <c r="D121" i="36"/>
  <c r="D121" i="42"/>
  <c r="A120" i="36"/>
  <c r="A120" i="42"/>
  <c r="K118" i="36"/>
  <c r="K118" i="42"/>
  <c r="C118" i="36"/>
  <c r="C118" i="42"/>
  <c r="H117" i="36"/>
  <c r="H117" i="42"/>
  <c r="I116" i="36"/>
  <c r="I116" i="42"/>
  <c r="A116" i="36"/>
  <c r="A116" i="42"/>
  <c r="F115" i="36"/>
  <c r="F115" i="42"/>
  <c r="B115" i="36"/>
  <c r="B115" i="42"/>
  <c r="K114" i="36"/>
  <c r="K114" i="42"/>
  <c r="G114" i="36"/>
  <c r="G114" i="42"/>
  <c r="C114" i="36"/>
  <c r="C114" i="42"/>
  <c r="L113" i="36"/>
  <c r="L113" i="42"/>
  <c r="D113" i="36"/>
  <c r="D113" i="42"/>
  <c r="I112" i="36"/>
  <c r="I112" i="42"/>
  <c r="E112" i="36"/>
  <c r="E112" i="42"/>
  <c r="A112" i="36"/>
  <c r="A112" i="42"/>
  <c r="J111" i="36"/>
  <c r="J111" i="42"/>
  <c r="F111" i="36"/>
  <c r="F111" i="42"/>
  <c r="B111" i="36"/>
  <c r="B111" i="42"/>
  <c r="K110" i="36"/>
  <c r="K110" i="42"/>
  <c r="G110" i="36"/>
  <c r="G110" i="42"/>
  <c r="C110" i="36"/>
  <c r="C110" i="42"/>
  <c r="L109" i="36"/>
  <c r="L109" i="42"/>
  <c r="H109" i="36"/>
  <c r="H109" i="42"/>
  <c r="D109" i="36"/>
  <c r="D109" i="42"/>
  <c r="I108" i="36"/>
  <c r="I108" i="42"/>
  <c r="E108" i="36"/>
  <c r="E108" i="42"/>
  <c r="A108" i="36"/>
  <c r="A108" i="42"/>
  <c r="J107" i="36"/>
  <c r="J107" i="42"/>
  <c r="F107" i="36"/>
  <c r="F107" i="42"/>
  <c r="B107" i="36"/>
  <c r="B107" i="42"/>
  <c r="K106" i="36"/>
  <c r="K106" i="42"/>
  <c r="G106" i="36"/>
  <c r="G106" i="42"/>
  <c r="C106" i="36"/>
  <c r="C106" i="42"/>
  <c r="L105" i="36"/>
  <c r="L105" i="42"/>
  <c r="H105" i="36"/>
  <c r="H105" i="42"/>
  <c r="D105" i="36"/>
  <c r="D105" i="42"/>
  <c r="I104" i="36"/>
  <c r="I104" i="42"/>
  <c r="E104" i="36"/>
  <c r="E104" i="42"/>
  <c r="A104" i="36"/>
  <c r="A104" i="42"/>
  <c r="J103" i="36"/>
  <c r="J103" i="42"/>
  <c r="F103" i="36"/>
  <c r="F103" i="42"/>
  <c r="B103" i="36"/>
  <c r="B103" i="42"/>
  <c r="K102" i="36"/>
  <c r="K102" i="42"/>
  <c r="G102" i="36"/>
  <c r="G102" i="42"/>
  <c r="C102" i="36"/>
  <c r="C102" i="42"/>
  <c r="L101" i="36"/>
  <c r="L101" i="42"/>
  <c r="H101" i="36"/>
  <c r="H101" i="42"/>
  <c r="D101" i="36"/>
  <c r="D101" i="42"/>
  <c r="I100" i="36"/>
  <c r="I100" i="42"/>
  <c r="E100" i="36"/>
  <c r="E100" i="42"/>
  <c r="A100" i="36"/>
  <c r="A100" i="42"/>
  <c r="J99" i="36"/>
  <c r="J99" i="42"/>
  <c r="F99" i="36"/>
  <c r="F99" i="42"/>
  <c r="B99" i="36"/>
  <c r="B99" i="42"/>
  <c r="K98" i="36"/>
  <c r="K98" i="42"/>
  <c r="G98" i="36"/>
  <c r="G98" i="42"/>
  <c r="C98" i="36"/>
  <c r="C98" i="42"/>
  <c r="L97" i="36"/>
  <c r="L97" i="42"/>
  <c r="H97" i="36"/>
  <c r="H97" i="42"/>
  <c r="D97" i="36"/>
  <c r="D97" i="42"/>
  <c r="I96" i="36"/>
  <c r="I96" i="42"/>
  <c r="E96" i="36"/>
  <c r="E96" i="42"/>
  <c r="A96" i="36"/>
  <c r="A96" i="42"/>
  <c r="J95" i="36"/>
  <c r="J95" i="42"/>
  <c r="F95" i="36"/>
  <c r="F95" i="42"/>
  <c r="B95" i="36"/>
  <c r="B95" i="42"/>
  <c r="K94" i="36"/>
  <c r="K94" i="42"/>
  <c r="G94" i="36"/>
  <c r="G94" i="42"/>
  <c r="C94" i="36"/>
  <c r="C94" i="42"/>
  <c r="L93" i="36"/>
  <c r="L93" i="42"/>
  <c r="H93" i="36"/>
  <c r="H93" i="42"/>
  <c r="D93" i="36"/>
  <c r="D93" i="42"/>
  <c r="I92" i="36"/>
  <c r="I92" i="42"/>
  <c r="E92" i="36"/>
  <c r="E92" i="42"/>
  <c r="A92" i="36"/>
  <c r="A92" i="42"/>
  <c r="J91" i="36"/>
  <c r="J91" i="42"/>
  <c r="F91" i="36"/>
  <c r="F91" i="42"/>
  <c r="B91" i="36"/>
  <c r="B91" i="42"/>
  <c r="K90" i="36"/>
  <c r="K90" i="42"/>
  <c r="G90" i="36"/>
  <c r="G90" i="42"/>
  <c r="C90" i="36"/>
  <c r="C90" i="42"/>
  <c r="L89" i="36"/>
  <c r="L89" i="42"/>
  <c r="H89" i="36"/>
  <c r="H89" i="42"/>
  <c r="D89" i="36"/>
  <c r="D89" i="42"/>
  <c r="I88" i="36"/>
  <c r="I88" i="42"/>
  <c r="E88" i="36"/>
  <c r="E88" i="42"/>
  <c r="A88" i="36"/>
  <c r="A88" i="42"/>
  <c r="J87" i="36"/>
  <c r="J87" i="42"/>
  <c r="F87" i="36"/>
  <c r="F87" i="42"/>
  <c r="B87" i="36"/>
  <c r="B87" i="42"/>
  <c r="K86" i="36"/>
  <c r="K86" i="42"/>
  <c r="G86" i="36"/>
  <c r="G86" i="42"/>
  <c r="C86" i="36"/>
  <c r="C86" i="42"/>
  <c r="L85" i="36"/>
  <c r="L85" i="42"/>
  <c r="H85" i="36"/>
  <c r="H85" i="42"/>
  <c r="D85" i="36"/>
  <c r="D85" i="42"/>
  <c r="I84" i="36"/>
  <c r="I84" i="42"/>
  <c r="E84" i="36"/>
  <c r="E84" i="42"/>
  <c r="A84" i="36"/>
  <c r="A84" i="42"/>
  <c r="J83" i="36"/>
  <c r="J83" i="42"/>
  <c r="F83" i="36"/>
  <c r="F83" i="42"/>
  <c r="B83" i="36"/>
  <c r="B83" i="42"/>
  <c r="K82" i="36"/>
  <c r="K82" i="42"/>
  <c r="G82" i="36"/>
  <c r="G82" i="42"/>
  <c r="C82" i="36"/>
  <c r="C82" i="42"/>
  <c r="L81" i="36"/>
  <c r="L81" i="42"/>
  <c r="H81" i="36"/>
  <c r="H81" i="42"/>
  <c r="D81" i="36"/>
  <c r="D81" i="42"/>
  <c r="I80" i="36"/>
  <c r="I80" i="42"/>
  <c r="E80" i="36"/>
  <c r="E80" i="42"/>
  <c r="A80" i="36"/>
  <c r="A80" i="42"/>
  <c r="J79" i="36"/>
  <c r="J79" i="42"/>
  <c r="F79" i="36"/>
  <c r="F79" i="42"/>
  <c r="B79" i="36"/>
  <c r="B79" i="42"/>
  <c r="K78" i="36"/>
  <c r="K78" i="42"/>
  <c r="G78" i="36"/>
  <c r="G78" i="42"/>
  <c r="C78" i="36"/>
  <c r="C78" i="42"/>
  <c r="L77" i="36"/>
  <c r="L77" i="42"/>
  <c r="H77" i="36"/>
  <c r="H77" i="42"/>
  <c r="D77" i="36"/>
  <c r="D77" i="42"/>
  <c r="I76" i="36"/>
  <c r="I76" i="42"/>
  <c r="E76" i="36"/>
  <c r="E76" i="42"/>
  <c r="A76" i="36"/>
  <c r="A76" i="42"/>
  <c r="J75" i="36"/>
  <c r="J75" i="42"/>
  <c r="F75" i="36"/>
  <c r="F75" i="42"/>
  <c r="B75" i="36"/>
  <c r="B75" i="42"/>
  <c r="K74" i="36"/>
  <c r="K74" i="42"/>
  <c r="G74" i="36"/>
  <c r="G74" i="42"/>
  <c r="C74" i="36"/>
  <c r="C74" i="42"/>
  <c r="L73" i="36"/>
  <c r="L73" i="42"/>
  <c r="H73" i="36"/>
  <c r="H73" i="42"/>
  <c r="D73" i="36"/>
  <c r="D73" i="42"/>
  <c r="I72" i="36"/>
  <c r="I72" i="42"/>
  <c r="E72" i="36"/>
  <c r="E72" i="42"/>
  <c r="A72" i="36"/>
  <c r="A72" i="42"/>
  <c r="J71" i="36"/>
  <c r="J71" i="42"/>
  <c r="F71" i="36"/>
  <c r="F71" i="42"/>
  <c r="B71" i="36"/>
  <c r="B71" i="42"/>
  <c r="K70" i="36"/>
  <c r="K70" i="42"/>
  <c r="G70" i="36"/>
  <c r="G70" i="42"/>
  <c r="C70" i="36"/>
  <c r="C70" i="42"/>
  <c r="L69" i="36"/>
  <c r="L69" i="42"/>
  <c r="H69" i="36"/>
  <c r="H69" i="42"/>
  <c r="D69" i="36"/>
  <c r="D69" i="42"/>
  <c r="I68" i="36"/>
  <c r="I68" i="42"/>
  <c r="E68" i="36"/>
  <c r="E68" i="42"/>
  <c r="A68" i="36"/>
  <c r="A68" i="42"/>
  <c r="J67" i="36"/>
  <c r="J67" i="42"/>
  <c r="F67" i="36"/>
  <c r="F67" i="42"/>
  <c r="B67" i="36"/>
  <c r="B67" i="42"/>
  <c r="K66" i="36"/>
  <c r="K66" i="42"/>
  <c r="G66" i="36"/>
  <c r="G66" i="42"/>
  <c r="C66" i="36"/>
  <c r="C66" i="42"/>
  <c r="L65" i="36"/>
  <c r="L65" i="42"/>
  <c r="H65" i="36"/>
  <c r="H65" i="42"/>
  <c r="D65" i="36"/>
  <c r="D65" i="42"/>
  <c r="I64" i="36"/>
  <c r="I64" i="42"/>
  <c r="E64" i="36"/>
  <c r="E64" i="42"/>
  <c r="A64" i="36"/>
  <c r="A64" i="42"/>
  <c r="J63" i="36"/>
  <c r="J63" i="42"/>
  <c r="F63" i="36"/>
  <c r="F63" i="42"/>
  <c r="B63" i="36"/>
  <c r="B63" i="42"/>
  <c r="K62" i="36"/>
  <c r="K62" i="42"/>
  <c r="G62" i="36"/>
  <c r="G62" i="42"/>
  <c r="C62" i="36"/>
  <c r="C62" i="42"/>
  <c r="L61" i="36"/>
  <c r="L61" i="42"/>
  <c r="H61" i="36"/>
  <c r="H61" i="42"/>
  <c r="D61" i="36"/>
  <c r="D61" i="42"/>
  <c r="I60" i="36"/>
  <c r="I60" i="42"/>
  <c r="E60" i="36"/>
  <c r="E60" i="42"/>
  <c r="A60" i="36"/>
  <c r="A60" i="42"/>
  <c r="J59" i="36"/>
  <c r="J59" i="42"/>
  <c r="F59" i="36"/>
  <c r="F59" i="42"/>
  <c r="B59" i="36"/>
  <c r="B59" i="42"/>
  <c r="K58" i="36"/>
  <c r="K58" i="42"/>
  <c r="G58" i="36"/>
  <c r="G58" i="42"/>
  <c r="C58" i="36"/>
  <c r="C58" i="42"/>
  <c r="L57" i="36"/>
  <c r="L57" i="42"/>
  <c r="H57" i="36"/>
  <c r="H57" i="42"/>
  <c r="D57" i="36"/>
  <c r="D57" i="42"/>
  <c r="I56" i="36"/>
  <c r="I56" i="42"/>
  <c r="E56" i="36"/>
  <c r="E56" i="42"/>
  <c r="A56" i="36"/>
  <c r="A56" i="42"/>
  <c r="J55" i="36"/>
  <c r="J55" i="42"/>
  <c r="F55" i="36"/>
  <c r="F55" i="42"/>
  <c r="B55" i="36"/>
  <c r="B55" i="42"/>
  <c r="K54" i="36"/>
  <c r="K54" i="42"/>
  <c r="G54" i="36"/>
  <c r="G54" i="42"/>
  <c r="C54" i="36"/>
  <c r="C54" i="42"/>
  <c r="L53" i="36"/>
  <c r="L53" i="42"/>
  <c r="H53" i="36"/>
  <c r="H53" i="42"/>
  <c r="D53" i="36"/>
  <c r="D53" i="42"/>
  <c r="I52" i="36"/>
  <c r="I52" i="42"/>
  <c r="E52" i="36"/>
  <c r="E52" i="42"/>
  <c r="A52" i="36"/>
  <c r="A52" i="42"/>
  <c r="J51" i="36"/>
  <c r="J51" i="42"/>
  <c r="F51" i="36"/>
  <c r="F51" i="42"/>
  <c r="B51" i="36"/>
  <c r="B51" i="42"/>
  <c r="K50" i="36"/>
  <c r="K50" i="42"/>
  <c r="G50" i="36"/>
  <c r="G50" i="42"/>
  <c r="C50" i="36"/>
  <c r="C50" i="42"/>
  <c r="L49" i="36"/>
  <c r="L49" i="42"/>
  <c r="H49" i="36"/>
  <c r="H49" i="42"/>
  <c r="D49" i="36"/>
  <c r="D49" i="42"/>
  <c r="I48" i="36"/>
  <c r="I48" i="42"/>
  <c r="E48" i="36"/>
  <c r="E48" i="42"/>
  <c r="A48" i="36"/>
  <c r="A48" i="42"/>
  <c r="J47" i="36"/>
  <c r="J47" i="42"/>
  <c r="F47" i="36"/>
  <c r="F47" i="42"/>
  <c r="B47" i="36"/>
  <c r="B47" i="42"/>
  <c r="K46" i="36"/>
  <c r="K46" i="42"/>
  <c r="G46" i="36"/>
  <c r="G46" i="42"/>
  <c r="C46" i="36"/>
  <c r="C46" i="42"/>
  <c r="L45" i="36"/>
  <c r="L45" i="42"/>
  <c r="H45" i="36"/>
  <c r="H45" i="42"/>
  <c r="D45" i="36"/>
  <c r="D45" i="42"/>
  <c r="I44" i="36"/>
  <c r="I44" i="42"/>
  <c r="E44" i="36"/>
  <c r="E44" i="42"/>
  <c r="A44" i="36"/>
  <c r="A44" i="42"/>
  <c r="J43" i="36"/>
  <c r="J43" i="42"/>
  <c r="F43" i="36"/>
  <c r="F43" i="42"/>
  <c r="B43" i="36"/>
  <c r="B43" i="42"/>
  <c r="K42" i="36"/>
  <c r="K42" i="42"/>
  <c r="G42" i="36"/>
  <c r="G42" i="42"/>
  <c r="C42" i="36"/>
  <c r="C42" i="42"/>
  <c r="L41" i="36"/>
  <c r="L41" i="42"/>
  <c r="H41" i="36"/>
  <c r="H41" i="42"/>
  <c r="D41" i="36"/>
  <c r="D41" i="42"/>
  <c r="I40" i="36"/>
  <c r="I40" i="42"/>
  <c r="E40" i="36"/>
  <c r="E40" i="42"/>
  <c r="A40" i="36"/>
  <c r="A40" i="42"/>
  <c r="J39" i="36"/>
  <c r="J39" i="42"/>
  <c r="F39" i="36"/>
  <c r="F39" i="42"/>
  <c r="B39" i="36"/>
  <c r="B39" i="42"/>
  <c r="K38" i="36"/>
  <c r="K38" i="42"/>
  <c r="G38" i="36"/>
  <c r="G38" i="42"/>
  <c r="C38" i="36"/>
  <c r="C38" i="42"/>
  <c r="L37" i="36"/>
  <c r="L37" i="42"/>
  <c r="H37" i="36"/>
  <c r="H37" i="42"/>
  <c r="D37" i="36"/>
  <c r="D37" i="42"/>
  <c r="I36" i="36"/>
  <c r="I36" i="42"/>
  <c r="E36" i="36"/>
  <c r="E36" i="42"/>
  <c r="A36" i="36"/>
  <c r="A36" i="42"/>
  <c r="J35" i="36"/>
  <c r="J35" i="42"/>
  <c r="F35" i="36"/>
  <c r="F35" i="42"/>
  <c r="B35" i="36"/>
  <c r="B35" i="42"/>
  <c r="K34" i="36"/>
  <c r="K34" i="42"/>
  <c r="G34" i="36"/>
  <c r="G34" i="42"/>
  <c r="C34" i="36"/>
  <c r="C34" i="42"/>
  <c r="L33" i="36"/>
  <c r="L33" i="42"/>
  <c r="H33" i="36"/>
  <c r="H33" i="42"/>
  <c r="D33" i="36"/>
  <c r="D33" i="42"/>
  <c r="I32" i="36"/>
  <c r="I32" i="42"/>
  <c r="E32" i="36"/>
  <c r="E32" i="42"/>
  <c r="A32" i="36"/>
  <c r="A32" i="42"/>
  <c r="J31" i="36"/>
  <c r="J31" i="42"/>
  <c r="F31" i="36"/>
  <c r="F31" i="42"/>
  <c r="B31" i="36"/>
  <c r="B31" i="42"/>
  <c r="K30" i="36"/>
  <c r="K30" i="42"/>
  <c r="G30" i="36"/>
  <c r="G30" i="42"/>
  <c r="C30" i="36"/>
  <c r="C30" i="42"/>
  <c r="L29" i="36"/>
  <c r="L29" i="42"/>
  <c r="H29" i="36"/>
  <c r="H29" i="42"/>
  <c r="D29" i="36"/>
  <c r="D29" i="42"/>
  <c r="I28" i="36"/>
  <c r="I28" i="42"/>
  <c r="E28" i="36"/>
  <c r="E28" i="42"/>
  <c r="A28" i="36"/>
  <c r="A28" i="42"/>
  <c r="J27" i="36"/>
  <c r="J27" i="42"/>
  <c r="F27" i="36"/>
  <c r="F27" i="42"/>
  <c r="B27" i="36"/>
  <c r="B27" i="42"/>
  <c r="K26" i="36"/>
  <c r="K26" i="42"/>
  <c r="G26" i="36"/>
  <c r="G26" i="42"/>
  <c r="C26" i="36"/>
  <c r="C26" i="42"/>
  <c r="L25" i="36"/>
  <c r="L25" i="42"/>
  <c r="H25" i="36"/>
  <c r="H25" i="42"/>
  <c r="D25" i="36"/>
  <c r="D25" i="42"/>
  <c r="I24" i="36"/>
  <c r="I24" i="42"/>
  <c r="E24" i="36"/>
  <c r="E24" i="42"/>
  <c r="A24" i="36"/>
  <c r="A24" i="42"/>
  <c r="J23" i="36"/>
  <c r="J23" i="42"/>
  <c r="F23" i="36"/>
  <c r="F23" i="42"/>
  <c r="B23" i="36"/>
  <c r="B23" i="42"/>
  <c r="K22" i="36"/>
  <c r="K22" i="42"/>
  <c r="G22" i="36"/>
  <c r="G22" i="42"/>
  <c r="C22" i="36"/>
  <c r="C22" i="42"/>
  <c r="L21" i="36"/>
  <c r="L21" i="42"/>
  <c r="H21" i="36"/>
  <c r="H21" i="42"/>
  <c r="D21" i="36"/>
  <c r="D21" i="42"/>
  <c r="I20" i="36"/>
  <c r="I20" i="42"/>
  <c r="E20" i="36"/>
  <c r="E20" i="42"/>
  <c r="A20" i="36"/>
  <c r="A20" i="42"/>
  <c r="J19" i="36"/>
  <c r="J19" i="42"/>
  <c r="F19" i="36"/>
  <c r="F19" i="42"/>
  <c r="B19" i="36"/>
  <c r="B19" i="42"/>
  <c r="K18" i="36"/>
  <c r="K18" i="42"/>
  <c r="G18" i="36"/>
  <c r="G18" i="42"/>
  <c r="C18" i="36"/>
  <c r="C18" i="42"/>
  <c r="L17" i="36"/>
  <c r="L17" i="42"/>
  <c r="H17" i="36"/>
  <c r="H17" i="42"/>
  <c r="D17" i="36"/>
  <c r="D17" i="42"/>
  <c r="I16" i="36"/>
  <c r="I16" i="42"/>
  <c r="E16" i="36"/>
  <c r="E16" i="42"/>
  <c r="A16" i="36"/>
  <c r="A16" i="42"/>
  <c r="J15" i="36"/>
  <c r="J15" i="42"/>
  <c r="F15" i="36"/>
  <c r="F15" i="42"/>
  <c r="B15" i="36"/>
  <c r="B15" i="42"/>
  <c r="K14" i="36"/>
  <c r="K14" i="42"/>
  <c r="G14" i="36"/>
  <c r="G14" i="42"/>
  <c r="C14" i="36"/>
  <c r="C14" i="42"/>
  <c r="L13" i="36"/>
  <c r="L13" i="42"/>
  <c r="H13" i="36"/>
  <c r="H13" i="42"/>
  <c r="D13" i="36"/>
  <c r="D13" i="42"/>
  <c r="I12" i="36"/>
  <c r="I12" i="42"/>
  <c r="E12" i="36"/>
  <c r="E12" i="42"/>
  <c r="A12" i="36"/>
  <c r="A12" i="42"/>
  <c r="J11" i="36"/>
  <c r="J11" i="42"/>
  <c r="F11" i="36"/>
  <c r="F11" i="42"/>
  <c r="B11" i="36"/>
  <c r="B11" i="42"/>
  <c r="K10" i="36"/>
  <c r="K10" i="42"/>
  <c r="G10" i="36"/>
  <c r="G10" i="42"/>
  <c r="C10" i="36"/>
  <c r="C10" i="42"/>
  <c r="L9" i="36"/>
  <c r="L9" i="42"/>
  <c r="H9" i="36"/>
  <c r="H9" i="42"/>
  <c r="D9" i="36"/>
  <c r="D9" i="42"/>
  <c r="I8" i="36"/>
  <c r="I8" i="42"/>
  <c r="E8" i="36"/>
  <c r="E8" i="42"/>
  <c r="A8" i="36"/>
  <c r="A8" i="42"/>
  <c r="J7" i="36"/>
  <c r="J7" i="42"/>
  <c r="F7" i="36"/>
  <c r="F7" i="42"/>
  <c r="B7" i="36"/>
  <c r="B7" i="42"/>
  <c r="A6" i="36"/>
  <c r="A6" i="42"/>
  <c r="A119" i="36"/>
  <c r="A119" i="42"/>
  <c r="J118" i="36"/>
  <c r="J118" i="42"/>
  <c r="F118" i="36"/>
  <c r="F118" i="42"/>
  <c r="B118" i="36"/>
  <c r="B118" i="42"/>
  <c r="K117" i="36"/>
  <c r="K117" i="42"/>
  <c r="G117" i="36"/>
  <c r="G117" i="42"/>
  <c r="C117" i="36"/>
  <c r="C117" i="42"/>
  <c r="L116" i="36"/>
  <c r="L116" i="42"/>
  <c r="H116" i="36"/>
  <c r="H116" i="42"/>
  <c r="D116" i="36"/>
  <c r="D116" i="42"/>
  <c r="I115" i="36"/>
  <c r="I115" i="42"/>
  <c r="E115" i="36"/>
  <c r="E115" i="42"/>
  <c r="A115" i="36"/>
  <c r="A115" i="42"/>
  <c r="J114" i="36"/>
  <c r="J114" i="42"/>
  <c r="F114" i="36"/>
  <c r="F114" i="42"/>
  <c r="B114" i="36"/>
  <c r="B114" i="42"/>
  <c r="K113" i="36"/>
  <c r="K113" i="42"/>
  <c r="G113" i="36"/>
  <c r="G113" i="42"/>
  <c r="C113" i="36"/>
  <c r="C113" i="42"/>
  <c r="L112" i="36"/>
  <c r="L112" i="42"/>
  <c r="H112" i="36"/>
  <c r="H112" i="42"/>
  <c r="D112" i="36"/>
  <c r="D112" i="42"/>
  <c r="I111" i="36"/>
  <c r="I111" i="42"/>
  <c r="E111" i="36"/>
  <c r="E111" i="42"/>
  <c r="A111" i="36"/>
  <c r="A111" i="42"/>
  <c r="J110" i="36"/>
  <c r="J110" i="42"/>
  <c r="F110" i="36"/>
  <c r="F110" i="42"/>
  <c r="B110" i="36"/>
  <c r="B110" i="42"/>
  <c r="K109" i="36"/>
  <c r="K109" i="42"/>
  <c r="G109" i="36"/>
  <c r="G109" i="42"/>
  <c r="C109" i="36"/>
  <c r="C109" i="42"/>
  <c r="L108" i="36"/>
  <c r="L108" i="42"/>
  <c r="H108" i="36"/>
  <c r="H108" i="42"/>
  <c r="D108" i="36"/>
  <c r="D108" i="42"/>
  <c r="I107" i="36"/>
  <c r="I107" i="42"/>
  <c r="E107" i="36"/>
  <c r="E107" i="42"/>
  <c r="A107" i="36"/>
  <c r="A107" i="42"/>
  <c r="J106" i="36"/>
  <c r="J106" i="42"/>
  <c r="F106" i="36"/>
  <c r="F106" i="42"/>
  <c r="B106" i="36"/>
  <c r="B106" i="42"/>
  <c r="K105" i="36"/>
  <c r="K105" i="42"/>
  <c r="G105" i="36"/>
  <c r="G105" i="42"/>
  <c r="C105" i="36"/>
  <c r="C105" i="42"/>
  <c r="L104" i="36"/>
  <c r="L104" i="42"/>
  <c r="H104" i="36"/>
  <c r="H104" i="42"/>
  <c r="D104" i="36"/>
  <c r="D104" i="42"/>
  <c r="I103" i="36"/>
  <c r="I103" i="42"/>
  <c r="E103" i="36"/>
  <c r="E103" i="42"/>
  <c r="A103" i="36"/>
  <c r="A103" i="42"/>
  <c r="J102" i="36"/>
  <c r="J102" i="42"/>
  <c r="F102" i="36"/>
  <c r="F102" i="42"/>
  <c r="B102" i="36"/>
  <c r="B102" i="42"/>
  <c r="K101" i="36"/>
  <c r="K101" i="42"/>
  <c r="G101" i="36"/>
  <c r="G101" i="42"/>
  <c r="C101" i="36"/>
  <c r="C101" i="42"/>
  <c r="L100" i="36"/>
  <c r="L100" i="42"/>
  <c r="H100" i="36"/>
  <c r="H100" i="42"/>
  <c r="D100" i="36"/>
  <c r="D100" i="42"/>
  <c r="I99" i="36"/>
  <c r="I99" i="42"/>
  <c r="E99" i="36"/>
  <c r="E99" i="42"/>
  <c r="A99" i="36"/>
  <c r="A99" i="42"/>
  <c r="J98" i="36"/>
  <c r="J98" i="42"/>
  <c r="F98" i="36"/>
  <c r="F98" i="42"/>
  <c r="B98" i="36"/>
  <c r="B98" i="42"/>
  <c r="K97" i="36"/>
  <c r="K97" i="42"/>
  <c r="G97" i="36"/>
  <c r="G97" i="42"/>
  <c r="C97" i="36"/>
  <c r="C97" i="42"/>
  <c r="L96" i="36"/>
  <c r="L96" i="42"/>
  <c r="H96" i="36"/>
  <c r="H96" i="42"/>
  <c r="D96" i="36"/>
  <c r="D96" i="42"/>
  <c r="I95" i="36"/>
  <c r="I95" i="42"/>
  <c r="E95" i="36"/>
  <c r="E95" i="42"/>
  <c r="A95" i="36"/>
  <c r="A95" i="42"/>
  <c r="J94" i="36"/>
  <c r="J94" i="42"/>
  <c r="F94" i="36"/>
  <c r="F94" i="42"/>
  <c r="B94" i="36"/>
  <c r="B94" i="42"/>
  <c r="K93" i="36"/>
  <c r="K93" i="42"/>
  <c r="G93" i="36"/>
  <c r="G93" i="42"/>
  <c r="C93" i="36"/>
  <c r="C93" i="42"/>
  <c r="L92" i="36"/>
  <c r="L92" i="42"/>
  <c r="H92" i="36"/>
  <c r="H92" i="42"/>
  <c r="D92" i="36"/>
  <c r="D92" i="42"/>
  <c r="I91" i="36"/>
  <c r="I91" i="42"/>
  <c r="E91" i="36"/>
  <c r="E91" i="42"/>
  <c r="A91" i="36"/>
  <c r="A91" i="42"/>
  <c r="J90" i="36"/>
  <c r="J90" i="42"/>
  <c r="F90" i="36"/>
  <c r="F90" i="42"/>
  <c r="B90" i="36"/>
  <c r="B90" i="42"/>
  <c r="K89" i="36"/>
  <c r="K89" i="42"/>
  <c r="G89" i="36"/>
  <c r="G89" i="42"/>
  <c r="C89" i="36"/>
  <c r="C89" i="42"/>
  <c r="L88" i="36"/>
  <c r="L88" i="42"/>
  <c r="H88" i="36"/>
  <c r="H88" i="42"/>
  <c r="D88" i="36"/>
  <c r="D88" i="42"/>
  <c r="I87" i="36"/>
  <c r="I87" i="42"/>
  <c r="E87" i="36"/>
  <c r="E87" i="42"/>
  <c r="A87" i="36"/>
  <c r="A87" i="42"/>
  <c r="J86" i="36"/>
  <c r="J86" i="42"/>
  <c r="F86" i="36"/>
  <c r="F86" i="42"/>
  <c r="B86" i="36"/>
  <c r="B86" i="42"/>
  <c r="K85" i="36"/>
  <c r="K85" i="42"/>
  <c r="G85" i="36"/>
  <c r="G85" i="42"/>
  <c r="C85" i="36"/>
  <c r="C85" i="42"/>
  <c r="L84" i="36"/>
  <c r="L84" i="42"/>
  <c r="H84" i="36"/>
  <c r="H84" i="42"/>
  <c r="D84" i="36"/>
  <c r="D84" i="42"/>
  <c r="I83" i="36"/>
  <c r="I83" i="42"/>
  <c r="E83" i="36"/>
  <c r="E83" i="42"/>
  <c r="A83" i="36"/>
  <c r="A83" i="42"/>
  <c r="J82" i="36"/>
  <c r="J82" i="42"/>
  <c r="F82" i="36"/>
  <c r="F82" i="42"/>
  <c r="B82" i="36"/>
  <c r="B82" i="42"/>
  <c r="K81" i="36"/>
  <c r="K81" i="42"/>
  <c r="G81" i="36"/>
  <c r="G81" i="42"/>
  <c r="C81" i="36"/>
  <c r="C81" i="42"/>
  <c r="L80" i="36"/>
  <c r="L80" i="42"/>
  <c r="H80" i="36"/>
  <c r="H80" i="42"/>
  <c r="D80" i="36"/>
  <c r="D80" i="42"/>
  <c r="I79" i="36"/>
  <c r="I79" i="42"/>
  <c r="E79" i="36"/>
  <c r="E79" i="42"/>
  <c r="A79" i="36"/>
  <c r="A79" i="42"/>
  <c r="J78" i="36"/>
  <c r="J78" i="42"/>
  <c r="F78" i="36"/>
  <c r="F78" i="42"/>
  <c r="B78" i="36"/>
  <c r="B78" i="42"/>
  <c r="K77" i="36"/>
  <c r="K77" i="42"/>
  <c r="G77" i="36"/>
  <c r="G77" i="42"/>
  <c r="C77" i="36"/>
  <c r="C77" i="42"/>
  <c r="L76" i="36"/>
  <c r="L76" i="42"/>
  <c r="H76" i="36"/>
  <c r="H76" i="42"/>
  <c r="D76" i="36"/>
  <c r="D76" i="42"/>
  <c r="I75" i="36"/>
  <c r="I75" i="42"/>
  <c r="E75" i="36"/>
  <c r="E75" i="42"/>
  <c r="A75" i="36"/>
  <c r="A75" i="42"/>
  <c r="J74" i="36"/>
  <c r="J74" i="42"/>
  <c r="F74" i="36"/>
  <c r="F74" i="42"/>
  <c r="B74" i="36"/>
  <c r="B74" i="42"/>
  <c r="K73" i="36"/>
  <c r="K73" i="42"/>
  <c r="G73" i="36"/>
  <c r="G73" i="42"/>
  <c r="C73" i="36"/>
  <c r="C73" i="42"/>
  <c r="L72" i="36"/>
  <c r="L72" i="42"/>
  <c r="H72" i="36"/>
  <c r="H72" i="42"/>
  <c r="D72" i="36"/>
  <c r="D72" i="42"/>
  <c r="I71" i="36"/>
  <c r="I71" i="42"/>
  <c r="E71" i="36"/>
  <c r="E71" i="42"/>
  <c r="A71" i="36"/>
  <c r="A71" i="42"/>
  <c r="J70" i="36"/>
  <c r="J70" i="42"/>
  <c r="F70" i="36"/>
  <c r="F70" i="42"/>
  <c r="B70" i="36"/>
  <c r="B70" i="42"/>
  <c r="K69" i="36"/>
  <c r="K69" i="42"/>
  <c r="G69" i="36"/>
  <c r="G69" i="42"/>
  <c r="C69" i="36"/>
  <c r="C69" i="42"/>
  <c r="L68" i="36"/>
  <c r="L68" i="42"/>
  <c r="H68" i="36"/>
  <c r="H68" i="42"/>
  <c r="D68" i="36"/>
  <c r="D68" i="42"/>
  <c r="I67" i="36"/>
  <c r="I67" i="42"/>
  <c r="E67" i="36"/>
  <c r="E67" i="42"/>
  <c r="A67" i="36"/>
  <c r="A67" i="42"/>
  <c r="J66" i="36"/>
  <c r="J66" i="42"/>
  <c r="F66" i="36"/>
  <c r="F66" i="42"/>
  <c r="B66" i="36"/>
  <c r="B66" i="42"/>
  <c r="K65" i="36"/>
  <c r="K65" i="42"/>
  <c r="G65" i="36"/>
  <c r="G65" i="42"/>
  <c r="C65" i="36"/>
  <c r="C65" i="42"/>
  <c r="L64" i="36"/>
  <c r="L64" i="42"/>
  <c r="H64" i="36"/>
  <c r="H64" i="42"/>
  <c r="D64" i="36"/>
  <c r="D64" i="42"/>
  <c r="I63" i="36"/>
  <c r="I63" i="42"/>
  <c r="E63" i="36"/>
  <c r="E63" i="42"/>
  <c r="A63" i="36"/>
  <c r="A63" i="42"/>
  <c r="J62" i="36"/>
  <c r="J62" i="42"/>
  <c r="F62" i="36"/>
  <c r="F62" i="42"/>
  <c r="B62" i="36"/>
  <c r="B62" i="42"/>
  <c r="K61" i="36"/>
  <c r="K61" i="42"/>
  <c r="G61" i="36"/>
  <c r="G61" i="42"/>
  <c r="C61" i="36"/>
  <c r="C61" i="42"/>
  <c r="L60" i="36"/>
  <c r="L60" i="42"/>
  <c r="H60" i="36"/>
  <c r="H60" i="42"/>
  <c r="D60" i="36"/>
  <c r="D60" i="42"/>
  <c r="I59" i="36"/>
  <c r="I59" i="42"/>
  <c r="E59" i="36"/>
  <c r="E59" i="42"/>
  <c r="A59" i="36"/>
  <c r="A59" i="42"/>
  <c r="J58" i="36"/>
  <c r="J58" i="42"/>
  <c r="F58" i="36"/>
  <c r="F58" i="42"/>
  <c r="B58" i="36"/>
  <c r="B58" i="42"/>
  <c r="K57" i="36"/>
  <c r="K57" i="42"/>
  <c r="G57" i="36"/>
  <c r="G57" i="42"/>
  <c r="C57" i="36"/>
  <c r="C57" i="42"/>
  <c r="L56" i="36"/>
  <c r="L56" i="42"/>
  <c r="H56" i="36"/>
  <c r="H56" i="42"/>
  <c r="D56" i="36"/>
  <c r="D56" i="42"/>
  <c r="I55" i="36"/>
  <c r="I55" i="42"/>
  <c r="E55" i="36"/>
  <c r="E55" i="42"/>
  <c r="A55" i="36"/>
  <c r="A55" i="42"/>
  <c r="J54" i="36"/>
  <c r="J54" i="42"/>
  <c r="F54" i="36"/>
  <c r="F54" i="42"/>
  <c r="B54" i="36"/>
  <c r="B54" i="42"/>
  <c r="K53" i="36"/>
  <c r="K53" i="42"/>
  <c r="G53" i="36"/>
  <c r="G53" i="42"/>
  <c r="C53" i="36"/>
  <c r="C53" i="42"/>
  <c r="L52" i="36"/>
  <c r="L52" i="42"/>
  <c r="H52" i="36"/>
  <c r="H52" i="42"/>
  <c r="D52" i="36"/>
  <c r="D52" i="42"/>
  <c r="I51" i="36"/>
  <c r="I51" i="42"/>
  <c r="E51" i="36"/>
  <c r="E51" i="42"/>
  <c r="A51" i="36"/>
  <c r="A51" i="42"/>
  <c r="J50" i="36"/>
  <c r="J50" i="42"/>
  <c r="F50" i="36"/>
  <c r="F50" i="42"/>
  <c r="B50" i="36"/>
  <c r="B50" i="42"/>
  <c r="K49" i="36"/>
  <c r="K49" i="42"/>
  <c r="G49" i="36"/>
  <c r="G49" i="42"/>
  <c r="C49" i="36"/>
  <c r="C49" i="42"/>
  <c r="L48" i="36"/>
  <c r="L48" i="42"/>
  <c r="H48" i="36"/>
  <c r="H48" i="42"/>
  <c r="D48" i="36"/>
  <c r="D48" i="42"/>
  <c r="I47" i="36"/>
  <c r="I47" i="42"/>
  <c r="E47" i="36"/>
  <c r="E47" i="42"/>
  <c r="A47" i="36"/>
  <c r="A47" i="42"/>
  <c r="J46" i="36"/>
  <c r="J46" i="42"/>
  <c r="F46" i="36"/>
  <c r="F46" i="42"/>
  <c r="B46" i="36"/>
  <c r="B46" i="42"/>
  <c r="K45" i="36"/>
  <c r="K45" i="42"/>
  <c r="G45" i="36"/>
  <c r="G45" i="42"/>
  <c r="C45" i="36"/>
  <c r="C45" i="42"/>
  <c r="L44" i="36"/>
  <c r="L44" i="42"/>
  <c r="H44" i="36"/>
  <c r="H44" i="42"/>
  <c r="D44" i="36"/>
  <c r="D44" i="42"/>
  <c r="I43" i="36"/>
  <c r="I43" i="42"/>
  <c r="E43" i="36"/>
  <c r="E43" i="42"/>
  <c r="A43" i="36"/>
  <c r="A43" i="42"/>
  <c r="J42" i="36"/>
  <c r="J42" i="42"/>
  <c r="F42" i="36"/>
  <c r="F42" i="42"/>
  <c r="B42" i="36"/>
  <c r="B42" i="42"/>
  <c r="K41" i="36"/>
  <c r="K41" i="42"/>
  <c r="G41" i="36"/>
  <c r="G41" i="42"/>
  <c r="C41" i="36"/>
  <c r="C41" i="42"/>
  <c r="L40" i="36"/>
  <c r="L40" i="42"/>
  <c r="H40" i="36"/>
  <c r="H40" i="42"/>
  <c r="D40" i="36"/>
  <c r="D40" i="42"/>
  <c r="I39" i="36"/>
  <c r="I39" i="42"/>
  <c r="E39" i="36"/>
  <c r="E39" i="42"/>
  <c r="A39" i="36"/>
  <c r="A39" i="42"/>
  <c r="J38" i="36"/>
  <c r="J38" i="42"/>
  <c r="F38" i="36"/>
  <c r="F38" i="42"/>
  <c r="B38" i="36"/>
  <c r="B38" i="42"/>
  <c r="K37" i="36"/>
  <c r="K37" i="42"/>
  <c r="G37" i="36"/>
  <c r="G37" i="42"/>
  <c r="C37" i="36"/>
  <c r="C37" i="42"/>
  <c r="L36" i="36"/>
  <c r="L36" i="42"/>
  <c r="H36" i="36"/>
  <c r="H36" i="42"/>
  <c r="D36" i="36"/>
  <c r="D36" i="42"/>
  <c r="I35" i="36"/>
  <c r="I35" i="42"/>
  <c r="E35" i="36"/>
  <c r="E35" i="42"/>
  <c r="A35" i="36"/>
  <c r="A35" i="42"/>
  <c r="J34" i="36"/>
  <c r="J34" i="42"/>
  <c r="F34" i="36"/>
  <c r="F34" i="42"/>
  <c r="B34" i="36"/>
  <c r="B34" i="42"/>
  <c r="K33" i="36"/>
  <c r="K33" i="42"/>
  <c r="G33" i="36"/>
  <c r="G33" i="42"/>
  <c r="C33" i="36"/>
  <c r="C33" i="42"/>
  <c r="L32" i="36"/>
  <c r="L32" i="42"/>
  <c r="H32" i="36"/>
  <c r="H32" i="42"/>
  <c r="D32" i="36"/>
  <c r="D32" i="42"/>
  <c r="I31" i="36"/>
  <c r="I31" i="42"/>
  <c r="E31" i="36"/>
  <c r="E31" i="42"/>
  <c r="A31" i="36"/>
  <c r="A31" i="42"/>
  <c r="J30" i="36"/>
  <c r="J30" i="42"/>
  <c r="F30" i="36"/>
  <c r="F30" i="42"/>
  <c r="B30" i="36"/>
  <c r="B30" i="42"/>
  <c r="K29" i="36"/>
  <c r="K29" i="42"/>
  <c r="G29" i="36"/>
  <c r="G29" i="42"/>
  <c r="C29" i="36"/>
  <c r="C29" i="42"/>
  <c r="L28" i="36"/>
  <c r="L28" i="42"/>
  <c r="H28" i="36"/>
  <c r="H28" i="42"/>
  <c r="D28" i="36"/>
  <c r="D28" i="42"/>
  <c r="I27" i="36"/>
  <c r="I27" i="42"/>
  <c r="E27" i="36"/>
  <c r="E27" i="42"/>
  <c r="A27" i="36"/>
  <c r="A27" i="42"/>
  <c r="J26" i="36"/>
  <c r="J26" i="42"/>
  <c r="F26" i="36"/>
  <c r="F26" i="42"/>
  <c r="B26" i="36"/>
  <c r="B26" i="42"/>
  <c r="K25" i="36"/>
  <c r="K25" i="42"/>
  <c r="G25" i="36"/>
  <c r="G25" i="42"/>
  <c r="C25" i="36"/>
  <c r="C25" i="42"/>
  <c r="L24" i="36"/>
  <c r="L24" i="42"/>
  <c r="H24" i="36"/>
  <c r="H24" i="42"/>
  <c r="D24" i="36"/>
  <c r="D24" i="42"/>
  <c r="I23" i="36"/>
  <c r="I23" i="42"/>
  <c r="E23" i="36"/>
  <c r="E23" i="42"/>
  <c r="A23" i="36"/>
  <c r="A23" i="42"/>
  <c r="J22" i="36"/>
  <c r="J22" i="42"/>
  <c r="F22" i="36"/>
  <c r="F22" i="42"/>
  <c r="B22" i="36"/>
  <c r="B22" i="42"/>
  <c r="K21" i="36"/>
  <c r="K21" i="42"/>
  <c r="G21" i="36"/>
  <c r="G21" i="42"/>
  <c r="C21" i="36"/>
  <c r="C21" i="42"/>
  <c r="L20" i="36"/>
  <c r="L20" i="42"/>
  <c r="H20" i="36"/>
  <c r="H20" i="42"/>
  <c r="D20" i="36"/>
  <c r="D20" i="42"/>
  <c r="I19" i="36"/>
  <c r="I19" i="42"/>
  <c r="E19" i="36"/>
  <c r="E19" i="42"/>
  <c r="A19" i="36"/>
  <c r="A19" i="42"/>
  <c r="J18" i="36"/>
  <c r="J18" i="42"/>
  <c r="F18" i="36"/>
  <c r="F18" i="42"/>
  <c r="B18" i="36"/>
  <c r="B18" i="42"/>
  <c r="K17" i="36"/>
  <c r="K17" i="42"/>
  <c r="G17" i="36"/>
  <c r="G17" i="42"/>
  <c r="C17" i="36"/>
  <c r="C17" i="42"/>
  <c r="L16" i="36"/>
  <c r="L16" i="42"/>
  <c r="H16" i="36"/>
  <c r="H16" i="42"/>
  <c r="D16" i="36"/>
  <c r="D16" i="42"/>
  <c r="I15" i="36"/>
  <c r="I15" i="42"/>
  <c r="E15" i="36"/>
  <c r="E15" i="42"/>
  <c r="A15" i="36"/>
  <c r="A15" i="42"/>
  <c r="J14" i="36"/>
  <c r="J14" i="42"/>
  <c r="F14" i="36"/>
  <c r="F14" i="42"/>
  <c r="B14" i="36"/>
  <c r="B14" i="42"/>
  <c r="K13" i="36"/>
  <c r="K13" i="42"/>
  <c r="G13" i="36"/>
  <c r="G13" i="42"/>
  <c r="C13" i="36"/>
  <c r="C13" i="42"/>
  <c r="L12" i="36"/>
  <c r="L12" i="42"/>
  <c r="H12" i="36"/>
  <c r="H12" i="42"/>
  <c r="D12" i="36"/>
  <c r="D12" i="42"/>
  <c r="I11" i="36"/>
  <c r="I11" i="42"/>
  <c r="E11" i="36"/>
  <c r="E11" i="42"/>
  <c r="A11" i="36"/>
  <c r="A11" i="42"/>
  <c r="J10" i="36"/>
  <c r="J10" i="42"/>
  <c r="F10" i="36"/>
  <c r="F10" i="42"/>
  <c r="B10" i="36"/>
  <c r="B10" i="42"/>
  <c r="K9" i="36"/>
  <c r="K9" i="42"/>
  <c r="G9" i="36"/>
  <c r="G9" i="42"/>
  <c r="C9" i="36"/>
  <c r="C9" i="42"/>
  <c r="L8" i="36"/>
  <c r="L8" i="42"/>
  <c r="H8" i="36"/>
  <c r="H8" i="42"/>
  <c r="D8" i="36"/>
  <c r="D8" i="42"/>
  <c r="I7" i="36"/>
  <c r="I7" i="42"/>
  <c r="E7" i="36"/>
  <c r="E7" i="42"/>
  <c r="A7" i="36"/>
  <c r="A7" i="42"/>
  <c r="M33" i="25"/>
  <c r="M41" i="25"/>
  <c r="M25" i="25"/>
  <c r="M17" i="25"/>
  <c r="M18" i="25"/>
  <c r="M22" i="25"/>
  <c r="M24" i="25"/>
  <c r="M9" i="25"/>
  <c r="M13" i="25"/>
  <c r="M10" i="25"/>
  <c r="M21" i="25"/>
  <c r="M23" i="25"/>
  <c r="M32" i="25"/>
  <c r="M8" i="25"/>
  <c r="M5" i="25"/>
  <c r="M6" i="25"/>
  <c r="M14" i="25"/>
  <c r="M15" i="25"/>
  <c r="M20" i="25"/>
  <c r="M35" i="25"/>
  <c r="M40" i="25"/>
</calcChain>
</file>

<file path=xl/sharedStrings.xml><?xml version="1.0" encoding="utf-8"?>
<sst xmlns="http://schemas.openxmlformats.org/spreadsheetml/2006/main" count="4624" uniqueCount="2251">
  <si>
    <t>반도체 제조 공정용 온도조절 시스템</t>
    <phoneticPr fontId="6" type="noConversion"/>
  </si>
  <si>
    <t>플라즈마 토치를 이용한 폐가스 처리장치</t>
    <phoneticPr fontId="6" type="noConversion"/>
  </si>
  <si>
    <t>NO</t>
    <phoneticPr fontId="6" type="noConversion"/>
  </si>
  <si>
    <t>명                    칭</t>
    <phoneticPr fontId="6" type="noConversion"/>
  </si>
  <si>
    <t>이중 진공배관 및 그 제조방법</t>
    <phoneticPr fontId="6" type="noConversion"/>
  </si>
  <si>
    <t>폐가스 정화처리장치에 사용되는 헤드 유닛 및 그 제어장치</t>
    <phoneticPr fontId="6" type="noConversion"/>
  </si>
  <si>
    <t>폐가스 정화처리장치의 연소챔버부</t>
    <phoneticPr fontId="6" type="noConversion"/>
  </si>
  <si>
    <t>플라즈마 토치의 워킹 가스 공급기</t>
    <phoneticPr fontId="6" type="noConversion"/>
  </si>
  <si>
    <t>플라즈마 토치</t>
    <phoneticPr fontId="6" type="noConversion"/>
  </si>
  <si>
    <t>반도체 제조장비의 웨이퍼척 냉각시스템</t>
    <phoneticPr fontId="6" type="noConversion"/>
  </si>
  <si>
    <t>2006-0015365</t>
    <phoneticPr fontId="6" type="noConversion"/>
  </si>
  <si>
    <t>2006-0015186</t>
    <phoneticPr fontId="6" type="noConversion"/>
  </si>
  <si>
    <t>2005-0031812</t>
    <phoneticPr fontId="6" type="noConversion"/>
  </si>
  <si>
    <t>2005-0030558</t>
    <phoneticPr fontId="6" type="noConversion"/>
  </si>
  <si>
    <t>2005-0030557</t>
    <phoneticPr fontId="6" type="noConversion"/>
  </si>
  <si>
    <t>반도체 제조장비의 온도제어장치</t>
    <phoneticPr fontId="6" type="noConversion"/>
  </si>
  <si>
    <t>송경호/최현석</t>
    <phoneticPr fontId="6" type="noConversion"/>
  </si>
  <si>
    <t>2007-0075770</t>
    <phoneticPr fontId="6" type="noConversion"/>
  </si>
  <si>
    <t>플라즈마 토치를 이용한 폐가스연소장치</t>
    <phoneticPr fontId="6" type="noConversion"/>
  </si>
  <si>
    <t>2007-0075701</t>
    <phoneticPr fontId="6" type="noConversion"/>
  </si>
  <si>
    <t>폐가스연소장치의 가스분사노즐</t>
    <phoneticPr fontId="6" type="noConversion"/>
  </si>
  <si>
    <t>출원번호</t>
    <phoneticPr fontId="6" type="noConversion"/>
  </si>
  <si>
    <t>등록번호</t>
    <phoneticPr fontId="6" type="noConversion"/>
  </si>
  <si>
    <t>2002-0032654</t>
    <phoneticPr fontId="6" type="noConversion"/>
  </si>
  <si>
    <t>2005-0001295</t>
    <phoneticPr fontId="6" type="noConversion"/>
  </si>
  <si>
    <t>출원일</t>
    <phoneticPr fontId="6" type="noConversion"/>
  </si>
  <si>
    <t>등록일</t>
    <phoneticPr fontId="6" type="noConversion"/>
  </si>
  <si>
    <t>2005-0107080</t>
    <phoneticPr fontId="6" type="noConversion"/>
  </si>
  <si>
    <t>2005-0107079</t>
    <phoneticPr fontId="6" type="noConversion"/>
  </si>
  <si>
    <t>이정우</t>
    <phoneticPr fontId="6" type="noConversion"/>
  </si>
  <si>
    <t>송경호/오지은</t>
    <phoneticPr fontId="6" type="noConversion"/>
  </si>
  <si>
    <t>권리존속기간</t>
    <phoneticPr fontId="6" type="noConversion"/>
  </si>
  <si>
    <t>최 운 선</t>
    <phoneticPr fontId="6" type="noConversion"/>
  </si>
  <si>
    <t>반도체 제조장비의 칠러 시스템</t>
    <phoneticPr fontId="6" type="noConversion"/>
  </si>
  <si>
    <t>조 봉 현</t>
    <phoneticPr fontId="6" type="noConversion"/>
  </si>
  <si>
    <t>잠열재 파이프</t>
    <phoneticPr fontId="6" type="noConversion"/>
  </si>
  <si>
    <t>고안자</t>
    <phoneticPr fontId="6" type="noConversion"/>
  </si>
  <si>
    <t>김 덕 준</t>
    <phoneticPr fontId="6" type="noConversion"/>
  </si>
  <si>
    <t>유니스특허</t>
    <phoneticPr fontId="6" type="noConversion"/>
  </si>
  <si>
    <t>20-0405301</t>
    <phoneticPr fontId="6" type="noConversion"/>
  </si>
  <si>
    <t>20-0405302</t>
    <phoneticPr fontId="6" type="noConversion"/>
  </si>
  <si>
    <t>폐가스 정화처리 장치</t>
    <phoneticPr fontId="6" type="noConversion"/>
  </si>
  <si>
    <t>20-0407845</t>
    <phoneticPr fontId="6" type="noConversion"/>
  </si>
  <si>
    <t>20-0425108</t>
    <phoneticPr fontId="6" type="noConversion"/>
  </si>
  <si>
    <t>20-0425668</t>
    <phoneticPr fontId="6" type="noConversion"/>
  </si>
  <si>
    <t>최 윤 경</t>
    <phoneticPr fontId="6" type="noConversion"/>
  </si>
  <si>
    <t>2005-355660</t>
    <phoneticPr fontId="6" type="noConversion"/>
  </si>
  <si>
    <t>11/474,624</t>
    <phoneticPr fontId="6" type="noConversion"/>
  </si>
  <si>
    <t>습식 전기집진을 이용한 폐가스 정화처리장치</t>
    <phoneticPr fontId="6" type="noConversion"/>
  </si>
  <si>
    <t>폐가스 정화처리장치의 가스버너 노즐</t>
    <phoneticPr fontId="6" type="noConversion"/>
  </si>
  <si>
    <t>출원년</t>
    <phoneticPr fontId="6" type="noConversion"/>
  </si>
  <si>
    <t>출원월</t>
    <phoneticPr fontId="6" type="noConversion"/>
  </si>
  <si>
    <t>오지은</t>
    <phoneticPr fontId="6" type="noConversion"/>
  </si>
  <si>
    <t>조봉현 外 8인</t>
    <phoneticPr fontId="6" type="noConversion"/>
  </si>
  <si>
    <t>30-0492761</t>
    <phoneticPr fontId="6" type="noConversion"/>
  </si>
  <si>
    <t>비         고</t>
    <phoneticPr fontId="6" type="noConversion"/>
  </si>
  <si>
    <t>10-0479935</t>
    <phoneticPr fontId="6" type="noConversion"/>
  </si>
  <si>
    <t>10-0631289</t>
    <phoneticPr fontId="6" type="noConversion"/>
  </si>
  <si>
    <t>10-0650277</t>
    <phoneticPr fontId="6" type="noConversion"/>
  </si>
  <si>
    <t>10-0650937</t>
    <phoneticPr fontId="6" type="noConversion"/>
  </si>
  <si>
    <t>2007-0001382</t>
    <phoneticPr fontId="6" type="noConversion"/>
  </si>
  <si>
    <t>2007-0003677</t>
    <phoneticPr fontId="6" type="noConversion"/>
  </si>
  <si>
    <t>2007-0038392</t>
    <phoneticPr fontId="6" type="noConversion"/>
  </si>
  <si>
    <t>이성욱 外 7인</t>
    <phoneticPr fontId="6" type="noConversion"/>
  </si>
  <si>
    <t>2007-0105057</t>
    <phoneticPr fontId="6" type="noConversion"/>
  </si>
  <si>
    <t>반도체 제조 장비의 온도 조절 시스템</t>
    <phoneticPr fontId="6" type="noConversion"/>
  </si>
  <si>
    <t>2008-0006820</t>
    <phoneticPr fontId="6" type="noConversion"/>
  </si>
  <si>
    <t>누수방식의 전기 집진기</t>
    <phoneticPr fontId="6" type="noConversion"/>
  </si>
  <si>
    <t>김태현/유국열/성창현</t>
    <phoneticPr fontId="6" type="noConversion"/>
  </si>
  <si>
    <t>2007-0047957</t>
    <phoneticPr fontId="6" type="noConversion"/>
  </si>
  <si>
    <t>7394041</t>
    <phoneticPr fontId="6" type="noConversion"/>
  </si>
  <si>
    <t>상변환물질을 이용한 잠열 축열식 연료전지용 열저장 시스템</t>
    <phoneticPr fontId="6" type="noConversion"/>
  </si>
  <si>
    <t>10-0858528</t>
    <phoneticPr fontId="6" type="noConversion"/>
  </si>
  <si>
    <t>10-0858529</t>
    <phoneticPr fontId="6" type="noConversion"/>
  </si>
  <si>
    <t>10-0860598</t>
    <phoneticPr fontId="6" type="noConversion"/>
  </si>
  <si>
    <t>10-0860599</t>
    <phoneticPr fontId="6" type="noConversion"/>
  </si>
  <si>
    <t>10-0875287</t>
    <phoneticPr fontId="6" type="noConversion"/>
  </si>
  <si>
    <t>폐가스 정화처리장치에 사용하는 버너조립체의 챔버구조</t>
    <phoneticPr fontId="6" type="noConversion"/>
  </si>
  <si>
    <t>폐가스 정화처리장치의 버너조립체</t>
    <phoneticPr fontId="6" type="noConversion"/>
  </si>
  <si>
    <t>10-0706662</t>
    <phoneticPr fontId="6" type="noConversion"/>
  </si>
  <si>
    <t>다중라인들의 순환수 온도를 제어하는 온도조절 장치 및 그의 제어방법</t>
    <phoneticPr fontId="6" type="noConversion"/>
  </si>
  <si>
    <t>10-0711940</t>
    <phoneticPr fontId="6" type="noConversion"/>
  </si>
  <si>
    <t>폐가스 정화처리장치용 습식 유닛</t>
    <phoneticPr fontId="6" type="noConversion"/>
  </si>
  <si>
    <t>10-0711941</t>
    <phoneticPr fontId="6" type="noConversion"/>
  </si>
  <si>
    <t>폐가스 정화처리장치</t>
    <phoneticPr fontId="6" type="noConversion"/>
  </si>
  <si>
    <t>10-0737223</t>
    <phoneticPr fontId="6" type="noConversion"/>
  </si>
  <si>
    <t>10-0719225</t>
    <phoneticPr fontId="6" type="noConversion"/>
  </si>
  <si>
    <t>10-0768842</t>
    <phoneticPr fontId="6" type="noConversion"/>
  </si>
  <si>
    <t>10-0773474</t>
    <phoneticPr fontId="6" type="noConversion"/>
  </si>
  <si>
    <t>10-0822048</t>
    <phoneticPr fontId="6" type="noConversion"/>
  </si>
  <si>
    <t>10-0832851</t>
    <phoneticPr fontId="6" type="noConversion"/>
  </si>
  <si>
    <t>10-0844530</t>
    <phoneticPr fontId="6" type="noConversion"/>
  </si>
  <si>
    <t>폐가스 정화 처리 장치 및 폐가스 정화 처리 방법</t>
    <phoneticPr fontId="6" type="noConversion"/>
  </si>
  <si>
    <t>10-0844531</t>
    <phoneticPr fontId="6" type="noConversion"/>
  </si>
  <si>
    <t>폐가스 정화 처리 장치 (Device for purifying exhausted gas)</t>
    <phoneticPr fontId="6" type="noConversion"/>
  </si>
  <si>
    <t>10-0925236</t>
    <phoneticPr fontId="6" type="noConversion"/>
  </si>
  <si>
    <t>10-0955466</t>
    <phoneticPr fontId="6" type="noConversion"/>
  </si>
  <si>
    <t>다인특허</t>
  </si>
  <si>
    <t>다인특허</t>
    <phoneticPr fontId="6" type="noConversion"/>
  </si>
  <si>
    <t>2010-0076123</t>
    <phoneticPr fontId="6" type="noConversion"/>
  </si>
  <si>
    <t>고려국제특허</t>
    <phoneticPr fontId="6" type="noConversion"/>
  </si>
  <si>
    <t>한별국제특허</t>
    <phoneticPr fontId="6" type="noConversion"/>
  </si>
  <si>
    <t>업 체 명</t>
    <phoneticPr fontId="6" type="noConversion"/>
  </si>
  <si>
    <t>2005-0101829</t>
    <phoneticPr fontId="6" type="noConversion"/>
  </si>
  <si>
    <t>2005-0101830</t>
    <phoneticPr fontId="6" type="noConversion"/>
  </si>
  <si>
    <t>2005-0126721</t>
    <phoneticPr fontId="6" type="noConversion"/>
  </si>
  <si>
    <t>송 경 호</t>
    <phoneticPr fontId="6" type="noConversion"/>
  </si>
  <si>
    <t>2006-0050822</t>
    <phoneticPr fontId="6" type="noConversion"/>
  </si>
  <si>
    <t>2005-0001297</t>
    <phoneticPr fontId="6" type="noConversion"/>
  </si>
  <si>
    <t>2007-0000642</t>
    <phoneticPr fontId="6" type="noConversion"/>
  </si>
  <si>
    <t>송경호/조봉현</t>
    <phoneticPr fontId="6" type="noConversion"/>
  </si>
  <si>
    <t>2006-0050821</t>
    <phoneticPr fontId="6" type="noConversion"/>
  </si>
  <si>
    <t>2007-0026679</t>
    <phoneticPr fontId="6" type="noConversion"/>
  </si>
  <si>
    <t>송경호/홍성철/전범수</t>
    <phoneticPr fontId="6" type="noConversion"/>
  </si>
  <si>
    <t>2007-0051387</t>
    <phoneticPr fontId="6" type="noConversion"/>
  </si>
  <si>
    <t>2007-0051388</t>
    <phoneticPr fontId="6" type="noConversion"/>
  </si>
  <si>
    <t>이정우/김태현</t>
    <phoneticPr fontId="6" type="noConversion"/>
  </si>
  <si>
    <t>2004-0082530</t>
    <phoneticPr fontId="6" type="noConversion"/>
  </si>
  <si>
    <t>송 경 호 外 3인</t>
    <phoneticPr fontId="6" type="noConversion"/>
  </si>
  <si>
    <t>세메스㈜와 공동등록</t>
    <phoneticPr fontId="6" type="noConversion"/>
  </si>
  <si>
    <t>권리(GST:90%, 삼성전자:10%) 변경</t>
    <phoneticPr fontId="6" type="noConversion"/>
  </si>
  <si>
    <t>맥동방지장치</t>
    <phoneticPr fontId="6" type="noConversion"/>
  </si>
  <si>
    <t>폐 가스 연소장치</t>
    <phoneticPr fontId="6" type="noConversion"/>
  </si>
  <si>
    <t>2010-529836</t>
    <phoneticPr fontId="6" type="noConversion"/>
  </si>
  <si>
    <t>이영춘/장순기/이재복/   노완기</t>
    <phoneticPr fontId="6" type="noConversion"/>
  </si>
  <si>
    <t>2008-0125813</t>
    <phoneticPr fontId="6" type="noConversion"/>
  </si>
  <si>
    <t>10-1033012</t>
    <phoneticPr fontId="6" type="noConversion"/>
  </si>
  <si>
    <t>산소발생기, 산소농도 조절기 및 이를 구비한 스크러버장치</t>
    <phoneticPr fontId="6" type="noConversion"/>
  </si>
  <si>
    <t>김태현/이정우</t>
    <phoneticPr fontId="6" type="noConversion"/>
  </si>
  <si>
    <t>2012.03.16</t>
    <phoneticPr fontId="6" type="noConversion"/>
  </si>
  <si>
    <t>선회류 예혼합 저공해 연소장치</t>
    <phoneticPr fontId="6" type="noConversion"/>
  </si>
  <si>
    <t>2012.03.28</t>
    <phoneticPr fontId="6" type="noConversion"/>
  </si>
  <si>
    <t>박필석/김병극</t>
    <phoneticPr fontId="6" type="noConversion"/>
  </si>
  <si>
    <t>2012-0031576</t>
    <phoneticPr fontId="6" type="noConversion"/>
  </si>
  <si>
    <t>판재 자세 조절 장치</t>
    <phoneticPr fontId="6" type="noConversion"/>
  </si>
  <si>
    <t>2012-0026861</t>
    <phoneticPr fontId="6" type="noConversion"/>
  </si>
  <si>
    <t>2012.07.06</t>
    <phoneticPr fontId="6" type="noConversion"/>
  </si>
  <si>
    <t>반도체 제조설비의 칠러장치 및 그 제어방법</t>
    <phoneticPr fontId="6" type="noConversion"/>
  </si>
  <si>
    <t>최기봉/김병호/허재석</t>
    <phoneticPr fontId="6" type="noConversion"/>
  </si>
  <si>
    <t>김종철/정종국/이성욱/   김선호/김원기/노완기</t>
    <phoneticPr fontId="6" type="noConversion"/>
  </si>
  <si>
    <t>기술자료 임치</t>
    <phoneticPr fontId="6" type="noConversion"/>
  </si>
  <si>
    <t>제2011-01-16-0802호</t>
    <phoneticPr fontId="6" type="noConversion"/>
  </si>
  <si>
    <t>폐가스 정화처리장치 가스버너의 구조와 방법</t>
    <phoneticPr fontId="6" type="noConversion"/>
  </si>
  <si>
    <t>㈜글로벌스탠다드테크놀로지</t>
    <phoneticPr fontId="6" type="noConversion"/>
  </si>
  <si>
    <t>삼성전자㈜</t>
    <phoneticPr fontId="6" type="noConversion"/>
  </si>
  <si>
    <t>No.</t>
    <phoneticPr fontId="6" type="noConversion"/>
  </si>
  <si>
    <t>구분</t>
    <phoneticPr fontId="6" type="noConversion"/>
  </si>
  <si>
    <t>계약번호</t>
    <phoneticPr fontId="6" type="noConversion"/>
  </si>
  <si>
    <t>임치물 명칭</t>
    <phoneticPr fontId="6" type="noConversion"/>
  </si>
  <si>
    <t>임치일</t>
    <phoneticPr fontId="6" type="noConversion"/>
  </si>
  <si>
    <t>개발인</t>
    <phoneticPr fontId="6" type="noConversion"/>
  </si>
  <si>
    <t>사용인</t>
    <phoneticPr fontId="6" type="noConversion"/>
  </si>
  <si>
    <t>2012-0074034</t>
    <phoneticPr fontId="6" type="noConversion"/>
  </si>
  <si>
    <t>슬릿 코터를 이용하는 디스플레이 패널용 커버 부재 접합 장치</t>
    <phoneticPr fontId="6" type="noConversion"/>
  </si>
  <si>
    <t>2011-0131409</t>
    <phoneticPr fontId="6" type="noConversion"/>
  </si>
  <si>
    <t>2012.08.24</t>
    <phoneticPr fontId="6" type="noConversion"/>
  </si>
  <si>
    <t>2012-0093063</t>
    <phoneticPr fontId="6" type="noConversion"/>
  </si>
  <si>
    <t>반도체 제조설비의 온도제어 장치 및 그 제어방법</t>
    <phoneticPr fontId="6" type="noConversion"/>
  </si>
  <si>
    <t>최기봉/안세훈/김병호</t>
    <phoneticPr fontId="6" type="noConversion"/>
  </si>
  <si>
    <t>2012.02.17</t>
    <phoneticPr fontId="6" type="noConversion"/>
  </si>
  <si>
    <t>2012-0016332</t>
    <phoneticPr fontId="6" type="noConversion"/>
  </si>
  <si>
    <t>스크러버 장비의 에너지 저감용 제어 장치 및 그 방법과 시스템</t>
    <phoneticPr fontId="6" type="noConversion"/>
  </si>
  <si>
    <t>이재복/이정우/전재두      /노완기/채명기</t>
    <phoneticPr fontId="6" type="noConversion"/>
  </si>
  <si>
    <t>2012.04.23</t>
    <phoneticPr fontId="6" type="noConversion"/>
  </si>
  <si>
    <t>2012-0042062</t>
    <phoneticPr fontId="6" type="noConversion"/>
  </si>
  <si>
    <t>과불화 화합물 처리 장치 및 방법</t>
    <phoneticPr fontId="6" type="noConversion"/>
  </si>
  <si>
    <t>정종국/채명기/전재두/김종철</t>
    <phoneticPr fontId="6" type="noConversion"/>
  </si>
  <si>
    <t>2011.12.15</t>
    <phoneticPr fontId="6" type="noConversion"/>
  </si>
  <si>
    <t>2011-0135502</t>
    <phoneticPr fontId="6" type="noConversion"/>
  </si>
  <si>
    <t>폐가스 처리용 화염 회전 연소 버너</t>
    <phoneticPr fontId="6" type="noConversion"/>
  </si>
  <si>
    <t>채명기/전재두/정종국</t>
    <phoneticPr fontId="6" type="noConversion"/>
  </si>
  <si>
    <t>2012.09.28</t>
    <phoneticPr fontId="6" type="noConversion"/>
  </si>
  <si>
    <t>2012-0046746</t>
    <phoneticPr fontId="6" type="noConversion"/>
  </si>
  <si>
    <t>자외선 센서/적외선 센서를 이용한 화재 검출기용 탑커버</t>
    <phoneticPr fontId="6" type="noConversion"/>
  </si>
  <si>
    <t>김병호/이환정/김남연/박성필</t>
    <phoneticPr fontId="6" type="noConversion"/>
  </si>
  <si>
    <t>2012-0046747</t>
    <phoneticPr fontId="6" type="noConversion"/>
  </si>
  <si>
    <t>화염 감지기용 하우징</t>
    <phoneticPr fontId="6" type="noConversion"/>
  </si>
  <si>
    <t>2012.10.16</t>
    <phoneticPr fontId="6" type="noConversion"/>
  </si>
  <si>
    <t>2012-0114895</t>
    <phoneticPr fontId="6" type="noConversion"/>
  </si>
  <si>
    <t>CO,Nox 개별 제어 방식을 이용한 저공해 연소방법</t>
    <phoneticPr fontId="6" type="noConversion"/>
  </si>
  <si>
    <t>김종철/정종국/이성욱/노완기/김선호/강석호</t>
    <phoneticPr fontId="6" type="noConversion"/>
  </si>
  <si>
    <t>2012-0114897</t>
    <phoneticPr fontId="6" type="noConversion"/>
  </si>
  <si>
    <t>기판 합착장치 및 기판 합착방법</t>
    <phoneticPr fontId="6" type="noConversion"/>
  </si>
  <si>
    <t>박필석/김병극/이정보/문장수</t>
    <phoneticPr fontId="6" type="noConversion"/>
  </si>
  <si>
    <t>10-1200977</t>
    <phoneticPr fontId="6" type="noConversion"/>
  </si>
  <si>
    <t>2012.11.29</t>
    <phoneticPr fontId="6" type="noConversion"/>
  </si>
  <si>
    <t>2012-0136753</t>
    <phoneticPr fontId="6" type="noConversion"/>
  </si>
  <si>
    <t>폐가스 정화처리용 순환수 공급 및 배출시스템</t>
    <phoneticPr fontId="6" type="noConversion"/>
  </si>
  <si>
    <t>김종철/장순기/최윤경/    이재복/채명기</t>
    <phoneticPr fontId="6" type="noConversion"/>
  </si>
  <si>
    <t>2012.11.28</t>
    <phoneticPr fontId="6" type="noConversion"/>
  </si>
  <si>
    <t>13/686960</t>
    <phoneticPr fontId="6" type="noConversion"/>
  </si>
  <si>
    <t>김종철/정종국/이성욱/   노완기/김선호/강석호</t>
    <phoneticPr fontId="6" type="noConversion"/>
  </si>
  <si>
    <t>10-1221036</t>
    <phoneticPr fontId="6" type="noConversion"/>
  </si>
  <si>
    <t>2013.04.30</t>
    <phoneticPr fontId="6" type="noConversion"/>
  </si>
  <si>
    <t>2013-0027894</t>
    <phoneticPr fontId="6" type="noConversion"/>
  </si>
  <si>
    <t>ZERUM3</t>
    <phoneticPr fontId="6" type="noConversion"/>
  </si>
  <si>
    <t>㈜글로벌스탠다드테크놀로지_ (진행_김창래CJ)</t>
    <phoneticPr fontId="6" type="noConversion"/>
  </si>
  <si>
    <t>2012.01.02</t>
    <phoneticPr fontId="6" type="noConversion"/>
  </si>
  <si>
    <t>2013.05.15</t>
    <phoneticPr fontId="6" type="noConversion"/>
  </si>
  <si>
    <t>2012-0000044</t>
    <phoneticPr fontId="6" type="noConversion"/>
  </si>
  <si>
    <t>41-0258955</t>
    <phoneticPr fontId="6" type="noConversion"/>
  </si>
  <si>
    <t>2013.7.10</t>
    <phoneticPr fontId="6" type="noConversion"/>
  </si>
  <si>
    <t>30-0701626</t>
    <phoneticPr fontId="6" type="noConversion"/>
  </si>
  <si>
    <t>2013.07.18</t>
    <phoneticPr fontId="6" type="noConversion"/>
  </si>
  <si>
    <t>2012-0000042</t>
    <phoneticPr fontId="6" type="noConversion"/>
  </si>
  <si>
    <t>41-0264237</t>
    <phoneticPr fontId="6" type="noConversion"/>
  </si>
  <si>
    <t>2023.07.18</t>
    <phoneticPr fontId="6" type="noConversion"/>
  </si>
  <si>
    <t>2012-0000043</t>
    <phoneticPr fontId="6" type="noConversion"/>
  </si>
  <si>
    <t>41-0264238</t>
    <phoneticPr fontId="6" type="noConversion"/>
  </si>
  <si>
    <t>서비스표등록증(제40류)</t>
    <phoneticPr fontId="6" type="noConversion"/>
  </si>
  <si>
    <t>2013.09.26</t>
    <phoneticPr fontId="6" type="noConversion"/>
  </si>
  <si>
    <t>10-1314187</t>
    <phoneticPr fontId="6" type="noConversion"/>
  </si>
  <si>
    <t>2010-0076125</t>
  </si>
  <si>
    <t>10-1253698</t>
  </si>
  <si>
    <t>폐 가스 정화용 연소장치</t>
  </si>
  <si>
    <t>이영춘/장순기/이재복/노완기</t>
  </si>
  <si>
    <t>2012.03.30</t>
  </si>
  <si>
    <t>2013.09.09</t>
  </si>
  <si>
    <t>2012-0033153</t>
  </si>
  <si>
    <t>10-1312051</t>
  </si>
  <si>
    <t>글래스의 크기 변경에 따른 진공흡착판의 진공구역 조절장치</t>
  </si>
  <si>
    <t>박필석/김병극</t>
  </si>
  <si>
    <t>2011.07.27</t>
  </si>
  <si>
    <t>2013.09.27</t>
  </si>
  <si>
    <t>2011-0074698</t>
  </si>
  <si>
    <t>10-1314723</t>
  </si>
  <si>
    <t>공정냉각시스템용 열교환기</t>
  </si>
  <si>
    <t>최기봉/안세훈</t>
  </si>
  <si>
    <t xml:space="preserve">서비스표등록증(제42류) </t>
    <phoneticPr fontId="6" type="noConversion"/>
  </si>
  <si>
    <t>2014.03.14</t>
    <phoneticPr fontId="6" type="noConversion"/>
  </si>
  <si>
    <t>2014-30247</t>
    <phoneticPr fontId="6" type="noConversion"/>
  </si>
  <si>
    <t>사전 수처리 기능을 가지는 스크러버</t>
    <phoneticPr fontId="6" type="noConversion"/>
  </si>
  <si>
    <t>박상준 / 채명기 /장순기</t>
    <phoneticPr fontId="6" type="noConversion"/>
  </si>
  <si>
    <t>2014.03.10</t>
    <phoneticPr fontId="6" type="noConversion"/>
  </si>
  <si>
    <t>10-1374813</t>
    <phoneticPr fontId="6" type="noConversion"/>
  </si>
  <si>
    <t>2014.03.06</t>
    <phoneticPr fontId="6" type="noConversion"/>
  </si>
  <si>
    <t>40-1026239</t>
    <phoneticPr fontId="6" type="noConversion"/>
  </si>
  <si>
    <t>2014.4.15</t>
    <phoneticPr fontId="6" type="noConversion"/>
  </si>
  <si>
    <t>2014.05.23</t>
    <phoneticPr fontId="6" type="noConversion"/>
  </si>
  <si>
    <t>10-1401350</t>
    <phoneticPr fontId="6" type="noConversion"/>
  </si>
  <si>
    <t>10-1401349</t>
    <phoneticPr fontId="6" type="noConversion"/>
  </si>
  <si>
    <t>2014.06.30</t>
    <phoneticPr fontId="6" type="noConversion"/>
  </si>
  <si>
    <t>10-2014-0081047</t>
    <phoneticPr fontId="6" type="noConversion"/>
  </si>
  <si>
    <t>박상준,전동근,이기용,장순기,모선희</t>
    <phoneticPr fontId="6" type="noConversion"/>
  </si>
  <si>
    <t>2014.07.31</t>
    <phoneticPr fontId="6" type="noConversion"/>
  </si>
  <si>
    <t>2014.08.22</t>
    <phoneticPr fontId="6" type="noConversion"/>
  </si>
  <si>
    <t>2012.12.13</t>
    <phoneticPr fontId="6" type="noConversion"/>
  </si>
  <si>
    <t>2014.09.26</t>
    <phoneticPr fontId="6" type="noConversion"/>
  </si>
  <si>
    <t>2032.12.13</t>
    <phoneticPr fontId="6" type="noConversion"/>
  </si>
  <si>
    <t>2014.12.03</t>
    <phoneticPr fontId="6" type="noConversion"/>
  </si>
  <si>
    <t>10-1470921</t>
    <phoneticPr fontId="6" type="noConversion"/>
  </si>
  <si>
    <t>반응기 내벽에 수막이 형성되는 스크러버</t>
    <phoneticPr fontId="6" type="noConversion"/>
  </si>
  <si>
    <t>2014.12.31</t>
    <phoneticPr fontId="6" type="noConversion"/>
  </si>
  <si>
    <t>스크러버의 버너</t>
    <phoneticPr fontId="6" type="noConversion"/>
  </si>
  <si>
    <t>전동근,이성욱,채명기,신현욱</t>
    <phoneticPr fontId="6" type="noConversion"/>
  </si>
  <si>
    <t>10-2014-0195598</t>
    <phoneticPr fontId="6" type="noConversion"/>
  </si>
  <si>
    <t>2014.12.16</t>
    <phoneticPr fontId="6" type="noConversion"/>
  </si>
  <si>
    <t xml:space="preserve">장순기, 박종민, 박진만, 박상준, 채명기, 김종윤, 이근환, 모선희, 김경민
</t>
    <phoneticPr fontId="6" type="noConversion"/>
  </si>
  <si>
    <t>박상준, 전동근, 이기용, 신현욱</t>
  </si>
  <si>
    <t xml:space="preserve">10-2014-0181177
</t>
    <phoneticPr fontId="6" type="noConversion"/>
  </si>
  <si>
    <t xml:space="preserve">10-2014-0181178
</t>
    <phoneticPr fontId="6" type="noConversion"/>
  </si>
  <si>
    <t xml:space="preserve">반응기 내부에 수막이 형성되는 플라즈마 버너용 스크러버
</t>
    <phoneticPr fontId="6" type="noConversion"/>
  </si>
  <si>
    <t>스크러버의 수처리 탱크용 순환펌프</t>
    <phoneticPr fontId="6" type="noConversion"/>
  </si>
  <si>
    <t>10-2015-0019624</t>
    <phoneticPr fontId="6" type="noConversion"/>
  </si>
  <si>
    <t>10-2015-0019625</t>
    <phoneticPr fontId="6" type="noConversion"/>
  </si>
  <si>
    <t>10-2015-0019626</t>
    <phoneticPr fontId="6" type="noConversion"/>
  </si>
  <si>
    <t>2015.02.09</t>
    <phoneticPr fontId="6" type="noConversion"/>
  </si>
  <si>
    <t xml:space="preserve">2012-271970 </t>
    <phoneticPr fontId="6" type="noConversion"/>
  </si>
  <si>
    <t>전동근,신현욱,진용호,김원기,문규동,모선희</t>
    <phoneticPr fontId="6" type="noConversion"/>
  </si>
  <si>
    <t>전동근,신현욱,진용호,모선희</t>
    <phoneticPr fontId="6" type="noConversion"/>
  </si>
  <si>
    <t>박상준,박진만,전동근,이기용</t>
    <phoneticPr fontId="6" type="noConversion"/>
  </si>
  <si>
    <t>정종국,이기용</t>
    <phoneticPr fontId="6" type="noConversion"/>
  </si>
  <si>
    <t>난분해성 유해가스의 소각처리를 위한 배가스 전처리 장치 및 그 전처리장치를 이용한 배가스 전처리 방법</t>
    <phoneticPr fontId="6" type="noConversion"/>
  </si>
  <si>
    <t>10-2015-0010727</t>
    <phoneticPr fontId="6" type="noConversion"/>
  </si>
  <si>
    <t>10-2015-0010738</t>
    <phoneticPr fontId="6" type="noConversion"/>
  </si>
  <si>
    <t>난분해성 유해가스의 처리공정 시스템</t>
    <phoneticPr fontId="6" type="noConversion"/>
  </si>
  <si>
    <t>PCT/KR2015/000764</t>
    <phoneticPr fontId="6" type="noConversion"/>
  </si>
  <si>
    <t>PCT/KR2015/000765</t>
    <phoneticPr fontId="6" type="noConversion"/>
  </si>
  <si>
    <t>2015.03.03</t>
    <phoneticPr fontId="6" type="noConversion"/>
  </si>
  <si>
    <t>10-2015-0029723</t>
    <phoneticPr fontId="6" type="noConversion"/>
  </si>
  <si>
    <t>2015.03.20</t>
    <phoneticPr fontId="7" type="noConversion"/>
  </si>
  <si>
    <t>10-2015-0039052</t>
    <phoneticPr fontId="7" type="noConversion"/>
  </si>
  <si>
    <t>반도체 폐가스 처리용 스크러버의 출력 저감방법 및 장치</t>
    <phoneticPr fontId="7" type="noConversion"/>
  </si>
  <si>
    <t>김원기,전동근,문규동,진용호,이창환</t>
    <phoneticPr fontId="7" type="noConversion"/>
  </si>
  <si>
    <t>유니스특허</t>
  </si>
  <si>
    <t>기술임치 (삼성전자) 박성우 차장 010-2738-3766</t>
    <phoneticPr fontId="6" type="noConversion"/>
  </si>
  <si>
    <t>2015.07.07</t>
    <phoneticPr fontId="6" type="noConversion"/>
  </si>
  <si>
    <t>10-2015-0096541</t>
    <phoneticPr fontId="6" type="noConversion"/>
  </si>
  <si>
    <t>장순기,박종민,박진만,박상준,김종윤
성창현,이근관,모선회,김경민</t>
    <phoneticPr fontId="6" type="noConversion"/>
  </si>
  <si>
    <t>폐가스 정화장치용 측면화염버너장치(사이드연소 방식 버너장치)</t>
    <phoneticPr fontId="6" type="noConversion"/>
  </si>
  <si>
    <t>GST 지적 재산권 관리현황</t>
    <phoneticPr fontId="6" type="noConversion"/>
  </si>
  <si>
    <t>갱신3회</t>
    <phoneticPr fontId="6" type="noConversion"/>
  </si>
  <si>
    <t>2015.09.04</t>
    <phoneticPr fontId="6" type="noConversion"/>
  </si>
  <si>
    <t>10-2015-0125530</t>
    <phoneticPr fontId="6" type="noConversion"/>
  </si>
  <si>
    <t>김덕준,박상준,전동근,이기용,신현욱,문규동</t>
    <phoneticPr fontId="6" type="noConversion"/>
  </si>
  <si>
    <t>이현진,이인희</t>
    <phoneticPr fontId="6" type="noConversion"/>
  </si>
  <si>
    <t>전원 공급 장치와 그에 사용되는 전력제어부 및 그의 전원 제어방법</t>
    <phoneticPr fontId="6" type="noConversion"/>
  </si>
  <si>
    <t>10-2015-0123691</t>
    <phoneticPr fontId="6" type="noConversion"/>
  </si>
  <si>
    <t>2015.09.01</t>
    <phoneticPr fontId="6" type="noConversion"/>
  </si>
  <si>
    <t>2016.01.14</t>
    <phoneticPr fontId="6" type="noConversion"/>
  </si>
  <si>
    <t>201610023976.X</t>
    <phoneticPr fontId="6" type="noConversion"/>
  </si>
  <si>
    <t>10-1323720</t>
    <phoneticPr fontId="6" type="noConversion"/>
  </si>
  <si>
    <t>반도체 제조장비용 잠열재 파이프</t>
    <phoneticPr fontId="6" type="noConversion"/>
  </si>
  <si>
    <t xml:space="preserve"> 서비스표등록증(제37류) </t>
    <phoneticPr fontId="6" type="noConversion"/>
  </si>
  <si>
    <t>보조진공수단이 구비된 공정설비용 배기라인  /우선권 주장</t>
    <phoneticPr fontId="6" type="noConversion"/>
  </si>
  <si>
    <t>보조진공수단이 구비된 스크러버 /우선권 주장</t>
    <phoneticPr fontId="6" type="noConversion"/>
  </si>
  <si>
    <t>습식세정기능을 가지는 수봉식 진공펌프 /우선권 주장</t>
    <phoneticPr fontId="6" type="noConversion"/>
  </si>
  <si>
    <t>2015.11.10</t>
    <phoneticPr fontId="6" type="noConversion"/>
  </si>
  <si>
    <t>30-0722974</t>
    <phoneticPr fontId="6" type="noConversion"/>
  </si>
  <si>
    <t>2013.12.24</t>
    <phoneticPr fontId="6" type="noConversion"/>
  </si>
  <si>
    <t>10-1435371</t>
    <phoneticPr fontId="6" type="noConversion"/>
  </si>
  <si>
    <t>10-1427217</t>
    <phoneticPr fontId="6" type="noConversion"/>
  </si>
  <si>
    <t>10-1387611</t>
    <phoneticPr fontId="6" type="noConversion"/>
  </si>
  <si>
    <t>10-1576212</t>
    <phoneticPr fontId="6" type="noConversion"/>
  </si>
  <si>
    <t>2015.12.03</t>
    <phoneticPr fontId="6" type="noConversion"/>
  </si>
  <si>
    <t xml:space="preserve">사전 수처리 장치를 포함하는 스크러버 </t>
    <phoneticPr fontId="6" type="noConversion"/>
  </si>
  <si>
    <t>통합형 반도체 폐가스 정화장치 (일본 )</t>
    <phoneticPr fontId="6" type="noConversion"/>
  </si>
  <si>
    <t>통합형 반도체 폐가스 정화장치 (중국 )</t>
    <phoneticPr fontId="6" type="noConversion"/>
  </si>
  <si>
    <t>2015.12.25</t>
    <phoneticPr fontId="6" type="noConversion"/>
  </si>
  <si>
    <t>2015-252749</t>
    <phoneticPr fontId="6" type="noConversion"/>
  </si>
  <si>
    <t>10-2015-0059415</t>
    <phoneticPr fontId="6" type="noConversion"/>
  </si>
  <si>
    <t>2016.04.27</t>
    <phoneticPr fontId="6" type="noConversion"/>
  </si>
  <si>
    <t>화학기상증착공정(CVD)으로부터 발생되는 폐가스 정화장치</t>
    <phoneticPr fontId="6" type="noConversion"/>
  </si>
  <si>
    <t>정종국,이기용,김도훈</t>
    <phoneticPr fontId="6" type="noConversion"/>
  </si>
  <si>
    <t>사업 포기로 이후 진행 안함</t>
    <phoneticPr fontId="6" type="noConversion"/>
  </si>
  <si>
    <t>국내</t>
    <phoneticPr fontId="6" type="noConversion"/>
  </si>
  <si>
    <t>출원, 등록</t>
    <phoneticPr fontId="6" type="noConversion"/>
  </si>
  <si>
    <t>국내, 국외</t>
    <phoneticPr fontId="6" type="noConversion"/>
  </si>
  <si>
    <t>통합형 반도체 폐가스 정화장치</t>
    <phoneticPr fontId="6" type="noConversion"/>
  </si>
  <si>
    <t>GAIA</t>
    <phoneticPr fontId="6" type="noConversion"/>
  </si>
  <si>
    <t>제품 적용</t>
    <phoneticPr fontId="6" type="noConversion"/>
  </si>
  <si>
    <t>등록</t>
    <phoneticPr fontId="6" type="noConversion"/>
  </si>
  <si>
    <t>국외(미국)</t>
    <phoneticPr fontId="6" type="noConversion"/>
  </si>
  <si>
    <t>국외(일본)</t>
    <phoneticPr fontId="6" type="noConversion"/>
  </si>
  <si>
    <t>실용 등록</t>
    <phoneticPr fontId="6" type="noConversion"/>
  </si>
  <si>
    <t>특허</t>
    <phoneticPr fontId="6" type="noConversion"/>
  </si>
  <si>
    <t>국내(공동)</t>
    <phoneticPr fontId="6" type="noConversion"/>
  </si>
  <si>
    <t>디자인</t>
    <phoneticPr fontId="6" type="noConversion"/>
  </si>
  <si>
    <t>서비스표</t>
    <phoneticPr fontId="6" type="noConversion"/>
  </si>
  <si>
    <t>실용</t>
    <phoneticPr fontId="6" type="noConversion"/>
  </si>
  <si>
    <t>상표</t>
    <phoneticPr fontId="6" type="noConversion"/>
  </si>
  <si>
    <t>출원</t>
    <phoneticPr fontId="6" type="noConversion"/>
  </si>
  <si>
    <t>국외(PCT)</t>
    <phoneticPr fontId="6" type="noConversion"/>
  </si>
  <si>
    <t>국외(중국)</t>
    <phoneticPr fontId="6" type="noConversion"/>
  </si>
  <si>
    <t>2016.05.25</t>
    <phoneticPr fontId="6" type="noConversion"/>
  </si>
  <si>
    <t>10-2016-0064323</t>
    <phoneticPr fontId="6" type="noConversion"/>
  </si>
  <si>
    <t>플라즈마와 촉매를 적용한 하이브리드 건식 유해가스 처리 시스템 및 이의 운전 방법</t>
    <phoneticPr fontId="6" type="noConversion"/>
  </si>
  <si>
    <t>정종국, 이기용, 모선희, 이은미</t>
    <phoneticPr fontId="6" type="noConversion"/>
  </si>
  <si>
    <t>아이퍼스</t>
    <phoneticPr fontId="6" type="noConversion"/>
  </si>
  <si>
    <t>국책과제-환경부 씨앗기술</t>
    <phoneticPr fontId="6" type="noConversion"/>
  </si>
  <si>
    <t>02-6395-2507, 국책과제-환경부 non-CO2</t>
    <phoneticPr fontId="6" type="noConversion"/>
  </si>
  <si>
    <t>국책과제-환경부 non-CO2</t>
  </si>
  <si>
    <t>2015.01.23</t>
    <phoneticPr fontId="6" type="noConversion"/>
  </si>
  <si>
    <t>2015.01.30</t>
    <phoneticPr fontId="6" type="noConversion"/>
  </si>
  <si>
    <t>2015.09.09</t>
    <phoneticPr fontId="6" type="noConversion"/>
  </si>
  <si>
    <t xml:space="preserve">난분해성 유해가스의 처리 장치 및 방법 </t>
    <phoneticPr fontId="6" type="noConversion"/>
  </si>
  <si>
    <t>10-2015-0059417</t>
    <phoneticPr fontId="6" type="noConversion"/>
  </si>
  <si>
    <t>정종국, 이기용, 김도훈</t>
    <phoneticPr fontId="6" type="noConversion"/>
  </si>
  <si>
    <t>10-1617691</t>
    <phoneticPr fontId="6" type="noConversion"/>
  </si>
  <si>
    <t>※ 기술자료 임치현황(대,중소기업 협력재단)</t>
    <phoneticPr fontId="6" type="noConversion"/>
  </si>
  <si>
    <t>해외출원(중국) 2012.12.14 사업 포기로 이후 진행 안함</t>
    <phoneticPr fontId="6" type="noConversion"/>
  </si>
  <si>
    <t>특허</t>
    <phoneticPr fontId="6" type="noConversion"/>
  </si>
  <si>
    <t>출원</t>
    <phoneticPr fontId="6" type="noConversion"/>
  </si>
  <si>
    <t>국내</t>
    <phoneticPr fontId="6" type="noConversion"/>
  </si>
  <si>
    <t>2013.04.03</t>
    <phoneticPr fontId="6" type="noConversion"/>
  </si>
  <si>
    <t>2013-0036189</t>
    <phoneticPr fontId="6" type="noConversion"/>
  </si>
  <si>
    <t>공정 가스 정화장치를 구비한 누출가스 자동 제어 시스템</t>
    <phoneticPr fontId="6" type="noConversion"/>
  </si>
  <si>
    <t>장순기/김종철/채명기</t>
    <phoneticPr fontId="6" type="noConversion"/>
  </si>
  <si>
    <t>다인특허</t>
    <phoneticPr fontId="6" type="noConversion"/>
  </si>
  <si>
    <t>거절결정 대응포기</t>
    <phoneticPr fontId="6" type="noConversion"/>
  </si>
  <si>
    <t>출원국</t>
    <phoneticPr fontId="6" type="noConversion"/>
  </si>
  <si>
    <t>번호</t>
    <phoneticPr fontId="6" type="noConversion"/>
  </si>
  <si>
    <t>출원번호</t>
    <phoneticPr fontId="6" type="noConversion"/>
  </si>
  <si>
    <t>등록번호</t>
    <phoneticPr fontId="6" type="noConversion"/>
  </si>
  <si>
    <t>출원일</t>
    <phoneticPr fontId="6" type="noConversion"/>
  </si>
  <si>
    <t>출원번호</t>
    <phoneticPr fontId="6" type="noConversion"/>
  </si>
  <si>
    <t>등록일</t>
    <phoneticPr fontId="6" type="noConversion"/>
  </si>
  <si>
    <t>등록번호</t>
    <phoneticPr fontId="6" type="noConversion"/>
  </si>
  <si>
    <t>권리존속기간</t>
    <phoneticPr fontId="6" type="noConversion"/>
  </si>
  <si>
    <t>고안자</t>
    <phoneticPr fontId="6" type="noConversion"/>
  </si>
  <si>
    <t>권리</t>
    <phoneticPr fontId="6" type="noConversion"/>
  </si>
  <si>
    <t>특허법 조문</t>
  </si>
  <si>
    <t>판단 대상</t>
  </si>
  <si>
    <t>외국인의 권리 향유요건 충족 여부</t>
  </si>
  <si>
    <t>발명에 해당하는지 여부, 산업상 이용가능성 여부</t>
  </si>
  <si>
    <t>출원전 국내외 공지공용기술인지 여부</t>
  </si>
  <si>
    <t>출원전 간행물과 동일한지 여부</t>
  </si>
  <si>
    <t>출원전 공지기술로부터 용이하게 발명할 수 있는지</t>
  </si>
  <si>
    <t>출원전 출원되고 출원후 공개된 타출원과의 동일성 여부</t>
  </si>
  <si>
    <t>공서양속 및 공중위생을 해하는지 여부</t>
  </si>
  <si>
    <t>정당권리자 인지 여부</t>
  </si>
  <si>
    <t>두 출원간 청구범위가 동일한지 여부</t>
  </si>
  <si>
    <t>상세한 설명의 기재불비</t>
  </si>
  <si>
    <t>청구범위의 기재불비</t>
  </si>
  <si>
    <t>청구범위의 형식적 기재불비</t>
  </si>
  <si>
    <t>공유자 전원의 출원인지 여부</t>
  </si>
  <si>
    <t>단일성 충족 여부</t>
  </si>
  <si>
    <t>신규사항추가, 보정이 적법 여부</t>
  </si>
  <si>
    <t>조약</t>
  </si>
  <si>
    <t>조약의 규정에 위반된 경우</t>
  </si>
  <si>
    <t>제25조</t>
  </si>
  <si>
    <t>제29조제1항본문</t>
  </si>
  <si>
    <t>제29조제1항제1호</t>
  </si>
  <si>
    <t>제29조제1항제2호</t>
  </si>
  <si>
    <t>제29조제2항</t>
  </si>
  <si>
    <t>제29조제3항,제4항</t>
  </si>
  <si>
    <t>제31조</t>
  </si>
  <si>
    <t>32조</t>
  </si>
  <si>
    <t>제33조 제1항</t>
  </si>
  <si>
    <t>제36조</t>
  </si>
  <si>
    <t>제42조제3항</t>
  </si>
  <si>
    <t>제42조제4항</t>
  </si>
  <si>
    <t>제42조제8항</t>
  </si>
  <si>
    <t>제44조</t>
  </si>
  <si>
    <t>제45조</t>
  </si>
  <si>
    <t>제47조제2항</t>
  </si>
  <si>
    <t>제52조제1항</t>
  </si>
  <si>
    <t>제53조제1항</t>
  </si>
  <si>
    <t>외국인의 권리능력</t>
    <phoneticPr fontId="6" type="noConversion"/>
  </si>
  <si>
    <t>성립성</t>
    <phoneticPr fontId="6" type="noConversion"/>
  </si>
  <si>
    <t>확대된 선원</t>
    <phoneticPr fontId="6" type="noConversion"/>
  </si>
  <si>
    <t>식물특허발명</t>
    <phoneticPr fontId="6" type="noConversion"/>
  </si>
  <si>
    <t>상태</t>
    <phoneticPr fontId="6" type="noConversion"/>
  </si>
  <si>
    <t>출원증 인사팀, 재무팀, 품질팀 담당자 송부</t>
    <phoneticPr fontId="6" type="noConversion"/>
  </si>
  <si>
    <t>특허받을 수 없는 발명</t>
    <phoneticPr fontId="6" type="noConversion"/>
  </si>
  <si>
    <t>특허받을 수 있는 자</t>
    <phoneticPr fontId="6" type="noConversion"/>
  </si>
  <si>
    <t>선원</t>
    <phoneticPr fontId="6" type="noConversion"/>
  </si>
  <si>
    <t>등록일</t>
    <phoneticPr fontId="6" type="noConversion"/>
  </si>
  <si>
    <t>등록요금을 납부하여 특허청 등록원부에 기재된 날짜 기입</t>
    <phoneticPr fontId="6" type="noConversion"/>
  </si>
  <si>
    <t>최종적으로 해당 특허에 발부된 등록번호 기입, 등록증 확인 후 기재</t>
    <phoneticPr fontId="6" type="noConversion"/>
  </si>
  <si>
    <t>등록증 인사팀, 재무팀, 품질팀 담당자 송부</t>
    <phoneticPr fontId="6" type="noConversion"/>
  </si>
  <si>
    <t>발명의 명칭</t>
    <phoneticPr fontId="6" type="noConversion"/>
  </si>
  <si>
    <t>출원서 사본의 정식명칭 기재</t>
    <phoneticPr fontId="6" type="noConversion"/>
  </si>
  <si>
    <t>공동출원</t>
    <phoneticPr fontId="6" type="noConversion"/>
  </si>
  <si>
    <t>1특허출원의 범위</t>
    <phoneticPr fontId="6" type="noConversion"/>
  </si>
  <si>
    <t>S급/A급/B급/C급 이하 기술등급을 분류하여 기재</t>
    <phoneticPr fontId="6" type="noConversion"/>
  </si>
  <si>
    <t>기술등급 분류 기준 별첨</t>
    <phoneticPr fontId="6" type="noConversion"/>
  </si>
  <si>
    <t>특허출원의 보정</t>
    <phoneticPr fontId="6" type="noConversion"/>
  </si>
  <si>
    <t>분할출원</t>
    <phoneticPr fontId="6" type="noConversion"/>
  </si>
  <si>
    <t>기술평가일</t>
    <phoneticPr fontId="6" type="noConversion"/>
  </si>
  <si>
    <t>주기적인 자체/외부 기술평가를 실시하여 특허관리하며, 마지막 기술분석/평가 후 등급 및 자체평가 결과 업데이트일 기재</t>
    <phoneticPr fontId="6" type="noConversion"/>
  </si>
  <si>
    <t>권리존속기간</t>
    <phoneticPr fontId="6" type="noConversion"/>
  </si>
  <si>
    <t>특허 등록 결정 이후 권리존속기간을 기재</t>
    <phoneticPr fontId="6" type="noConversion"/>
  </si>
  <si>
    <t>변경출원</t>
    <phoneticPr fontId="6" type="noConversion"/>
  </si>
  <si>
    <t>고안자</t>
    <phoneticPr fontId="6" type="noConversion"/>
  </si>
  <si>
    <t>발명의 고안자 모두 기재</t>
    <phoneticPr fontId="6" type="noConversion"/>
  </si>
  <si>
    <t>업체명</t>
    <phoneticPr fontId="6" type="noConversion"/>
  </si>
  <si>
    <t>해당 출원건을 진행한 특허사무소 기재</t>
    <phoneticPr fontId="6" type="noConversion"/>
  </si>
  <si>
    <t>적용제품군</t>
    <phoneticPr fontId="6" type="noConversion"/>
  </si>
  <si>
    <t>해당 특허 기술이 적용된 자사 제품군 기재</t>
    <phoneticPr fontId="6" type="noConversion"/>
  </si>
  <si>
    <t>비고</t>
    <phoneticPr fontId="6" type="noConversion"/>
  </si>
  <si>
    <t>기타 비고사항 기재</t>
    <phoneticPr fontId="6" type="noConversion"/>
  </si>
  <si>
    <t>출원료마감일/금액</t>
    <phoneticPr fontId="6" type="noConversion"/>
  </si>
  <si>
    <t>출원료 마감일 및 납부금액 기재</t>
    <phoneticPr fontId="6" type="noConversion"/>
  </si>
  <si>
    <t>등록료마감일/금액</t>
    <phoneticPr fontId="6" type="noConversion"/>
  </si>
  <si>
    <t>등록료 마감일 및 납부금액 기재</t>
    <phoneticPr fontId="6" type="noConversion"/>
  </si>
  <si>
    <t>인사팀</t>
    <phoneticPr fontId="6" type="noConversion"/>
  </si>
  <si>
    <t>특허관련 포상, 월례조회 자료 작성</t>
    <phoneticPr fontId="6" type="noConversion"/>
  </si>
  <si>
    <t>차년도/납부마감일/금액</t>
    <phoneticPr fontId="6" type="noConversion"/>
  </si>
  <si>
    <t>연차/납부마감일/납부금액 기재</t>
    <phoneticPr fontId="6" type="noConversion"/>
  </si>
  <si>
    <t>재무팀</t>
    <phoneticPr fontId="6" type="noConversion"/>
  </si>
  <si>
    <t>무형자산 관리</t>
    <phoneticPr fontId="6" type="noConversion"/>
  </si>
  <si>
    <t>누적 연차료</t>
    <phoneticPr fontId="6" type="noConversion"/>
  </si>
  <si>
    <t>누적 연차료 기재</t>
    <phoneticPr fontId="6" type="noConversion"/>
  </si>
  <si>
    <t>품질팀</t>
    <phoneticPr fontId="6" type="noConversion"/>
  </si>
  <si>
    <t>임태준 GJ, 정환휘 SW</t>
    <phoneticPr fontId="6" type="noConversion"/>
  </si>
  <si>
    <t>S급</t>
    <phoneticPr fontId="6" type="noConversion"/>
  </si>
  <si>
    <t>기술이전 추진가능한 기술성 및 시장성이 높은 특허</t>
    <phoneticPr fontId="6" type="noConversion"/>
  </si>
  <si>
    <t>A급</t>
    <phoneticPr fontId="6" type="noConversion"/>
  </si>
  <si>
    <t>해외 출원 가치가 있는 특허</t>
    <phoneticPr fontId="6" type="noConversion"/>
  </si>
  <si>
    <t>B급</t>
    <phoneticPr fontId="6" type="noConversion"/>
  </si>
  <si>
    <t>보유가치가 있는 특허</t>
    <phoneticPr fontId="6" type="noConversion"/>
  </si>
  <si>
    <t>C급</t>
    <phoneticPr fontId="6" type="noConversion"/>
  </si>
  <si>
    <t>권리</t>
    <phoneticPr fontId="6" type="noConversion"/>
  </si>
  <si>
    <t>출원내용에 따라 특허/실용/상표/의장 중 선택 기재</t>
    <phoneticPr fontId="6" type="noConversion"/>
  </si>
  <si>
    <t>상태</t>
    <phoneticPr fontId="6" type="noConversion"/>
  </si>
  <si>
    <t xml:space="preserve">보유한 특허현황에 따라 출원(미심사)/출원(심사)/거절/등록(유지)/등록(포기) 중 선택 기재 </t>
    <phoneticPr fontId="6" type="noConversion"/>
  </si>
  <si>
    <t>출원일</t>
    <phoneticPr fontId="6" type="noConversion"/>
  </si>
  <si>
    <t>최종적으로 특허청 출원이 종료된 날짜 기입</t>
    <phoneticPr fontId="6" type="noConversion"/>
  </si>
  <si>
    <t>특허청 출원시 발부된 번호, 출원서 사본 참고</t>
    <phoneticPr fontId="6" type="noConversion"/>
  </si>
  <si>
    <t>* 특허출원 거절이유</t>
    <phoneticPr fontId="6" type="noConversion"/>
  </si>
  <si>
    <t>항목</t>
    <phoneticPr fontId="6" type="noConversion"/>
  </si>
  <si>
    <t>기재사항</t>
    <phoneticPr fontId="6" type="noConversion"/>
  </si>
  <si>
    <t>비고</t>
    <phoneticPr fontId="6" type="noConversion"/>
  </si>
  <si>
    <t>번호</t>
    <phoneticPr fontId="6" type="noConversion"/>
  </si>
  <si>
    <t>권리</t>
    <phoneticPr fontId="6" type="noConversion"/>
  </si>
  <si>
    <t>상태</t>
    <phoneticPr fontId="6" type="noConversion"/>
  </si>
  <si>
    <t>신규성</t>
    <phoneticPr fontId="6" type="noConversion"/>
  </si>
  <si>
    <t>진보성</t>
    <phoneticPr fontId="6" type="noConversion"/>
  </si>
  <si>
    <t>무성반복생식 변종식물 여부(2006.9.30 이전 출원)</t>
  </si>
  <si>
    <t>분할출원 범위(2006.10.1 이후 출원)</t>
  </si>
  <si>
    <t>변경출원 범위(2006.10.1 이후 출원)</t>
  </si>
  <si>
    <t>* 특허 관련 담당자</t>
    <phoneticPr fontId="6" type="noConversion"/>
  </si>
  <si>
    <t xml:space="preserve"> * 기술등급 분류 (안)</t>
    <phoneticPr fontId="6" type="noConversion"/>
  </si>
  <si>
    <t>기술등급</t>
    <phoneticPr fontId="6" type="noConversion"/>
  </si>
  <si>
    <t>내용</t>
    <phoneticPr fontId="6" type="noConversion"/>
  </si>
  <si>
    <t>GST 지식재산권 관리 List (안)</t>
    <phoneticPr fontId="6" type="noConversion"/>
  </si>
  <si>
    <t>항목 기재사항</t>
    <phoneticPr fontId="6" type="noConversion"/>
  </si>
  <si>
    <t>* 기술등급분류 및 보유가치 평가시 평가자 기준 및 평가지표 필요</t>
    <phoneticPr fontId="6" type="noConversion"/>
  </si>
  <si>
    <t>보유가지가 낮은 특허</t>
    <phoneticPr fontId="6" type="noConversion"/>
  </si>
  <si>
    <t>최종업데이트일</t>
    <phoneticPr fontId="6" type="noConversion"/>
  </si>
  <si>
    <t>출원국</t>
    <phoneticPr fontId="6" type="noConversion"/>
  </si>
  <si>
    <t>발명의 명칭</t>
    <phoneticPr fontId="6" type="noConversion"/>
  </si>
  <si>
    <t>업체명</t>
    <phoneticPr fontId="6" type="noConversion"/>
  </si>
  <si>
    <t>일련번호를 기재하여 일자별로 관리 (출원일자 기준)</t>
    <phoneticPr fontId="6" type="noConversion"/>
  </si>
  <si>
    <t>소요예산 관리</t>
    <phoneticPr fontId="6" type="noConversion"/>
  </si>
  <si>
    <t>상세한 설명 기재요건</t>
    <phoneticPr fontId="6" type="noConversion"/>
  </si>
  <si>
    <t>청구범위 기재요건</t>
    <phoneticPr fontId="6" type="noConversion"/>
  </si>
  <si>
    <t>청구범위 기재방법</t>
    <phoneticPr fontId="6" type="noConversion"/>
  </si>
  <si>
    <t>통합형 반도체 폐가스 정화장치</t>
  </si>
  <si>
    <t>김덕준, 박상준, 전동근, 이기용, 신현욱, 문규동</t>
  </si>
  <si>
    <t>국내/국외 출원국 기재 (KR/US/CN/JP 등 선택 or 국내,국외(나라명) 선택)</t>
    <phoneticPr fontId="6" type="noConversion"/>
  </si>
  <si>
    <t>* GST 전체 지식재산권 데이터베이스 구축 → 요약본 자동 입력</t>
    <phoneticPr fontId="6" type="noConversion"/>
  </si>
  <si>
    <t>신승원 GJ, 황지연 DL</t>
    <phoneticPr fontId="6" type="noConversion"/>
  </si>
  <si>
    <t>김봉연 DL, 김우주 JI</t>
    <phoneticPr fontId="6" type="noConversion"/>
  </si>
  <si>
    <t>기술성</t>
    <phoneticPr fontId="6" type="noConversion"/>
  </si>
  <si>
    <t>활용성</t>
    <phoneticPr fontId="6" type="noConversion"/>
  </si>
  <si>
    <t>최종등급</t>
    <phoneticPr fontId="6" type="noConversion"/>
  </si>
  <si>
    <t>중간사건/최종결과</t>
    <phoneticPr fontId="6" type="noConversion"/>
  </si>
  <si>
    <t>권리성</t>
    <phoneticPr fontId="6" type="noConversion"/>
  </si>
  <si>
    <t>중간사건 및 최종결과 내역 메모</t>
    <phoneticPr fontId="6" type="noConversion"/>
  </si>
  <si>
    <t>NO</t>
    <phoneticPr fontId="6" type="noConversion"/>
  </si>
  <si>
    <t>출원일</t>
    <phoneticPr fontId="6" type="noConversion"/>
  </si>
  <si>
    <t>출원번호</t>
    <phoneticPr fontId="6" type="noConversion"/>
  </si>
  <si>
    <t>중간사항/최종결과</t>
    <phoneticPr fontId="6" type="noConversion"/>
  </si>
  <si>
    <t>등록일</t>
    <phoneticPr fontId="6" type="noConversion"/>
  </si>
  <si>
    <t>등록번호</t>
    <phoneticPr fontId="6" type="noConversion"/>
  </si>
  <si>
    <t>명                    칭</t>
    <phoneticPr fontId="6" type="noConversion"/>
  </si>
  <si>
    <t>기술 평가일</t>
    <phoneticPr fontId="6" type="noConversion"/>
  </si>
  <si>
    <t>권리존속기간</t>
    <phoneticPr fontId="6" type="noConversion"/>
  </si>
  <si>
    <t>고안자</t>
    <phoneticPr fontId="6" type="noConversion"/>
  </si>
  <si>
    <t>업 체 명</t>
    <phoneticPr fontId="6" type="noConversion"/>
  </si>
  <si>
    <t>적용 제품군</t>
    <phoneticPr fontId="6" type="noConversion"/>
  </si>
  <si>
    <t>비         고</t>
    <phoneticPr fontId="6" type="noConversion"/>
  </si>
  <si>
    <t>소요예산</t>
    <phoneticPr fontId="6" type="noConversion"/>
  </si>
  <si>
    <t>출원료 납부일</t>
    <phoneticPr fontId="6" type="noConversion"/>
  </si>
  <si>
    <t>출원료</t>
    <phoneticPr fontId="6" type="noConversion"/>
  </si>
  <si>
    <t>등록료 납부일</t>
    <phoneticPr fontId="6" type="noConversion"/>
  </si>
  <si>
    <t>등록료</t>
    <phoneticPr fontId="6" type="noConversion"/>
  </si>
  <si>
    <t>차년도</t>
    <phoneticPr fontId="6" type="noConversion"/>
  </si>
  <si>
    <t>납부마감일</t>
    <phoneticPr fontId="6" type="noConversion"/>
  </si>
  <si>
    <t>연차료</t>
    <phoneticPr fontId="6" type="noConversion"/>
  </si>
  <si>
    <t>누적연차료</t>
    <phoneticPr fontId="6" type="noConversion"/>
  </si>
  <si>
    <t>10년차</t>
    <phoneticPr fontId="6" type="noConversion"/>
  </si>
  <si>
    <t>9년차</t>
    <phoneticPr fontId="6" type="noConversion"/>
  </si>
  <si>
    <t>8년차</t>
    <phoneticPr fontId="6" type="noConversion"/>
  </si>
  <si>
    <t>4년차</t>
    <phoneticPr fontId="6" type="noConversion"/>
  </si>
  <si>
    <t>No.</t>
    <phoneticPr fontId="6" type="noConversion"/>
  </si>
  <si>
    <t>구분</t>
    <phoneticPr fontId="6" type="noConversion"/>
  </si>
  <si>
    <t>계약번호</t>
    <phoneticPr fontId="6" type="noConversion"/>
  </si>
  <si>
    <t>개발인</t>
    <phoneticPr fontId="6" type="noConversion"/>
  </si>
  <si>
    <t>사용인</t>
    <phoneticPr fontId="6" type="noConversion"/>
  </si>
  <si>
    <t>기술자료 임치</t>
    <phoneticPr fontId="6" type="noConversion"/>
  </si>
  <si>
    <t>제2011-01-16-0802호</t>
    <phoneticPr fontId="6" type="noConversion"/>
  </si>
  <si>
    <t>㈜글로벌스탠다드테크놀로지</t>
    <phoneticPr fontId="6" type="noConversion"/>
  </si>
  <si>
    <t>삼성전자㈜</t>
    <phoneticPr fontId="6" type="noConversion"/>
  </si>
  <si>
    <t>2016.09.29</t>
    <phoneticPr fontId="6" type="noConversion"/>
  </si>
  <si>
    <t>특허</t>
    <phoneticPr fontId="6" type="noConversion"/>
  </si>
  <si>
    <t>취하/포기/무효</t>
    <phoneticPr fontId="6" type="noConversion"/>
  </si>
  <si>
    <t>이성욱 박진만 박종민 김태현 김선호 박용근 채명기 이재복</t>
  </si>
  <si>
    <t>조봉현 은창우 최현석 이상곤 이광명 이인주 최용호 안승국 박철오</t>
  </si>
  <si>
    <t>존속여부</t>
    <phoneticPr fontId="6" type="noConversion"/>
  </si>
  <si>
    <t>존속여부판단근거</t>
    <phoneticPr fontId="6" type="noConversion"/>
  </si>
  <si>
    <t>-. 이중 진공배관의 3가지 구조(체크/니들밸브 추가) 및 그의 제조(용접 위치 및 순서) 방법</t>
  </si>
  <si>
    <t>이중 진공배관 및 그 제조방법</t>
    <phoneticPr fontId="6" type="noConversion"/>
  </si>
  <si>
    <t>기술분류</t>
    <phoneticPr fontId="6" type="noConversion"/>
  </si>
  <si>
    <t>- PCM 열교환기를 구성하여, 상변환 물질인 잠열재를 시스템에 응용하여 축냉/축열을 통해 에너지를 절감하는 효과를 가짐</t>
  </si>
  <si>
    <t>잠열재 파이프의 디자인 특허</t>
  </si>
  <si>
    <t>실용신안</t>
    <phoneticPr fontId="6" type="noConversion"/>
  </si>
  <si>
    <t>등록/취소</t>
    <phoneticPr fontId="6" type="noConversion"/>
  </si>
  <si>
    <t>20-2005-425</t>
    <phoneticPr fontId="6" type="noConversion"/>
  </si>
  <si>
    <t>취소결정불복심판 기각</t>
    <phoneticPr fontId="6" type="noConversion"/>
  </si>
  <si>
    <t>2003-0034801</t>
    <phoneticPr fontId="6" type="noConversion"/>
  </si>
  <si>
    <t>주식회사 아이앤에스로부터 권리이전 받음</t>
    <phoneticPr fontId="6" type="noConversion"/>
  </si>
  <si>
    <t>-. 플라즈마 토치관련 특허로, 플라즈마 크기를 적정하게 유지하면서도 반응튜브 파손의 문제점을 해결하기 위해, 플라즈마 토치부에 의해 발생되는 화염을 확산시키는 마그넷과 화염에 스월을 발생시키는 에노드 분사노즐을 포함하는 것을 특징으로 함</t>
  </si>
  <si>
    <t>-. 반도체 온도조절장치에 있어, 축열조 내에 설치되어, 잠열재를 충진하는 파이프의 구성을 제공하며, 본 잠열재 파이프의 구성으로써, 축열에너지 저장 및 변환을 통한 에너지 이용효율을 극대화하는 목적을 가짐.
-. 각진형상이 제거된 모양으로 압력변화에 따른 몸체변형을 최소화함.</t>
  </si>
  <si>
    <t>-. 냉각수가 반응챔버 내벽을 따라 회류하여 반응챔버의 파우더 적층을 방지하며, 화염노즐을 내주면을 따라 하향 경사지게 구성하여 체류시간 연장의 효과를 가지는데 목적으로 함.</t>
  </si>
  <si>
    <t>-. 등록유지의견으로 존속된 바 있으며, 반응기의 내벽에 냉각수를 흐르게 한다거나, 화염의 각도를 주는 등 현 사용구조의 기본적인 내용이 포함되어 있어 존속의 의미가 있다고 판단 됨.</t>
  </si>
  <si>
    <t>-. 일본등록 특허로, 1차 연소구역에 희박연료가스가 예혼합연료가스/조연가스와 주입되고, 2차 연소구역의 점화부에서 점화되어 고효율 저공해 연소장치 제공을 목적으로 함.</t>
  </si>
  <si>
    <t>-. 상용기술로, 등록유지의견으로 존속된 바 있어 존속의 의미가 있다고 판단 됨</t>
  </si>
  <si>
    <t>특허등록증 원본 보유</t>
    <phoneticPr fontId="6" type="noConversion"/>
  </si>
  <si>
    <t>O</t>
    <phoneticPr fontId="6" type="noConversion"/>
  </si>
  <si>
    <t>'- 기존 존속유지 의견 수렴된 바 있음</t>
  </si>
  <si>
    <t>작성 시작일</t>
  </si>
  <si>
    <t>최종 작성일</t>
  </si>
  <si>
    <t>GST 지적 재산권 존속여부 현황</t>
  </si>
  <si>
    <t>NO</t>
  </si>
  <si>
    <t>권리</t>
  </si>
  <si>
    <t>상태</t>
  </si>
  <si>
    <t>출원번호</t>
  </si>
  <si>
    <t>등록번호</t>
  </si>
  <si>
    <t>명                    칭</t>
  </si>
  <si>
    <t>요약</t>
  </si>
  <si>
    <t>존속여부</t>
  </si>
  <si>
    <t>존속여부판단 의견</t>
  </si>
  <si>
    <t>기술 평가일</t>
  </si>
  <si>
    <t>권리존속기간</t>
  </si>
  <si>
    <t>고안자</t>
  </si>
  <si>
    <t>비         고</t>
  </si>
  <si>
    <t>특허</t>
  </si>
  <si>
    <t>2002-0032654</t>
  </si>
  <si>
    <t>10-0479935</t>
  </si>
  <si>
    <t>이중 진공배관 및 그 제조방법</t>
  </si>
  <si>
    <t>-. 반도체 공정 메인챔버와 진공펌프 사이 배관관련 특허로, 해당 배관의 외벽에 진공이 형성되도록 이중으로 제작하여, 내/외부의 온도변화 최소화를 통해 파우더 생성을 억제하도록 함.</t>
  </si>
  <si>
    <t>미존속</t>
  </si>
  <si>
    <t>1. Pump Exhaust, Foreline 배관 시공 및 야브로, EST 히팅자켓 등 현 사업범위 내의 기술로 활용성 있음</t>
  </si>
  <si>
    <t>김 덕 준</t>
  </si>
  <si>
    <t>2. 일반화된 기술대비 효과성 낮고, 구현하는 형상 또한 접합부위 열전도를 통한 불합리 부분 해결의 어려움 존재</t>
  </si>
  <si>
    <t>3. 특허범위 내에 게터활용이 포함됨으로서 권리범위가 한정적임</t>
  </si>
  <si>
    <t>2003-0034801</t>
  </si>
  <si>
    <t>20-0341827</t>
  </si>
  <si>
    <t>반도체 제조 설비의 온도 제어 대응속도 개선 구조</t>
  </si>
  <si>
    <t>취소결정불복심판 기각</t>
  </si>
  <si>
    <t>주식회사 아이앤에스로부터 권리이전 받음</t>
  </si>
  <si>
    <t>20-2003-40740</t>
  </si>
  <si>
    <t>20-349617</t>
  </si>
  <si>
    <t>체결장치를 구비한 단열재</t>
  </si>
  <si>
    <t>6연차료 미납</t>
  </si>
  <si>
    <t>김덕준, 김영덕</t>
  </si>
  <si>
    <t>2004-0082530</t>
  </si>
  <si>
    <t>다중라인들의 순환수 온도를 제어하는 온도조절 장치 및 그의 제어방법</t>
  </si>
  <si>
    <t>-. 스크러버에 부착되는 코로나 방전의 습식전기집진부관련 특허</t>
  </si>
  <si>
    <t>존속</t>
  </si>
  <si>
    <t>송 경 호 外 3인</t>
  </si>
  <si>
    <t>세메스㈜와 공동등록</t>
  </si>
  <si>
    <t>2005-0001295</t>
  </si>
  <si>
    <t>폐가스 정화처리장치의 가스버너 노즐</t>
  </si>
  <si>
    <t>-. MK-III 순산소 버너노즐에 관한 내용으로, 최외곽의 산화제 공급노즐이 경사각(10~20도)을 갖는다는 내용</t>
  </si>
  <si>
    <t>2017년도 존속필요 의견 있음</t>
  </si>
  <si>
    <t>최 운 선</t>
  </si>
  <si>
    <t>2005-0001297</t>
  </si>
  <si>
    <t>습식 전기집진을 이용한 폐가스 정화처리장치</t>
  </si>
  <si>
    <t>20-2005-425</t>
  </si>
  <si>
    <t>폐가스 정화 처리장치의 가스 버너 노즐</t>
  </si>
  <si>
    <t>특허등록에 의한 실용말소</t>
  </si>
  <si>
    <t>20-2005-426</t>
  </si>
  <si>
    <t>20-383760</t>
  </si>
  <si>
    <t>최운선</t>
  </si>
  <si>
    <t>2005-0101829</t>
  </si>
  <si>
    <t>폐가스 정화처리장치용 습식 유닛</t>
  </si>
  <si>
    <t>- 습식세정부의 냉각유닛을 구성하는 특허로, 냉각 유닛은 볼텍스 튜브를 구성하여, 습식세정부로 압축공기를 주입하여 냉각된 공기를, 뜨거운 공기는 버너부의 온도조절용으로 공급하는 구조</t>
  </si>
  <si>
    <t>1. 해당 냉각 유닛은 현재 사용되고 있지 않고 있으며, 그 효과 또한 낮은 것으로 사료됨
2. 그러나, 냉각 유닛 기술에 있어 다양한 기술보유차원에서 특허 유지의 의미가 있을 것으로 판단 됨
3. 추가적으로, 해당 냉각유닛에 대한 명확한 성능평가가 필요로 될 것으로 보임
볼텍스 튜브 기술개발에 따른 존속 판단</t>
  </si>
  <si>
    <t>2005-0101830</t>
  </si>
  <si>
    <t>폐가스 정화처리장치</t>
  </si>
  <si>
    <t>- 일반적인 스크러버 구성에 인입구단에 압력센서가 구성되며, 이 압력센서가 시간분할에 따라 다수의 입구단을 측정/제어할 수 있게 한다는 내용</t>
  </si>
  <si>
    <t>1. 청구항의 다수가 기본적인 스크러버 구성에 대해 설명되고 있으나, 주요 권리범위에 해당하는 부분은 인입구단의 압력센서(다수의 인입구단 제어)의 존재로, 특허로의 기술성/권리성 등 존재가 큰 의미가 없는 것으로 판단됨</t>
  </si>
  <si>
    <t>2005-0030557</t>
  </si>
  <si>
    <t>20-0405301</t>
  </si>
  <si>
    <t>폐가스 정화처리장치에 사용되는 헤드 유닛 및 그 제어장치</t>
  </si>
  <si>
    <t>존속기간만료</t>
  </si>
  <si>
    <t>2005-0030558</t>
  </si>
  <si>
    <t>20-0405302</t>
  </si>
  <si>
    <t>폐가스 정화처리장치의 연소챔버부</t>
  </si>
  <si>
    <t>20-2005-30561</t>
  </si>
  <si>
    <t>20-405303</t>
  </si>
  <si>
    <t>폐가스 정화처리 장치</t>
  </si>
  <si>
    <t>취하/포기/무효</t>
  </si>
  <si>
    <t>2005-0107080</t>
  </si>
  <si>
    <t>폐가스 정화처리장치에 사용하는 버너조립체의 챔버구조</t>
  </si>
  <si>
    <t>11년차 연차료 불납/미존속판단/2016.10.07</t>
  </si>
  <si>
    <t>2005-0107079</t>
  </si>
  <si>
    <t>폐가스 정화처리장치의 버너조립체</t>
  </si>
  <si>
    <t>2005-0031812</t>
  </si>
  <si>
    <t>I274129</t>
  </si>
  <si>
    <t>폐가스 정화처리장치(대만)</t>
  </si>
  <si>
    <t>포기</t>
  </si>
  <si>
    <t>2005-355660</t>
  </si>
  <si>
    <t>등록유지 의견 확인</t>
  </si>
  <si>
    <t>2005-0126721</t>
  </si>
  <si>
    <t>반도체 제조 공정용 온도조절 시스템</t>
  </si>
  <si>
    <t xml:space="preserve">칠러 : 사용제품 없으나, 이에스 pcm 사업관련 확인 필요
EST(전문발췌) : 해당 특허는, 반도체 공정에 필요로하는 히트펌프시스템으로 고온과 저온 PCM을 각각 사용하여 구성하는 방법으로 
당사에서는 사용않하지만 좋은 아니디어이기에 기술특허로 향후 3년까지 보유후 사용여부 결정하는것 나을것으로 사료됩니다
</t>
  </si>
  <si>
    <t>송 경 호</t>
  </si>
  <si>
    <t>2006-0050822</t>
  </si>
  <si>
    <t>플라즈마 토치</t>
  </si>
  <si>
    <t>현재 사용하고 있지 않고, 청구항 내용이 플라즈마 토치 형상에 국한되어져 있어 권리 포기</t>
  </si>
  <si>
    <t>2006-0050821</t>
  </si>
  <si>
    <t>플라즈마 토치를 이용한 폐가스 처리장치</t>
  </si>
  <si>
    <t>- 플라즈마 토치를 이용한 버너부에, 물/NaOH 등 화합물을 주입할 수 있는 제1,2 화합물 유입구를 가지며, 하부에 필터부를 포함하는 버너 구성을 기술한 특허임</t>
  </si>
  <si>
    <t>1. 플라즈마 토치 내에 물 등 화합물을 부수적으로 투입한다는 기술로서는 의미가 있는 특허라고 볼 수 있으나, 해당 특허의 권리범위는 화합물 주입이 아닌, 버너 하단부에 필터를 포함한다는 것으로 한정되어있어 특허 가치로는 낮다고 판단됨.
2. 화합물 주입이 명시되어 있기는 하니, 특허 유지 여부 판단이 필요함</t>
  </si>
  <si>
    <t>2006-0015186</t>
  </si>
  <si>
    <t>플라즈마 토치의 워킹 가스 공급기</t>
  </si>
  <si>
    <t>20-2006-15205</t>
  </si>
  <si>
    <t>20-0424378</t>
  </si>
  <si>
    <t>20-2006-15206</t>
  </si>
  <si>
    <t>20-425109</t>
  </si>
  <si>
    <t>2006-0015365</t>
  </si>
  <si>
    <t>20-0425668</t>
  </si>
  <si>
    <t>맥동방지장치</t>
  </si>
  <si>
    <t>최 윤 경</t>
  </si>
  <si>
    <t>11/474,624</t>
  </si>
  <si>
    <t>플라즈마 토치를 이용한 폐가스 처리장치(유럽)</t>
  </si>
  <si>
    <t>2006-184158</t>
  </si>
  <si>
    <t>플라즈마 토치를 이용한 폐가스 처리장치(일본)</t>
  </si>
  <si>
    <t>PCT/KR2006/005595</t>
  </si>
  <si>
    <t>반도체 제조공정용 온도조절 시스템 (PCT)</t>
  </si>
  <si>
    <t>송경호</t>
  </si>
  <si>
    <t>2007-0000642</t>
  </si>
  <si>
    <t>10-0773474</t>
  </si>
  <si>
    <t>반도체 제조장비의 칠러 시스템</t>
  </si>
  <si>
    <t>-. 증발기, 응축기, 압축기로 구성된 칠러시스템 중 증발기에 열교환에너지를 내부저장하는 축열조를 구비하여, 일정한 온도를 유지/에너지 이용 효율을 증대시킨다는 기술.
-. 이 때, 축열조 내부에 잠열재 파이프가 구비되어 잠열을 회수하고, 채널 증가에 따라서 펌프/히터로부터 냉매공급/회수라인이 증가됨</t>
  </si>
  <si>
    <t>송경호/조봉현</t>
  </si>
  <si>
    <t>2007-0001382</t>
  </si>
  <si>
    <t>10-0858528</t>
  </si>
  <si>
    <t>반도체 제조장비의 웨이퍼척 냉각시스템</t>
  </si>
  <si>
    <t>-. 이원냉동방식의 기본적인 칠러 구조에서, 냉각탱크가 메인냉각탱크와 서브냉각탱크로 구성되어, 보조탱크를 구비한 메인냉각탱크가 일정온도를 유지하여 서브냉각탱크에서 웨이퍼척의 온도를 신속히 제어하도록 하는 기술</t>
  </si>
  <si>
    <t>청구항에 주요기술이 삭제되어 있음 / 존속의 가치가 낮음</t>
  </si>
  <si>
    <t>조 봉 현</t>
  </si>
  <si>
    <t>2007-0003677</t>
  </si>
  <si>
    <t>10-0875287</t>
  </si>
  <si>
    <t>반도체 제조장비용 잠열재 파이프</t>
  </si>
  <si>
    <t>-. 해당 잠열재관련 디자인 특허의 경우, EST측에서 당사에 적용하기 어려운 디자인으로 비존속 판단된 바 있음.
-. 칠러의 경우에도, 하나의 온도에서만 상변화를 하는 PCM 이용은 적용이 어렵다고 판단된 바 있음.</t>
  </si>
  <si>
    <t>PCT/KR2007/000289</t>
  </si>
  <si>
    <t>반도체 제조장비의 칠러 시스템(PCT)</t>
  </si>
  <si>
    <t>송경호, 조봉현</t>
  </si>
  <si>
    <t>2007-0026679</t>
  </si>
  <si>
    <t>10-0832851</t>
  </si>
  <si>
    <t>상변환물질을 이용한 잠열 축열식 연료전지용 열저장 시스템</t>
  </si>
  <si>
    <t>연차료 불납/미존속판단</t>
  </si>
  <si>
    <t>송경호/홍성철/전범수</t>
  </si>
  <si>
    <t>2007-0038392</t>
  </si>
  <si>
    <t>10-0858529</t>
  </si>
  <si>
    <t>반도체 제조장비의 온도제어장치</t>
  </si>
  <si>
    <t>-. 챔버의 RF발생기의 소비전력값과 척의 냉매 온도값을 측정하여 냉매온도 제어를 통해 척의 온도를 제어하는 기술로, 기존 척의 냉매온도값만으로 제어하던 기술보다 시간지연의 문제점을 개선한 기술</t>
  </si>
  <si>
    <t>칠러의 초근접 설치 등으로 시간지연을 상당부분 해결한 상태 / 현재에 사용되기 어려움</t>
  </si>
  <si>
    <t>송경호/최현석</t>
  </si>
  <si>
    <t>2007-0051387</t>
  </si>
  <si>
    <t>10-0844530</t>
  </si>
  <si>
    <t>폐가스 정화 처리 장치 및 폐가스 정화 처리 방법</t>
  </si>
  <si>
    <t>이정우</t>
  </si>
  <si>
    <t>2007-0051388</t>
  </si>
  <si>
    <t>10-0844531</t>
  </si>
  <si>
    <t>폐가스 정화 처리 장치 (Device for purifying exhausted gas)</t>
  </si>
  <si>
    <t>이정우/김태현</t>
  </si>
  <si>
    <t>2007-0075770</t>
  </si>
  <si>
    <t>10-0860599</t>
  </si>
  <si>
    <t>플라즈마 토치를 이용한 폐가스연소장치</t>
  </si>
  <si>
    <t>2007-0075701</t>
  </si>
  <si>
    <t>10-0860598</t>
  </si>
  <si>
    <t>폐가스연소장치의 가스분사노즐</t>
  </si>
  <si>
    <t>-. 가스분사노즐에 관한 특허로, 중심부의 캐소드전극체 삽입공 외측으로 워킹가스가 인입되는 가스관통공이 사선 중심방향으로 치우쳐 가스이동 유로를 형성하여 관통하여, 직접분사형과 스월방식형으로 형성되어 캐소드와 에노드 전극체의 내구성이 향상되는 등의 효과를 가짐</t>
  </si>
  <si>
    <t>거절</t>
  </si>
  <si>
    <t>2007-0094153</t>
  </si>
  <si>
    <t>히팅자켓 제어 시스템</t>
  </si>
  <si>
    <t>거절결정</t>
  </si>
  <si>
    <t>이정수</t>
  </si>
  <si>
    <t>2007-0105057</t>
  </si>
  <si>
    <t>10-0925236</t>
  </si>
  <si>
    <t>반도체 제조 장비의 온도 조절 시스템</t>
  </si>
  <si>
    <t>-. 기존 열교환기를 통과한 냉매가 저장탱크에서 냉각되어 펌프로 공정장비로 공급되는 방식의 열효율 및 대응 속도의 문제점을 해결하고자 구조개선한 기술로, 열교환기로부터 열전달 유체를 냉각하고 열에너지를 저장하는 축열조와, 열전달 유체를 히터를 경우시켜 적정 온도로 공정 장비에 공급하되, 축열조로 유입되는 유량과 배출되는 유량이 일치되도록 제어하는 비례제어밸브를 포함하여, 높은 열효율과 부하에 신속대응하는 효과를 가짐</t>
  </si>
  <si>
    <t>TES-R3100M 모델이 SEC라인에서 가동중 / 삼성과 공동특허로, 경쟁사에 유출될 가능성이 높으므로, 존속시키는 것이 유리</t>
  </si>
  <si>
    <t>권리(GST:90%, 삼성전자:10%) 변경</t>
  </si>
  <si>
    <t>PCT/KR2007/005642</t>
  </si>
  <si>
    <t>반도체 제조 장비의 온도조절 시스템(PCT)</t>
  </si>
  <si>
    <t>2007-0047957</t>
  </si>
  <si>
    <t>30-0492761</t>
  </si>
  <si>
    <t>잠열재 파이프</t>
  </si>
  <si>
    <t>EST(전문발췌) : 해당 특허의 PCM 모듈은 PCM을 넣거나 응용기술로 당사에서 사용하기 어려운 디자인으로 지속적으로 보유할 의미가 없을 것으로  판단됩니다</t>
  </si>
  <si>
    <t>오지은</t>
  </si>
  <si>
    <t>2008-0006820</t>
  </si>
  <si>
    <t>10-0955466</t>
  </si>
  <si>
    <t>누수방식의 전기 집진기</t>
  </si>
  <si>
    <t xml:space="preserve">- 누수방식의 전기집진기로, 방전현상에 의해 집진극에 부착시키는 방전봉 등 본체에 1차 이물질제거 보조수단(타공판등)이 연결되고, 2차 이물질제거수단이 착탈가능하도록 구성됨
- 2차 이물질제거수단은 링형상으로 되어 링 내부에 물이 차면 누수로 인해 집진극 내부로 세척수가 흘러내리도록 함 </t>
  </si>
  <si>
    <t>1. 현재 전기 집진기를 사용중에 있음에 따라, 기술보유에 의미가 있을 것으로 판단됨.
2. 그러나, 현재 사용중에 있는 전기 집진기 기술이 이와 맞는지 확인 필요하며, 아니라면 의미가 없을 것으로 판단됨
3. 또한, 현재 전기 집진기를 탈착하는 것에 의의를 두고 벤츄리 등 기타 실험이 진행되고 있음에 따라 전기 집진기 기술 보유에 대한 의견 확립 역시 필요함</t>
  </si>
  <si>
    <t>김태현/유국열/성창현</t>
  </si>
  <si>
    <t>2008-0083086</t>
  </si>
  <si>
    <t>전향연소방식의 폐가스연소장치</t>
  </si>
  <si>
    <t>채명기 외 8인</t>
  </si>
  <si>
    <t>2008-0125813</t>
  </si>
  <si>
    <t>10-1033012</t>
  </si>
  <si>
    <t>산소발생기, 산소농도 조절기 및 이를 구비한 스크러버장치</t>
  </si>
  <si>
    <t>- 산소발생기 관련 특허</t>
  </si>
  <si>
    <t>1. CDA공급라인에 멤브레인 유닛/PSA 유닛을 구성하여 산소 순도 조정하여 산소를 공급하는 특허로, 버너부 산소 공급 등 해당 기술이 사용될 수 있는 범위가 존재함에 따라 특허 존속의 의미가 있는 것으로 판단됨</t>
  </si>
  <si>
    <t>김태현/이정우</t>
  </si>
  <si>
    <t>2010-529836</t>
  </si>
  <si>
    <t>12/738,553</t>
  </si>
  <si>
    <t>반도체 제조 장비의 온도조절 시스템(미국)</t>
  </si>
  <si>
    <t>조봉현, 은창우, 최현석, 이상곤, 이광명, 이인주, 최용호, 안승국, 박철오</t>
  </si>
  <si>
    <t>2010-0069925</t>
  </si>
  <si>
    <t>체중 측정이 가능한 소변기</t>
  </si>
  <si>
    <t>2010-0076123</t>
  </si>
  <si>
    <t>10-1200977</t>
  </si>
  <si>
    <t>폐 가스 연소장치</t>
  </si>
  <si>
    <t>- 버너부의 외벽에 가이드부를 구성하여, 예열기능을 하는 기술에 대한 특허임</t>
  </si>
  <si>
    <t>1. 청구항의 권리 범위가 버너와 가이드부를 포함하여, 예열기능을 한다고 명시되어 있어 그 기술성 및 권리성이 높다고 사료됨.
2. 화염 예열과 관련된 기술 개발이 필요한 상황이기도 하여, 해당 기술 보유에 의미가 있다고 판단됨</t>
  </si>
  <si>
    <t>2010-0077611</t>
  </si>
  <si>
    <t>PFCs 가스 분해 장치 및 방법</t>
  </si>
  <si>
    <t>이영춘/장순기/이재복/이성욱</t>
  </si>
  <si>
    <t>2010-0094032</t>
  </si>
  <si>
    <t>가스 분리막을 이용한 반도체 및 에씨디용 설비 가스 재생 공급장치 및 가스재생 공급방법</t>
  </si>
  <si>
    <t>김명진</t>
  </si>
  <si>
    <t>2011-0014637</t>
  </si>
  <si>
    <t>이동식 전기 자동차 충전 시스템</t>
  </si>
  <si>
    <t>-. 공정냉각시스템용 열교환기관련 특허로, 냉각제 블록의 상하부에 두 개의 냉각제 재킷이 구비되어 두 개의 열전모듈 어레이들과 냉각수 블록들에 의하여 냉각제를 냉각하는 구조에 의하여 열교환 효율을 향상시키고, 소형으로 제작할 수 있게하는 기술임</t>
  </si>
  <si>
    <t>2011-0131409</t>
  </si>
  <si>
    <t>10-1221036</t>
  </si>
  <si>
    <t>슬릿 코터를 이용하는 디스플레이 패널용 커버 부재 접합 장치</t>
  </si>
  <si>
    <t>사업포기로 이후 진행 안함</t>
  </si>
  <si>
    <t>2011-0135502</t>
  </si>
  <si>
    <t>10-1323720</t>
  </si>
  <si>
    <t>폐가스 처리용 화염 회전 연소 버너</t>
  </si>
  <si>
    <t>-. 화염 회전 연소버너로, 상측에서 폐가스가 공급되고, 연료가스와 반응공기는 접선방향으로 공급되어 측면에 장착된 버너팀에서 화염이 발생되고, 하단으로 방출되기 전 화염이 와류를 형성할 수 있도록 화염방출부재를 구비하는 특징을 가짐</t>
  </si>
  <si>
    <t>채명기/전재두/정종국</t>
  </si>
  <si>
    <t>2012-0000044</t>
  </si>
  <si>
    <t>41-0258955</t>
  </si>
  <si>
    <t xml:space="preserve">서비스표등록증(제42류) </t>
  </si>
  <si>
    <t>2012-0000042</t>
  </si>
  <si>
    <t>41-0264237</t>
  </si>
  <si>
    <t xml:space="preserve"> 서비스표등록증(제37류) </t>
  </si>
  <si>
    <t>2012-0000043</t>
  </si>
  <si>
    <t>41-0264238</t>
  </si>
  <si>
    <t>서비스표등록증(제40류)</t>
  </si>
  <si>
    <t>2012-0016332</t>
  </si>
  <si>
    <t>10-1314187</t>
  </si>
  <si>
    <t>스크러버 장비의 에너지 저감용 제어 장치 및 그 방법과 시스템</t>
  </si>
  <si>
    <t>-. 다수의 공정챔버 각각의 공정진행상태를 판별하여, 그에 따라 스크러버의 구동동작(온/오프/하이플레인/로우플레임)을 제어하여 리스크와 에너지 저감을 도모하는 기술</t>
  </si>
  <si>
    <t>시스템 적용 중 / 향후 시스템에도 적용해야하는 기술로, 펌프/스크러버 일체형(IVAS)의 펌프 시스템 제어에도 확대가능성이 있음</t>
  </si>
  <si>
    <t>이재복/이정우/전재두/노완기/채명기</t>
  </si>
  <si>
    <t>2012-0026861</t>
  </si>
  <si>
    <t>10-1406065</t>
  </si>
  <si>
    <t>선회류 예혼합 저공해 연소장치</t>
  </si>
  <si>
    <t>김종철/정종국/이성욱/   김선호/김원기/노완기</t>
  </si>
  <si>
    <t>2012-0031001</t>
  </si>
  <si>
    <t>도포액 재활용이 용이한 슬릿코터 및 도포액 재활용 구조</t>
  </si>
  <si>
    <t>사업 포기로 이후 진행 안함</t>
  </si>
  <si>
    <t>2012-0031576</t>
  </si>
  <si>
    <t>10-1374813</t>
  </si>
  <si>
    <t>판재 자세 조절 장치</t>
  </si>
  <si>
    <t>2012-0042062</t>
  </si>
  <si>
    <t>10-1387611</t>
  </si>
  <si>
    <t>과불화 화합물 처리 장치 및 방법</t>
  </si>
  <si>
    <t>- 촉매타입의 처리 장치로, 전처리 세정기, 필터, 집진기, 축열/촉매 반응기, 후처리 세정기, 팬이 순차적으로 동작하는 특징을 나타낸 특허임</t>
  </si>
  <si>
    <t>1. 촉매타입의 스크러버 기술이 명시된 내용으로, 해당 제품/기술 보유의 차원에서 특허 존속에 의미가 있다고 판단됨.</t>
  </si>
  <si>
    <t>정종국/채명기/전재두/김종철</t>
  </si>
  <si>
    <t>2012-0074034</t>
  </si>
  <si>
    <t>10-1401349</t>
  </si>
  <si>
    <t>반도체 제조설비의 칠러장치 및 그 제어방법</t>
  </si>
  <si>
    <t>상용화되고 있지 않는 기술로 특허 연장을 진행하지 않아도 된다고 판단 (칠러)</t>
  </si>
  <si>
    <t>최기봉/김병호/허재석</t>
  </si>
  <si>
    <t>2012-0078284</t>
  </si>
  <si>
    <t>펌프의 수명 예측 방법 및 이를 이용한 수명 예측 시스템</t>
  </si>
  <si>
    <t>이석찬/조영인/정민섭</t>
  </si>
  <si>
    <t>2012-0093063</t>
  </si>
  <si>
    <t>10-1401350</t>
  </si>
  <si>
    <t>반도체 제조설비의 온도제어 장치 및 그 제어방법</t>
  </si>
  <si>
    <t>최기봉/안세훈/김병호</t>
  </si>
  <si>
    <t>2012-0046746</t>
  </si>
  <si>
    <t>30-0722974</t>
  </si>
  <si>
    <t>자외선 센서/적외선 센서를 이용한 화재 검출기용 탑커버</t>
  </si>
  <si>
    <t>존속 구두확인</t>
  </si>
  <si>
    <t>김병호/이환정/김남연/박성필</t>
  </si>
  <si>
    <t>2012-0046747</t>
  </si>
  <si>
    <t>30-0701626</t>
  </si>
  <si>
    <t>화염 감지기용 하우징</t>
  </si>
  <si>
    <t>- 화염 감지기용 하우징 디자인 특허</t>
  </si>
  <si>
    <t>- 사용 중에 있는 기술로, 기존 존속유지 의견 수렴된 바 있음</t>
  </si>
  <si>
    <t>2012-0114895</t>
  </si>
  <si>
    <t>10-1435371</t>
  </si>
  <si>
    <t>CO,Nox 개별 제어 방식을 이용한 저공해 연소방법</t>
  </si>
  <si>
    <t>- 연소단계를 2단계로 구성하여 1차 연소구역에서 예혼합된 연료를 점화하여 폐가스와 1차 접촉 후, 남아 있는 미연성분들이 2차 연소구역에서 완전 연소될 수 있도록 구성한 연소방식</t>
  </si>
  <si>
    <t>- 사용 중에 있는 기술로, 기존 존속유지 의견 수렴된 바 있으며, 일본, 미국에도 등록된 특허임</t>
  </si>
  <si>
    <t>김종철/정종국/이성욱/노완기/김선호/강석호</t>
  </si>
  <si>
    <t>2012-0114897</t>
  </si>
  <si>
    <t>10-1470921</t>
  </si>
  <si>
    <t>기판 합착장치 및 기판 합착방법</t>
  </si>
  <si>
    <t>박필석/김병극/이정보/문장수</t>
  </si>
  <si>
    <t>13/663159</t>
  </si>
  <si>
    <t>김종철/정종국/이성욱/김선호/김원기/노완기</t>
  </si>
  <si>
    <t>10-2012-121431</t>
  </si>
  <si>
    <t>VOC 처리 시스템용 VOC 처리 로터의 소화제어 장치 및 그 방법</t>
  </si>
  <si>
    <t>정종국, 채명기, 김병천, 김종철, 신지훈</t>
  </si>
  <si>
    <t>2012-239853</t>
  </si>
  <si>
    <t>13/686960</t>
  </si>
  <si>
    <t>김종철/정종국/이성욱/   노완기/김선호/강석호</t>
  </si>
  <si>
    <t>2012-0136753</t>
  </si>
  <si>
    <t>10-1427217</t>
  </si>
  <si>
    <t>폐가스 정화처리용 순환수 공급 및 배출시스템</t>
  </si>
  <si>
    <t>- 스크러버 순환수 배출 시스템에서 다이어프램 펌프를 생략하여 진동과 소음을 저감시킬 수 있도록 고안된 시스템 관련 특허</t>
  </si>
  <si>
    <t>김종철/장순기/최윤경/    이재복/채명기</t>
  </si>
  <si>
    <t>판재용 평탄 유지 장치</t>
  </si>
  <si>
    <t>박필석,김병극</t>
  </si>
  <si>
    <t>김병극/이정보/문장수</t>
  </si>
  <si>
    <t xml:space="preserve">2012-271970 </t>
  </si>
  <si>
    <t>13/726,262</t>
  </si>
  <si>
    <t>과불화 화합물 처리 장치 및 방법(미국)</t>
  </si>
  <si>
    <t>정종국, 채명기, 전재두, 김종철</t>
  </si>
  <si>
    <t>41-2013-1568</t>
  </si>
  <si>
    <t>제37류, 글로벌스탠다드테크놀로지</t>
  </si>
  <si>
    <t>41-2013-1569</t>
  </si>
  <si>
    <t>제40류, 글로벌스탠다드테크놀로지</t>
  </si>
  <si>
    <t>41-2013-1570</t>
  </si>
  <si>
    <t>제37류, GLOBAL STANDARD TECHNOLOGY</t>
  </si>
  <si>
    <t>41-2013-1571</t>
  </si>
  <si>
    <t>제40류, GLOBAL STANDARD TECHNOLOGY</t>
  </si>
  <si>
    <t>2013-0036189</t>
  </si>
  <si>
    <t>공정 가스 정화장치를 구비한 누출가스 자동 제어 시스템</t>
  </si>
  <si>
    <t>장순기/김종철/채명기</t>
  </si>
  <si>
    <t>2013-0027894</t>
  </si>
  <si>
    <t>40-1026239</t>
  </si>
  <si>
    <t>ZERUM3</t>
  </si>
  <si>
    <t>㈜글로벌스탠다드테크놀로지_ (진행_김창래CJ)</t>
  </si>
  <si>
    <t>2013-0060103</t>
  </si>
  <si>
    <t>2013-0062312</t>
  </si>
  <si>
    <t>폐가스 정화처리용 부산물 제거유닛 및 이를 포함한 폐가스 정화처리장치</t>
  </si>
  <si>
    <t>노완기/이성욱</t>
  </si>
  <si>
    <t>10-2014-0014124</t>
  </si>
  <si>
    <t>보조진공수단이 구비된 반도체공정설비용 배기라인</t>
  </si>
  <si>
    <t>우선권주장출원으로인한 포기</t>
  </si>
  <si>
    <t>전동근, 모선희, 진용호, 신현욱</t>
  </si>
  <si>
    <t>10-2014-0014125</t>
  </si>
  <si>
    <t>보조진공수단이 구비된 스크러버</t>
  </si>
  <si>
    <t>전동근, 모선희, 진용호, 신현욱, 김원기, 문규동</t>
  </si>
  <si>
    <t>10-2014-0014126</t>
  </si>
  <si>
    <t>습식세정기능을 가지는 수봉식 진공펌프</t>
  </si>
  <si>
    <t>2014-30247</t>
  </si>
  <si>
    <t>10-1576212</t>
  </si>
  <si>
    <t>사전 수처리 기능을 가지는 스크러버</t>
  </si>
  <si>
    <t>박상준 / 채명기 /장순기</t>
  </si>
  <si>
    <t>10-2014-0081047</t>
  </si>
  <si>
    <t>반응기 내벽에 수막이 형성되는 스크러버</t>
  </si>
  <si>
    <t>거절결정에 따른 등록포기</t>
  </si>
  <si>
    <t>박상준,전동근,이기용,장순기,모선희</t>
  </si>
  <si>
    <t>10-2014-0081046</t>
  </si>
  <si>
    <t>예열기능을 가지는 스크러버</t>
  </si>
  <si>
    <t>박상준, 전동근, 이기용, 김종철, 모선희</t>
  </si>
  <si>
    <t>10-2014-0181177</t>
  </si>
  <si>
    <t>10-1635065</t>
  </si>
  <si>
    <t xml:space="preserve">사전 수처리 장치를 포함하는 스크러버 </t>
  </si>
  <si>
    <t>장순기, 박종민, 박진만, 박상준, 채명기, 김종윤, 이근환, 모선희, 김경민</t>
  </si>
  <si>
    <t>등록증 대기중</t>
  </si>
  <si>
    <t>10-2014-0181178</t>
  </si>
  <si>
    <t>반응기 내부에 수막이 형성되는 플라즈마 버너용 스크러버</t>
  </si>
  <si>
    <t>10-2014-0195598</t>
  </si>
  <si>
    <t>10-1635064</t>
  </si>
  <si>
    <t>스크러버의 버너</t>
  </si>
  <si>
    <t>전동근,이성욱,채명기,신현욱</t>
  </si>
  <si>
    <t>10-2015-0010727</t>
  </si>
  <si>
    <t>10-1657468</t>
  </si>
  <si>
    <t>난분해성 유해가스의 소각처리를 위한 배가스 전처리 장치 및 그 전처리장치를 이용한 배가스 전처리 방법</t>
  </si>
  <si>
    <t>정종국,이기용</t>
  </si>
  <si>
    <t>02-6395-2507, 국책과제-환경부 non-CO2</t>
  </si>
  <si>
    <t>10-2015-0010738</t>
  </si>
  <si>
    <t>난분해성 유해가스의 처리공정 시스템</t>
  </si>
  <si>
    <t>거절(진보성)</t>
  </si>
  <si>
    <t>PCT/KR2015/000764</t>
  </si>
  <si>
    <t>PCT/KR2015/000765</t>
  </si>
  <si>
    <t>10-2015-0019624</t>
  </si>
  <si>
    <t>보조진공수단이 구비된 공정설비용 배기라인  /우선권 주장</t>
  </si>
  <si>
    <t>전동근,신현욱,진용호,모선희</t>
  </si>
  <si>
    <t>10-2015-0019625</t>
  </si>
  <si>
    <t>10-1640395</t>
  </si>
  <si>
    <t>보조진공수단이 구비된 스크러버 /우선권 주장</t>
  </si>
  <si>
    <t>전동근,신현욱,진용호,김원기,문규동,모선희</t>
  </si>
  <si>
    <t>10-2015-0019626</t>
  </si>
  <si>
    <t>습식세정기능을 가지는 수봉식 진공펌프 /우선권 주장</t>
  </si>
  <si>
    <t>10-2015-0029723</t>
  </si>
  <si>
    <t>10-1652911</t>
  </si>
  <si>
    <t>스크러버의 수처리 탱크용 순환펌프</t>
  </si>
  <si>
    <t>박상준,박진만,전동근,이기용</t>
  </si>
  <si>
    <t>10-2015-0039052</t>
  </si>
  <si>
    <t>10-1666069</t>
  </si>
  <si>
    <t>반도체 폐가스 처리용 스크러버의 출력 저감방법 및 장치</t>
  </si>
  <si>
    <t>김원기,전동근,문규동,진용호,이창환</t>
  </si>
  <si>
    <t>10-2015-0096541</t>
  </si>
  <si>
    <t>10-1780254</t>
  </si>
  <si>
    <t>폐가스 정화장치용 측면화염버너장치(사이드연소 방식 버너장치)</t>
  </si>
  <si>
    <t>장순기,박종민,박진만,박상준,김종윤
성창현,이근관,모선회,김경민</t>
  </si>
  <si>
    <t>10-2015-0123691</t>
  </si>
  <si>
    <t>10-1717103</t>
  </si>
  <si>
    <t>전원 공급 장치와 그에 사용되는 전력제어부 및 그의 전원 제어방법</t>
  </si>
  <si>
    <t>이현진,이인희</t>
  </si>
  <si>
    <t>10-2015-0125530</t>
  </si>
  <si>
    <t>10-1720086</t>
  </si>
  <si>
    <t>김덕준,박상준,전동근,이기용,신현욱,문규동</t>
  </si>
  <si>
    <t>10-2015-0059415</t>
  </si>
  <si>
    <t>10-1617691</t>
  </si>
  <si>
    <t>화학기상증착공정(CVD)으로부터 발생되는 폐가스 정화장치</t>
  </si>
  <si>
    <t>정종국,이기용,김도훈</t>
  </si>
  <si>
    <t>10-2015-0059417</t>
  </si>
  <si>
    <t>10-1720987</t>
  </si>
  <si>
    <t xml:space="preserve">난분해성 유해가스의 처리 장치 및 방법 </t>
  </si>
  <si>
    <t>정종국, 이기용, 김도훈</t>
  </si>
  <si>
    <t>2015-252749</t>
  </si>
  <si>
    <t>6047652/JP</t>
  </si>
  <si>
    <t>통합형 반도체 폐가스 정화장치 (일본 )</t>
  </si>
  <si>
    <t>14/993,170</t>
  </si>
  <si>
    <t>201610023976.X</t>
  </si>
  <si>
    <t>통합형 반도체 폐가스 정화장치 (중국 )</t>
  </si>
  <si>
    <t>10-2016-0064323</t>
  </si>
  <si>
    <t>10-1860633</t>
  </si>
  <si>
    <t>플라즈마와 촉매를 적용한 하이브리드 건식 유해가스 처리 시스템 및 이의 운전 방법</t>
  </si>
  <si>
    <t>정종국, 이기용, 모선희, 이은미</t>
  </si>
  <si>
    <t>국책과제-환경부 씨앗기술</t>
  </si>
  <si>
    <t>2016-014736</t>
  </si>
  <si>
    <t>10-1774710</t>
  </si>
  <si>
    <t>플라즈마와 촉매를 이용한 하이브리드 건식 유해가스 처리 장치 및 이의 운전방법</t>
  </si>
  <si>
    <t>국책과제-환경부 Non-CO2</t>
  </si>
  <si>
    <t>10-2016-0164378</t>
  </si>
  <si>
    <t>10-1910347</t>
  </si>
  <si>
    <t>반도체 제조설비의 고도화 온도제어장치</t>
  </si>
  <si>
    <t>김종배 양승진 허재석 최치원 김제민 김형관 최용호</t>
  </si>
  <si>
    <t>10-2017-0059766</t>
  </si>
  <si>
    <t>열전소자모듈의 열교환기</t>
  </si>
  <si>
    <t>안세훈, 김병호, 김성완</t>
  </si>
  <si>
    <t>10-2017-0059767</t>
  </si>
  <si>
    <t>온도제어모듈의 응축방지시스템</t>
  </si>
  <si>
    <t>15/828,655</t>
  </si>
  <si>
    <t>김종배, 양승진, 허재석, 최지원, 김제민, 김형관, 최용호</t>
  </si>
  <si>
    <t>2017-228684</t>
  </si>
  <si>
    <t>2017-10-858160.3</t>
  </si>
  <si>
    <t>10-6135317</t>
  </si>
  <si>
    <t>10-2018-0158466</t>
  </si>
  <si>
    <t>플라즈마 및 유전가열 촉매 기반의 유해가스 처리 시스템</t>
  </si>
  <si>
    <t>정종국, 강연석, 정창구, 김영민, 이은미</t>
  </si>
  <si>
    <t>국책과제-WC300 R&amp;D</t>
  </si>
  <si>
    <t>10-2018-0068560</t>
  </si>
  <si>
    <t>입자를 포함하는 유체의 흐름을 제어하기 위한 매니폴드를 포함하는 미모 시스템</t>
  </si>
  <si>
    <t>최익성</t>
  </si>
  <si>
    <t>10-2018-0098052</t>
  </si>
  <si>
    <t>풀브릿지 부스트 컨버터를 활용한 능동형 PFC가 적용된 컨버터 시스템</t>
  </si>
  <si>
    <t>전원공급장치</t>
  </si>
  <si>
    <t>조은석, 이현진, 김기범</t>
  </si>
  <si>
    <t>10-2018-0098053</t>
  </si>
  <si>
    <t>능동형 PFC가 적용된 출력극성 가변형 벅컨버터 시스템</t>
  </si>
  <si>
    <t>10-2018-0103408</t>
  </si>
  <si>
    <t>흡착제를 이용하여 폐가스에 포함된 질소산화물을 제거하는 장치 및 방법</t>
  </si>
  <si>
    <t>스크러버</t>
  </si>
  <si>
    <t>정종국, 오주형, 이은미, 채명기</t>
  </si>
  <si>
    <t>10-2018-0103409</t>
  </si>
  <si>
    <t>흡착 ROTOR와 산화촉매를 이용한 모듈화 VOCs 제거 시스템 및 그 방법</t>
  </si>
  <si>
    <t>VOCAS</t>
  </si>
  <si>
    <t>정종국, 오현석, 오주형</t>
  </si>
  <si>
    <t>10-2018-0110866</t>
  </si>
  <si>
    <t>돌입전류 방지기능을 가진 3상 전파정류장치</t>
  </si>
  <si>
    <t>이현석, 조은석, 김기범</t>
  </si>
  <si>
    <t>PCT/KR2018/012204</t>
  </si>
  <si>
    <t>※ 기술자료 임치현황(대,중소기업 협력재단)</t>
  </si>
  <si>
    <t>No.</t>
  </si>
  <si>
    <t>구분</t>
  </si>
  <si>
    <t>사용인</t>
  </si>
  <si>
    <t>기술자료 임치</t>
  </si>
  <si>
    <t>삼성전자㈜</t>
  </si>
  <si>
    <t>정종국, 김영민</t>
    <phoneticPr fontId="6" type="noConversion"/>
  </si>
  <si>
    <t>특허법인 귀책사유로 취소후 재출원</t>
    <phoneticPr fontId="6" type="noConversion"/>
  </si>
  <si>
    <t>PCT/KR2019/000117</t>
    <phoneticPr fontId="6" type="noConversion"/>
  </si>
  <si>
    <t>정종국, 김영민</t>
    <phoneticPr fontId="6" type="noConversion"/>
  </si>
  <si>
    <t>10-2019-0000653</t>
    <phoneticPr fontId="6" type="noConversion"/>
  </si>
  <si>
    <t>국내</t>
    <phoneticPr fontId="6" type="noConversion"/>
  </si>
  <si>
    <t>스크러버</t>
    <phoneticPr fontId="6" type="noConversion"/>
  </si>
  <si>
    <t>보조진공수단이 구비된 공정설비용 배기라인  /우선권 주장</t>
    <phoneticPr fontId="6" type="noConversion"/>
  </si>
  <si>
    <t>전동근,신현욱,진용호,모선희</t>
    <phoneticPr fontId="6" type="noConversion"/>
  </si>
  <si>
    <t>유니스특허</t>
    <phoneticPr fontId="6" type="noConversion"/>
  </si>
  <si>
    <t>유니스특허</t>
    <phoneticPr fontId="6" type="noConversion"/>
  </si>
  <si>
    <t>11년차 연차료 불납/미존속판단</t>
    <phoneticPr fontId="6" type="noConversion"/>
  </si>
  <si>
    <t>20-0341827</t>
    <phoneticPr fontId="6" type="noConversion"/>
  </si>
  <si>
    <t>반도체 제조 설비의 온도 제어 대응속도 개선 구조</t>
    <phoneticPr fontId="6" type="noConversion"/>
  </si>
  <si>
    <t>20-2003-40740</t>
    <phoneticPr fontId="6" type="noConversion"/>
  </si>
  <si>
    <t>6연차료 미납</t>
    <phoneticPr fontId="6" type="noConversion"/>
  </si>
  <si>
    <t>20-349617</t>
    <phoneticPr fontId="6" type="noConversion"/>
  </si>
  <si>
    <t>O</t>
    <phoneticPr fontId="6" type="noConversion"/>
  </si>
  <si>
    <t>체결장치를 구비한 단열재</t>
    <phoneticPr fontId="6" type="noConversion"/>
  </si>
  <si>
    <t>김덕준, 김영덕</t>
    <phoneticPr fontId="6" type="noConversion"/>
  </si>
  <si>
    <t>특허</t>
    <phoneticPr fontId="6" type="noConversion"/>
  </si>
  <si>
    <t>등록/유지</t>
    <phoneticPr fontId="6" type="noConversion"/>
  </si>
  <si>
    <t>국내(공동)</t>
    <phoneticPr fontId="6" type="noConversion"/>
  </si>
  <si>
    <t>칠러</t>
    <phoneticPr fontId="6" type="noConversion"/>
  </si>
  <si>
    <t>국내</t>
    <phoneticPr fontId="6" type="noConversion"/>
  </si>
  <si>
    <t>X</t>
    <phoneticPr fontId="6" type="noConversion"/>
  </si>
  <si>
    <t>최 운 선</t>
    <phoneticPr fontId="6" type="noConversion"/>
  </si>
  <si>
    <t>습식 전기집진을 이용한 폐가스 정화처리장치</t>
    <phoneticPr fontId="6" type="noConversion"/>
  </si>
  <si>
    <t>실용신안</t>
    <phoneticPr fontId="6" type="noConversion"/>
  </si>
  <si>
    <t>특허등록에 의한 실용말소</t>
    <phoneticPr fontId="6" type="noConversion"/>
  </si>
  <si>
    <t>20-385461</t>
    <phoneticPr fontId="6" type="noConversion"/>
  </si>
  <si>
    <t>O</t>
    <phoneticPr fontId="6" type="noConversion"/>
  </si>
  <si>
    <t>폐가스 정화 처리장치의 가스 버너 노즐</t>
    <phoneticPr fontId="6" type="noConversion"/>
  </si>
  <si>
    <t>실용신안</t>
    <phoneticPr fontId="6" type="noConversion"/>
  </si>
  <si>
    <t>20-2005-426</t>
    <phoneticPr fontId="6" type="noConversion"/>
  </si>
  <si>
    <t>취소결정불복심판 기각</t>
    <phoneticPr fontId="6" type="noConversion"/>
  </si>
  <si>
    <t>20-383760</t>
    <phoneticPr fontId="6" type="noConversion"/>
  </si>
  <si>
    <t>최운선</t>
    <phoneticPr fontId="6" type="noConversion"/>
  </si>
  <si>
    <t>볼텍스튜브사용/존속</t>
    <phoneticPr fontId="6" type="noConversion"/>
  </si>
  <si>
    <t>폐가스 정화처리장치용 습식 유닛</t>
    <phoneticPr fontId="6" type="noConversion"/>
  </si>
  <si>
    <t>2005-0101830</t>
    <phoneticPr fontId="6" type="noConversion"/>
  </si>
  <si>
    <t>연차료 불납/미존속판단</t>
    <phoneticPr fontId="6" type="noConversion"/>
  </si>
  <si>
    <t>10-0711941</t>
    <phoneticPr fontId="6" type="noConversion"/>
  </si>
  <si>
    <t>폐가스 정화처리장치</t>
    <phoneticPr fontId="6" type="noConversion"/>
  </si>
  <si>
    <t>실용</t>
    <phoneticPr fontId="6" type="noConversion"/>
  </si>
  <si>
    <t>2005-0030557</t>
    <phoneticPr fontId="6" type="noConversion"/>
  </si>
  <si>
    <t>존속기간만료</t>
    <phoneticPr fontId="6" type="noConversion"/>
  </si>
  <si>
    <t>20-0405301</t>
    <phoneticPr fontId="6" type="noConversion"/>
  </si>
  <si>
    <t>폐가스 정화처리장치에 사용되는 헤드 유닛 및 그 제어장치</t>
    <phoneticPr fontId="6" type="noConversion"/>
  </si>
  <si>
    <t>2005-0030558</t>
    <phoneticPr fontId="6" type="noConversion"/>
  </si>
  <si>
    <t>20-0405302</t>
    <phoneticPr fontId="6" type="noConversion"/>
  </si>
  <si>
    <t>폐가스 정화처리장치의 연소챔버부</t>
    <phoneticPr fontId="6" type="noConversion"/>
  </si>
  <si>
    <t>20-2005-30561</t>
    <phoneticPr fontId="6" type="noConversion"/>
  </si>
  <si>
    <t>특허등록에 의한 실용말소</t>
    <phoneticPr fontId="6" type="noConversion"/>
  </si>
  <si>
    <t>20-405303</t>
    <phoneticPr fontId="6" type="noConversion"/>
  </si>
  <si>
    <t>폐가스 정화처리 장치</t>
    <phoneticPr fontId="6" type="noConversion"/>
  </si>
  <si>
    <t>2005-0107080</t>
    <phoneticPr fontId="6" type="noConversion"/>
  </si>
  <si>
    <t>11년차 연차료 불납/미존속판단/2016.10.07</t>
    <phoneticPr fontId="6" type="noConversion"/>
  </si>
  <si>
    <t>10-0650277</t>
    <phoneticPr fontId="6" type="noConversion"/>
  </si>
  <si>
    <t>폐가스 정화처리장치에 사용하는 버너조립체의 챔버구조</t>
    <phoneticPr fontId="6" type="noConversion"/>
  </si>
  <si>
    <t>2005-0107079</t>
    <phoneticPr fontId="6" type="noConversion"/>
  </si>
  <si>
    <t>10-0650937</t>
    <phoneticPr fontId="6" type="noConversion"/>
  </si>
  <si>
    <t>폐가스 정화처리장치의 버너조립체</t>
    <phoneticPr fontId="6" type="noConversion"/>
  </si>
  <si>
    <t>2005-0031812</t>
    <phoneticPr fontId="6" type="noConversion"/>
  </si>
  <si>
    <t>20-0407845</t>
    <phoneticPr fontId="6" type="noConversion"/>
  </si>
  <si>
    <t>국외(대만)</t>
    <phoneticPr fontId="6" type="noConversion"/>
  </si>
  <si>
    <t>포기</t>
    <phoneticPr fontId="6" type="noConversion"/>
  </si>
  <si>
    <t>I274129</t>
    <phoneticPr fontId="6" type="noConversion"/>
  </si>
  <si>
    <t>폐가스 정화처리장치(대만)</t>
    <phoneticPr fontId="6" type="noConversion"/>
  </si>
  <si>
    <t>국외(일본)</t>
    <phoneticPr fontId="6" type="noConversion"/>
  </si>
  <si>
    <t>등록유지</t>
    <phoneticPr fontId="6" type="noConversion"/>
  </si>
  <si>
    <t>2005-0126721</t>
    <phoneticPr fontId="6" type="noConversion"/>
  </si>
  <si>
    <t>등록유지결정(2017.05) 3년유지</t>
    <phoneticPr fontId="6" type="noConversion"/>
  </si>
  <si>
    <t>10-0719225</t>
    <phoneticPr fontId="6" type="noConversion"/>
  </si>
  <si>
    <t>반도체 제조 공정용 온도조절 시스템</t>
    <phoneticPr fontId="6" type="noConversion"/>
  </si>
  <si>
    <t>송 경 호</t>
    <phoneticPr fontId="6" type="noConversion"/>
  </si>
  <si>
    <t>플라즈마 토치</t>
    <phoneticPr fontId="6" type="noConversion"/>
  </si>
  <si>
    <t>플라즈마 토치를 이용한 폐가스 처리장치</t>
    <phoneticPr fontId="6" type="noConversion"/>
  </si>
  <si>
    <t>2006-0015186</t>
    <phoneticPr fontId="6" type="noConversion"/>
  </si>
  <si>
    <t>20-0425108</t>
    <phoneticPr fontId="6" type="noConversion"/>
  </si>
  <si>
    <t>플라즈마 토치의 워킹 가스 공급기</t>
    <phoneticPr fontId="6" type="noConversion"/>
  </si>
  <si>
    <t>20-2006-15205</t>
    <phoneticPr fontId="6" type="noConversion"/>
  </si>
  <si>
    <t>20-0424378</t>
    <phoneticPr fontId="6" type="noConversion"/>
  </si>
  <si>
    <t>20-2006-15206</t>
    <phoneticPr fontId="6" type="noConversion"/>
  </si>
  <si>
    <t>20-425109</t>
    <phoneticPr fontId="6" type="noConversion"/>
  </si>
  <si>
    <t>2006-0015365</t>
    <phoneticPr fontId="6" type="noConversion"/>
  </si>
  <si>
    <t>20-0425668</t>
    <phoneticPr fontId="6" type="noConversion"/>
  </si>
  <si>
    <t>맥동방지장치</t>
    <phoneticPr fontId="6" type="noConversion"/>
  </si>
  <si>
    <t>최 윤 경</t>
    <phoneticPr fontId="6" type="noConversion"/>
  </si>
  <si>
    <t>국외(미국)</t>
    <phoneticPr fontId="6" type="noConversion"/>
  </si>
  <si>
    <t>11/474,624</t>
    <phoneticPr fontId="6" type="noConversion"/>
  </si>
  <si>
    <t>국외(유럽)</t>
    <phoneticPr fontId="6" type="noConversion"/>
  </si>
  <si>
    <t>플라즈마 토치를 이용한 폐가스 처리장치(유럽)</t>
    <phoneticPr fontId="6" type="noConversion"/>
  </si>
  <si>
    <t>2006-184158</t>
    <phoneticPr fontId="6" type="noConversion"/>
  </si>
  <si>
    <t>플라즈마 토치를 이용한 폐가스 처리장치(일본)</t>
    <phoneticPr fontId="6" type="noConversion"/>
  </si>
  <si>
    <t>국외(PCT)</t>
    <phoneticPr fontId="6" type="noConversion"/>
  </si>
  <si>
    <t>PCT/KR2006/005595</t>
    <phoneticPr fontId="6" type="noConversion"/>
  </si>
  <si>
    <t>반도체 제조공정용 온도조절 시스템 (PCT)</t>
    <phoneticPr fontId="6" type="noConversion"/>
  </si>
  <si>
    <t>송경호</t>
    <phoneticPr fontId="6" type="noConversion"/>
  </si>
  <si>
    <t>2007-0000642</t>
    <phoneticPr fontId="6" type="noConversion"/>
  </si>
  <si>
    <t>반도체 제조장비의 칠러 시스템</t>
    <phoneticPr fontId="6" type="noConversion"/>
  </si>
  <si>
    <t>송경호/조봉현</t>
    <phoneticPr fontId="6" type="noConversion"/>
  </si>
  <si>
    <t>등록/포기</t>
    <phoneticPr fontId="6" type="noConversion"/>
  </si>
  <si>
    <t>2007-0001382</t>
    <phoneticPr fontId="6" type="noConversion"/>
  </si>
  <si>
    <t>10-0858528</t>
    <phoneticPr fontId="6" type="noConversion"/>
  </si>
  <si>
    <t>반도체 제조장비의 웨이퍼척 냉각시스템</t>
    <phoneticPr fontId="6" type="noConversion"/>
  </si>
  <si>
    <t>조 봉 현</t>
    <phoneticPr fontId="6" type="noConversion"/>
  </si>
  <si>
    <t>2007-0003677</t>
    <phoneticPr fontId="6" type="noConversion"/>
  </si>
  <si>
    <t>10-0875287</t>
    <phoneticPr fontId="6" type="noConversion"/>
  </si>
  <si>
    <t>반도체 제조장비용 잠열재 파이프</t>
    <phoneticPr fontId="6" type="noConversion"/>
  </si>
  <si>
    <t>송경호/오지은</t>
    <phoneticPr fontId="6" type="noConversion"/>
  </si>
  <si>
    <t>PCT/KR2007/000289</t>
    <phoneticPr fontId="6" type="noConversion"/>
  </si>
  <si>
    <t>반도체 제조장비의 칠러 시스템(PCT)</t>
    <phoneticPr fontId="6" type="noConversion"/>
  </si>
  <si>
    <t>송경호, 조봉현</t>
    <phoneticPr fontId="6" type="noConversion"/>
  </si>
  <si>
    <t>2007-0026679</t>
    <phoneticPr fontId="6" type="noConversion"/>
  </si>
  <si>
    <t>10-0832851</t>
    <phoneticPr fontId="6" type="noConversion"/>
  </si>
  <si>
    <t>상변환물질을 이용한 잠열 축열식 연료전지용 열저장 시스템</t>
    <phoneticPr fontId="6" type="noConversion"/>
  </si>
  <si>
    <t>송경호/홍성철/전범수</t>
    <phoneticPr fontId="6" type="noConversion"/>
  </si>
  <si>
    <t>한별국제특허</t>
    <phoneticPr fontId="6" type="noConversion"/>
  </si>
  <si>
    <t>2007-0038392</t>
    <phoneticPr fontId="6" type="noConversion"/>
  </si>
  <si>
    <t>10-0858529</t>
    <phoneticPr fontId="6" type="noConversion"/>
  </si>
  <si>
    <t>반도체 제조장비의 온도제어장치</t>
    <phoneticPr fontId="6" type="noConversion"/>
  </si>
  <si>
    <t>송경호/최현석</t>
    <phoneticPr fontId="6" type="noConversion"/>
  </si>
  <si>
    <t>2007-0051387</t>
    <phoneticPr fontId="6" type="noConversion"/>
  </si>
  <si>
    <t>폐가스 정화 처리 장치 및 폐가스 정화 처리 방법</t>
    <phoneticPr fontId="6" type="noConversion"/>
  </si>
  <si>
    <t>이정우</t>
    <phoneticPr fontId="6" type="noConversion"/>
  </si>
  <si>
    <t>폐가스 정화 처리 장치 (Device for purifying exhausted gas)</t>
    <phoneticPr fontId="6" type="noConversion"/>
  </si>
  <si>
    <t>이정우/김태현</t>
    <phoneticPr fontId="6" type="noConversion"/>
  </si>
  <si>
    <t>2007-0075770</t>
    <phoneticPr fontId="6" type="noConversion"/>
  </si>
  <si>
    <t>10-0860599</t>
    <phoneticPr fontId="6" type="noConversion"/>
  </si>
  <si>
    <t>플라즈마 토치를 이용한 폐가스연소장치</t>
    <phoneticPr fontId="6" type="noConversion"/>
  </si>
  <si>
    <t>2007-0075701</t>
    <phoneticPr fontId="6" type="noConversion"/>
  </si>
  <si>
    <t>10-0860598</t>
    <phoneticPr fontId="6" type="noConversion"/>
  </si>
  <si>
    <t>폐가스연소장치의 가스분사노즐</t>
    <phoneticPr fontId="6" type="noConversion"/>
  </si>
  <si>
    <t>거절</t>
    <phoneticPr fontId="6" type="noConversion"/>
  </si>
  <si>
    <t>2007-0094153</t>
    <phoneticPr fontId="6" type="noConversion"/>
  </si>
  <si>
    <t>거절결정</t>
    <phoneticPr fontId="6" type="noConversion"/>
  </si>
  <si>
    <t>히팅자켓 제어 시스템</t>
    <phoneticPr fontId="6" type="noConversion"/>
  </si>
  <si>
    <t>이정수</t>
    <phoneticPr fontId="6" type="noConversion"/>
  </si>
  <si>
    <t>다인특허</t>
    <phoneticPr fontId="6" type="noConversion"/>
  </si>
  <si>
    <t>2007-0105057</t>
    <phoneticPr fontId="6" type="noConversion"/>
  </si>
  <si>
    <t>등록유지 결정 (2017.09.11)</t>
    <phoneticPr fontId="6" type="noConversion"/>
  </si>
  <si>
    <t>반도체 제조 장비의 온도 조절 시스템</t>
    <phoneticPr fontId="6" type="noConversion"/>
  </si>
  <si>
    <t>PCT/KR2007/005642</t>
    <phoneticPr fontId="6" type="noConversion"/>
  </si>
  <si>
    <t>반도체 제조 장비의 온도조절 시스템(PCT)</t>
    <phoneticPr fontId="6" type="noConversion"/>
  </si>
  <si>
    <t>디자인</t>
    <phoneticPr fontId="6" type="noConversion"/>
  </si>
  <si>
    <t>2007-0047957</t>
    <phoneticPr fontId="6" type="noConversion"/>
  </si>
  <si>
    <t>30-0492761</t>
    <phoneticPr fontId="6" type="noConversion"/>
  </si>
  <si>
    <t>잠열재 파이프</t>
    <phoneticPr fontId="6" type="noConversion"/>
  </si>
  <si>
    <t>오지은</t>
    <phoneticPr fontId="6" type="noConversion"/>
  </si>
  <si>
    <t>누수방식의 전기 집진기</t>
    <phoneticPr fontId="6" type="noConversion"/>
  </si>
  <si>
    <t>김태현/유국열/성창현</t>
    <phoneticPr fontId="6" type="noConversion"/>
  </si>
  <si>
    <t>2008-0083086</t>
    <phoneticPr fontId="6" type="noConversion"/>
  </si>
  <si>
    <t>전향연소방식의 폐가스연소장치</t>
    <phoneticPr fontId="6" type="noConversion"/>
  </si>
  <si>
    <t>채명기 외 8인</t>
    <phoneticPr fontId="6" type="noConversion"/>
  </si>
  <si>
    <t>2008-0125813</t>
    <phoneticPr fontId="6" type="noConversion"/>
  </si>
  <si>
    <t>10-1033012</t>
    <phoneticPr fontId="6" type="noConversion"/>
  </si>
  <si>
    <t>산소발생기, 산소농도 조절기 및 이를 구비한 스크러버장치</t>
    <phoneticPr fontId="6" type="noConversion"/>
  </si>
  <si>
    <t>김태현/이정우</t>
    <phoneticPr fontId="6" type="noConversion"/>
  </si>
  <si>
    <t>12/738,553</t>
    <phoneticPr fontId="6" type="noConversion"/>
  </si>
  <si>
    <t>반도체 제조 장비의 온도조절 시스템(미국)</t>
    <phoneticPr fontId="6" type="noConversion"/>
  </si>
  <si>
    <t>조봉현, 은창우, 최현석, 이상곤, 이광명, 이인주, 최용호, 안승국, 박철오</t>
    <phoneticPr fontId="6" type="noConversion"/>
  </si>
  <si>
    <t>2010-0069925</t>
    <phoneticPr fontId="6" type="noConversion"/>
  </si>
  <si>
    <t>체중 측정이 가능한 소변기</t>
    <phoneticPr fontId="6" type="noConversion"/>
  </si>
  <si>
    <t>2010-0076123</t>
    <phoneticPr fontId="6" type="noConversion"/>
  </si>
  <si>
    <t>존속/구두확인(손지현ES)</t>
    <phoneticPr fontId="6" type="noConversion"/>
  </si>
  <si>
    <t>폐 가스 연소장치</t>
    <phoneticPr fontId="6" type="noConversion"/>
  </si>
  <si>
    <t>이영춘/장순기/이재복/   노완기</t>
    <phoneticPr fontId="6" type="noConversion"/>
  </si>
  <si>
    <t>2010-0076125</t>
    <phoneticPr fontId="6" type="noConversion"/>
  </si>
  <si>
    <t>2010-0077611</t>
    <phoneticPr fontId="6" type="noConversion"/>
  </si>
  <si>
    <t>PFCs 가스 분해 장치 및 방법</t>
    <phoneticPr fontId="6" type="noConversion"/>
  </si>
  <si>
    <t>이영춘/장순기/이재복/이성욱</t>
    <phoneticPr fontId="6" type="noConversion"/>
  </si>
  <si>
    <t>2010-0094032</t>
    <phoneticPr fontId="6" type="noConversion"/>
  </si>
  <si>
    <t>가스 분리막을 이용한 반도체 및 에씨디용 설비 가스 재생 공급장치 및 가스재생 공급방법</t>
    <phoneticPr fontId="6" type="noConversion"/>
  </si>
  <si>
    <t>김명진</t>
    <phoneticPr fontId="6" type="noConversion"/>
  </si>
  <si>
    <t>2011-0014637</t>
    <phoneticPr fontId="6" type="noConversion"/>
  </si>
  <si>
    <t>이동식 전기 자동차 충전 시스템</t>
    <phoneticPr fontId="6" type="noConversion"/>
  </si>
  <si>
    <t>2011-0131409</t>
    <phoneticPr fontId="6" type="noConversion"/>
  </si>
  <si>
    <t>사업 포기로 이후 진행 안함</t>
    <phoneticPr fontId="6" type="noConversion"/>
  </si>
  <si>
    <t>10-1221036</t>
    <phoneticPr fontId="6" type="noConversion"/>
  </si>
  <si>
    <t>슬릿 코터를 이용하는 디스플레이 패널용 커버 부재 접합 장치</t>
    <phoneticPr fontId="6" type="noConversion"/>
  </si>
  <si>
    <t>박필석/김병극</t>
    <phoneticPr fontId="6" type="noConversion"/>
  </si>
  <si>
    <t>2011-0135502</t>
    <phoneticPr fontId="6" type="noConversion"/>
  </si>
  <si>
    <t>10-1323720</t>
    <phoneticPr fontId="6" type="noConversion"/>
  </si>
  <si>
    <t>폐가스 처리용 화염 회전 연소 버너</t>
    <phoneticPr fontId="6" type="noConversion"/>
  </si>
  <si>
    <t>채명기/전재두/정종국</t>
    <phoneticPr fontId="6" type="noConversion"/>
  </si>
  <si>
    <t>2012-0016332</t>
    <phoneticPr fontId="6" type="noConversion"/>
  </si>
  <si>
    <t>스크러버 장비의 에너지 저감용 제어 장치 및 그 방법과 시스템</t>
    <phoneticPr fontId="6" type="noConversion"/>
  </si>
  <si>
    <t>이재복/이정우/전재두/노완기/채명기</t>
    <phoneticPr fontId="6" type="noConversion"/>
  </si>
  <si>
    <t>사용중인 기술로, 연차료 납부</t>
    <phoneticPr fontId="6" type="noConversion"/>
  </si>
  <si>
    <t>10-1406065</t>
    <phoneticPr fontId="6" type="noConversion"/>
  </si>
  <si>
    <t>선회류 예혼합 저공해 연소장치</t>
    <phoneticPr fontId="6" type="noConversion"/>
  </si>
  <si>
    <t>2012-0031001</t>
    <phoneticPr fontId="6" type="noConversion"/>
  </si>
  <si>
    <t>도포액 재활용이 용이한 슬릿코터 및 도포액 재활용 구조</t>
    <phoneticPr fontId="6" type="noConversion"/>
  </si>
  <si>
    <t>2012-0031576</t>
    <phoneticPr fontId="6" type="noConversion"/>
  </si>
  <si>
    <t>10-1374813</t>
    <phoneticPr fontId="6" type="noConversion"/>
  </si>
  <si>
    <t>판재 자세 조절 장치</t>
    <phoneticPr fontId="6" type="noConversion"/>
  </si>
  <si>
    <t>과불화 화합물 처리 장치 및 방법</t>
    <phoneticPr fontId="6" type="noConversion"/>
  </si>
  <si>
    <t>정종국/채명기/전재두/김종철</t>
    <phoneticPr fontId="6" type="noConversion"/>
  </si>
  <si>
    <t>2012-0074034</t>
    <phoneticPr fontId="6" type="noConversion"/>
  </si>
  <si>
    <t>10-1401349</t>
    <phoneticPr fontId="6" type="noConversion"/>
  </si>
  <si>
    <t>반도체 제조설비의 칠러장치 및 그 제어방법</t>
    <phoneticPr fontId="6" type="noConversion"/>
  </si>
  <si>
    <t>최기봉/김병호/허재석</t>
    <phoneticPr fontId="6" type="noConversion"/>
  </si>
  <si>
    <t>2012-0078284</t>
    <phoneticPr fontId="6" type="noConversion"/>
  </si>
  <si>
    <t>펌프의 수명 예측 방법 및 이를 이용한 수명 예측 시스템</t>
    <phoneticPr fontId="6" type="noConversion"/>
  </si>
  <si>
    <t>이석찬/조영인/정민섭</t>
    <phoneticPr fontId="6" type="noConversion"/>
  </si>
  <si>
    <t>2012-0093063</t>
    <phoneticPr fontId="6" type="noConversion"/>
  </si>
  <si>
    <t>10-1401350</t>
    <phoneticPr fontId="6" type="noConversion"/>
  </si>
  <si>
    <t>반도체 제조설비의 온도제어 장치 및 그 제어방법</t>
    <phoneticPr fontId="6" type="noConversion"/>
  </si>
  <si>
    <t>최기봉/안세훈/김병호</t>
    <phoneticPr fontId="6" type="noConversion"/>
  </si>
  <si>
    <t>CO,Nox 개별 제어 방식을 이용한 저공해 연소방법</t>
    <phoneticPr fontId="6" type="noConversion"/>
  </si>
  <si>
    <t>김종철/정종국/이성욱/노완기/김선호/강석호</t>
    <phoneticPr fontId="6" type="noConversion"/>
  </si>
  <si>
    <t>2012-0114897</t>
    <phoneticPr fontId="6" type="noConversion"/>
  </si>
  <si>
    <t>10-1470921</t>
    <phoneticPr fontId="6" type="noConversion"/>
  </si>
  <si>
    <t>기판 합착장치 및 기판 합착방법</t>
    <phoneticPr fontId="6" type="noConversion"/>
  </si>
  <si>
    <t>박필석/김병극/이정보/문장수</t>
    <phoneticPr fontId="6" type="noConversion"/>
  </si>
  <si>
    <t>13/663159</t>
    <phoneticPr fontId="6" type="noConversion"/>
  </si>
  <si>
    <t>김종철/정종국/이성욱/김선호/김원기/노완기</t>
    <phoneticPr fontId="6" type="noConversion"/>
  </si>
  <si>
    <t>10-2012-121431</t>
    <phoneticPr fontId="6" type="noConversion"/>
  </si>
  <si>
    <t>포기(미지정)</t>
    <phoneticPr fontId="6" type="noConversion"/>
  </si>
  <si>
    <t>VOC 처리 시스템용 VOC 처리 로터의 소화제어 장치 및 그 방법</t>
    <phoneticPr fontId="6" type="noConversion"/>
  </si>
  <si>
    <t>정종국, 채명기, 김병천, 김종철, 신지훈</t>
    <phoneticPr fontId="6" type="noConversion"/>
  </si>
  <si>
    <t>2012-239853</t>
    <phoneticPr fontId="6" type="noConversion"/>
  </si>
  <si>
    <t>김종철/정종국/이성욱/   노완기/김선호/강석호</t>
    <phoneticPr fontId="6" type="noConversion"/>
  </si>
  <si>
    <t>2012-0136753</t>
    <phoneticPr fontId="6" type="noConversion"/>
  </si>
  <si>
    <t>폐가스 정화처리용 순환수 공급 및 배출시스템</t>
    <phoneticPr fontId="6" type="noConversion"/>
  </si>
  <si>
    <t>김종철/장순기/최윤경/    이재복/채명기</t>
    <phoneticPr fontId="6" type="noConversion"/>
  </si>
  <si>
    <t>국외(중국)</t>
    <phoneticPr fontId="6" type="noConversion"/>
  </si>
  <si>
    <t>판재용 평탄 유지 장치</t>
    <phoneticPr fontId="6" type="noConversion"/>
  </si>
  <si>
    <t>박필석,김병극</t>
    <phoneticPr fontId="6" type="noConversion"/>
  </si>
  <si>
    <t>사업포기로 이후 진행 안함</t>
    <phoneticPr fontId="6" type="noConversion"/>
  </si>
  <si>
    <t>김병극/이정보/문장수</t>
    <phoneticPr fontId="6" type="noConversion"/>
  </si>
  <si>
    <t xml:space="preserve">2012-271970 </t>
    <phoneticPr fontId="6" type="noConversion"/>
  </si>
  <si>
    <t>13/726,262</t>
    <phoneticPr fontId="6" type="noConversion"/>
  </si>
  <si>
    <t>과불화 화합물 처리 장치 및 방법(미국)</t>
    <phoneticPr fontId="6" type="noConversion"/>
  </si>
  <si>
    <t>정종국, 채명기, 전재두, 김종철</t>
    <phoneticPr fontId="6" type="noConversion"/>
  </si>
  <si>
    <t>상표</t>
    <phoneticPr fontId="6" type="noConversion"/>
  </si>
  <si>
    <t>41-2013-1568</t>
    <phoneticPr fontId="6" type="noConversion"/>
  </si>
  <si>
    <t>제37류, 글로벌스탠다드테크놀로지</t>
    <phoneticPr fontId="6" type="noConversion"/>
  </si>
  <si>
    <t>41-2013-1569</t>
    <phoneticPr fontId="6" type="noConversion"/>
  </si>
  <si>
    <t>제40류, 글로벌스탠다드테크놀로지</t>
    <phoneticPr fontId="6" type="noConversion"/>
  </si>
  <si>
    <t>41-2013-1570</t>
    <phoneticPr fontId="6" type="noConversion"/>
  </si>
  <si>
    <t>제37류, GLOBAL STANDARD TECHNOLOGY</t>
    <phoneticPr fontId="6" type="noConversion"/>
  </si>
  <si>
    <t>41-2013-1571</t>
    <phoneticPr fontId="6" type="noConversion"/>
  </si>
  <si>
    <t>제40류, GLOBAL STANDARD TECHNOLOGY</t>
    <phoneticPr fontId="6" type="noConversion"/>
  </si>
  <si>
    <t>2013-0036189</t>
    <phoneticPr fontId="6" type="noConversion"/>
  </si>
  <si>
    <t>공정 가스 정화장치를 구비한 누출가스 자동 제어 시스템</t>
    <phoneticPr fontId="6" type="noConversion"/>
  </si>
  <si>
    <t>장순기/김종철/채명기</t>
    <phoneticPr fontId="6" type="noConversion"/>
  </si>
  <si>
    <t>2013-0060103</t>
    <phoneticPr fontId="6" type="noConversion"/>
  </si>
  <si>
    <t>2013-0062312</t>
    <phoneticPr fontId="6" type="noConversion"/>
  </si>
  <si>
    <t>폐가스 정화처리용 부산물 제거유닛 및 이를 포함한 폐가스 정화처리장치</t>
    <phoneticPr fontId="6" type="noConversion"/>
  </si>
  <si>
    <t>노완기/이성욱</t>
    <phoneticPr fontId="6" type="noConversion"/>
  </si>
  <si>
    <t>10-2014-0014124</t>
    <phoneticPr fontId="6" type="noConversion"/>
  </si>
  <si>
    <t>우선권주장출원으로인한 포기(미지정)</t>
    <phoneticPr fontId="6" type="noConversion"/>
  </si>
  <si>
    <t>보조진공수단이 구비된 반도체공정설비용 배기라인</t>
    <phoneticPr fontId="6" type="noConversion"/>
  </si>
  <si>
    <t>전동근, 모선희, 진용호, 신현욱</t>
    <phoneticPr fontId="6" type="noConversion"/>
  </si>
  <si>
    <t>10-2014-0014125</t>
    <phoneticPr fontId="6" type="noConversion"/>
  </si>
  <si>
    <t>보조진공수단이 구비된 스크러버</t>
    <phoneticPr fontId="6" type="noConversion"/>
  </si>
  <si>
    <t>전동근, 모선희, 진용호, 신현욱, 김원기, 문규동</t>
    <phoneticPr fontId="6" type="noConversion"/>
  </si>
  <si>
    <t>10-2014-0014126</t>
    <phoneticPr fontId="6" type="noConversion"/>
  </si>
  <si>
    <t>습식세정기능을 가지는 수봉식 진공펌프</t>
    <phoneticPr fontId="6" type="noConversion"/>
  </si>
  <si>
    <t>사전 수처리 기능을 가지는 스크러버</t>
    <phoneticPr fontId="6" type="noConversion"/>
  </si>
  <si>
    <t>박상준 / 채명기 /장순기</t>
    <phoneticPr fontId="6" type="noConversion"/>
  </si>
  <si>
    <t>10-2014-0081047</t>
    <phoneticPr fontId="6" type="noConversion"/>
  </si>
  <si>
    <t>거절결정에 따른 등록포기(2016.11.14)</t>
    <phoneticPr fontId="6" type="noConversion"/>
  </si>
  <si>
    <t>반응기 내벽에 수막이 형성되는 스크러버</t>
    <phoneticPr fontId="6" type="noConversion"/>
  </si>
  <si>
    <t>박상준,전동근,이기용,장순기,모선희</t>
    <phoneticPr fontId="6" type="noConversion"/>
  </si>
  <si>
    <t>10-2014-0081046</t>
    <phoneticPr fontId="6" type="noConversion"/>
  </si>
  <si>
    <t>예열기능을 가지는 스크러버</t>
    <phoneticPr fontId="6" type="noConversion"/>
  </si>
  <si>
    <t>박상준, 전동근, 이기용, 김종철, 모선희</t>
    <phoneticPr fontId="6" type="noConversion"/>
  </si>
  <si>
    <t>10-1635065</t>
    <phoneticPr fontId="6" type="noConversion"/>
  </si>
  <si>
    <t xml:space="preserve">사전 수처리 장치를 포함하는 스크러버 </t>
    <phoneticPr fontId="6" type="noConversion"/>
  </si>
  <si>
    <t>등록증 대기중</t>
    <phoneticPr fontId="6" type="noConversion"/>
  </si>
  <si>
    <t>등록결정(12/14)</t>
    <phoneticPr fontId="6" type="noConversion"/>
  </si>
  <si>
    <t>10-1698417</t>
    <phoneticPr fontId="6" type="noConversion"/>
  </si>
  <si>
    <t>반응기 내부에 수막이 형성되는 플라즈마 버너용 스크러버</t>
    <phoneticPr fontId="6" type="noConversion"/>
  </si>
  <si>
    <t>박상준, 전동근, 이기용, 신현욱</t>
    <phoneticPr fontId="6" type="noConversion"/>
  </si>
  <si>
    <t>10-2014-0195598</t>
    <phoneticPr fontId="6" type="noConversion"/>
  </si>
  <si>
    <t>10-1635064</t>
    <phoneticPr fontId="6" type="noConversion"/>
  </si>
  <si>
    <t>스크러버의 버너</t>
    <phoneticPr fontId="6" type="noConversion"/>
  </si>
  <si>
    <t>전동근,이성욱,채명기,신현욱</t>
    <phoneticPr fontId="6" type="noConversion"/>
  </si>
  <si>
    <t>10-2015-0010727</t>
    <phoneticPr fontId="6" type="noConversion"/>
  </si>
  <si>
    <t>10-1657468</t>
    <phoneticPr fontId="6" type="noConversion"/>
  </si>
  <si>
    <t>난분해성 유해가스의 소각처리를 위한 배가스 전처리 장치 및 그 전처리장치를 이용한 배가스 전처리 방법</t>
    <phoneticPr fontId="6" type="noConversion"/>
  </si>
  <si>
    <t>정종국,이기용</t>
    <phoneticPr fontId="6" type="noConversion"/>
  </si>
  <si>
    <t>아이퍼스</t>
    <phoneticPr fontId="6" type="noConversion"/>
  </si>
  <si>
    <t>02-6395-2507, 국책과제-환경부 non-CO2</t>
    <phoneticPr fontId="6" type="noConversion"/>
  </si>
  <si>
    <t>10-2015-0010738</t>
    <phoneticPr fontId="6" type="noConversion"/>
  </si>
  <si>
    <t>거절 (2016-06-29/진보성)</t>
    <phoneticPr fontId="6" type="noConversion"/>
  </si>
  <si>
    <t>난분해성 유해가스의 처리공정 시스템</t>
    <phoneticPr fontId="6" type="noConversion"/>
  </si>
  <si>
    <t>PCT/KR2015/000764</t>
    <phoneticPr fontId="6" type="noConversion"/>
  </si>
  <si>
    <t>PCT/KR2015/000765</t>
    <phoneticPr fontId="6" type="noConversion"/>
  </si>
  <si>
    <t>10-2015-0019624</t>
    <phoneticPr fontId="6" type="noConversion"/>
  </si>
  <si>
    <t>10-1640395</t>
    <phoneticPr fontId="6" type="noConversion"/>
  </si>
  <si>
    <t>보조진공수단이 구비된 스크러버 /우선권 주장</t>
    <phoneticPr fontId="6" type="noConversion"/>
  </si>
  <si>
    <t>전동근,신현욱,진용호,김원기,문규동,모선희</t>
    <phoneticPr fontId="6" type="noConversion"/>
  </si>
  <si>
    <t>10-2015-0019626</t>
    <phoneticPr fontId="6" type="noConversion"/>
  </si>
  <si>
    <t>거절결정 인정 (170113)</t>
    <phoneticPr fontId="6" type="noConversion"/>
  </si>
  <si>
    <t>습식세정기능을 가지는 수봉식 진공펌프 /우선권 주장</t>
    <phoneticPr fontId="6" type="noConversion"/>
  </si>
  <si>
    <t>10-1652911</t>
    <phoneticPr fontId="6" type="noConversion"/>
  </si>
  <si>
    <t>스크러버의 수처리 탱크용 순환펌프</t>
    <phoneticPr fontId="6" type="noConversion"/>
  </si>
  <si>
    <t>박상준,박진만,전동근,이기용</t>
    <phoneticPr fontId="6" type="noConversion"/>
  </si>
  <si>
    <t>10-2015-0039052</t>
    <phoneticPr fontId="7" type="noConversion"/>
  </si>
  <si>
    <t>10-1666069</t>
    <phoneticPr fontId="6" type="noConversion"/>
  </si>
  <si>
    <t>반도체 폐가스 처리용 스크러버의 출력 저감방법 및 장치</t>
    <phoneticPr fontId="7" type="noConversion"/>
  </si>
  <si>
    <t>김원기,전동근,문규동,진용호,이창환</t>
    <phoneticPr fontId="7" type="noConversion"/>
  </si>
  <si>
    <t>10-2015-0096541</t>
    <phoneticPr fontId="6" type="noConversion"/>
  </si>
  <si>
    <t>등록결정(2017/09/06)</t>
    <phoneticPr fontId="6" type="noConversion"/>
  </si>
  <si>
    <t>10-1780254</t>
    <phoneticPr fontId="6" type="noConversion"/>
  </si>
  <si>
    <t>폐가스 정화장치용 측면화염버너장치(사이드연소 방식 버너장치)</t>
    <phoneticPr fontId="6" type="noConversion"/>
  </si>
  <si>
    <t>장순기,박종민,박진만,박상준,김종윤, 성창현,이근환,모선회,김경민</t>
    <phoneticPr fontId="6" type="noConversion"/>
  </si>
  <si>
    <t>등록결정(03/06)</t>
    <phoneticPr fontId="6" type="noConversion"/>
  </si>
  <si>
    <t>전원 공급 장치와 그에 사용되는 전력제어부 및 그의 전원 제어방법</t>
    <phoneticPr fontId="6" type="noConversion"/>
  </si>
  <si>
    <t>이현진,이인희</t>
    <phoneticPr fontId="6" type="noConversion"/>
  </si>
  <si>
    <t>10-2015-0125530</t>
    <phoneticPr fontId="6" type="noConversion"/>
  </si>
  <si>
    <t>등록결정(03/08)</t>
    <phoneticPr fontId="6" type="noConversion"/>
  </si>
  <si>
    <t>10-1720086</t>
    <phoneticPr fontId="6" type="noConversion"/>
  </si>
  <si>
    <t>통합형 반도체 폐가스 정화장치</t>
    <phoneticPr fontId="6" type="noConversion"/>
  </si>
  <si>
    <t>김덕준,박상준,전동근,이기용,신현욱,문규동</t>
    <phoneticPr fontId="6" type="noConversion"/>
  </si>
  <si>
    <t>GAIA</t>
    <phoneticPr fontId="6" type="noConversion"/>
  </si>
  <si>
    <t>등록결정</t>
    <phoneticPr fontId="6" type="noConversion"/>
  </si>
  <si>
    <t>화학기상증착공정(CVD)으로부터 발생되는 폐가스 정화장치</t>
    <phoneticPr fontId="6" type="noConversion"/>
  </si>
  <si>
    <t>정종국,이기용,김도훈</t>
    <phoneticPr fontId="6" type="noConversion"/>
  </si>
  <si>
    <t xml:space="preserve">난분해성 유해가스의 처리 장치 및 방법 </t>
    <phoneticPr fontId="6" type="noConversion"/>
  </si>
  <si>
    <t>정종국, 이기용, 김도훈</t>
    <phoneticPr fontId="6" type="noConversion"/>
  </si>
  <si>
    <t>출원/심사</t>
    <phoneticPr fontId="6" type="noConversion"/>
  </si>
  <si>
    <t>14/993,170</t>
    <phoneticPr fontId="6" type="noConversion"/>
  </si>
  <si>
    <t>201610023976.X</t>
    <phoneticPr fontId="6" type="noConversion"/>
  </si>
  <si>
    <t>통합형 반도체 폐가스 정화장치 (중국 )</t>
    <phoneticPr fontId="6" type="noConversion"/>
  </si>
  <si>
    <t>플라즈마와 촉매를 적용한 하이브리드 건식 유해가스 처리 시스템 및 이의 운전 방법</t>
    <phoneticPr fontId="6" type="noConversion"/>
  </si>
  <si>
    <t>정종국, 이기용, 모선희, 이은미</t>
    <phoneticPr fontId="6" type="noConversion"/>
  </si>
  <si>
    <t>국책과제-환경부 씨앗기술</t>
    <phoneticPr fontId="6" type="noConversion"/>
  </si>
  <si>
    <t>플라즈마와 촉매를 이용한 하이브리드 건식 유해가스 처리 장치 및 이의 운전방법</t>
    <phoneticPr fontId="6" type="noConversion"/>
  </si>
  <si>
    <t>국책과제-환경부 Non-CO2</t>
    <phoneticPr fontId="6" type="noConversion"/>
  </si>
  <si>
    <t xml:space="preserve">특허 </t>
    <phoneticPr fontId="30" type="noConversion"/>
  </si>
  <si>
    <t>국내</t>
    <phoneticPr fontId="30" type="noConversion"/>
  </si>
  <si>
    <t>10-1910347</t>
    <phoneticPr fontId="6" type="noConversion"/>
  </si>
  <si>
    <t>김종배 양승진 허재석 최치원 김제민 김형관 최용호</t>
    <phoneticPr fontId="30" type="noConversion"/>
  </si>
  <si>
    <t>10-2017-0059766</t>
    <phoneticPr fontId="6" type="noConversion"/>
  </si>
  <si>
    <t>등록결정 (2019/01/18)</t>
    <phoneticPr fontId="6" type="noConversion"/>
  </si>
  <si>
    <t>열전소자모듈의 열교환기</t>
    <phoneticPr fontId="6" type="noConversion"/>
  </si>
  <si>
    <t>안세훈, 김병호, 김성완</t>
    <phoneticPr fontId="6" type="noConversion"/>
  </si>
  <si>
    <t>출원/미심사</t>
    <phoneticPr fontId="6" type="noConversion"/>
  </si>
  <si>
    <t>10-2017-0059767</t>
    <phoneticPr fontId="6" type="noConversion"/>
  </si>
  <si>
    <t>온도제어모듈의 응축방지시스템</t>
    <phoneticPr fontId="6" type="noConversion"/>
  </si>
  <si>
    <t xml:space="preserve">특허 </t>
    <phoneticPr fontId="6" type="noConversion"/>
  </si>
  <si>
    <t>미국</t>
    <phoneticPr fontId="6" type="noConversion"/>
  </si>
  <si>
    <t>15/828,655</t>
    <phoneticPr fontId="6" type="noConversion"/>
  </si>
  <si>
    <t>반도체 제조설비의 고도화 온도제어장치</t>
    <phoneticPr fontId="6" type="noConversion"/>
  </si>
  <si>
    <t>김종배 양승진 허재석 최치원 김제민 김형관 최용호</t>
    <phoneticPr fontId="6" type="noConversion"/>
  </si>
  <si>
    <t>일본</t>
    <phoneticPr fontId="6" type="noConversion"/>
  </si>
  <si>
    <t>중국</t>
    <phoneticPr fontId="6" type="noConversion"/>
  </si>
  <si>
    <t>2017-10-858160.3</t>
    <phoneticPr fontId="6" type="noConversion"/>
  </si>
  <si>
    <t>대만</t>
    <phoneticPr fontId="6" type="noConversion"/>
  </si>
  <si>
    <t>10-2017-0158466</t>
    <phoneticPr fontId="6" type="noConversion"/>
  </si>
  <si>
    <t>플라즈마 및 유전가열 촉매 기반의 유해가스 처리 시스템</t>
    <phoneticPr fontId="6" type="noConversion"/>
  </si>
  <si>
    <t>정종국, 강연석, 정창구, 김영민, 이은미</t>
    <phoneticPr fontId="6" type="noConversion"/>
  </si>
  <si>
    <t>국책과제-WC300 R&amp;D</t>
    <phoneticPr fontId="6" type="noConversion"/>
  </si>
  <si>
    <t>10-2018-0068560</t>
    <phoneticPr fontId="6" type="noConversion"/>
  </si>
  <si>
    <t>최익성</t>
    <phoneticPr fontId="6" type="noConversion"/>
  </si>
  <si>
    <t>명문</t>
    <phoneticPr fontId="6" type="noConversion"/>
  </si>
  <si>
    <t>10-2018-0098052</t>
    <phoneticPr fontId="6" type="noConversion"/>
  </si>
  <si>
    <t>전원공급장치</t>
    <phoneticPr fontId="6" type="noConversion"/>
  </si>
  <si>
    <t>풀브릿지 부스트 컨버터를 활용한 능동형 PFC가 적용된 컨버터 시스템</t>
    <phoneticPr fontId="6" type="noConversion"/>
  </si>
  <si>
    <t>조은석, 이현진, 김기범</t>
    <phoneticPr fontId="6" type="noConversion"/>
  </si>
  <si>
    <t>10-2018-0098053</t>
    <phoneticPr fontId="6" type="noConversion"/>
  </si>
  <si>
    <t>10-2018-0103408</t>
    <phoneticPr fontId="6" type="noConversion"/>
  </si>
  <si>
    <t>흡착제를 이용하여 폐가스에 포함된 질소산화물을 제거하는 장치 및 방법</t>
    <phoneticPr fontId="6" type="noConversion"/>
  </si>
  <si>
    <t>정종국, 오주형, 이은미, 채명기</t>
    <phoneticPr fontId="6" type="noConversion"/>
  </si>
  <si>
    <t>10-2018-0103409</t>
    <phoneticPr fontId="6" type="noConversion"/>
  </si>
  <si>
    <t>VOCAS</t>
    <phoneticPr fontId="6" type="noConversion"/>
  </si>
  <si>
    <t>흡착 ROTOR와 산화촉매를 이용한 모듈화 VOCs 제거 시스템 및 그 방법</t>
    <phoneticPr fontId="6" type="noConversion"/>
  </si>
  <si>
    <t>정종국, 오현석, 오주형</t>
    <phoneticPr fontId="6" type="noConversion"/>
  </si>
  <si>
    <t>PCT/KR2018/012204</t>
    <phoneticPr fontId="6" type="noConversion"/>
  </si>
  <si>
    <t>10-2019-0000653</t>
    <phoneticPr fontId="6" type="noConversion"/>
  </si>
  <si>
    <t>정종국, 김영민</t>
    <phoneticPr fontId="6" type="noConversion"/>
  </si>
  <si>
    <t>7394041</t>
    <phoneticPr fontId="6" type="noConversion"/>
  </si>
  <si>
    <t>6047652/JP</t>
    <phoneticPr fontId="6" type="noConversion"/>
  </si>
  <si>
    <t>10-0650937</t>
    <phoneticPr fontId="6" type="noConversion"/>
  </si>
  <si>
    <t>통합형 반도체 폐가스 정화장치</t>
    <phoneticPr fontId="6" type="noConversion"/>
  </si>
  <si>
    <t>김덕준, 박상준, 전동근, 이기용, 신현욱, 문규동</t>
    <phoneticPr fontId="6" type="noConversion"/>
  </si>
  <si>
    <t>O/A 심사 대응준비중 (2018/12/07), 등록결정 (2019/02)</t>
    <phoneticPr fontId="6" type="noConversion"/>
  </si>
  <si>
    <t>국내</t>
    <phoneticPr fontId="6" type="noConversion"/>
  </si>
  <si>
    <t>10-2019-0029850</t>
  </si>
  <si>
    <t>10-2019-0029850</t>
    <phoneticPr fontId="6" type="noConversion"/>
  </si>
  <si>
    <t>최익성, 정종국, 이상준, 김덕준</t>
    <phoneticPr fontId="6" type="noConversion"/>
  </si>
  <si>
    <t>명문</t>
    <phoneticPr fontId="6" type="noConversion"/>
  </si>
  <si>
    <t>배관의 막힘을 방지하는 스크래퍼가 부가된 밸브</t>
    <phoneticPr fontId="6" type="noConversion"/>
  </si>
  <si>
    <t>배관의 막힘을 방지하는 스크래퍼가 부가된 밸브</t>
    <phoneticPr fontId="6" type="noConversion"/>
  </si>
  <si>
    <t>최익성, 정종국, 이상준, 김덕준</t>
    <phoneticPr fontId="6" type="noConversion"/>
  </si>
  <si>
    <t>특허 등록료</t>
    <phoneticPr fontId="6" type="noConversion"/>
  </si>
  <si>
    <t>특허 출원료</t>
    <phoneticPr fontId="6" type="noConversion"/>
  </si>
  <si>
    <t>업체명</t>
    <phoneticPr fontId="6" type="noConversion"/>
  </si>
  <si>
    <t>비고</t>
    <phoneticPr fontId="6" type="noConversion"/>
  </si>
  <si>
    <t>관납료</t>
    <phoneticPr fontId="6" type="noConversion"/>
  </si>
  <si>
    <t>대리인 수수료</t>
    <phoneticPr fontId="6" type="noConversion"/>
  </si>
  <si>
    <t>합계 (VAT 포함)</t>
    <phoneticPr fontId="6" type="noConversion"/>
  </si>
  <si>
    <t>지급일자
(지급기안일 기준)</t>
    <phoneticPr fontId="6" type="noConversion"/>
  </si>
  <si>
    <t>번호</t>
    <phoneticPr fontId="6" type="noConversion"/>
  </si>
  <si>
    <t>권리</t>
    <phoneticPr fontId="6" type="noConversion"/>
  </si>
  <si>
    <t>상태</t>
    <phoneticPr fontId="6" type="noConversion"/>
  </si>
  <si>
    <t>출원국</t>
    <phoneticPr fontId="6" type="noConversion"/>
  </si>
  <si>
    <t>출원일</t>
    <phoneticPr fontId="6" type="noConversion"/>
  </si>
  <si>
    <t>출원번호</t>
    <phoneticPr fontId="6" type="noConversion"/>
  </si>
  <si>
    <t>등록일</t>
    <phoneticPr fontId="6" type="noConversion"/>
  </si>
  <si>
    <t>등록번호</t>
    <phoneticPr fontId="6" type="noConversion"/>
  </si>
  <si>
    <t>발명의 명칭</t>
    <phoneticPr fontId="6" type="noConversion"/>
  </si>
  <si>
    <t>권리존속기간</t>
    <phoneticPr fontId="6" type="noConversion"/>
  </si>
  <si>
    <t>고안자</t>
    <phoneticPr fontId="6" type="noConversion"/>
  </si>
  <si>
    <t>내용</t>
    <phoneticPr fontId="6" type="noConversion"/>
  </si>
  <si>
    <t>2019.04.18</t>
    <phoneticPr fontId="6" type="noConversion"/>
  </si>
  <si>
    <t>특허 연차료(12연차)</t>
    <phoneticPr fontId="6" type="noConversion"/>
  </si>
  <si>
    <t>특허 연차료(6연차)</t>
    <phoneticPr fontId="6" type="noConversion"/>
  </si>
  <si>
    <t>기안제목</t>
    <phoneticPr fontId="6" type="noConversion"/>
  </si>
  <si>
    <t>기안내용</t>
    <phoneticPr fontId="6" type="noConversion"/>
  </si>
  <si>
    <t>연차료</t>
    <phoneticPr fontId="6" type="noConversion"/>
  </si>
  <si>
    <t>출원료</t>
    <phoneticPr fontId="6" type="noConversion"/>
  </si>
  <si>
    <t>국내 특허(출원 명칭 : 배관의 막힘을 방지하는 스크래퍼가 부가된 밸브)에 대한 출원 비용 지급 요청 건</t>
    <phoneticPr fontId="6" type="noConversion"/>
  </si>
  <si>
    <t xml:space="preserve">국내 특허(출원 명칭 : 배관의 막힘을 방지하는 스크래퍼가 부가된 밸브)에 대한 출원 비용을 지급하고자 합니다.
아래 사항에 대한 검토 후 재가 바랍니다.
1. 총액 : 2,201,500원정 (부가세 포함)
2. 특허 
    2.1 명칭 : 배관의 막힘을 방지하는 스크래퍼가 부가된 밸브
    2.2 출원번호 : 10-2019-0029850
3. 세부내용 
    3.1 업체 :  명문특허법률사무소
    3.2 요청 내역
         3.2.1 관납료 : 441,500원
         3.2.2 대리인 수수료 : 1,600,000원 (부가세 포함 1,176,000원)
         3.2.3 합계 : 2,201,500원
4. 지급 기한일 : 2019.04.18
5. 첨부
   - 견적서
   - 특허출원서. 끝.
</t>
    <phoneticPr fontId="6" type="noConversion"/>
  </si>
  <si>
    <t>국내 특허(출원 명칭 : 열전소자모듈의 열교환기)에 대한 등록 비용 지급 요청 건</t>
    <phoneticPr fontId="6" type="noConversion"/>
  </si>
  <si>
    <t>국내 특허(출원 명칭 : 열전소자모듈의 열교환기)에 대한 등록 비용을 지급하고자 합니다.
아래 사항에 대한 검토 후 재가 바랍니다.
1. 총액 : 1,639,400원정 (부가세 포함)
2. 특허 
    2.1 명칭 : 열전소자모듈의 열교환기
    2.2 출원번호 : 10-2017-0059766
3. 세부내용 
    3.1 업체 :  명문특허법률사무소
    3.2 요청 내역
         3.2.1 관납료 : 99,400원
         3.2.2 대리인 수수료 : 1,400,000원 (부가세 포함 1,540,000원)
         3.2.3 합계 : 1,639,400원
4. 지급 기한일 : 2019.04.18
5. 첨부
   - 견적서
   - 등록료납부서. 끝.</t>
    <phoneticPr fontId="6" type="noConversion"/>
  </si>
  <si>
    <t>등록료</t>
    <phoneticPr fontId="6" type="noConversion"/>
  </si>
  <si>
    <t>답변 제출 비용</t>
    <phoneticPr fontId="6" type="noConversion"/>
  </si>
  <si>
    <t xml:space="preserve">중국 특허 등록 (해외출원번호 : 201610023976.X)에 대한 출원 관련 답변 제출 추가 비용(실비 정산)을 지급하고자 합니다.
해당건에 대해서는 처음 접수했던 견적서는 답변서 제출에 발생되는 비용을 대략적으로 추산한 금액이었으며, 실제 비용은 현지(중국) 대리인이 소요 시간 및 사건의 난도에 따라서 비용이 달라집니다.
지난 송금했던 금액(1,242,560원)보다 초과된 실제비용(1,741,729원)이 발생되어 추가 비용(499,169원)에 대해 지급 신청을 요청합니다.
아래 사항에 대한 검토 후 재가 바랍니다.
1. 총액 : 499,169원정 (부가세 포함)
2. 특허 
    2.1 특허명 : 통합형 반도체 폐가스 정화장치 (중국)
    2.2 국내 출원 번호 : 10-2015-0125530 
    2.3 해외 출원 번호 : 201610023976.X
3. 세부내용
    3.1 업체 :  유니스특허법률사무소
    3.2 요청 내역
         3.2.1 (국내 비용) 중간사건 수수료 : 300,000원 (부가세 포함 330,000원)
         3.2.2 (해외 비용) 해외 대리인 수수료 : 1,411,729원 (USD 1,246.56)
           *환율 USD 1 = 1,132.50원 기준(청구일전신환매도율)
         3.2.3 합계 : 1,741,729원
         3.2.4 선수금 : 1,242,560원 (문서번호 : GST-기안-1812-010 )
         3.2.5 차액 (입금해야할 금액) : 499,169원
4. 지급 기한일 : 2019.02.23 
5. 첨부
   - 지난 기안서
   - 답변 제출 비용 (실비 정산 견적서)
   - 답변서제출완료보고  끝.
</t>
    <phoneticPr fontId="6" type="noConversion"/>
  </si>
  <si>
    <t>특허 연차료(4연차)</t>
    <phoneticPr fontId="6" type="noConversion"/>
  </si>
  <si>
    <t>2018.10.30</t>
    <phoneticPr fontId="6" type="noConversion"/>
  </si>
  <si>
    <t>특허 연차료(13연차)</t>
    <phoneticPr fontId="6" type="noConversion"/>
  </si>
  <si>
    <t>2019.04.19</t>
    <phoneticPr fontId="6" type="noConversion"/>
  </si>
  <si>
    <t>2018.11.29</t>
    <phoneticPr fontId="6" type="noConversion"/>
  </si>
  <si>
    <t>디자인 연차료(6연차)</t>
    <phoneticPr fontId="6" type="noConversion"/>
  </si>
  <si>
    <t>2018.12.03</t>
    <phoneticPr fontId="6" type="noConversion"/>
  </si>
  <si>
    <t>특허 1차 OA 답변료</t>
    <phoneticPr fontId="6" type="noConversion"/>
  </si>
  <si>
    <t>특허 2차 OA 답변료</t>
    <phoneticPr fontId="6" type="noConversion"/>
  </si>
  <si>
    <t>2019.03.19</t>
    <phoneticPr fontId="6" type="noConversion"/>
  </si>
  <si>
    <t>국제 특허 등록료</t>
    <phoneticPr fontId="6" type="noConversion"/>
  </si>
  <si>
    <t>2019.01.04</t>
    <phoneticPr fontId="6" type="noConversion"/>
  </si>
  <si>
    <t>특허 연차료(8연차)</t>
    <phoneticPr fontId="6" type="noConversion"/>
  </si>
  <si>
    <t>2018.01.28</t>
    <phoneticPr fontId="6" type="noConversion"/>
  </si>
  <si>
    <t>2017-228684</t>
    <phoneticPr fontId="6" type="noConversion"/>
  </si>
  <si>
    <t>2019.02.19</t>
    <phoneticPr fontId="6" type="noConversion"/>
  </si>
  <si>
    <t>10-1959868</t>
    <phoneticPr fontId="6" type="noConversion"/>
  </si>
  <si>
    <t>10-1959874</t>
    <phoneticPr fontId="6" type="noConversion"/>
  </si>
  <si>
    <t>국내 특허(명칭 : 누수방식의 전기집진기)에 대한 연차(10연차) 비용 지급 요청 건</t>
    <phoneticPr fontId="6" type="noConversion"/>
  </si>
  <si>
    <t>미국 특허(명칭 : CO, NOx 개별 제어 방식을 이용한 저공해 연소방법)에 대한 연차(3.5연차) 비용 지급 요청 건</t>
    <phoneticPr fontId="6" type="noConversion"/>
  </si>
  <si>
    <t>특허 연차료(10연차)</t>
    <phoneticPr fontId="6" type="noConversion"/>
  </si>
  <si>
    <t>2019.03.29</t>
    <phoneticPr fontId="6" type="noConversion"/>
  </si>
  <si>
    <t>특허 연차료(3.5연차)</t>
    <phoneticPr fontId="6" type="noConversion"/>
  </si>
  <si>
    <t xml:space="preserve">미국 특허(명칭 : CO, NOx 개별 제어 방식을 이용한 저공해 연소방법)에 대한 연차(3.5연차) 비용 지급하고자 합니다.
아래 사항에 대한 검토 후 재가 바랍니다.
1. 총액 : 1,284,900원정 (부가세 포함)
2. 특허 
    2.1 명칭 : CO, NOx 개별 제어 방식을 이용한 저공해 연소방법
    2.2 국제 출원 번호 : PCT/KR2013/009129
    2.3 미국 출원 번호 : 13/686/960
    2.4 미국 특허 번호 : 9,182,120
    2.5 GST 지식재산권 관리 번호 : 77
3. 세부내용 
    3.1 업체 :  다인서브특허법률사무소
    3.2 지급 요청 내역
         3.2.1 해외 연차료 비용 : USD 1,000 (1,144.900원)
              3.2.1.1 해외 관납료 : USD 800
              3.2.1.2 해외 수수료 : USD 200
              3.2.1.2 환율적용 : KRW 1,144.90 / USD 1.00 (2019.03.25일자 적용)
         3.2.2 해외 송금수수료 : 30,000원
         3.2.3 국내 대리인 수수료 : 100,000원 (부가세 포함 110,000원)
         3.2.4 합계 : 1,284,900원
4. 지급 기한일 : 2019.04.20
5. 첨부
   - 견적서
   - 특허등록증
   - 특허등록공보. 끝.
</t>
    <phoneticPr fontId="6" type="noConversion"/>
  </si>
  <si>
    <t xml:space="preserve">국내 특허(명칭 : 누수방식의 전기집진기)에 대한 연차(10연차) 비용 지급하고자 합니다.
아래 사항에 대한 검토 후 재가 바랍니다.
1. 총액 : 235,500원정 (부가세 포함)
2. 특허 
    2.1 명칭 : 누수방식의 전기집진기
    2.2 출원 번호 : 2008-0006820
    2.3 특허 번호 : 10-0955466
    2.4 GST 지식재산권 관리 번호 : 44
3. 세부내용 
    3.1 업체 :  다인서브특허법률사무소
    3.2 지급 요청 내역
         3.2.1 관납료 : 202,500원
         3.2.2 대리인 수수료 : 30,000원 (부가세 포함 33,000원)
         3.2.3 합계 : 235,500원
4. 지급 기한일 : 2019.04.22
5. 첨부
   - 견적서
   - 특허등록증
   - 특허등록전문. 끝.
</t>
    <phoneticPr fontId="6" type="noConversion"/>
  </si>
  <si>
    <t>국내 특허(명칭 : 사전 수처리 장치를 포함하는 스크러버)에 대한 연차(4연차) 비용 지급 요청 건</t>
    <phoneticPr fontId="6" type="noConversion"/>
  </si>
  <si>
    <t>국내 특허(명칭 : 스크러버의 버너)에 대한 연차(4연차) 비용 지급 요청 건</t>
    <phoneticPr fontId="6" type="noConversion"/>
  </si>
  <si>
    <t xml:space="preserve">국내 특허(명칭 : 스크러버의 버너)에 대한 연차(4연차) 비용 지급하고자 합니다.
아래 사항에 대한 검토 후 재가 바랍니다.
1. 총액 : 97,000원원정 (부가세 포함)
2. 특허 
    2.1 명칭 : 스크러버의 버너
    2.2 출원 번호 : 2014-0195598
    2.3 특허 번호 : 10-1635064
    2.4 GST 지식재산권 관리 번호 : 100
3. 세부내용 
    3.1 업체 :  유니스특허법률사무소
    3.2 지급 요청 내역
         3.2.1 관납료 : 64,000원
         3.2.2 대리인 수수료 : 30,000원 (부가세 포함 33,000원)
         3.2.3 합계 : 97,000원
4. 지급 기한일 : 2019.06.24
5. 첨부
   - 견적서
   - 특허등록증
   - 특허등록전문. 끝.
</t>
    <phoneticPr fontId="6" type="noConversion"/>
  </si>
  <si>
    <t>2019.04.04</t>
    <phoneticPr fontId="6" type="noConversion"/>
  </si>
  <si>
    <t xml:space="preserve">국내 특허(명칭 : 사전 수처리 장치를 포함하는 스크러버)에 대한 연차(4연차) 비용 지급하고자 합니다.
아래 사항에 대한 검토 후 재가 바랍니다.
1. 총액 : 130,000원정 (부가세 포함)
2. 특허 
    2.1 명칭 : 사전 수처리 장치를 포함하는 스크러버
    2.2 출원 번호 : 2014-0181177
    2.3 특허 번호 : 10-1635065
    2.4 GST 지식재산권 관리 번호 : 98
3. 세부내용 
    3.1 업체 :  유니스특허법률사무소
    3.2 지급 요청 내역
         3.2.1 관납료 :97,000원
         3.2.2 대리인 수수료 : 30,000원 (부가세 포함 33,000원)
         3.2.3 합계 : 130,000원
4. 지급 기한일 : 2019.06.24
5. 첨부
   - 견적서
   - 특허등록증
   - 특허명세서. 끝.
</t>
    <phoneticPr fontId="6" type="noConversion"/>
  </si>
  <si>
    <t>I652756</t>
    <phoneticPr fontId="6" type="noConversion"/>
  </si>
  <si>
    <t>최익성, 김영민, 김재환, 이상준, 김덕준</t>
    <phoneticPr fontId="6" type="noConversion"/>
  </si>
  <si>
    <t>자체 세정이 가능한 전기 집진기 방전봉 및 이를 이용한 전기 집진기 방전봉 세정 방법</t>
    <phoneticPr fontId="6" type="noConversion"/>
  </si>
  <si>
    <t>10-2019-0045872</t>
    <phoneticPr fontId="6" type="noConversion"/>
  </si>
  <si>
    <t>김종철/정종국/이성욱/김선호/김원기/노완기</t>
    <phoneticPr fontId="6" type="noConversion"/>
  </si>
  <si>
    <t>2012-0026861</t>
    <phoneticPr fontId="6" type="noConversion"/>
  </si>
  <si>
    <t>국내 특허(출원 명칭 : 자체 세정이 가능한 전기 집진기 방전봉 및 이를 이용한 전기 집진기 방전봉 세정 방법)에 대한 출원 비용 지급 요청 건</t>
    <phoneticPr fontId="6" type="noConversion"/>
  </si>
  <si>
    <t xml:space="preserve">국내 특허(출원 명칭 : 자체 세정이 가능한 전기 집진기 방전봉 및 이를 이용한 전기 집진기 방전봉 세정 방법)에 대한 출원 비용을 지급하고자 합니다.
아래 사항에 대한 검토 후 재가 바랍니다.
1. 총액 : 2,148,700원정 (부가세 포함)
2. 특허 
    2.1 명칭 : 자체 세정이 가능한 전기 집진기 방전봉 및 이를 이용한 전기 집진기 방전봉 세정 방법
    2.2 출원번호 : 10-2019-0045872
3. 세부내용 
    3.1 업체 :  명문특허법률사무소
    3.2 요청 내역
         3.2.1 관납료 : 388,700원
         3.2.2 대리인 수수료 : 1,600,000원 (부가세 포함 1,760,000원)
         3.2.3 합계 : 2,148,700원
4. 지급 기한일 : 2019.04.18
5. 첨부
   - 견적서
   - 특허출원서. 끝.
</t>
    <phoneticPr fontId="6" type="noConversion"/>
  </si>
  <si>
    <t>2019.04.23</t>
    <phoneticPr fontId="6" type="noConversion"/>
  </si>
  <si>
    <t>국내 특허(명칭 : 폐가스 정화 처리 장치)에 대한 연차(12연차) 비용 지급 요청 건</t>
    <phoneticPr fontId="6" type="noConversion"/>
  </si>
  <si>
    <t>국내 특허(명칭 : 폐가스 정화 처리 장치 및 폐가스 정화 처리 방법)에 대한 연차(12연차) 비용 지급 요청 건</t>
    <phoneticPr fontId="6" type="noConversion"/>
  </si>
  <si>
    <t>국내 특허(명칭 : 보조진공수단이 구비된 스크러버)에 대한 연차(6연차) 비용 지급 요청 건</t>
    <phoneticPr fontId="6" type="noConversion"/>
  </si>
  <si>
    <t>2007-0051388</t>
    <phoneticPr fontId="6" type="noConversion"/>
  </si>
  <si>
    <t xml:space="preserve">국내 특허(명칭 : 폐가스 정화 처리 장치)에 대한 연차(6연차) 비용 지급하고자 합니다.
아래 사항에 대한 검토 후 재가 바랍니다.
1. 총액 : 64,000원원정 (부가세 포함)
2. 특허 
    2.1 명칭 : 보조진공수단이 구비된 스크러버
    2.2 출원 번호 : 2015-0019625
    2.3 특허 번호 : 10-1640395
    2.4 GST 지식재산권 관리 번호 : 106
3. 세부내용 
    3.1 업체 :  유니스특허법인
    3.2 지급 요청 내역
         3.2.1 관납료 : 31,000원
         3.2.2 대리인 수수료 : 30,000원 (부가세 포함 33,000원)
         3.2.3 합계 : 64,000원
4. 지급 기한일 : 2019.06.16
5. 첨부
   - 견적서
   - 특허등록증
   - 특허등록전문. 끝.
</t>
    <phoneticPr fontId="6" type="noConversion"/>
  </si>
  <si>
    <t>중국 특허 등록 (해외출원번호 : 201610023976.X)에 대한 출원 관련 2차 답변 제출 추가 비용(실비 정산) 지급 요청 건</t>
    <phoneticPr fontId="6" type="noConversion"/>
  </si>
  <si>
    <t xml:space="preserve">중국 특허 등록 (해외출원번호 : 201610023976.X)에 대한 출원 관련 2차 답변 제출 추가 비용(실비 정산)을 지급하고자 합니다.
해당건에 대해서는 처음 접수했던 견적서는 답변서 제출에 발생되는 비용을 대략적으로 추산한 금액이었으며, 실제 비용은 현지(중국) 대리인이 소요 시간 및 사건의 난도에 따라서 비용이 달라집니다.
지난 송금했던 금액(1,473,000원)보다 초과된 실제비용(1,590,917원)이 발생되어 추가 비용(117,917원)에 대해 지급 신청을 요청합니다.
아래 사항에 대한 검토 후 재가 바랍니다.
1. 총액 : 117,917원정 (부가세 포함)
2. 특허 
    2.1 특허명 : 통합형 반도체 폐가스 정화장치 (중국)
    2.2 국내 출원 번호 : 10-2015-0125530 
    2.3 해외 출원 번호 : 201610023976.X
    2.4 GST 지식재산권 관리 번호 : 117
3. 세부내용
    3.1 업체 :  유니스특허법률사무소
    3.2 요청 내역
         3.2.1 (국내 비용) 중간사건 수수료 : 300,000원 (부가세 포함 330,000원)
         3.2.2 (해외 비용) 해외 대리인 수수료 : 1,260,917원 (USD 1,087.56)
           *환율 USD 1 = 1,159.40원 기준(청구일전신환매도율)
         3.2.3 합계 : 1,590,917원
         3.2.4 선수금 : 1,473,000원 (문서번호 : GST-기안-1903-090)
         3.2.5 차액 (입금해야할 금액) : 117,917원
4. 지급 기한일 : 2019.06.15
5. 첨부
   - 지난 기안서
   - 답변 제출 비용 (실비 정산 견적서)
   - 답변서제출완료보고  끝.
</t>
    <phoneticPr fontId="6" type="noConversion"/>
  </si>
  <si>
    <t>기술임치 (삼성전자) 권수호 010-3687-3661 Sooho.kwon@samsung.com</t>
    <phoneticPr fontId="6" type="noConversion"/>
  </si>
  <si>
    <r>
      <t>국내 특허(명칭 : 폐가스 정화 처리 장치)에 대한 연차(12연차) 비용 지급하고자 합니다.
아래 사항에 대한 검토 후 재가 바랍니다.
1. 총액 : 428,000원원정 (부가세 포함)
2. 특허 
    2.1 명칭 : 폐가스 정화 처리 장치
    2.2 출원 번호 : 2007-0051388
    2.3 특허 번호 : 10-0844531
    2.4 GST 지식재산권 관리 번호 : 37</t>
    </r>
    <r>
      <rPr>
        <sz val="9"/>
        <color rgb="FFFF0000"/>
        <rFont val="맑은 고딕"/>
        <family val="3"/>
        <charset val="129"/>
        <scheme val="minor"/>
      </rPr>
      <t xml:space="preserve">
</t>
    </r>
    <r>
      <rPr>
        <sz val="9"/>
        <rFont val="맑은 고딕"/>
        <family val="3"/>
        <charset val="129"/>
        <scheme val="minor"/>
      </rPr>
      <t xml:space="preserve">
3. 세부내용 
    3.1 업체 :  유니스특허법인
    3.2 지급 요청 내역
         3.2.1 관납료 : 395,000원
         3.2.2 대리인 수수료 : 30,000원 (부가세 포함 33,000원)
         3.2.3 합계 : 428,000원
4. 지급 기한일 : 2019.06.16
5. 첨부
   - 견적서
   - 특허등록증
   - 특허등록전문. 끝.
</t>
    </r>
    <phoneticPr fontId="6" type="noConversion"/>
  </si>
  <si>
    <t>2019.05.03</t>
    <phoneticPr fontId="6" type="noConversion"/>
  </si>
  <si>
    <t xml:space="preserve">  </t>
    <phoneticPr fontId="6" type="noConversion"/>
  </si>
  <si>
    <t>국내 특허(출원 명칭 : 폐가스 소각용 버너)에 대한 출원 비용 지급 요청 건</t>
    <phoneticPr fontId="6" type="noConversion"/>
  </si>
  <si>
    <t xml:space="preserve">국내 특허(출원 명칭 : 폐가스 소각용 버너)에 대한 출원 비용을 지급하고자 합니다.
아래 사항에 대한 검토 후 재가 바랍니다.
1. 총액 : 2,241,100원정 (부가세 포함)
2. 특허 
    2.1 명칭 : 폐가스 소각용 버너
    2.2 출원번호 : 특허 출원 전
3. 세부내용 
    3.1 업체 :  명문특허법률사무소
    3.2 요청 내역
         3.2.1 관납료 : 481,100원
         3.2.2 대리인 수수료 : 1,600,000원 (부가세 포함 1,760,000원)
         3.2.3 합계 : 2,241,100원
4. 지급 기한일 : 2019.06.15
5. 첨부
   - 견적서
   - 직무발명신고서. 끝.
</t>
    <phoneticPr fontId="6" type="noConversion"/>
  </si>
  <si>
    <t>중국 특허(출원 명칭 : 폐가스 소각용 버너)에 대한 출원 비용 지급 요청 건</t>
    <phoneticPr fontId="6" type="noConversion"/>
  </si>
  <si>
    <t xml:space="preserve">중국 특허(출원 명칭 : 폐가스 소각용 버너)에 대한 출원 비용을 지급하고자 합니다.
아래 사항에 대한 검토 후 재가 바랍니다.
1. 총액 : 3,793,328원정 (부가세 포함)
2. 특허 
    2.1 명칭 : 폐가스 소각용 버너
    2.2 출원번호 : 특허 출원 전
3. 세부내용 
    3.1 업체 :  명문특허법률사무소
    3.2 요청 내역
         3.2.1 관납료 : 2,473,328원 (USD 2080.00)
           *환율 USD 1 = 1,1899.1원 기준
         3.2.2 대리인 수수료 : 1,200,000원 (부가세 포함 1,320,000원)
         3.2.3 합계 : 3,793,328원
4. 지급 기한일 : 2019.06.15
5. 첨부
   - 견적서
   - 직무발명신고서. 끝.
</t>
    <phoneticPr fontId="6" type="noConversion"/>
  </si>
  <si>
    <t>폐가스 소각용 버너</t>
    <phoneticPr fontId="6" type="noConversion"/>
  </si>
  <si>
    <t>임재범, Jay Jung, 이상준, 김재환, 한재식</t>
    <phoneticPr fontId="6" type="noConversion"/>
  </si>
  <si>
    <t>중국</t>
    <phoneticPr fontId="6" type="noConversion"/>
  </si>
  <si>
    <t>임재범, Jay Jung, 이상준, 김재환, 한재식</t>
    <phoneticPr fontId="6" type="noConversion"/>
  </si>
  <si>
    <t>2019.05.15</t>
    <phoneticPr fontId="6" type="noConversion"/>
  </si>
  <si>
    <t>국내 특허(출원 명칭 : 촉매를 이용한 수소 제거 시스템)에 대한 출원 비용 지급 요청 건</t>
    <phoneticPr fontId="6" type="noConversion"/>
  </si>
  <si>
    <t xml:space="preserve">국내 특허(출원 명칭 : 촉매를 이용한 수소 제거 시스템)에 대한 출원 비용을 지급하고자 합니다.
아래 사항에 대한 검토 후 재가 바랍니다.
1. 총액 : 1,508,700원정 (부가세 포함)
2. 특허 
    2.1 명칭 : 촉매를 이용한 수소 제거 시스템
    2.2 출원번호 : 특허 출원 전
3. 세부내용 
    3.1 업체 :  특허법인 아이퍼스
    3.2 요청 내역
         3.2.1 관납료 : 188,700원
         3.2.2 대리인 수수료 : 1,200,000원 (부가세 포함 1,320,000원)
         3.2.3 합계 : 1,508,700원
4. 지급 기한일 : 2019.06.15
5. 첨부
   - 견적서
   - 출원서
   - 직무발명신고서. 끝.
</t>
    <phoneticPr fontId="6" type="noConversion"/>
  </si>
  <si>
    <t>국내 특허(출원 명칭 : 흡착 로터, 산화촉매, 열교환기를 이용한 모듈화 VOCs 제거 시스템)에 대한 출원 비용 지급 요청 건</t>
    <phoneticPr fontId="6" type="noConversion"/>
  </si>
  <si>
    <t>10-2019-0057596</t>
  </si>
  <si>
    <t>10-2019-0057595</t>
    <phoneticPr fontId="6" type="noConversion"/>
  </si>
  <si>
    <t>흡착 로터, 산화촉매, 열교환기를 이용한 모듈화 VOCs 제거 시스템</t>
    <phoneticPr fontId="6" type="noConversion"/>
  </si>
  <si>
    <t>정종국, 오현석, 오주형, 이용만, 김정길</t>
    <phoneticPr fontId="6" type="noConversion"/>
  </si>
  <si>
    <t>정종국, 오현석, 김재환,, 오주형</t>
    <phoneticPr fontId="6" type="noConversion"/>
  </si>
  <si>
    <t>아이퍼스</t>
    <phoneticPr fontId="6" type="noConversion"/>
  </si>
  <si>
    <t>촉매를 이용한 수소 제거 시스템</t>
    <phoneticPr fontId="6" type="noConversion"/>
  </si>
  <si>
    <t>2019.05.22</t>
    <phoneticPr fontId="6" type="noConversion"/>
  </si>
  <si>
    <t xml:space="preserve">국내 특허(출원 명칭 : 흡착 로터, 산화촉매, 열교환기를 이용한 모듈화 VOCs 제거 시스템)에 대한 출원 비용을 지급하고자 합니다.
아래 사항에 대한 검토 후 재가 바랍니다.
1. 총액 : 1,508,700원정 (부가세 포함)
2. 특허 
    2.1 명칭 : 흡착 로터, 산화촉매, 열교환기를 이용한 모듈화 VOCs 제거 시스템
    2.2 출원번호 : 특허 출원 전
3. 세부내용 
    3.1 업체 :  특허법인 아이퍼스
    3.2 요청 내역
         3.2.1 관납료 : 188,700원
         3.2.2 대리인 수수료 : 1,200,000원 (부가세 포함 1,320,000원)
         3.2.3 합계 : 1,508,700원
4. 지급 기한일 : 2019.06.15
5. 첨부
   - 견적서
   - 출원서
   - 직무발명신고서. 끝.
</t>
    <phoneticPr fontId="6" type="noConversion"/>
  </si>
  <si>
    <t>10-2019-0057266</t>
    <phoneticPr fontId="6" type="noConversion"/>
  </si>
  <si>
    <t>IDS 제출 비용</t>
    <phoneticPr fontId="6" type="noConversion"/>
  </si>
  <si>
    <t>반도체 제조설비의 고도화 온도제어장치</t>
    <phoneticPr fontId="6" type="noConversion"/>
  </si>
  <si>
    <t>미국 특허 출원(해외출원번호 : 15/828,655)에 대한 IDS 제출 완료 실비 지급 요청 건</t>
    <phoneticPr fontId="6" type="noConversion"/>
  </si>
  <si>
    <r>
      <t xml:space="preserve">미국 특허 출원(해외출원번호 : 15/828,655)에 대한 IDS 제출 완료 비용(실비 정산)을 지급하고자 합니다.
2019.03.01자로 공개된 대만특허등록공보의 심사관 인용문헌 총6개를 IDS(INFORMATION DISCLOSURE STATEMENT ; 정보공개의무)에 따라 미국 특허청에 체출 완료하였으며 이에 따른 실비 지급을 요청합니다.
아래 사항에 대한 검토 후 재가 바랍니다.
1. 총액 : 528,497원정 (부가세 포함)
2. 특허 
    2.1 특허명 : 반도체 제조설비의 고도화 온도제어장치
    2.2 국내 출원 번호 : 10-2016-0164378
    2.3 미국 출원 번호 : 15/828,655 
    2.3 GST 지식재산권 관리 번호 : 123 
3. 세부내용
    3.1 업체 :  명문허법률사무소
    3.2 요청 내역
         3.2.1 (국내 비용) 국내대리인 수수료 : 150,000원 (부가세 포함 165,000원)
</t>
    </r>
    <r>
      <rPr>
        <sz val="9"/>
        <color rgb="FFFF0000"/>
        <rFont val="맑은 고딕"/>
        <family val="3"/>
        <charset val="129"/>
        <scheme val="minor"/>
      </rPr>
      <t xml:space="preserve">         3.2.2 (해외 비용) 해외 대리인 수수료 : 1,411,729원 (USD 1,246.56)
           *환율 USD 1 = 1,132.50원 기준(청구일전신환매도율)
         3.2.3 합계 : 1,741,729원
         3.2.4 선수금 : 1,242,560원 (문서번호 : GST-기안-1812-010 )
         3.2.5 차액 (입금해야할 금액) : 499,169원
4. 지급 기한일 : 2019.02.23 
5. 첨부
   - 지난 기안서
   - 답변 제출 비용 (실비 정산 견적서)
   - 답변서제출완료보고  끝.
</t>
    </r>
    <r>
      <rPr>
        <sz val="9"/>
        <rFont val="맑은 고딕"/>
        <family val="3"/>
        <charset val="129"/>
        <scheme val="minor"/>
      </rPr>
      <t xml:space="preserve">
</t>
    </r>
    <phoneticPr fontId="6" type="noConversion"/>
  </si>
  <si>
    <t>국내 디자인 등록(명칭 : 화염 감지기용 하우징)에 대한 연차(7연차) 비용 지급 요청 건</t>
    <phoneticPr fontId="6" type="noConversion"/>
  </si>
  <si>
    <t xml:space="preserve">국내 디자인 등록(명칭 : 화염 감지기용 하우징)에 대한 연차(7연차) 비용을 지급하고자 합니다.
아래 사항에 대한 검토 후 재가 바랍니다.
1. 총액 : 68,000원원정 (부가세 포함)
2. 특허 
    2.1 명칭 : 화염 감지기용 하우징
    2.2 출원 번호 : 2012-0046747
    2.3 특허 번호 : 30-0701626
    2.4 GST 지식재산권 관리 번호 : 71
3. 세부내용 
    3.1 업체 :  특허법인다인
    3.2 지급 요청 내역
         3.2.1 관납료 : 35,000원
         3.2.2 대리인 수수료 : 30,000원 (부가세 포함 33,000원)
         3.2.3 합계 : 68,000원
4. 지급 기한일 : 2019.07.10
5. 첨부
   - 견적서
   - 디자인등록증
   - 등록전문. 끝.
</t>
    <phoneticPr fontId="6" type="noConversion"/>
  </si>
  <si>
    <t>국내 등록 특허(명칭 : 폐가스 정화처리용 순환수 공급 및 배출 시스템)에 대한 연차(6연차) 비용 지급 요청 건</t>
    <phoneticPr fontId="6" type="noConversion"/>
  </si>
  <si>
    <t xml:space="preserve">국내 등록 특허(명칭 : 폐가스 정화처리용 순환수 공급 및 배출 시스템)에 대한 연차(6연차) 비용을 지급하고자 합니다.
아래 사항에 대한 검토 후 재가 바랍니다.
1. 총액 : 152,000원원정 (부가세 포함)
2. 특허 
    2.1 명칭 : 폐가스 정화처리용 순환수 공급 및 배출 시스템
    2.2 출원 번호 : 2012-0136753
    2.3 특허 번호 : 10-1427217
    2.4 GST 지식재산권 관리 번호 : 78
3. 세부내용 
    3.1 업체 :  특허법인다인
    3.2 지급 요청 내역
         3.2.1 관납료 : 119,000원
         3.2.2 대리인 수수료 : 30,000원 (부가세 포함 33,000원)
         3.2.3 합계 : 152,000원
4. 지급 기한일 : 2019.07.31
5. 첨부
   - 견적서
   - 특허등록증
   - 특허등록전문. 끝.
</t>
    <phoneticPr fontId="6" type="noConversion"/>
  </si>
  <si>
    <t>2019.05.27</t>
    <phoneticPr fontId="6" type="noConversion"/>
  </si>
  <si>
    <t>디자인 연차료(7연차)</t>
    <phoneticPr fontId="6" type="noConversion"/>
  </si>
  <si>
    <t>특허 연차료(6연차)</t>
    <phoneticPr fontId="6" type="noConversion"/>
  </si>
  <si>
    <t>국내 특허(출원 명칭 : CDI IDI 하이브리드 방식의 플라즈마 점화방법 및 그 장치)에 대한 출원 비용 지급 요청 건</t>
    <phoneticPr fontId="6" type="noConversion"/>
  </si>
  <si>
    <t xml:space="preserve">국내 특허(출원 명칭 : CDI IDI 하이브리드 방식의 플라즈마 점화방법 및 그 장치)에 대한 출원 비용을 지급하고자 합니다.
아래 사항에 대한 검토 후 재가 바랍니다.
1. 총액 : 1389,900원정 (부가세 포함)
2. 특허 
    2.1 명칭 : CDI IDI 하이브리드 방식의 플라즈마 점화방법 및 그 장치
    2.2 출원번호 : 특허 출원 전
3. 세부내용 
    3.1 업체 :  유니스 특허법인
    3.2 요청 내역
         3.2.1 관납료 : 69,900원
         3.2.2 대리인 수수료 : 1,200,000원 (부가세 포함 1,320,000원)
         3.2.3 합계 : 1,389,900원
4. 지급 기한일 : 2019.06.15
5. 첨부
   - 견적서
   - 발명검토보고서
   - 직무발명신고서. 끝.
</t>
    <phoneticPr fontId="6" type="noConversion"/>
  </si>
  <si>
    <t>2012-0114895</t>
    <phoneticPr fontId="6" type="noConversion"/>
  </si>
  <si>
    <t>2019.06.18</t>
    <phoneticPr fontId="6" type="noConversion"/>
  </si>
  <si>
    <t>국내 특허(출원 명칭 : 배가스를 포함하는 유체의 흐름을 제어하기 위한 매니폴드)에 대한 출원 비용 지급 요청 건</t>
    <phoneticPr fontId="6" type="noConversion"/>
  </si>
  <si>
    <t xml:space="preserve">국내 특허(출원 명칭 : 배가스를 포함하는 유체의 흐름을 제어하기 위한 매니폴드)에 대한 출원 비용을 지급하고자 합니다.
아래 사항에 대한 검토 후 재가 바랍니다.
1. 총액 : 2,175,100원정 (부가세 포함)
2. 특허 
    2.1 명칭 : 배가스를 포함하는 유체의 흐름을 제어하기 위한 매니폴드
    2.2 출원번호 : 10-2019-0070511
3. 세부내용 
    3.1 업체 :  명문특허법률사무소
    3.2 요청 내역
         3.2.1 관납료 : 415,100원
         3.2.2 대리인 수수료 : 1,600,000원 (부가세 포함 1,760,000원)
         3.2.3 합계 : 2,175,100원
4. 지급 기한일 : 2019.06.15
5. 첨부
   - 출원완료보고서(청구서)
   - 특허출원서
   - 우선심사신청서
</t>
    <phoneticPr fontId="6" type="noConversion"/>
  </si>
  <si>
    <t>국내</t>
  </si>
  <si>
    <t>조은석</t>
  </si>
  <si>
    <t>특허</t>
    <phoneticPr fontId="6" type="noConversion"/>
  </si>
  <si>
    <t>국내</t>
    <phoneticPr fontId="6" type="noConversion"/>
  </si>
  <si>
    <t>10-2019-0070511</t>
    <phoneticPr fontId="6" type="noConversion"/>
  </si>
  <si>
    <t>스크러버</t>
    <phoneticPr fontId="6" type="noConversion"/>
  </si>
  <si>
    <t>최익성, 정재윤</t>
    <phoneticPr fontId="6" type="noConversion"/>
  </si>
  <si>
    <t>명문</t>
    <phoneticPr fontId="6" type="noConversion"/>
  </si>
  <si>
    <t>2019.06.25</t>
    <phoneticPr fontId="6" type="noConversion"/>
  </si>
  <si>
    <t>특허 출원료</t>
    <phoneticPr fontId="6" type="noConversion"/>
  </si>
  <si>
    <t>2019.06.21</t>
    <phoneticPr fontId="6" type="noConversion"/>
  </si>
  <si>
    <t>일본 특허 등록료</t>
    <phoneticPr fontId="6" type="noConversion"/>
  </si>
  <si>
    <t>특허</t>
    <phoneticPr fontId="6" type="noConversion"/>
  </si>
  <si>
    <t>국외(PCT)</t>
    <phoneticPr fontId="6" type="noConversion"/>
  </si>
  <si>
    <t>2019-10-484514.1</t>
    <phoneticPr fontId="6" type="noConversion"/>
  </si>
  <si>
    <t>PCT/KR2019/007188</t>
    <phoneticPr fontId="6" type="noConversion"/>
  </si>
  <si>
    <t>최익성, 정재윤, 김덕준</t>
    <phoneticPr fontId="6" type="noConversion"/>
  </si>
  <si>
    <t>하이브리드 방식의 플라즈마 점화방법 및 그 장치</t>
    <phoneticPr fontId="6" type="noConversion"/>
  </si>
  <si>
    <t>10-2019-0079265</t>
    <phoneticPr fontId="6" type="noConversion"/>
  </si>
  <si>
    <t>국내 특허(출원 명칭 : 하이브리드 방식의 플라즈마 점화 장치 및 그 방법)에 대한 항추가비용 지급 요청 건</t>
    <phoneticPr fontId="6" type="noConversion"/>
  </si>
  <si>
    <t xml:space="preserve">국내 특허(출원 명칭 : 하이브리드 방식의 플라즈마 점화 장치 및 그 방법)에 대한 특허 항추가비용을 지급하고자 합니다.
아래 사항에 대한 검토 후 재가 바랍니다.
1. 총액 : 252,800원정 (부가세 포함)
2. 특허 
    2.1 명칭 : 하이브리드 방식의 플라즈마 점화 장치 및 그 방법
    2.2 출원번호 : 10-2019-0079265
3. 세부내용 
    3.1 업체 :  유니스특허법률사무소
    3.2 요청 내역
         3.2.1 관납료 :52,800원
         3.2.2 항추가료 : 200,000원 (부가세 포함 220,000원)
         3.2.3 합계 : 272,800원
4. 첨부
   - 출원번호통지서
   - 청구서
</t>
    <phoneticPr fontId="6" type="noConversion"/>
  </si>
  <si>
    <t>2019.07.04</t>
    <phoneticPr fontId="6" type="noConversion"/>
  </si>
  <si>
    <t>특허 출원료
(견적내용)</t>
    <phoneticPr fontId="6" type="noConversion"/>
  </si>
  <si>
    <t>특허출원료</t>
    <phoneticPr fontId="6" type="noConversion"/>
  </si>
  <si>
    <t>특허 연차료(14연차)</t>
    <phoneticPr fontId="6" type="noConversion"/>
  </si>
  <si>
    <t>2019.07.16</t>
    <phoneticPr fontId="6" type="noConversion"/>
  </si>
  <si>
    <t>특허 연차료(7연차)</t>
    <phoneticPr fontId="6" type="noConversion"/>
  </si>
  <si>
    <t>항추가료</t>
    <phoneticPr fontId="6" type="noConversion"/>
  </si>
  <si>
    <t>2019.07.08</t>
    <phoneticPr fontId="6" type="noConversion"/>
  </si>
  <si>
    <t>특허 연차료(4연차)</t>
    <phoneticPr fontId="6" type="noConversion"/>
  </si>
  <si>
    <t>2019.07.05</t>
    <phoneticPr fontId="6" type="noConversion"/>
  </si>
  <si>
    <t>1차 O/A 심사 대응 완료 (2019/02/18) 
등록결정 (2019/06/20)
등록공고 (2019/07/17)</t>
    <phoneticPr fontId="6" type="noConversion"/>
  </si>
  <si>
    <t>출원/미심사</t>
    <phoneticPr fontId="6" type="noConversion"/>
  </si>
  <si>
    <t>출원/심사/등록</t>
    <phoneticPr fontId="6" type="noConversion"/>
  </si>
  <si>
    <t>일본 등록 특허(명칭 : CO, Nox 개별 제어 방식을 이용한 저공해 연소방법)에 대한 연차(6연차) 비용 지급 요청 건</t>
    <phoneticPr fontId="6" type="noConversion"/>
  </si>
  <si>
    <t>국내 등록 특허(명칭 : 폐가스연소장치의 가스분사노즐)에 대한 연차(12연차) 비용 지급 요청 건</t>
    <phoneticPr fontId="6" type="noConversion"/>
  </si>
  <si>
    <t xml:space="preserve">일본 등록 특허(명칭 : CO, Nox 개별 제어 방식을 이용한 저공해 연소방법)에 대한 연차(6연차) 비용을 지급하고자 합니다.
아래 사항에 대한 검토 후 재가 바랍니다.
1. 총액 : 360,200원정 (부가세 포함)
2. 특허
    2.1 명칭 : CO, Nox 개별 제어 방식을 이용한 저공해 연소방법
    2.2 출원 번호 : 2017-271970
    2.3 특허 번호 : 5620461
    2.4 GST 지식재산권 관리 번호 : 82
3. 세부내용 
    3.1 업체 :  특허법인다인
    3.2 지급 요청 내역
         3.2.1 관납료 : 250,200원
         3.2.2 대리인 수수료 : 110,000원 (부가세 포함)
         3.2.3 합계 : 360,200원
4. 지급 기한일 : 2019.09.26.
5. 첨부
   - 견적서
   - 특허등록증
   - 특허등록전문. 끝.
</t>
    <phoneticPr fontId="6" type="noConversion"/>
  </si>
  <si>
    <t>국내 등록 특허(명칭 : 플라즈마 토치를 이용한 폐가스연소장치)에 대한 연차(12연차) 비용 지급 요청 건</t>
    <phoneticPr fontId="6" type="noConversion"/>
  </si>
  <si>
    <t>국내 등록 특허(명칭 : 공정냉각시스템용 열교환기)에 대한 연차(7연차) 비용 지급 요청 건</t>
    <phoneticPr fontId="6" type="noConversion"/>
  </si>
  <si>
    <t xml:space="preserve">국내 등록 특허(명칭 : 폐가스연소장치의 가스분사노즐)에 대한 연차(12연차) 비용을 지급하고자 합니다.
아래 사항에 대한 검토 후 재가 바랍니다.
1. 총액 : 290,500원정 (부가세 포함)
2. 특허 
    2.1 명칭 : 폐가스연소장치의 가스분사노즐
    2.2 출원 번호 : 2007-0075701
    2.3 특허 번호 : 10-0860598
    2.4 GST 지식재산권 관리 번호 : 39
3. 세부내용 
    3.1 업체 :  특허법인다인
    3.2 지급 요청 내역
         3.2.1 관납료 : 257,500원
         3.2.2 대리인 수수료 : 30,000원 (부가세 포함 33,000원)
         3.2.3 합계 : 290,500원
4. 지급 기한일 : 2019.09.25.
5. 첨부
   - 청구서
   - 특허등록증
   - 특허등록전문. 끝.
</t>
    <phoneticPr fontId="6" type="noConversion"/>
  </si>
  <si>
    <t xml:space="preserve">국내 등록 특허(명칭 : 플라즈마 토치를 이용한 폐가스연소장치)에 대한 연차(12연차) 비용을 지급하고자 합니다.
아래 사항에 대한 검토 후 재가 바랍니다.
1. 총액 : 455,500원정 (부가세 포함)
2. 특허 
    2.1 명칭 : 플라즈마 토치를 이용한 폐가스연소장치
    2.2 출원 번호 : 2007-0075770
    2.3 특허 번호 : 10-0860599
    2.4 GST 지식재산권 관리 번호 : 38
3. 세부내용 
    3.1 업체 :  특허법인다인
    3.2 지급 요청 내역
         3.2.1 관납료 : 422,500원
         3.2.2 대리인 수수료 : 30,000원 (부가세 포함 33,000원)
         3.2.3 합계 : 455,500원
4. 지급 기한일 : 2019.09.25.
5. 첨부
   - 청구서
   - 특허등록증
   - 특허등록전문. 끝.
</t>
    <phoneticPr fontId="6" type="noConversion"/>
  </si>
  <si>
    <t xml:space="preserve">국내 등록 특허(명칭 : 공정냉각시스템용 열교환기)에 대한 연차(7연차) 비용을 지급하고자 합니다.
아래 사항에 대한 검토 후 재가 바랍니다.
1. 총액 : 159,000원원정 (부가세 포함)
2. 특허 
    2.1 명칭 : 공정냉각시스템용 열교환기
    2.2 출원 번호 : 2011-0074698
    2.3 특허 번호 : 10-1314723
    2.4 GST 지식재산권 관리 번호 : 55
3. 세부내용 
    3.1 업체 :  특허법인다인
    3.2 지급 요청 내역
         3.2.1 관납료 : 126,000원
         3.2.2 대리인 수수료 : 30,000원 (부가세 포함 33,000원)
         3.2.3 합계 : 159,000원
4. 지급 기한일 : 2019.09.27.
5. 첨부
   - 청구서
   - 특허등록증
   - 특허등록전문. 끝.
</t>
    <phoneticPr fontId="6" type="noConversion"/>
  </si>
  <si>
    <t>국내 등록 특허(명칭 : 스크러버의 수처리 탱크용 순환펌프 (4연차) 비용 지급 요청 건</t>
    <phoneticPr fontId="6" type="noConversion"/>
  </si>
  <si>
    <t xml:space="preserve">국내 등록 특허(명칭 : 스크러버의 수처리 탱크용 순환펌프 (4연차) 비용을 지급하고자 합니다.
아래 사항에 대한 검토 후 재가 바랍니다.
1. 총액 : 75,000원정 (부가세 포함)
2. 특허 
    2.1 명칭 : 스크러버의 수처리 탱크용 순환펌프
    2.2 출원 번호 : 2011-0074698
    2.3 특허 번호 : 10-1652911
    2.4 GST 지식재산권 관리 번호 : 108
3. 세부내용 
    3.1 업체 :  유니스특허법률사무소
    3.2 지급 요청 내역
         3.2.1 관납료 : 42,000원
         3.2.2 대리인 수수료 : 30,000원 (부가세 포함 33,000원)
         3.2.3 합계 : 75,000원
4. 지급 기한일 : 2019.09.25. (유니스특허법률사무소와 합의한 날짜)
5. 첨부
   - 청구서
   - 특허등록증
   - 특허등록전문. 끝.
</t>
    <phoneticPr fontId="6" type="noConversion"/>
  </si>
  <si>
    <t>10-2015-0029723</t>
    <phoneticPr fontId="6" type="noConversion"/>
  </si>
  <si>
    <t>특허 연차료(4연차)</t>
    <phoneticPr fontId="6" type="noConversion"/>
  </si>
  <si>
    <t>19.08.19</t>
    <phoneticPr fontId="6" type="noConversion"/>
  </si>
  <si>
    <t>특허연차료(6연차)</t>
    <phoneticPr fontId="6" type="noConversion"/>
  </si>
  <si>
    <t>2019.08.13</t>
    <phoneticPr fontId="6" type="noConversion"/>
  </si>
  <si>
    <t>특허연차료(12연차)</t>
    <phoneticPr fontId="6" type="noConversion"/>
  </si>
  <si>
    <t>특허연차료(7연차)</t>
    <phoneticPr fontId="6" type="noConversion"/>
  </si>
  <si>
    <t>국내 등록 특허(명칭 : 반도체 폐가스 처리용 스크러버의 출력 저감방법 및 장치 (4연차)) 비용 지급 요청 건</t>
    <phoneticPr fontId="6" type="noConversion"/>
  </si>
  <si>
    <t>국내 등록 특허(명칭 : 습식 전기집진을 이용한 폐 가스정화처리장치 (13연차)) 비용 지급 요청 건</t>
    <phoneticPr fontId="6" type="noConversion"/>
  </si>
  <si>
    <t>국내 등록 특허(명칭 : 반도체 제조장비의 칠러 시스템 (13연차) 비용 지급 요청 건</t>
    <phoneticPr fontId="6" type="noConversion"/>
  </si>
  <si>
    <t>국내 등록 특허(명칭 : 반도체 제조 장비의 온도 조절 시스템 (11연차) 비용 지급 요청 건</t>
    <phoneticPr fontId="6" type="noConversion"/>
  </si>
  <si>
    <t>국내 등록 특허(명칭 : 폐가스 처리용 화염 회전 연소 버너 (7연차) 비용 지급 요청 건</t>
    <phoneticPr fontId="6" type="noConversion"/>
  </si>
  <si>
    <t xml:space="preserve">국내 등록 특허(명칭 : 반도체 폐가스 처리용 스크러버의 출력 저감방법 및 장치 (4연차)) 비용을 지급하고자 합니다.
아래 사항에 대한 검토 후 재가 바랍니다.
1. 총액 : 97,000원정 (부가세 포함)
2. 특허 
    2.1 명칭 : 반도체 폐가스 처리용 스크러버의 출력 저감방법 및 장치
    2.2 출원 번호 : 2015-0039052
    2.3 특허 번호 : 10-1666069
    2.4 GST 지식재산권 관리 번호 : 109
3. 세부내용 
    3.1 업체 :  유니스특허법률사무소
    3.2 지급 요청 내역
         3.2.1 관납료 : 64,000원
         3.2.2 대리인 수수료 : 30,000원 (부가세 포함 33,000원)
         3.2.3 합계 : 97,000원
4. 지급 기한일 : 2019.10.07.
5. 첨부
   - 청구서
   - 특허등록증
   - 특허등록전문. 끝.
</t>
    <phoneticPr fontId="6" type="noConversion"/>
  </si>
  <si>
    <t xml:space="preserve">국내 등록 특허(명칭 : 습식 전기집진을 이용한 폐 가스정화처리장치 (13연차)) 비용을 지급하고자 합니다.
아래 사항에 대한 검토 후 재가 바랍니다.
1. 총액 : 378,000원정 (부가세 포함)
2. 특허 
    2.1 명칭 : 습식 전기집진을 이용한 폐 가스정화처리장치
    2.2 출원 번호 : 2005-0001297
    2.3 특허 번호 : 10-0768842
    2.4 GST 지식재산권 관리 번호 : 6
3. 세부내용 
    3.1 업체 :  유니스특허법률사무소
    3.2 지급 요청 내역
         3.2.1 관납료 : 345,000원
         3.2.2 대리인 수수료 : 30,000원 (부가세 포함 33,000원)
         3.2.3 합계 : 378,000원
4. 지급 기한일 : 2019.10.15
5. 첨부
   - 청구서
   - 특허등록증
   - 특허등록전문. 끝.
</t>
    <phoneticPr fontId="6" type="noConversion"/>
  </si>
  <si>
    <t xml:space="preserve">국내 등록 특허(명칭 : 폐가스 처리용 화염 회전 연소 버너 (7연차) 비용을 지급하고자 합니다.
아래 사항에 대한 검토 후 재가 바랍니다.
1. 총액 : 254,000원정 (부가세 포함)
2. 특허 
    2.1 명칭 : 폐가스 처리용 화염 회전 연소 버너
    2.2 출원 번호 : 2011-0135502
    2.3 특허 번호 : 10-1323720
    2.4 GST 지식재산권 관리 번호 : 57
3. 세부내용 
    3.1 업체 :  유니스특허법률사무소
    3.2 지급 요청 내역
         3.2.1 관납료 : 570,000원
         3.2.2 대리인 수수료 : 30,000원 (부가세 포함 33,000원)
         3.2.3 합계 : 603,000원
4. 지급 기한일 : 2019.10. 24.
5. 첨부
   - 청구서
   - 특허등록증
   - 특허등록전문. 끝.
</t>
    <phoneticPr fontId="6" type="noConversion"/>
  </si>
  <si>
    <t xml:space="preserve">국내 등록 특허(명칭 : 반도체 제조 장비의 온도 조절 시스템 (11연차) 비용을 지급하고자 합니다.
아래 사항에 대한 검토 후 재가 바랍니다.
1. 총액 : 75,000원정 (부가세 포함)
2. 특허 
    2.1 명칭 : 반도체 제조 장비의 온도 조절 시스템
    2.2 출원 번호 : 2007-0105057
    2.3 특허 번호 : 10-0925236
    2.4 GST 지식재산권 관리 번호 : 41
3. 세부내용 
    3.1 업체 :  유니스특허법률사무소
    3.2 지급 요청 내역
         3.2.1 관납료 : 570,000원
         3.2.2 대리인 수수료 : 30,000원 (부가세 포함 33,000원)
         3.2.3 합계 : 603,000원
4. 지급 기한일 : 2019.10. 29.
5. 첨부
   - 청구서
   - 특허등록증
   - 특허등록전문. 끝.
</t>
    <phoneticPr fontId="6" type="noConversion"/>
  </si>
  <si>
    <t xml:space="preserve">국내 등록 특허(명칭 : 반도체 제조장비의 칠러 시스템 (13연차) 비용을 지급하고자 합니다.
아래 사항에 대한 검토 후 재가 바랍니다.
1. 총액 : 295,500원정 (부가세 포함)
2. 특허 
    2.1 명칭 : 반도체 제조장비의 칠러 시스템
    2.2 출원 번호 : 2011-0074698
    2.3 특허 번호 : 10-1652911
    2.4 GST 지식재산권 관리 번호 : 108
3. 세부내용 
    3.1 업체 :  유니스특허법률사무소
    3.2 지급 요청 내역
         3.2.1 관납료 : 262,500원
         3.2.2 대리인 수수료 : 30,000원 (부가세 포함 33,000원)
         3.2.3 합계 : 295,500원
4. 지급 기한일 : 2019.10. 30.
5. 첨부
   - 청구서
   - 특허등록증
   - 특허등록전문. 끝.
</t>
    <phoneticPr fontId="6" type="noConversion"/>
  </si>
  <si>
    <t>연차료(3연차)</t>
    <phoneticPr fontId="6" type="noConversion"/>
  </si>
  <si>
    <t>19.09.16</t>
    <phoneticPr fontId="6" type="noConversion"/>
  </si>
  <si>
    <t>연차료(13연차)</t>
    <phoneticPr fontId="6" type="noConversion"/>
  </si>
  <si>
    <t>2019.09.16</t>
    <phoneticPr fontId="6" type="noConversion"/>
  </si>
  <si>
    <t>연차료(7연차)</t>
    <phoneticPr fontId="6" type="noConversion"/>
  </si>
  <si>
    <t>32019.09.16</t>
    <phoneticPr fontId="6" type="noConversion"/>
  </si>
  <si>
    <t>연차료(11연차)</t>
    <phoneticPr fontId="6" type="noConversion"/>
  </si>
  <si>
    <t>2014-0030247</t>
    <phoneticPr fontId="6" type="noConversion"/>
  </si>
  <si>
    <t>특허연차료(4연차)</t>
    <phoneticPr fontId="6" type="noConversion"/>
  </si>
  <si>
    <t>2019.10.15</t>
    <phoneticPr fontId="6" type="noConversion"/>
  </si>
  <si>
    <t>특허 연차료(8연차)</t>
    <phoneticPr fontId="6" type="noConversion"/>
  </si>
  <si>
    <t>2018.10.15</t>
    <phoneticPr fontId="6" type="noConversion"/>
  </si>
  <si>
    <t>특허연차료(5연차)</t>
    <phoneticPr fontId="6" type="noConversion"/>
  </si>
  <si>
    <t>2019.10.22</t>
    <phoneticPr fontId="6" type="noConversion"/>
  </si>
  <si>
    <t>특허등록료</t>
    <phoneticPr fontId="6" type="noConversion"/>
  </si>
  <si>
    <t>2019.10.22</t>
    <phoneticPr fontId="6" type="noConversion"/>
  </si>
  <si>
    <t>입자를 포함하는 유체의 흐름을 제어하기 위한 매니폴드를 포함하는 미모 시스템</t>
    <phoneticPr fontId="6" type="noConversion"/>
  </si>
  <si>
    <t>등록결정(2019/10/17)</t>
    <phoneticPr fontId="6" type="noConversion"/>
  </si>
  <si>
    <t>10-2036697</t>
    <phoneticPr fontId="6" type="noConversion"/>
  </si>
  <si>
    <t>등록거절정산</t>
    <phoneticPr fontId="6" type="noConversion"/>
  </si>
  <si>
    <t>2019.11.04</t>
    <phoneticPr fontId="6" type="noConversion"/>
  </si>
  <si>
    <t>비용(기안일자 기준)</t>
    <phoneticPr fontId="6" type="noConversion"/>
  </si>
  <si>
    <t>재심사 면담</t>
    <phoneticPr fontId="6" type="noConversion"/>
  </si>
  <si>
    <t>등록결정(2019/11/11)</t>
    <phoneticPr fontId="6" type="noConversion"/>
  </si>
  <si>
    <t>배기가스를 포함하는 유체의 흐름을 제어하기 위한 매니폴드</t>
    <phoneticPr fontId="6" type="noConversion"/>
  </si>
  <si>
    <t>10-2046097</t>
    <phoneticPr fontId="6" type="noConversion"/>
  </si>
  <si>
    <t>특허등록</t>
    <phoneticPr fontId="6" type="noConversion"/>
  </si>
  <si>
    <t>2019.11.28</t>
    <phoneticPr fontId="6" type="noConversion"/>
  </si>
  <si>
    <t>관납료</t>
    <phoneticPr fontId="6" type="noConversion"/>
  </si>
  <si>
    <t>대리인 수수료</t>
    <phoneticPr fontId="6" type="noConversion"/>
  </si>
  <si>
    <t>특허연차료(7연차)</t>
    <phoneticPr fontId="6" type="noConversion"/>
  </si>
  <si>
    <t>특허연차료(4연차)</t>
    <phoneticPr fontId="6" type="noConversion"/>
  </si>
  <si>
    <t>f</t>
    <phoneticPr fontId="6" type="noConversion"/>
  </si>
  <si>
    <t>존속포기(12/02)</t>
    <phoneticPr fontId="6" type="noConversion"/>
  </si>
  <si>
    <t>.</t>
    <phoneticPr fontId="6" type="noConversion"/>
  </si>
  <si>
    <t>임치갱신</t>
    <phoneticPr fontId="6" type="noConversion"/>
  </si>
  <si>
    <t>기술자료 임치 계약 갱신에 대한 수수료 지급 요청 건</t>
    <phoneticPr fontId="6" type="noConversion"/>
  </si>
  <si>
    <r>
      <t xml:space="preserve">미국 특허 출원(해외출원번호 : 15/828,655)에 대한 IDS 제출 완료 비용(실비 정산)을 지급하고자 합니다.
2019.03.01자로 공개된 대만특허등록공보의 심사관 인용문헌 총6개를 IDS(INFORMATION DISCLOSURE STATEMENT ; 정보공개의무)에 따라 미국 특허청에 체출 완료하였으며 이에 따른 실비 지급을 요청합니다.
아래 사항에 대한 검토 후 재가 바랍니다.
1. 총액 : 528,497원정 (부가세 포함)
2. 특허 
    2.1 특허명 : 반도체 제조설비의 고도화 온도제어장치
    2.2 국내 출원 번호 : 10-2016-0164378
    2.3 미국 출원 번호 : 15/828,655 
    2.3 GST 지식재산권 관리 번호 : 123 
3. 세부내용
    3.1 업체 :  명문허법률사무소
    3.2 요청 내역
         3.2.1 (국내 비용) 국내대리인 수수료 : 150,000원 (부가세 포함 165,000원)
</t>
    </r>
    <r>
      <rPr>
        <sz val="9"/>
        <color rgb="FFFF0000"/>
        <rFont val="맑은 고딕"/>
        <family val="3"/>
        <charset val="129"/>
        <scheme val="minor"/>
      </rPr>
      <t xml:space="preserve">         3.2.2 (해외 비용) 해외 대리인 수수료 : 1,411,729원 (USD 1,246.56)
           *환율 USD 1 = 1,132.50원 기준(청구일전신환매도율)
         3.2.3 합계 : 1,741,729원
         3.2.4 선수금 : 1,242,560원 (문서번호 : GST-기안-1812-010 )
         3.2.5 차액 (입금해야할 금액) : 499,169원
4. 지급 기한일 : 2019.02.23 
5. 첨부
   - 지난 기안서
   - 답변 제출 비용 (실비 정산 견적서)
   - 답변서제출완료보고  끝.
</t>
    </r>
    <r>
      <rPr>
        <sz val="9"/>
        <rFont val="맑은 고딕"/>
        <family val="3"/>
        <charset val="129"/>
        <scheme val="minor"/>
      </rPr>
      <t xml:space="preserve">
</t>
    </r>
    <phoneticPr fontId="6" type="noConversion"/>
  </si>
  <si>
    <t xml:space="preserve">국내 특허(명칭 : 반도체 제조 공정용 온도조절 시스템)에 대한 연차(13연차) 비용 지급하고자 합니다.
아래 사항에 대한 검토 후 재가 바랍니다.
1. 총액 : 488,000원정 (부가세 포함)
2. 특허 
    2.1 명칭 : 반도체 제조 공정용 온도조절 시스템
    2.2 특허번호 : 10-0719225
3. 세부내용 
    3.1 업체 :  유니스특허법률사무소
    3.2 요청 내역
         3.2.1 관납료 : 455,000원
         3.2.2 대리인 수수료 : 30,00원 (부가세 포함 33,000원)
         3.2.3 합계 : 488,000원
4. 지급 기한일 : 2019.05.11
5. 첨부
   - 견적서
   - 특허등록증
   - 특허등록전문. 끝.
</t>
    <phoneticPr fontId="6" type="noConversion"/>
  </si>
  <si>
    <t>기술자료 임치 계약 갱신에 대한 수수료를 지급하고자 합니다.
아래 사항에 대한 검토 후 재가 바랍니다.
1. 목적 : 기술자료 임치기간 만료에 따른 계약 갱신
2. 임치물 : 폐가스 정화처리 장치 가스버너의 구조와 방법
3. 사용인 : 삼성전자㈜
4. 갱신기간 : 2019.12.29 ~ 2020.12.28 (1년)
5. 임치 관련 수수료 : 150,000(비과세 항목)
6. 임치 수수료 납부처 : 대중소기업농어업협력재단
7. 첨부
   - 견적서
   - 기술자료임치증 끝.</t>
    <phoneticPr fontId="6" type="noConversion"/>
  </si>
  <si>
    <t>특허 연차료(7연차)</t>
    <phoneticPr fontId="6" type="noConversion"/>
  </si>
  <si>
    <t>2019.12.12.</t>
    <phoneticPr fontId="6" type="noConversion"/>
  </si>
  <si>
    <t>등록결정(2019/01/02)</t>
    <phoneticPr fontId="6" type="noConversion"/>
  </si>
  <si>
    <t>10-2063855</t>
    <phoneticPr fontId="6" type="noConversion"/>
  </si>
  <si>
    <t>국내</t>
    <phoneticPr fontId="6" type="noConversion"/>
  </si>
  <si>
    <t>열전소자를 활용한 온도제어 시스템 및 온도제어 시스템의 선형 가변 파라미터 PID 제어 방법</t>
    <phoneticPr fontId="6" type="noConversion"/>
  </si>
  <si>
    <t>유니스특허</t>
    <phoneticPr fontId="6" type="noConversion"/>
  </si>
  <si>
    <t>10-2020-0019791</t>
    <phoneticPr fontId="6" type="noConversion"/>
  </si>
  <si>
    <t>조은석, 김기범, 이현진</t>
    <phoneticPr fontId="6" type="noConversion"/>
  </si>
  <si>
    <t>등록결정(2020/01/16)</t>
    <phoneticPr fontId="6" type="noConversion"/>
  </si>
  <si>
    <t>의견제출통지(2019/12/10)
등록결정(2020/03/25)</t>
    <phoneticPr fontId="6" type="noConversion"/>
  </si>
  <si>
    <t>특허출원료</t>
    <phoneticPr fontId="6" type="noConversion"/>
  </si>
  <si>
    <t>2020.01.16</t>
    <phoneticPr fontId="6" type="noConversion"/>
  </si>
  <si>
    <t>특허연차료(9연차)</t>
    <phoneticPr fontId="6" type="noConversion"/>
  </si>
  <si>
    <t>2020.02.20</t>
    <phoneticPr fontId="6" type="noConversion"/>
  </si>
  <si>
    <t>특허연차료(14연차)</t>
    <phoneticPr fontId="6" type="noConversion"/>
  </si>
  <si>
    <t>2020.03.18</t>
    <phoneticPr fontId="6" type="noConversion"/>
  </si>
  <si>
    <t>2019.12.29</t>
    <phoneticPr fontId="6" type="noConversion"/>
  </si>
  <si>
    <t>특허등록료</t>
    <phoneticPr fontId="6" type="noConversion"/>
  </si>
  <si>
    <t>2020.01.21</t>
    <phoneticPr fontId="6" type="noConversion"/>
  </si>
  <si>
    <t>의견제출비용</t>
    <phoneticPr fontId="6" type="noConversion"/>
  </si>
  <si>
    <t>특허연차료(4연차)</t>
    <phoneticPr fontId="6" type="noConversion"/>
  </si>
  <si>
    <t>2020.01.22</t>
    <phoneticPr fontId="6" type="noConversion"/>
  </si>
  <si>
    <t>특허연차료(2연차)</t>
    <phoneticPr fontId="6" type="noConversion"/>
  </si>
  <si>
    <t>2020.02.19</t>
    <phoneticPr fontId="6" type="noConversion"/>
  </si>
  <si>
    <t>특허연차료(7연차)</t>
    <phoneticPr fontId="6" type="noConversion"/>
  </si>
  <si>
    <t>특허연차료(13연차)</t>
    <phoneticPr fontId="6" type="noConversion"/>
  </si>
  <si>
    <t>특허연차료(5연차)</t>
    <phoneticPr fontId="6" type="noConversion"/>
  </si>
  <si>
    <t>2020.03.19</t>
    <phoneticPr fontId="6" type="noConversion"/>
  </si>
  <si>
    <t>특허연차료(11연차)</t>
    <phoneticPr fontId="6" type="noConversion"/>
  </si>
  <si>
    <t>19년 12월 갱신</t>
    <phoneticPr fontId="6" type="noConversion"/>
  </si>
  <si>
    <t>10-2073202</t>
    <phoneticPr fontId="6" type="noConversion"/>
  </si>
  <si>
    <t>등록결정(2020/04/14)</t>
    <phoneticPr fontId="6" type="noConversion"/>
  </si>
  <si>
    <t>거절결정(2020/03/31)</t>
    <phoneticPr fontId="6" type="noConversion"/>
  </si>
  <si>
    <t>특허등록료</t>
    <phoneticPr fontId="6" type="noConversion"/>
  </si>
  <si>
    <t>2020.04.16</t>
    <phoneticPr fontId="6" type="noConversion"/>
  </si>
  <si>
    <t>특허출원료</t>
    <phoneticPr fontId="6" type="noConversion"/>
  </si>
  <si>
    <t>.</t>
    <phoneticPr fontId="6" type="noConversion"/>
  </si>
  <si>
    <t>특허연차료(14연차)</t>
    <phoneticPr fontId="6" type="noConversion"/>
  </si>
  <si>
    <t>2020.04.17</t>
    <phoneticPr fontId="6" type="noConversion"/>
  </si>
  <si>
    <t>장순기, 박종민., 박진만. 박상준. 채명기. 김종윤, 이근환, 모선희., 김경민</t>
    <phoneticPr fontId="6" type="noConversion"/>
  </si>
  <si>
    <t>2014-0181177</t>
    <phoneticPr fontId="6" type="noConversion"/>
  </si>
  <si>
    <t>포기(2020.05.19/서학석,채명기)</t>
    <phoneticPr fontId="6" type="noConversion"/>
  </si>
  <si>
    <t>국책과제-WC301 R&amp;D</t>
  </si>
  <si>
    <t>국책과제-WC302 R&amp;D</t>
  </si>
  <si>
    <t>국책과제-WC303 R&amp;D</t>
  </si>
  <si>
    <t>국책과제-WC304 R&amp;D</t>
  </si>
  <si>
    <t>10-2117255</t>
    <phoneticPr fontId="6" type="noConversion"/>
  </si>
  <si>
    <t xml:space="preserve"> </t>
    <phoneticPr fontId="6" type="noConversion"/>
  </si>
  <si>
    <t>특허연차료(7연차)</t>
    <phoneticPr fontId="6" type="noConversion"/>
  </si>
  <si>
    <t>2020.05.25</t>
    <phoneticPr fontId="6" type="noConversion"/>
  </si>
  <si>
    <t>특허연차료(5연차)</t>
    <phoneticPr fontId="6" type="noConversion"/>
  </si>
  <si>
    <t>2020.05.27</t>
    <phoneticPr fontId="6" type="noConversion"/>
  </si>
  <si>
    <t>특허연차료(13연차)</t>
    <phoneticPr fontId="6" type="noConversion"/>
  </si>
  <si>
    <t>출원 항추가비용</t>
    <phoneticPr fontId="6" type="noConversion"/>
  </si>
  <si>
    <t>2020.06.10</t>
    <phoneticPr fontId="6" type="noConversion"/>
  </si>
  <si>
    <t>특허등록료</t>
    <phoneticPr fontId="6" type="noConversion"/>
  </si>
  <si>
    <t>등록결정(2020/07/28)</t>
    <phoneticPr fontId="6" type="noConversion"/>
  </si>
  <si>
    <t>특허연차료(7연차)</t>
    <phoneticPr fontId="6" type="noConversion"/>
  </si>
  <si>
    <t>2020.07.29</t>
    <phoneticPr fontId="6" type="noConversion"/>
  </si>
  <si>
    <t>특허연차료(5연차)</t>
    <phoneticPr fontId="6" type="noConversion"/>
  </si>
  <si>
    <t>특허연차료(4연차)</t>
    <phoneticPr fontId="6" type="noConversion"/>
  </si>
  <si>
    <t>특허연차료(8연차)</t>
    <phoneticPr fontId="6" type="noConversion"/>
  </si>
  <si>
    <t>특허연차료(15연차)</t>
    <phoneticPr fontId="6" type="noConversion"/>
  </si>
  <si>
    <t>특허출원료</t>
    <phoneticPr fontId="6" type="noConversion"/>
  </si>
  <si>
    <t>2020.07.30</t>
    <phoneticPr fontId="6" type="noConversion"/>
  </si>
  <si>
    <t>의견제출비용</t>
    <phoneticPr fontId="6" type="noConversion"/>
  </si>
  <si>
    <t>등록결정(2020/06/23)</t>
    <phoneticPr fontId="6" type="noConversion"/>
  </si>
  <si>
    <t>O</t>
    <phoneticPr fontId="6" type="noConversion"/>
  </si>
  <si>
    <t>능동형 PFC가 적용된 출력극성 가변형 벅컨버터 시스템 및 그 제어 방법</t>
    <phoneticPr fontId="6" type="noConversion"/>
  </si>
  <si>
    <t>특허연차료(14연차)</t>
    <phoneticPr fontId="6" type="noConversion"/>
  </si>
  <si>
    <t>2020.08.31</t>
    <phoneticPr fontId="6" type="noConversion"/>
  </si>
  <si>
    <t>특허연차료(12연차)</t>
    <phoneticPr fontId="6" type="noConversion"/>
  </si>
  <si>
    <t>특허연차료(8연차)</t>
    <phoneticPr fontId="6" type="noConversion"/>
  </si>
  <si>
    <t>특허 등록료</t>
    <phoneticPr fontId="6" type="noConversion"/>
  </si>
  <si>
    <t>특허연차료(7연차)</t>
    <phoneticPr fontId="6" type="noConversion"/>
  </si>
  <si>
    <t>특허연차료(5연차)</t>
    <phoneticPr fontId="6" type="noConversion"/>
  </si>
  <si>
    <t>2020.09.01</t>
    <phoneticPr fontId="6" type="noConversion"/>
  </si>
  <si>
    <t>특허법인등록접수 누락으로 등록공보 늦게 수신 받음 (2019/01/22)</t>
    <phoneticPr fontId="6" type="noConversion"/>
  </si>
  <si>
    <t xml:space="preserve"> </t>
    <phoneticPr fontId="6" type="noConversion"/>
  </si>
  <si>
    <t>등록결정(2016/10/07)
2020.09.23 특허포기</t>
    <phoneticPr fontId="6" type="noConversion"/>
  </si>
  <si>
    <t>2020.09.22 특허포기</t>
    <phoneticPr fontId="6" type="noConversion"/>
  </si>
  <si>
    <t>10-2158616</t>
    <phoneticPr fontId="6" type="noConversion"/>
  </si>
  <si>
    <t>특허등록료</t>
    <phoneticPr fontId="6" type="noConversion"/>
  </si>
  <si>
    <t>2020.09.21</t>
    <phoneticPr fontId="6" type="noConversion"/>
  </si>
  <si>
    <t>2020.09.22</t>
    <phoneticPr fontId="6" type="noConversion"/>
  </si>
  <si>
    <t>OA비용</t>
    <phoneticPr fontId="6" type="noConversion"/>
  </si>
  <si>
    <t>특허연차료(9연차)</t>
    <phoneticPr fontId="6" type="noConversion"/>
  </si>
  <si>
    <t>특허</t>
    <phoneticPr fontId="6" type="noConversion"/>
  </si>
  <si>
    <t>국내</t>
    <phoneticPr fontId="6" type="noConversion"/>
  </si>
  <si>
    <t>10-2018-0110866</t>
    <phoneticPr fontId="6" type="noConversion"/>
  </si>
  <si>
    <t>등록결정(2020/09.08)</t>
    <phoneticPr fontId="6" type="noConversion"/>
  </si>
  <si>
    <t>10-2168514</t>
    <phoneticPr fontId="6" type="noConversion"/>
  </si>
  <si>
    <t>전원공급장치</t>
    <phoneticPr fontId="6" type="noConversion"/>
  </si>
  <si>
    <t>돌입전류 방지기능을 가진 3상 전파정류장치</t>
    <phoneticPr fontId="6" type="noConversion"/>
  </si>
  <si>
    <t>이현진, 조은석, 김기범</t>
    <phoneticPr fontId="6" type="noConversion"/>
  </si>
  <si>
    <t>유니스특허</t>
    <phoneticPr fontId="6" type="noConversion"/>
  </si>
  <si>
    <t>2020.10.21 특허포기(서학석BJ)</t>
    <phoneticPr fontId="6" type="noConversion"/>
  </si>
  <si>
    <t>등록결정(2020/11/06)</t>
    <phoneticPr fontId="6" type="noConversion"/>
  </si>
  <si>
    <t>등록결정(2020/10/12)</t>
    <phoneticPr fontId="6" type="noConversion"/>
  </si>
  <si>
    <t xml:space="preserve">10-2014-0181178
</t>
    <phoneticPr fontId="6" type="noConversion"/>
  </si>
  <si>
    <t>특허연차료(5연차)</t>
    <phoneticPr fontId="6" type="noConversion"/>
  </si>
  <si>
    <t>.</t>
    <phoneticPr fontId="6" type="noConversion"/>
  </si>
  <si>
    <t>2020.10.27</t>
    <phoneticPr fontId="6" type="noConversion"/>
  </si>
  <si>
    <t>특허출원료</t>
    <phoneticPr fontId="6" type="noConversion"/>
  </si>
  <si>
    <t>2020.11.12</t>
    <phoneticPr fontId="6" type="noConversion"/>
  </si>
  <si>
    <t>2020.11.26</t>
    <phoneticPr fontId="6" type="noConversion"/>
  </si>
  <si>
    <t>특허연차료(8연차)</t>
    <phoneticPr fontId="6" type="noConversion"/>
  </si>
  <si>
    <t>특허등록료</t>
    <phoneticPr fontId="6" type="noConversion"/>
  </si>
  <si>
    <t>특허등록료</t>
    <phoneticPr fontId="6" type="noConversion"/>
  </si>
  <si>
    <t>2020.12.18</t>
    <phoneticPr fontId="6" type="noConversion"/>
  </si>
  <si>
    <t>10-2187036</t>
    <phoneticPr fontId="6" type="noConversion"/>
  </si>
  <si>
    <t xml:space="preserve">  </t>
    <phoneticPr fontId="6" type="noConversion"/>
  </si>
  <si>
    <t>국내</t>
    <phoneticPr fontId="6" type="noConversion"/>
  </si>
  <si>
    <t>등록결정 (12/23)</t>
    <phoneticPr fontId="6" type="noConversion"/>
  </si>
  <si>
    <t>10-2194627</t>
    <phoneticPr fontId="6" type="noConversion"/>
  </si>
  <si>
    <t>O</t>
    <phoneticPr fontId="6" type="noConversion"/>
  </si>
  <si>
    <t>특허연차료(5연차)</t>
    <phoneticPr fontId="6" type="noConversion"/>
  </si>
  <si>
    <t>특허연차료(6연차)</t>
    <phoneticPr fontId="6" type="noConversion"/>
  </si>
  <si>
    <t>특허연차료(8연차)</t>
    <phoneticPr fontId="6" type="noConversion"/>
  </si>
  <si>
    <t>2020.12.14</t>
    <phoneticPr fontId="6" type="noConversion"/>
  </si>
  <si>
    <t>2차 OA 비용</t>
    <phoneticPr fontId="6" type="noConversion"/>
  </si>
  <si>
    <t>2020.12.22</t>
    <phoneticPr fontId="6" type="noConversion"/>
  </si>
  <si>
    <t>포기</t>
    <phoneticPr fontId="6" type="noConversion"/>
  </si>
  <si>
    <t>등록</t>
    <phoneticPr fontId="6" type="noConversion"/>
  </si>
  <si>
    <t>취소</t>
    <phoneticPr fontId="6" type="noConversion"/>
  </si>
  <si>
    <t>거절</t>
    <phoneticPr fontId="6" type="noConversion"/>
  </si>
  <si>
    <t>거절에 대한 답변서 제출 (2019/01/12)
최종거절 및 포기(09/17)</t>
    <phoneticPr fontId="6" type="noConversion"/>
  </si>
  <si>
    <t>출원</t>
    <phoneticPr fontId="6" type="noConversion"/>
  </si>
  <si>
    <t xml:space="preserve">  </t>
    <phoneticPr fontId="6" type="noConversion"/>
  </si>
  <si>
    <t xml:space="preserve"> </t>
    <phoneticPr fontId="6" type="noConversion"/>
  </si>
  <si>
    <t>스크러버</t>
    <phoneticPr fontId="6" type="noConversion"/>
  </si>
  <si>
    <t xml:space="preserve"> </t>
    <phoneticPr fontId="6" type="noConversion"/>
  </si>
  <si>
    <t>특허연차료(10연차)</t>
    <phoneticPr fontId="6" type="noConversion"/>
  </si>
  <si>
    <t>특허연차료(3연차)</t>
    <phoneticPr fontId="6" type="noConversion"/>
  </si>
  <si>
    <t>특허연차료(14연차)</t>
    <phoneticPr fontId="6" type="noConversion"/>
  </si>
  <si>
    <t>특허연차료(8연차)</t>
    <phoneticPr fontId="6" type="noConversion"/>
  </si>
  <si>
    <t>특허연차료(15)</t>
    <phoneticPr fontId="6" type="noConversion"/>
  </si>
  <si>
    <t>특허연차료(12연차)</t>
    <phoneticPr fontId="6" type="noConversion"/>
  </si>
  <si>
    <t>국책과제-WC305 R&amp;D</t>
  </si>
  <si>
    <t>국책과제-WC306 R&amp;D</t>
  </si>
  <si>
    <t>특허출원료</t>
    <phoneticPr fontId="6" type="noConversion"/>
  </si>
  <si>
    <t>특허출원 추가비용</t>
    <phoneticPr fontId="6" type="noConversion"/>
  </si>
  <si>
    <t>특허연차료(4연차)</t>
    <phoneticPr fontId="6" type="noConversion"/>
  </si>
  <si>
    <t>특허연차료(15연차)</t>
    <phoneticPr fontId="6" type="noConversion"/>
  </si>
  <si>
    <t xml:space="preserve">  </t>
    <phoneticPr fontId="6" type="noConversion"/>
  </si>
  <si>
    <t>등록결정(2020/03/23)</t>
    <phoneticPr fontId="6" type="noConversion"/>
  </si>
  <si>
    <t>국책과제-WC307 R&amp;D</t>
  </si>
  <si>
    <t>국내 특허(명칭 : 스크러버의 버너(6연차)) 비용 지급 요청 건</t>
    <phoneticPr fontId="6" type="noConversion"/>
  </si>
  <si>
    <r>
      <t>국내 특허(명칭 : 폐가스 정화 처리 장치)에 대한 연차(12연차) 비용 지급하고자 합니다.
아래 사항에 대한 검토 후 재가 바랍니다.
1. 총액 : 428,000원원정 (부가세 포함)
2. 특허 
    2.1 명칭 : 폐가스 정화 처리 장치 및 폐가스 정화 처리 방법
    2.2 출원 번호 : 2007-0051387
    2.3 특허 번호 : 10-0844530
    2.4 GST 지식재산권 관리 번호 : 36</t>
    </r>
    <r>
      <rPr>
        <sz val="9"/>
        <color rgb="FFFF0000"/>
        <rFont val="맑은 고딕"/>
        <family val="3"/>
        <charset val="129"/>
        <scheme val="minor"/>
      </rPr>
      <t xml:space="preserve">
</t>
    </r>
    <r>
      <rPr>
        <sz val="9"/>
        <rFont val="맑은 고딕"/>
        <family val="3"/>
        <charset val="129"/>
        <scheme val="minor"/>
      </rPr>
      <t xml:space="preserve">
3. 세부내용 
    3.1 업체 :  유니스특허법인
    3.2 지급 요청 내역
         3.2.1 관납료 : 395,000원
         3.2.2 대리인 수수료 : 30,000원 (부가세 포함 33,000원)
         3.2.3 합계 : 428,000원
4. 지급 기한일 : 2019.06.16
5. 첨부
   - 견적서
   - 특허등록증
   - 특허등록전문. 끝.
</t>
    </r>
    <phoneticPr fontId="6" type="noConversion"/>
  </si>
  <si>
    <t>국책과제-WC308 R&amp;D</t>
  </si>
  <si>
    <t>10-2251369</t>
    <phoneticPr fontId="6" type="noConversion"/>
  </si>
  <si>
    <t>O</t>
    <phoneticPr fontId="6" type="noConversion"/>
  </si>
  <si>
    <t>등록결정(2021/04/13)</t>
    <phoneticPr fontId="6" type="noConversion"/>
  </si>
  <si>
    <t>ZL201910484514.1</t>
    <phoneticPr fontId="6" type="noConversion"/>
  </si>
  <si>
    <t>등록결정(2021/03/16)</t>
    <phoneticPr fontId="6" type="noConversion"/>
  </si>
  <si>
    <t>10-2254518</t>
    <phoneticPr fontId="6" type="noConversion"/>
  </si>
  <si>
    <t>O</t>
    <phoneticPr fontId="6" type="noConversion"/>
  </si>
  <si>
    <t>특허등록료</t>
    <phoneticPr fontId="6" type="noConversion"/>
  </si>
  <si>
    <t>특허출원료</t>
    <phoneticPr fontId="6" type="noConversion"/>
  </si>
  <si>
    <t>특허연차료(6연차)</t>
    <phoneticPr fontId="6" type="noConversion"/>
  </si>
  <si>
    <t>특허연차료(8연차)</t>
    <phoneticPr fontId="6" type="noConversion"/>
  </si>
  <si>
    <t>특허출원 추가비용
(중견기업 상승)</t>
    <phoneticPr fontId="6" type="noConversion"/>
  </si>
  <si>
    <t>우선심사비용</t>
    <phoneticPr fontId="6" type="noConversion"/>
  </si>
  <si>
    <t>특허연차료(14연차)</t>
    <phoneticPr fontId="6" type="noConversion"/>
  </si>
  <si>
    <t>특허연차료(9연차)</t>
    <phoneticPr fontId="6" type="noConversion"/>
  </si>
  <si>
    <t>등록결정(2021/07/19)</t>
    <phoneticPr fontId="6" type="noConversion"/>
  </si>
  <si>
    <t>O</t>
    <phoneticPr fontId="6" type="noConversion"/>
  </si>
  <si>
    <t>특허연차료(8연차)</t>
    <phoneticPr fontId="6" type="noConversion"/>
  </si>
  <si>
    <t>특허 출원료</t>
    <phoneticPr fontId="6" type="noConversion"/>
  </si>
  <si>
    <t>특허등록료</t>
    <phoneticPr fontId="6" type="noConversion"/>
  </si>
  <si>
    <t>특허연차료(5연차)</t>
    <phoneticPr fontId="6" type="noConversion"/>
  </si>
  <si>
    <t>특허연차료(9연차)</t>
    <phoneticPr fontId="6" type="noConversion"/>
  </si>
  <si>
    <t>특허연차료(16연차)</t>
    <phoneticPr fontId="6" type="noConversion"/>
  </si>
  <si>
    <t>특허연차료(6연차)</t>
    <phoneticPr fontId="6" type="noConversion"/>
  </si>
  <si>
    <t>특허연차료(6연차)</t>
    <phoneticPr fontId="6" type="noConversion"/>
  </si>
  <si>
    <t>특허연차료(3.5연차)</t>
    <phoneticPr fontId="6" type="noConversion"/>
  </si>
  <si>
    <t>특허연차료(15연차)</t>
    <phoneticPr fontId="6" type="noConversion"/>
  </si>
  <si>
    <t>특허연차료(13연차)</t>
    <phoneticPr fontId="6" type="noConversion"/>
  </si>
  <si>
    <t>특허연차료(4연차)</t>
    <phoneticPr fontId="6" type="noConversion"/>
  </si>
  <si>
    <t>등록</t>
    <phoneticPr fontId="6" type="noConversion"/>
  </si>
  <si>
    <t>2022.01.11</t>
    <phoneticPr fontId="6" type="noConversion"/>
  </si>
  <si>
    <t>특허연차료(10연차)</t>
    <phoneticPr fontId="6" type="noConversion"/>
  </si>
  <si>
    <t>특허연차료(7연차)</t>
    <phoneticPr fontId="6" type="noConversion"/>
  </si>
  <si>
    <t>특허연차료(9연차)</t>
    <phoneticPr fontId="6" type="noConversion"/>
  </si>
  <si>
    <t>특허연차료(6연차)</t>
    <phoneticPr fontId="6" type="noConversion"/>
  </si>
  <si>
    <t>국내 특허(출원 명칭 : 인터락 장치를 구비한 밸브)에 대한 등록 비용 지급 요청 건</t>
    <phoneticPr fontId="6" type="noConversion"/>
  </si>
  <si>
    <t>국내 특허(출원 명칭 : 인터락 장치를 구비한 밸브)에 대한 등록 비용을 지급하고자 합니다.
아래 사항에 대한 검토 후 재가 바랍니다.
1. 총액 : 1,822,000원정 (부가세 포함)
2. 특허 
    2.1 명칭 : 인터락 장치를 구비한 밸브
    2.2 출원 번호 : 2020-0137403
    2.3 관리 번호 : 153
3. 세부내용
    3.1 업체 :  특허법인다인
    3.2 요청 내역
         3.2.1 관납료 : 172,000원
         3.2.2 대리인 수수료 : 1,500,000원 (부가세 포함 1,650,000원)
         3.2.3 합계 : 1,822,000원
4. 첨부
   - 청구서
   - 등록결정서. 끝.</t>
    <phoneticPr fontId="6" type="noConversion"/>
  </si>
  <si>
    <t>국내 특허(출원 명칭 : 니켈계 활성 촉매 제조방법)에 대한 등록 비용 지급 요청 건</t>
    <phoneticPr fontId="6" type="noConversion"/>
  </si>
  <si>
    <t>국내 특허(출원 명칭 : 니켈계 활성 촉매 제조방법)에 대한 등록 비용을 지급하고자 합니다.
아래 사항에 대한 검토 후 재가 바랍니다.
1. 총액 : 1,478,400원정 (부가세 포함)
2. 특허 
    2.1 명칭 : 니켈계 활성 촉매 제조방법
    2.2 출원 번호 : 2020-0029654
    2.3 관리 번호 : 149
3. 세부내용
    3.1 업체 :  특허법인아이퍼스
    3.2 요청 내역
         3.2.1 관납료 : 158,400원
         3.2.2 대리인 수수료 : 1,200,000원 (부가세 포함 1,320,000원)
         3.2.3 합계 : 1,478,400원
4. 첨부
   - 청구서
   - 등록결정서. 끝.</t>
    <phoneticPr fontId="6" type="noConversion"/>
  </si>
  <si>
    <t>특허</t>
    <phoneticPr fontId="6" type="noConversion"/>
  </si>
  <si>
    <t>등록</t>
    <phoneticPr fontId="6" type="noConversion"/>
  </si>
  <si>
    <t>국내</t>
    <phoneticPr fontId="6" type="noConversion"/>
  </si>
  <si>
    <t>10-2020-0019783</t>
    <phoneticPr fontId="6" type="noConversion"/>
  </si>
  <si>
    <t>등록결정(2022/02/18)</t>
    <phoneticPr fontId="6" type="noConversion"/>
  </si>
  <si>
    <t>10-2379933</t>
    <phoneticPr fontId="6" type="noConversion"/>
  </si>
  <si>
    <t>전원공급장치</t>
    <phoneticPr fontId="6" type="noConversion"/>
  </si>
  <si>
    <t>능동 역률제어가 가능한 고승압비의 다단계 벅 부스트 PFC 컨버터 및 부스트 PFC 컨버터</t>
    <phoneticPr fontId="6" type="noConversion"/>
  </si>
  <si>
    <t>조은석, 김기범, 이현진</t>
    <phoneticPr fontId="6" type="noConversion"/>
  </si>
  <si>
    <t>유니스특허</t>
    <phoneticPr fontId="6" type="noConversion"/>
  </si>
  <si>
    <t>10-2020-0056820</t>
    <phoneticPr fontId="6" type="noConversion"/>
  </si>
  <si>
    <t>등록결정(2022/02/15)</t>
    <phoneticPr fontId="6" type="noConversion"/>
  </si>
  <si>
    <t>10-2379932</t>
    <phoneticPr fontId="6" type="noConversion"/>
  </si>
  <si>
    <t>동기식 벅 컨버터가 적용된 출력극성 가변형 전원공급장치 및 제어방법</t>
    <phoneticPr fontId="6" type="noConversion"/>
  </si>
  <si>
    <t>김기범</t>
    <phoneticPr fontId="6" type="noConversion"/>
  </si>
  <si>
    <t>10-2020-0029654</t>
    <phoneticPr fontId="6" type="noConversion"/>
  </si>
  <si>
    <t>등록결정(2021/10/28)</t>
    <phoneticPr fontId="6" type="noConversion"/>
  </si>
  <si>
    <t>10-2349738</t>
    <phoneticPr fontId="6" type="noConversion"/>
  </si>
  <si>
    <t>스크러버</t>
    <phoneticPr fontId="6" type="noConversion"/>
  </si>
  <si>
    <t>니켈계 활성 촉매 제조방법</t>
    <phoneticPr fontId="6" type="noConversion"/>
  </si>
  <si>
    <t>정종국, 오주형, 이상문(경기대), 김성수(경기대), 장영희(경기대)</t>
    <phoneticPr fontId="6" type="noConversion"/>
  </si>
  <si>
    <t>아이퍼스</t>
    <phoneticPr fontId="6" type="noConversion"/>
  </si>
  <si>
    <t>국책과제-WC300 R&amp;D</t>
    <phoneticPr fontId="6" type="noConversion"/>
  </si>
  <si>
    <t>10-2020-0061113</t>
    <phoneticPr fontId="6" type="noConversion"/>
  </si>
  <si>
    <t>등록결정(2022/03/08)</t>
    <phoneticPr fontId="6" type="noConversion"/>
  </si>
  <si>
    <t>Nox 흡착제 제조방법</t>
    <phoneticPr fontId="6" type="noConversion"/>
  </si>
  <si>
    <t>김재환, 오주형, 정종국, 이상준</t>
    <phoneticPr fontId="6" type="noConversion"/>
  </si>
  <si>
    <t>출원</t>
    <phoneticPr fontId="6" type="noConversion"/>
  </si>
  <si>
    <t>10-2020-0077658</t>
    <phoneticPr fontId="6" type="noConversion"/>
  </si>
  <si>
    <t>히트자켓의 온도제어방법</t>
    <phoneticPr fontId="6" type="noConversion"/>
  </si>
  <si>
    <t>김남돈</t>
    <phoneticPr fontId="6" type="noConversion"/>
  </si>
  <si>
    <t>10-2020-0138567</t>
    <phoneticPr fontId="6" type="noConversion"/>
  </si>
  <si>
    <t>칠러</t>
    <phoneticPr fontId="6" type="noConversion"/>
  </si>
  <si>
    <t>온도제어모듈의 수분응축 방지장치</t>
    <phoneticPr fontId="6" type="noConversion"/>
  </si>
  <si>
    <t>안세훈, 양승진, 이희진., 허재석, 이재훈</t>
    <phoneticPr fontId="6" type="noConversion"/>
  </si>
  <si>
    <t>10-2020-0137403</t>
    <phoneticPr fontId="6" type="noConversion"/>
  </si>
  <si>
    <t>인터락 장치를 구비한 밸브</t>
    <phoneticPr fontId="6" type="noConversion"/>
  </si>
  <si>
    <t>김덕준, 최익성</t>
    <phoneticPr fontId="6" type="noConversion"/>
  </si>
  <si>
    <t>다인특허</t>
    <phoneticPr fontId="6" type="noConversion"/>
  </si>
  <si>
    <t>중국</t>
    <phoneticPr fontId="6" type="noConversion"/>
  </si>
  <si>
    <t>최익성, 정재윤, 김덕준</t>
    <phoneticPr fontId="6" type="noConversion"/>
  </si>
  <si>
    <t>10-2021-0007386</t>
    <phoneticPr fontId="6" type="noConversion"/>
  </si>
  <si>
    <t>스크러버 시스템 및 이를 이용한 습식 세정 방법</t>
    <phoneticPr fontId="6" type="noConversion"/>
  </si>
  <si>
    <t>노영석(삼성) 김수지(삼성) 김희섭(삼성) 박희옥(삼성) 배종용(삼성) 이선수(삼성) 주진경(삼성) 윤성철 전동근</t>
    <phoneticPr fontId="6" type="noConversion"/>
  </si>
  <si>
    <t>특허법인고려</t>
    <phoneticPr fontId="6" type="noConversion"/>
  </si>
  <si>
    <t>삼성전자 공동 출원</t>
    <phoneticPr fontId="6" type="noConversion"/>
  </si>
  <si>
    <t>10-2021-0042708</t>
    <phoneticPr fontId="6" type="noConversion"/>
  </si>
  <si>
    <t>폐가스 배관 장치</t>
    <phoneticPr fontId="6" type="noConversion"/>
  </si>
  <si>
    <t>이정우, 권성안, 한재식</t>
    <phoneticPr fontId="6" type="noConversion"/>
  </si>
  <si>
    <t>10-2021-0051852</t>
    <phoneticPr fontId="6" type="noConversion"/>
  </si>
  <si>
    <t>유해물질 가스 제거 시스템</t>
    <phoneticPr fontId="6" type="noConversion"/>
  </si>
  <si>
    <t>정종국, 이성욱, 윤성철, 전동근</t>
    <phoneticPr fontId="6" type="noConversion"/>
  </si>
  <si>
    <t>10-2021-0067781</t>
    <phoneticPr fontId="6" type="noConversion"/>
  </si>
  <si>
    <t>하이브리드 스크러버의 가변 운전 시스템</t>
    <phoneticPr fontId="6" type="noConversion"/>
  </si>
  <si>
    <t>이정우 김형관 정종국 이성욱</t>
    <phoneticPr fontId="6" type="noConversion"/>
  </si>
  <si>
    <t>10-2022-0024525</t>
    <phoneticPr fontId="6" type="noConversion"/>
  </si>
  <si>
    <t>열전소자 모듈 모니터링 시스템 및 방법</t>
    <phoneticPr fontId="6" type="noConversion"/>
  </si>
  <si>
    <t>이진영, 이현진, 김기범</t>
    <phoneticPr fontId="6" type="noConversion"/>
  </si>
  <si>
    <t>미국</t>
    <phoneticPr fontId="6" type="noConversion"/>
  </si>
  <si>
    <t>17/502,463</t>
    <phoneticPr fontId="6" type="noConversion"/>
  </si>
  <si>
    <t>10-2022-0035775</t>
    <phoneticPr fontId="6" type="noConversion"/>
  </si>
  <si>
    <t>릴레이 모듈</t>
    <phoneticPr fontId="6" type="noConversion"/>
  </si>
  <si>
    <t>김기범. 최익성</t>
    <phoneticPr fontId="6" type="noConversion"/>
  </si>
  <si>
    <t>국내 특허(명칭 : 플라즈마 토치를 이용한 폐가스 처리장치)에 대한 연차(15연차) 비용 지급 요청 건</t>
    <phoneticPr fontId="6" type="noConversion"/>
  </si>
  <si>
    <t>연차료(9연차)</t>
    <phoneticPr fontId="6" type="noConversion"/>
  </si>
  <si>
    <t>특허출원비용</t>
    <phoneticPr fontId="6" type="noConversion"/>
  </si>
  <si>
    <t>연차료(11연차)</t>
    <phoneticPr fontId="6" type="noConversion"/>
  </si>
  <si>
    <t>연차료(6연차)</t>
    <phoneticPr fontId="6" type="noConversion"/>
  </si>
  <si>
    <t>특허등록비용</t>
    <phoneticPr fontId="6" type="noConversion"/>
  </si>
  <si>
    <t>항추가료</t>
    <phoneticPr fontId="6" type="noConversion"/>
  </si>
  <si>
    <t>연차료(4연차)</t>
    <phoneticPr fontId="6" type="noConversion"/>
  </si>
  <si>
    <t>연차료(16연차)</t>
    <phoneticPr fontId="6" type="noConversion"/>
  </si>
  <si>
    <t>연차료(15연차)</t>
    <phoneticPr fontId="6" type="noConversion"/>
  </si>
  <si>
    <t>연차료(13연차)</t>
    <phoneticPr fontId="6" type="noConversion"/>
  </si>
  <si>
    <t>지급중</t>
    <phoneticPr fontId="6" type="noConversion"/>
  </si>
  <si>
    <t>권리이전</t>
    <phoneticPr fontId="6" type="noConversion"/>
  </si>
  <si>
    <t>국내 특허(명칭 :플라즈마와 촉매를 적용한 하이브리드 건식 유해가스 처리 시스템 및 이의 운전방법)에 대한 연차(5연차) 비용 지급 요청 건</t>
    <phoneticPr fontId="6" type="noConversion"/>
  </si>
  <si>
    <t xml:space="preserve">국내 특허(명칭 :플라즈마와 촉매를 적용한 하이브리드 건식 유해가스 처리 시스템 및 이의 운전방법)에 대한 연차(5연차) 비용을 지급하고자 합니다.
아래 사항에 대한 검토 후 재가 바랍니다.
1. 총액 : 86,000원 (부가세 포함)
2. 특허 
    2.1 명칭 : 플라즈마와 촉매를 적용한 하이브리드 건식 유해가스 처리 시스템 및 이의 운전방법
    2.2 출원 번호 : 10-2016-0064323
    2.3 등록 번호 : 10-1860633
    2.4 관리 번호 : 118
3. 세부내용 
    3.1 업체 : 특허법인아이퍼스
    3.2 지급 요청 내역
         3.2.1 관납료 : 53,000원
         3.2.2 대리인 수수료 : 30,000원 (부가세 포함 33,000원)
         3.2.3 합계 : 86,000원
4. 지급 기한일 : 2022. 05. 16
5. 첨부
   - 청구서
   - 특허등록증
   - 공고전문. 끝.
</t>
    <phoneticPr fontId="6" type="noConversion"/>
  </si>
  <si>
    <t>국내 특허(명칭 : 선회류 예혼합 저공해 연소장치)에 대한 연차(9연차) 비용 지급 요청 건</t>
    <phoneticPr fontId="6" type="noConversion"/>
  </si>
  <si>
    <t xml:space="preserve">국내 특허(명칭 : 선회류 예혼합 저공해 연소장치)에 대한 연차(9연차) 비용을 지급하고자 합니다.
아래 사항에 대한 검토 후 재가 바랍니다.
1. 총액 : 182,800원 (부가세 포함)
2. 특허 
    2.1 명칭 : 선회류 예혼합 저공해 연소장치
    2.2 출원 번호 : 2012-0026861
    2.3 등록 번호 : 10-1406065
    2.4 관리 번호 : 62
3. 세부내용 
    3.1 업체 : 특허법인다인
    3.2 지급 요청 내역
         3.2.1 관납료 : 149,800원
         3.2.2 대리인 수수료 : 30,000원 (부가세 포함 33,000원)
         3.2.3 합계 : 182,800원
4. 지급 기한일 : 2022. 06. 09
5. 첨부
   - 청구서
   - 특허등록증
   - 공고전문. 끝.
</t>
    <phoneticPr fontId="6" type="noConversion"/>
  </si>
  <si>
    <t>국내 특허(명칭 :플라즈마와 촉매를 이용한 하이브리드 건식 유해 가스 처리 장치 및 이의 운전방법)에 대한 연차(6연차)비용 지급 요청 건</t>
    <phoneticPr fontId="6" type="noConversion"/>
  </si>
  <si>
    <t xml:space="preserve">국내 특허(명칭 :플라즈마와 촉매를 이용한 하이브리드 건식 유해 가스 처리 장치 및 이의 운전방법)에 대한 연차(6연차) 비용을 지급하고자 합니다.
아래 사항에 대한 검토 후 재가 바랍니다.
1. 총액 : 194,100원 (부가세 포함)
2. 특허 
    2.1 명칭 : 플라즈마와 촉매를 이용한 하이브리드 건식 유해 가스 처리 장치 및 이의 운전방법
    2.2 출원 번호 : 10-2016-0140736
    2.3 등록 번호 : 10-1774710
    2.4 관리 번호 : 119
3. 세부내용 
    3.1 업체 : 특허법인아이퍼스
    3.2 지급 요청 내역
         3.2.1 관납료 : 166,600원
         3.2.2 대리인 수수료 : 25,000원 (부가세 포함 27,500원)
         3.2.3 합계 : 194,100원
4. 지급 기한일 : 2022. 08. 29
5. 첨부
   - 청구서
   - 특허등록증
   - 공고전문. 끝.
</t>
    <phoneticPr fontId="6" type="noConversion"/>
  </si>
  <si>
    <t>국내 특허(명칭 : 스크러버의 수처리 탱크용 순환펌프 (7연차)) 비용 지급 요청 건</t>
    <phoneticPr fontId="6" type="noConversion"/>
  </si>
  <si>
    <t>국내 특허(명칭 : 스크러버의 수처리 탱크용 순환펌프 (7연차)) 비용을 지급하고자 합니다.
아래 사항에 대한 검토 후 재가 바랍니다.
1. 총액 : 156,200원정 (부가세 포함)
2. 특허 
    2.1 명칭 : 스크러버의 수처리 탱크용 순환펌프
    2.2 출원 번호 : 10-2015-0029723
    2.3 등록 번호 : 10-1652911   
    2.4 GST 지식재산권 관리 번호 : 108
3. 세부내용 
    3.1 업체 :  유니스특허법률사무소
    3.2 지급 요청 내역
         3.2.1 관납료 : 123,200원
         3.2.2 대리인 수수료 : 30,000원 (부가세 포함 33,000원)
         3.2.3 합계 : 156,200원
4. 지급 기한일 : 2022. 08. 10.
5. 첨부
   - 청구서
   - 특허등록증
   - 공고전문. 끝.</t>
    <phoneticPr fontId="6" type="noConversion"/>
  </si>
  <si>
    <t>10-2398681</t>
    <phoneticPr fontId="6" type="noConversion"/>
  </si>
  <si>
    <t>O</t>
    <phoneticPr fontId="6" type="noConversion"/>
  </si>
  <si>
    <t>연차료(6연차)</t>
    <phoneticPr fontId="6" type="noConversion"/>
  </si>
  <si>
    <t>연차료(16연차)</t>
    <phoneticPr fontId="6" type="noConversion"/>
  </si>
  <si>
    <t>연차료(7연차)</t>
    <phoneticPr fontId="6" type="noConversion"/>
  </si>
  <si>
    <t>연차료(9연차)</t>
    <phoneticPr fontId="6" type="noConversion"/>
  </si>
  <si>
    <t>삼성전자
권리이전비용</t>
    <phoneticPr fontId="6" type="noConversion"/>
  </si>
  <si>
    <t>연차료(15연차)</t>
    <phoneticPr fontId="6" type="noConversion"/>
  </si>
  <si>
    <t>등록결정(2022/02/15)</t>
    <phoneticPr fontId="6" type="noConversion"/>
  </si>
  <si>
    <t>O</t>
    <phoneticPr fontId="6" type="noConversion"/>
  </si>
  <si>
    <t>선행연구팀 정종국부장 취하\</t>
    <phoneticPr fontId="6" type="noConversion"/>
  </si>
  <si>
    <t>권리이전완료(2022/06/02)</t>
    <phoneticPr fontId="6" type="noConversion"/>
  </si>
  <si>
    <t>삼성전자 권리이전 (GST88::삼성전자12) 변경</t>
    <phoneticPr fontId="6" type="noConversion"/>
  </si>
  <si>
    <t>권리(GST:90%, 삼성전자:10%) 변경</t>
    <phoneticPr fontId="6" type="noConversion"/>
  </si>
  <si>
    <t>삼성전자 권리이전 (GST90::삼성전자10) 변경</t>
    <phoneticPr fontId="6" type="noConversion"/>
  </si>
  <si>
    <t>국내 특허(명칭 : 반도체 제조설비의 고도화 온도제어장치)에 대한 권리이전 비용 지급 요청 건</t>
    <phoneticPr fontId="6" type="noConversion"/>
  </si>
  <si>
    <t xml:space="preserve">국내 특허(명칭 : 온도제어모듈의 수분응축 방지장치)에 대한 권리이전 비용 지급 요청 건 비용을 지급하고자 합니다.
아래 사항에 대한 검토 후 재가 바랍니다.
1. 총액 : 269,600원 (부가세 포함)
2. 특허 
    2.1 명칭 : 반도체 제조설비의 고도화 온도제어장치
    2.2 등록 번호 : 10-1910347
    2.3 관리 번호 : 120
3. 세부내용 
    3.1 업체 : 명륜특허법인
    3.2 지급 요청 내역
         3.2.1 관납료 : 104,600원
         3.2.2 대리인 수수료 : 150,000원 (부가세 포함 165,000원)
         3.2.3 합계 : 269,600원
4. 첨부
   - 청구서
   - 등록완료안내서
   - 특허증(권리이전완료).  끝.
</t>
    <phoneticPr fontId="6" type="noConversion"/>
  </si>
  <si>
    <t>일본 특허(명칭 : 통합형 반도체 폐가스 정화장치(7연차)) 비용을 지급하고자 합니다.
아래 사항에 대한 검토 후 재가 바랍니다.
1. 총액 : 429,686원정 (부가세 포함)
2. 특허 
    2.1 명칭 : 통합형 반도체 폐가스 정화장치
    2.2 출원 번호 : 2015-252749
    2.3 등록 번호 : 6047652/JP
    2.4 GST 지식재산권 관리 번호 : 115
3. 세부내용 
    3.1 업체 : 유니스특허법률사무소
    3.2 지급 요청 내역
         3.2.1 관납료 : 374,686원
         3.2.2 대리인 수수료 : 50,000원 (부가세 포함 55,000원)
         3.2.3 합계 : 429,686원
4. 지급 기한일 : 2022. 08. 31
5. 첨부
   - 청구서
   - 특허등록증
   - 공고전문. 끝.</t>
    <phoneticPr fontId="6" type="noConversion"/>
  </si>
  <si>
    <t>일본 특허(명칭 : 통합형 반도체 폐가스 정화장치(7연차)) 비용 지급 요청 건</t>
    <phoneticPr fontId="6" type="noConversion"/>
  </si>
  <si>
    <t>국내 특허(명칭 : 공정냉각시스템용 열교환기(10연차)) 비용 지급 요청 건</t>
    <phoneticPr fontId="6" type="noConversion"/>
  </si>
  <si>
    <t>국내 특허(명칭 : CO, Nox 개별 제어 방식을 이용한 저공해 연소방법(9연차)) 비용 지급 요청 건</t>
    <phoneticPr fontId="6" type="noConversion"/>
  </si>
  <si>
    <t>국내 특허(명칭 : CO, Nox 개별 제어 방식을 이용한 저공해 연소방법(9연차)) 비용을 지급하고자 합니다.
아래 사항에 대한 검토 후 재가 바랍니다.
1. 총액 : 262,600 원정 (부가세 포함)
2. 특허 
    2.1 명칭 : CO, Nox 개별 제어 방식을 이용한 저공해 연소방법
    2.2 출원 번호 : 2012-0114895
    2.3 등록 번호 : 10-1435371
    2.4 GST 지식재산권 관리 번호 : 72
3. 세부내용 
    3.1 업체 :  특허법인다인
    3.2 지급 요청 내역
         3.2.1 관납료 : 229,600원
         3.2.2 대리인 수수료 : 30,000원 (부가세 포함 33,000원)
         3.2.3 합계 : 262,600원
4. 지급 기한일 : 2022. 8. 22.
5. 첨부
   - 청구서
   - 특허등록증
   - 공고전문. 끝.</t>
    <phoneticPr fontId="6" type="noConversion"/>
  </si>
  <si>
    <t>국내 특허(명칭 : 공정냉각시스템용 열교환기(10연차)) 비용을 지급하고자 합니다.
아래 사항에 대한 검토 후 재가 바랍니다.
1. 총액 : 493,000원정 (부가세 포함)
2. 특허 
    2.1 명칭 : 공정냉각시스템용 열교환기
    2.2 출원 번호 :2011-0074698
    2.3 등록 번호 : 10-1314723
    2.4 GST 지식재산권 관리 번호 : 55
3. 세부내용 
    3.1 업체 :  특허법인다인
    3.2 지급 요청 내역
         3.2.1 관납료 : 460,000원
         3.2.2 대리인 수수료 : 30,000원 (부가세 포함 33,000원)
         3.2.3 합계 : 493,000원
4. 지급 기한일 : 2022. 9. 27.
5. 첨부
   - 청구서
   - 특허등록증
   - 공고전문. 끝.</t>
    <phoneticPr fontId="6" type="noConversion"/>
  </si>
  <si>
    <t>국내 특허(명칭 : 습식 전기집진을 이용한 폐 가스정화처리장치(16연차)) 비용 지급 요청 건</t>
    <phoneticPr fontId="6" type="noConversion"/>
  </si>
  <si>
    <t>국내 특허(명칭 : 습식 전기집진을 이용한 폐 가스정화처리장치(16연차)) 비용을 지급하고자 합니다.
아래 사항에 대한 검토 후 재가 바랍니다.
1. 총액 : 723,000원정 (부가세 포함)
2. 특허 
    2.1 명칭 : 습식 전기집진을 이용한 폐 가스정화처리장치
    2.2 출원 번호 : 2005-0001297
    2.3 등록 번호 : 10-0768842
    2.4 GST 지식재산권 관리 번호 : 6
3. 세부내용 
    3.1 업체 :  유니스특허법률사무소
    3.2 지급 요청 내역
         3.2.1 관납료 : 690,000원
         3.2.2 대리인 수수료 : 30,000원 (부가세 포함 33,000원)
         3.2.3 합계 : 723,000원
4. 지급 기한일 : 2022. 10. 15.
5. 첨부
   - 청구서
   - 특허등록증
   - 공고전문. 끝.</t>
    <phoneticPr fontId="6" type="noConversion"/>
  </si>
  <si>
    <t>국내 특허(명칭 : 반도체 제조 장비의 온도 조절 시스템(14연차)) 비용 지급 요청 건</t>
    <phoneticPr fontId="6" type="noConversion"/>
  </si>
  <si>
    <t>국내 특허(명칭 : 반도체 제조 장비의 온도 조절 시스템(14연차)) 비용을 지급하고자 합니다.
아래 사항에 대한 검토 후 재가 바랍니다.
1. 총액 : 723,000원정 (부가세 포함)
2. 특허 
    2.1 명칭 : 반도체 제조 장비의 온도 조절 시스템
    2.2 출원 번호 : 2007-0105057
    2.3 등록 번호 : 10-0925236
    2.4 GST 지식재산권 관리 번호 : 41
3. 세부내용 
    3.1 업체 :  유니스특허법률사무소
    3.2 지급 요청 내역
         3.2.1 관납료 : 690,000원
         3.2.2 대리인 수수료 : 30,000원 (부가세 포함 33,000원)
         3.2.3 합계 : 723,000원
4. 지급 기한일 : 2022. 10. 29.
5. 첨부
   - 청구서
   - 특허등록증. 
   - 공고전문. 끝.</t>
    <phoneticPr fontId="6" type="noConversion"/>
  </si>
  <si>
    <t>국내 특허(명칭 : 반도체 제조장비의 칠러 시스템(16연차)) 비용 지급 요청 건</t>
    <phoneticPr fontId="6" type="noConversion"/>
  </si>
  <si>
    <t>국내 특허(명칭 : 반도체 제조장비의 칠러 시스템(16연차)) 비용을 지급하고자 합니다.
아래 사항에 대한 검토 후 재가 바랍니다.
1. 총액 : 558,000원정 (부가세 포함)
2. 특허 
    2.1 명칭 : 반도체 제조장비의 칠러 시스템
    2.2 출원 번호 : 2007-0000642
    2.3 등록 번호 : 10-0773474
    2.4 GST 지식재산권 관리 번호 : 30
3. 세부내용 
    3.1 업체 :  유니스특허법률사무소
    3.2 지급 요청 내역
         3.2.1 관납료 : 525,000원
         3.2.2 대리인 수수료 : 30,000원 (부가세 포함 33,000원)
         3.2.3 합계 : 558,000원
4. 지급 기한일 : 2022. 10. 30.
5. 첨부
   - 청구서
   - 특허등록증
   - 공고전문. 끝.</t>
    <phoneticPr fontId="6" type="noConversion"/>
  </si>
  <si>
    <t>일본 특허(명칭 : CO, Nox 개별 제어 방식을 이용한 저공해 연소방법(9연차)) 비용 지급 요청 건</t>
    <phoneticPr fontId="6" type="noConversion"/>
  </si>
  <si>
    <t>일본 특허(명칭 : CO, Nox 개별 제어 방식을 이용한 저공해 연소방법(9연차)) 비용을 지급하고자 합니다.
아래 사항에 대한 검토 후 재가 바랍니다.
1. 총액 : 596,000원정 (부가세 포함)
2. 특허 
    2.1 명칭 : CO, Nox 개별 제어 방식을 이용한 저공해 연소방법
    2.2 출원 번호 : 2012-271970
    2.3 등록 번호 : 10-0773474
    2.4 GST 지식재산권 관리 번호 : 30
3. 세부내용 
    3.1 업체 :  유니스특허법률사무소
    3.2 지급 요청 내역
         3.2.1 관납료 : 525,000원
         3.2.2 대리인 수수료 : 30,000원 (부가세 포함 33,000원)
         3.2.3 합계 : 558,000원
4. 지급 기한일 : 2022. 10. 30.
5. 첨부
   - 청구서
   - 특허등록증
   - 공고전문. 끝.</t>
    <phoneticPr fontId="6" type="noConversion"/>
  </si>
  <si>
    <t>특허</t>
    <phoneticPr fontId="6" type="noConversion"/>
  </si>
  <si>
    <t>출원</t>
    <phoneticPr fontId="6" type="noConversion"/>
  </si>
  <si>
    <t>국내</t>
    <phoneticPr fontId="6" type="noConversion"/>
  </si>
  <si>
    <t>10-2022-0060327</t>
    <phoneticPr fontId="6" type="noConversion"/>
  </si>
  <si>
    <t>스크러버</t>
    <phoneticPr fontId="6" type="noConversion"/>
  </si>
  <si>
    <t>유해 가스 제거용 스크러버의 가변 운전 시스템</t>
    <phoneticPr fontId="6" type="noConversion"/>
  </si>
  <si>
    <t>이정우, 김형관, 이성욱, 김재환</t>
    <phoneticPr fontId="6" type="noConversion"/>
  </si>
  <si>
    <t>아이퍼스</t>
    <phoneticPr fontId="6" type="noConversion"/>
  </si>
  <si>
    <t>관리번호 158번(하이브리드 스크러버의 가변 운전 시스템) 개선 특허</t>
    <phoneticPr fontId="6" type="noConversion"/>
  </si>
  <si>
    <t>능동형 에너지 세이빙 스크러버</t>
    <phoneticPr fontId="6" type="noConversion"/>
  </si>
  <si>
    <t>권성안, 강석호, 이동우</t>
    <phoneticPr fontId="6" type="noConversion"/>
  </si>
  <si>
    <t>유니스특허</t>
    <phoneticPr fontId="6" type="noConversion"/>
  </si>
  <si>
    <t>스크러버고착 파우더의 자동 세정 방법 및 자동 세정장치</t>
    <phoneticPr fontId="6" type="noConversion"/>
  </si>
  <si>
    <t>10-2022-0098613</t>
    <phoneticPr fontId="6" type="noConversion"/>
  </si>
  <si>
    <t>권성안, 한재식, 신경민, 장영일</t>
    <phoneticPr fontId="6" type="noConversion"/>
  </si>
  <si>
    <t>10-2022-0098612</t>
    <phoneticPr fontId="6" type="noConversion"/>
  </si>
  <si>
    <t>특허</t>
    <phoneticPr fontId="6" type="noConversion"/>
  </si>
  <si>
    <t>출원</t>
    <phoneticPr fontId="6" type="noConversion"/>
  </si>
  <si>
    <t>중국</t>
    <phoneticPr fontId="6" type="noConversion"/>
  </si>
  <si>
    <t>대만</t>
    <phoneticPr fontId="6" type="noConversion"/>
  </si>
  <si>
    <t>202110948151.X</t>
    <phoneticPr fontId="6" type="noConversion"/>
  </si>
  <si>
    <t>스크러버</t>
    <phoneticPr fontId="6" type="noConversion"/>
  </si>
  <si>
    <t>스크류실린더를 이용한 가스처리설비용 파우더제거장치</t>
    <phoneticPr fontId="6" type="noConversion"/>
  </si>
  <si>
    <t>박종민, 글로벌스탠다드테크놀로지</t>
    <phoneticPr fontId="6" type="noConversion"/>
  </si>
  <si>
    <t>유니스특허</t>
    <phoneticPr fontId="6" type="noConversion"/>
  </si>
  <si>
    <t>주식회사 제이앤미(박종민) 공동출원, 해외특허만 관리중</t>
    <phoneticPr fontId="6" type="noConversion"/>
  </si>
  <si>
    <t>유럽</t>
    <phoneticPr fontId="6" type="noConversion"/>
  </si>
  <si>
    <t>일본</t>
    <phoneticPr fontId="6" type="noConversion"/>
  </si>
  <si>
    <t>2021-131234</t>
    <phoneticPr fontId="6" type="noConversion"/>
  </si>
  <si>
    <t>미국</t>
    <phoneticPr fontId="6" type="noConversion"/>
  </si>
  <si>
    <t>17/405,346</t>
    <phoneticPr fontId="6" type="noConversion"/>
  </si>
  <si>
    <t>연차료(10연차)</t>
    <phoneticPr fontId="6" type="noConversion"/>
  </si>
  <si>
    <t>권리이전비용</t>
    <phoneticPr fontId="6" type="noConversion"/>
  </si>
  <si>
    <t>연차료(6연차)</t>
    <phoneticPr fontId="6" type="noConversion"/>
  </si>
  <si>
    <t>연차료(17연차)</t>
    <phoneticPr fontId="6" type="noConversion"/>
  </si>
  <si>
    <t>연차료(7연차)</t>
    <phoneticPr fontId="6" type="noConversion"/>
  </si>
  <si>
    <t>연차료(9연차)</t>
    <phoneticPr fontId="6" type="noConversion"/>
  </si>
  <si>
    <t>연차료(16연차)</t>
    <phoneticPr fontId="6" type="noConversion"/>
  </si>
  <si>
    <t>연차료(14연차)</t>
    <phoneticPr fontId="6" type="noConversion"/>
  </si>
  <si>
    <t>연차료(9연차)</t>
    <phoneticPr fontId="6" type="noConversion"/>
  </si>
  <si>
    <t>특허출원비용</t>
    <phoneticPr fontId="6" type="noConversion"/>
  </si>
  <si>
    <t>특허등록비용</t>
    <phoneticPr fontId="6" type="noConversion"/>
  </si>
  <si>
    <t>답변제출비용</t>
    <phoneticPr fontId="6" type="noConversion"/>
  </si>
  <si>
    <t>10-2016-0164378</t>
    <phoneticPr fontId="30" type="noConversion"/>
  </si>
  <si>
    <t>국내 특허(명칭 : 배기가스를 포함하는 유체의 흐름을 제어하기 위한 매니폴드(4연차)) 비용 지급 요청 건</t>
    <phoneticPr fontId="6" type="noConversion"/>
  </si>
  <si>
    <t>등록비용</t>
    <phoneticPr fontId="6" type="noConversion"/>
  </si>
  <si>
    <t>국내</t>
    <phoneticPr fontId="6" type="noConversion"/>
  </si>
  <si>
    <t>10-2022-0106383</t>
    <phoneticPr fontId="6" type="noConversion"/>
  </si>
  <si>
    <t>이종 가스 제거를 위한 흡착필터, 이를 포함하는 흄 처리장치, 및 이를 이용한 이종 가스 제거방법</t>
    <phoneticPr fontId="6" type="noConversion"/>
  </si>
  <si>
    <t>명륜특허</t>
    <phoneticPr fontId="6" type="noConversion"/>
  </si>
  <si>
    <t>남기복, 황인혁, 김재환, 안세훈</t>
    <phoneticPr fontId="6" type="noConversion"/>
  </si>
  <si>
    <t>전원공급장치</t>
    <phoneticPr fontId="6" type="noConversion"/>
  </si>
  <si>
    <t>스크러버</t>
    <phoneticPr fontId="6" type="noConversion"/>
  </si>
  <si>
    <t>등록비용</t>
    <phoneticPr fontId="6" type="noConversion"/>
  </si>
  <si>
    <t>연차료(5연차)</t>
    <phoneticPr fontId="6" type="noConversion"/>
  </si>
  <si>
    <t>연차료(5연차) 추가비용
권리이전으로 인하여</t>
    <phoneticPr fontId="6" type="noConversion"/>
  </si>
  <si>
    <t>연차료(4연차)</t>
    <phoneticPr fontId="6" type="noConversion"/>
  </si>
  <si>
    <t>연차료(10연차)</t>
    <phoneticPr fontId="6" type="noConversion"/>
  </si>
  <si>
    <t>연차료(7연차)</t>
    <phoneticPr fontId="6" type="noConversion"/>
  </si>
  <si>
    <t>연차료(4연차)</t>
    <phoneticPr fontId="6" type="noConversion"/>
  </si>
  <si>
    <t>연차료(8연차)</t>
    <phoneticPr fontId="6" type="noConversion"/>
  </si>
  <si>
    <t>연차료(11연차)</t>
    <phoneticPr fontId="6" type="noConversion"/>
  </si>
  <si>
    <t>2023.01.08</t>
    <phoneticPr fontId="6" type="noConversion"/>
  </si>
  <si>
    <t>10-2090873</t>
    <phoneticPr fontId="6" type="noConversion"/>
  </si>
  <si>
    <t>10-1720987</t>
    <phoneticPr fontId="6" type="noConversion"/>
  </si>
  <si>
    <t>10-2015-0059417</t>
    <phoneticPr fontId="6" type="noConversion"/>
  </si>
  <si>
    <t>10-1860633</t>
    <phoneticPr fontId="6" type="noConversion"/>
  </si>
  <si>
    <t>10-2016-0064323</t>
    <phoneticPr fontId="6" type="noConversion"/>
  </si>
  <si>
    <t>10-1717103</t>
    <phoneticPr fontId="6" type="noConversion"/>
  </si>
  <si>
    <t>10-2015-0123691</t>
    <phoneticPr fontId="6" type="noConversion"/>
  </si>
  <si>
    <t>10-2015-0059415</t>
    <phoneticPr fontId="6" type="noConversion"/>
  </si>
  <si>
    <t>2006-0050821</t>
    <phoneticPr fontId="6" type="noConversion"/>
  </si>
  <si>
    <t>2012-0042062</t>
    <phoneticPr fontId="6" type="noConversion"/>
  </si>
  <si>
    <t>10-0711940</t>
    <phoneticPr fontId="6" type="noConversion"/>
  </si>
  <si>
    <t>2005-0101829</t>
    <phoneticPr fontId="6" type="noConversion"/>
  </si>
  <si>
    <t>2008-0006820</t>
    <phoneticPr fontId="6" type="noConversion"/>
  </si>
  <si>
    <t>거절(2023/04/06)</t>
    <phoneticPr fontId="6" type="noConversion"/>
  </si>
  <si>
    <t>등록</t>
    <phoneticPr fontId="6" type="noConversion"/>
  </si>
  <si>
    <t>13/686960</t>
    <phoneticPr fontId="6" type="noConversion"/>
  </si>
  <si>
    <t>10-1774710</t>
    <phoneticPr fontId="6" type="noConversion"/>
  </si>
  <si>
    <t>2016-0140736</t>
    <phoneticPr fontId="6" type="noConversion"/>
  </si>
  <si>
    <t>상표 갱신(명칭 : 제42류, GST Global Standard Technology Co.,Ltd(10년분)) 비용 지급 요청 건</t>
    <phoneticPr fontId="6" type="noConversion"/>
  </si>
  <si>
    <t xml:space="preserve">상표 갱신(명칭 : GST Global Standard Technology Co.,Ltd(10년분)) 비용을 지급하고자 합니다.
아래 사항에 대한 검토 후 재가 바랍니다.
1. 총액 : 813,120원 (부가세 포함)
2. 특허 
    2.1 명칭 : GST Global Standard Technology Co.,Ltd
    2.2 출원 번호 : 2012-0000044
    2.3 등록 번호 : 41-0258955
    2.4 관리 번호 : 58
3. 세부내용 
    3.1 업체 :  유니스특허법률사무소
    3.2 지급 요청 내역
         3.2.1 갱신 등록료 : 593,120원
         3.2.2 대리인 수수료 : 200,000원 (부가세 포함 220,000원)
         3.2.3 합계 : 813,120원
4. 지급 기한일 : 2023. 5. 18
5. 첨부
   - 청구서
   - 서비스표등록증. 끝.
</t>
    <phoneticPr fontId="6" type="noConversion"/>
  </si>
  <si>
    <t>연차료(7연차)</t>
    <phoneticPr fontId="6" type="noConversion"/>
  </si>
  <si>
    <t>연차료(4연차)</t>
    <phoneticPr fontId="6" type="noConversion"/>
  </si>
  <si>
    <t>0203-01-17</t>
    <phoneticPr fontId="6" type="noConversion"/>
  </si>
  <si>
    <t>특허법인고려</t>
    <phoneticPr fontId="6" type="noConversion"/>
  </si>
  <si>
    <t>공동출원(삼성전자)</t>
    <phoneticPr fontId="6" type="noConversion"/>
  </si>
  <si>
    <t>연차료(6연차)</t>
    <phoneticPr fontId="6" type="noConversion"/>
  </si>
  <si>
    <t>연차료(8연차)</t>
    <phoneticPr fontId="6" type="noConversion"/>
  </si>
  <si>
    <t>연차료(14연차)</t>
    <phoneticPr fontId="6" type="noConversion"/>
  </si>
  <si>
    <t>연차료(17연차)</t>
    <phoneticPr fontId="6" type="noConversion"/>
  </si>
  <si>
    <t>연차료(10연차)</t>
    <phoneticPr fontId="6" type="noConversion"/>
  </si>
  <si>
    <t>연차료(16연차)</t>
    <phoneticPr fontId="6" type="noConversion"/>
  </si>
  <si>
    <t>연차료(7.5연차)</t>
    <phoneticPr fontId="6" type="noConversion"/>
  </si>
  <si>
    <t>연차료(10년분)</t>
    <phoneticPr fontId="6" type="noConversion"/>
  </si>
  <si>
    <t>연차료(5연차)</t>
    <phoneticPr fontId="6" type="noConversion"/>
  </si>
  <si>
    <t>의견제출통지(2022/12/22), 등록결정(2023/4/07)</t>
    <phoneticPr fontId="6" type="noConversion"/>
  </si>
  <si>
    <t>출원 진행중</t>
    <phoneticPr fontId="6" type="noConversion"/>
  </si>
  <si>
    <t>유니스특허</t>
    <phoneticPr fontId="6" type="noConversion"/>
  </si>
  <si>
    <t>등록결정(2023/05/26)</t>
    <phoneticPr fontId="6" type="noConversion"/>
  </si>
  <si>
    <t>2023.05.29</t>
    <phoneticPr fontId="6" type="noConversion"/>
  </si>
  <si>
    <t>특허법인고려</t>
    <phoneticPr fontId="6" type="noConversion"/>
  </si>
  <si>
    <t>국내특허(가명칭 : 레벨센서용 부유체) 비용 지급 요청 건</t>
    <phoneticPr fontId="6" type="noConversion"/>
  </si>
  <si>
    <t>국내특허(가명칭 : 소형다챔버 멀티버닝 스크러버용 오리피스 공급시스템) 비용 지급 요청 건</t>
    <phoneticPr fontId="6" type="noConversion"/>
  </si>
  <si>
    <t>국내특허(가명칭 : 소형다챔버 멀티버닝 스크러버) 비용 지급 요청 건</t>
    <phoneticPr fontId="6" type="noConversion"/>
  </si>
  <si>
    <t xml:space="preserve">국내특허(가명칭 : 소형다챔버 멀티버닝 스크러버용 오리피스 공급시스템) 비용을 지급하고자 합니다.
아래 사항에 대한 검토 후 재가 바랍니다.
1. 총액 : 1,320,000원 (부가세 포함)
2. 특허 
    2.1 명칭 : 소형다챔버 멀티버닝 스크러버용 오리피스 공급시스템
3. 세부내용 
    3.1 업체 :  유니스특허법률사무소
    3.2 지급 요청 내역
         3.2.1 수수료 : 1,200,000원 (부가세 포함 1,320,000원)
    3.3 특허 출원 이후 관납료, 항추가료 추가 납부 예정
4. 첨부
   - 청구서
   - 직무발명신고서
   - 기술검토의견서
  </t>
    <phoneticPr fontId="6" type="noConversion"/>
  </si>
  <si>
    <t>국내특허(가명칭 : 소형다챔버 멀티버닝 스크러버) 비용을 지급하고자 합니다.
아래 사항에 대한 검토 후 재가 바랍니다.
1. 총액 : 1,320,000원 (부가세 포함)
2. 특허 
    2.1 명칭 : 소형다챔버 멀티버닝 스크러버
3. 세부내용 
    3.1 업체 :  유니스특허법률사무소
    3.2 지급 요청 내역
         3.2.1 수수료 : 1,200,000원 (부가세 포함 1,320,000원)
    3.3 특허 출원 이후 관납료, 항추가료 추가 납부 예정
4. 첨부
   - 청구서
   - 특허 출원 기안서
   - 기술검토의견서</t>
    <phoneticPr fontId="6" type="noConversion"/>
  </si>
  <si>
    <t>명문</t>
    <phoneticPr fontId="6" type="noConversion"/>
  </si>
  <si>
    <t xml:space="preserve">국내 특허 1건의 특허권 포기를 하고자 합니다.
아래 사항에 대한 검토 후 재가 부탁드립니다.
1. 특허 정보 
  가. 명칭 : 반도체 폐가스 처리용 스크러버의 출력 저감방법 및 장치
    1) 출원번호 : 2015-0039052 (2015.03.20 출원)
    2) 등록번호 : 10-1666069 (2016.10.07 등록)
2. 비용
  가. 출원 및 등록비용 : 2,719,800원 (이백칠십일만구천팔백원)
  나. 갱신 비용 : 금년 94,000원 (구만사천원), 지속적으로 금액 상승
3. 적용이력
  가. 적용장비 : MEGATRON (SK-Hynix DEMO)
  나. 출하이력 : 없음
  다. 적용결과 : PLASMA Power 절감 효과는 있으나 Torch 부식으로 인한 점검주기 만족 불가
                   SK-Hynix 성능평가시 경쟁사 대비 Power 사용량이 높아 Demo 취소. 이후 적용 이력 없음.
4. 기타
    -. 발명자와 논의한 결과 해당 특허는 갱신 불필요로 협의함.
    -. 향후 해당 기술에 관한 추가 연구가 필요할 시에 소멸된 특허자료를 통한 추가 연구가 가능하므로 현 특허의 갱신 불필요.
5. 첨부
    -. 특허 등록증.
    -. 특허 공고전문.  끝.
</t>
    <phoneticPr fontId="6" type="noConversion"/>
  </si>
  <si>
    <t>특허 포기</t>
    <phoneticPr fontId="6" type="noConversion"/>
  </si>
  <si>
    <t>해외특허 1건 포기 품의 건</t>
    <phoneticPr fontId="6" type="noConversion"/>
  </si>
  <si>
    <t>국내 특허 1건 거절 보고의 건</t>
    <phoneticPr fontId="6" type="noConversion"/>
  </si>
  <si>
    <t>특허 포기
거절</t>
    <phoneticPr fontId="6" type="noConversion"/>
  </si>
  <si>
    <t xml:space="preserve">국내 특허(명칭:히트자켓의 온도제어방법)이 최종 거절되어 보고드립니다. 
아래 사항에 대한 검토 후 재가 부탁드립니다.
1. 특허 정보 
  가. 명칭 : 히트자켓의 온도제어방법
    1) 출원번호 : 10-2020-0077658 (2020.06.25 출원)
2. 거절 사유
  가. 해당 특허 중 3가지 청구항에서 기재 불비 판정을 받음
  나. 해당 특허는 기술분야에서 통상의 지식을 가진 사람이 쉽게 발명할 수 있는 내용 
3. 재심사 여부
  가. 재심사가 가능하나 특허법인 변리사의 의견으로 불허 판정을 받을 확률이 높음
4. 첨부
    -. 특허 출원서
    -. 거절 결정서
    -. 특허법인 의견서.  끝.
</t>
    <phoneticPr fontId="6" type="noConversion"/>
  </si>
  <si>
    <t>국내 특허 1건 거절 보고의 건</t>
    <phoneticPr fontId="6" type="noConversion"/>
  </si>
  <si>
    <t>포기</t>
    <phoneticPr fontId="6" type="noConversion"/>
  </si>
  <si>
    <t>거절</t>
    <phoneticPr fontId="6" type="noConversion"/>
  </si>
  <si>
    <t>포기(2020/12/15), 최익성BJ, 154번과 합산</t>
    <phoneticPr fontId="6" type="noConversion"/>
  </si>
  <si>
    <t>등록결정(2023/06/20)</t>
    <phoneticPr fontId="6" type="noConversion"/>
  </si>
  <si>
    <t>대만 특허(명칭 : 스크류실린더를 이용한 가스처리설비용 파우더제거장치) 답변 제출 비용 지급 요청 건</t>
    <phoneticPr fontId="6" type="noConversion"/>
  </si>
  <si>
    <t>대만 특허(명칭 : 스크러버 시스템 및 이를 이용한 습식 세정 방법) 답변 제출 비용을 지급하고자 합니다.
해당 특허는 제이앤미社 와 계약에 의해 해외출원건의 경우 공동출원으로 관리되고 있는 건 입니다.
아래 사항에 대한 검토 후 재가 바랍니다.
1. 총액 : 1,483,354원정
2. 특허 
    2.1 명칭 : 스크류실린더를 이용한 가스처리설비용 파우더제거장치
    2.2 출원 번호 : 110130604
    2.3 관리번호 : 169
3. 세부내용 
    3.1 업체 :  유니스특허법률사무소
    3.2 지급 요청 내역
         3.2.1 해외비용 : 1,332,300원
         3.2.2 대리인 수수료 : 300,000원 (부가세 포함 330,000원)
         3.2.3 선수금 : -178,946
         3.2.4 합계 : 1,483,354원
4. 첨부
   - 청구서.
   - 심사의견통지서.
   - 제이앤미 기안서. 끝</t>
    <phoneticPr fontId="6" type="noConversion"/>
  </si>
  <si>
    <t>유럽 특허(명칭 : 스크류실린더를 이용한 가스처리설비용 파우더제거장치) 답변 제출 비용 지급 요청 건</t>
    <phoneticPr fontId="6" type="noConversion"/>
  </si>
  <si>
    <t xml:space="preserve">국내 특허(명칭 : 배기가스를 포함하는 유체의 흐름을 제어하기 위한 매니폴드(4연차)) 비용을 지급하고자 합니다.
아래 사항에 대한 검토 후 재가 바랍니다.
1. 총액 : 245,800원 (부가세 포함)
2. 특허 
    2.1 명칭 : 배기가스를 포함하는 유체의 흐름을 제어하기 위한 매니폴드
    2.2 출원 번호 : 10-2019-0070511
    2.3 등록 번호 : 10-2046097
    2.4 관리 번호 : 144
3. 세부내용 
    3.1 업체 : 특허법인명륜
    3.2 지급 요청 내역
         3.2.1 관납료 : 212,800원
         3.2.2 대리인 수수료 : 30,000원 (부가세 포함 33,000원)
         3.2.3 합계 : 245,800원
4. 지급 기한일 : 2022. 11. 15(협의 날짜)
5. 첨부
   - 청구서
   - 특허등록증
   - 공고전문. 끝.
</t>
    <phoneticPr fontId="6" type="noConversion"/>
  </si>
  <si>
    <t>국내 특허(명칭 : 하이브리드 스크러버의 가변 운전 시스템)에 대한 등록 비용 지급 요청 건</t>
    <phoneticPr fontId="6" type="noConversion"/>
  </si>
  <si>
    <t>국내 특허(명칭 : 하이브리드 스크러버의 가변 운전 시스템)에 대한 등록 비용을 지급하고자 합니다.
아래 사항에 대한 검토 후 재가 바랍니다.
1. 총액 : 1,515,300원 (부가세 포함)
2. 특허 
    2.1 명칭 : 하이브리드 스크러버의 가변 운전 시스템
    2.2 출원번호 : 2021-0067781
    2.3 관리번호 : 158
3. 세부내용 
    3.1 업체 :  특허법인 아이퍼스
    3.2 요청 내역
         3.2.1 관납료 : 195,300원
         3.2.2 대리인 수수료 : 1,200,000원 (부가세 포함 1,320,000원)
         3.2.3 합계 : 1,515,300원
4. 첨부
   - 청구서+특허증
   - 공고전문. 끝</t>
    <phoneticPr fontId="6" type="noConversion"/>
  </si>
  <si>
    <t>국내 특허(명칭 : 하이브리드 스크러버의 가변 운전 시스템)에 대한 의견보정비용 지급 요청 건</t>
    <phoneticPr fontId="6" type="noConversion"/>
  </si>
  <si>
    <t>국내 특허(명칭 : 하이브리드 스크러버의 가변 운전 시스템)에 대한 의견보정비용을 지급하고자 합니다.
아래 사항에 대한 검토 후 재가 바랍니다.
1. 총액 : 186,000원 (부가세 포함)
2. 특허 
    2.1 명칭 : 하이브리드 스크러버의 가변 운전 시스템
    2.2 출원번호 : 2021-0067781
    2.3 관리번호 : 158
3. 세부내용 
    3.1 업체 :  특허법인 아이퍼스
    3.2 요청 내역
         3.2.1 관납료 : 54,000원
         3.2.2 대리인 수수료 : 120,000원 (부가세 포함 132,000원)
         3.2.3 합계 : 186,000원
4. 첨부
   - 청구서
   - 출원번호통지서. 끝</t>
    <phoneticPr fontId="6" type="noConversion"/>
  </si>
  <si>
    <t>일본특허(명칭 : CO, NOx 개별 제어 방식을 이용한 저공해 연소방법(10연차)) 비용 지급 요청 건</t>
    <phoneticPr fontId="6" type="noConversion"/>
  </si>
  <si>
    <t xml:space="preserve">일본특허(명칭 : CO, NOx 개별 제어 방식을 이용한 저공해 연소방법(10연차)) 비용을 지급하고자 합니다.
아래 사항에 대한 검토 후 재가 바랍니다.
1. 총액 : 1,028,000원 (부가세 포함)
2. 특허 
    2.1 명칭 : 일본특허(명칭 : CO, NOx 개별 제어 방식을 이용한 저공해 연소방법
    2.2 출원 번호 : 2012-271970
    2.3 등록 번호 : 5620461
    2.3 관리 번호 : 82
3. 세부내용 
    3.1 업체 :  특허법인다인
    3.2 지급 요청 내역
         3.2.1 관납료 : 918,000원
         3.2.2 대리인 수수료 : 100,000원 (부가세 포함 110,000원)
         3.2.3 합계 : 1,028,000원
4. 첨부
   - 청구서
   - 특허등록증. 끝.
</t>
    <phoneticPr fontId="6" type="noConversion"/>
  </si>
  <si>
    <t>폐 가스 처리 장치</t>
    <phoneticPr fontId="6" type="noConversion"/>
  </si>
  <si>
    <t>이정우, 윤성철, 전동근, 권성안</t>
    <phoneticPr fontId="6" type="noConversion"/>
  </si>
  <si>
    <t>등록결정(2023/09/20)</t>
    <phoneticPr fontId="6" type="noConversion"/>
  </si>
  <si>
    <t>권리이전완료(2022/03/23), 등록결정(2023/07/20)</t>
    <phoneticPr fontId="6" type="noConversion"/>
  </si>
  <si>
    <t>등록</t>
    <phoneticPr fontId="6" type="noConversion"/>
  </si>
  <si>
    <t>10-2562306</t>
    <phoneticPr fontId="6" type="noConversion"/>
  </si>
  <si>
    <t>10-2548072</t>
    <phoneticPr fontId="6" type="noConversion"/>
  </si>
  <si>
    <t>국내특허(가명칭 : 레벨센서용 부유체) 비용을 지급하고자 합니다.
아래 사항에 대한 검토 후 재가 바랍니다.
1. 총액 : 1,320,000원 (부가세 포함)
2. 특허 
    2.1 명칭 : 레벨센서용 부유체
3. 세부내용 
    3.1 업체 :  유니스특허법률사무소
    3.2 지급 요청 내역
         3.2.1 수수료 : 1,200,000원 (부가세 포함 1,320,000원)
4. 첨부
   - 청구서
   - 직무발명신고서</t>
    <phoneticPr fontId="6" type="noConversion"/>
  </si>
  <si>
    <t>대만 특허(명칭 : 스크러버 시스템 및 이를 이용한 습식 세정 방법) 답변 제출 비용을 지급하고자 합니다.
해당 특허는 제이앤미社 와 계약에 의해 해외출원건의 경우 공동출원으로 관리되고 있는 건 입니다.
아래 사항에 대한 검토 후 재가 바랍니다.
1. 총액 : 1,483,354원정
2. 특허 
    2.1 명칭 : 스크류실린더를 이용한 가스처리설비용 파우더제거장치
    2.2 출원 번호 : 110130604
    2.3 관리번호 : 169
3. 세부내용 
    3.1 업체 :  유니스특허법률사무소
    3.2 지급 요청 내역
         3.2.1 해외비용 : 1,332,300원
         3.2.2 대리인 수수료 : 300,000원 (부가세 포함 330,000원)
         3.2.3 선수금 : -178,946
         3.2.4 합계 : 1,483,354원
4. 첨부
   - 청구서.
   - 심사의견통지서.
   - 제이앤미 기안서. 끝</t>
    <phoneticPr fontId="6" type="noConversion"/>
  </si>
  <si>
    <t>전원공급장치</t>
    <phoneticPr fontId="6" type="noConversion"/>
  </si>
  <si>
    <t>김기범, 이현진, 오용재</t>
    <phoneticPr fontId="6" type="noConversion"/>
  </si>
  <si>
    <t>열전소자 제어용 전원공급장치 및 제어방법</t>
    <phoneticPr fontId="6" type="noConversion"/>
  </si>
  <si>
    <t>10-2603815</t>
    <phoneticPr fontId="6" type="noConversion"/>
  </si>
  <si>
    <t>최현석, 윤수민, 김병호, 한삼권, 채동준</t>
    <phoneticPr fontId="6" type="noConversion"/>
  </si>
  <si>
    <t>반도체 제조 설비용 수분 혼입 방지 온도 제어 장치</t>
    <phoneticPr fontId="6" type="noConversion"/>
  </si>
  <si>
    <t>10-2023-0185409</t>
    <phoneticPr fontId="6" type="noConversion"/>
  </si>
  <si>
    <t>10-2023-0193450</t>
    <phoneticPr fontId="6" type="noConversion"/>
  </si>
  <si>
    <t>10-2023-0193451</t>
    <phoneticPr fontId="6" type="noConversion"/>
  </si>
  <si>
    <t>복수의 버닝챔버를 구비한 스크러버(가명칭:소형다챔버 멀티버닝 스크러버)</t>
    <phoneticPr fontId="6" type="noConversion"/>
  </si>
  <si>
    <t>메인연료공급부 및 아이들연료공급부를 포함하는 스크러버(가명칭:소형다챔버 멀티버닝 스크러버용 오리피스 공급시스템)</t>
    <phoneticPr fontId="6" type="noConversion"/>
  </si>
  <si>
    <t>이슬, 이동우, 김진남</t>
    <phoneticPr fontId="6" type="noConversion"/>
  </si>
  <si>
    <t>이슬, 이동우. 김진남</t>
    <phoneticPr fontId="6" type="noConversion"/>
  </si>
  <si>
    <t>I826817</t>
    <phoneticPr fontId="6" type="noConversion"/>
  </si>
  <si>
    <t>기타
(반납분 등)</t>
    <phoneticPr fontId="6" type="noConversion"/>
  </si>
  <si>
    <t>특허</t>
    <phoneticPr fontId="6" type="noConversion"/>
  </si>
  <si>
    <t>출원대기</t>
    <phoneticPr fontId="6" type="noConversion"/>
  </si>
  <si>
    <t>국내</t>
    <phoneticPr fontId="6" type="noConversion"/>
  </si>
  <si>
    <t>반도체 제조 설비용 수분 혼입 방지 온도 제어 장치</t>
    <phoneticPr fontId="6" type="noConversion"/>
  </si>
  <si>
    <t>다인특허</t>
    <phoneticPr fontId="6" type="noConversion"/>
  </si>
  <si>
    <t>최현석,윤수민,김병호,한삼권,채동준</t>
    <phoneticPr fontId="6" type="noConversion"/>
  </si>
  <si>
    <t>연차료(13년차)</t>
    <phoneticPr fontId="6" type="noConversion"/>
  </si>
  <si>
    <t>연차료(4년차)</t>
    <phoneticPr fontId="6" type="noConversion"/>
  </si>
  <si>
    <t>연차료(6년차)</t>
    <phoneticPr fontId="6" type="noConversion"/>
  </si>
  <si>
    <t>신규 출원요청 
비용 지불</t>
    <phoneticPr fontId="6" type="noConversion"/>
  </si>
  <si>
    <t>명륜</t>
    <phoneticPr fontId="6" type="noConversion"/>
  </si>
  <si>
    <t>10-61353173</t>
    <phoneticPr fontId="6" type="noConversion"/>
  </si>
  <si>
    <t>명문(명륜)</t>
    <phoneticPr fontId="30" type="noConversion"/>
  </si>
  <si>
    <t>명문(명륜)</t>
    <phoneticPr fontId="6" type="noConversion"/>
  </si>
  <si>
    <t>연차료(18년차)</t>
    <phoneticPr fontId="6" type="noConversion"/>
  </si>
  <si>
    <t>10-2024-0019420</t>
    <phoneticPr fontId="6" type="noConversion"/>
  </si>
  <si>
    <t>냉매 배출 방지를 위한 흡착필터, 이를 포함하는 흄 처리장치</t>
    <phoneticPr fontId="6" type="noConversion"/>
  </si>
  <si>
    <t>남기복, 황인혁, 안세훈</t>
    <phoneticPr fontId="6" type="noConversion"/>
  </si>
  <si>
    <t>10-2024-0103870</t>
    <phoneticPr fontId="6" type="noConversion"/>
  </si>
  <si>
    <t>습식 스크러버</t>
    <phoneticPr fontId="6" type="noConversion"/>
  </si>
  <si>
    <t>김진남, 이동우</t>
    <phoneticPr fontId="6" type="noConversion"/>
  </si>
  <si>
    <t>10-2024-0117180</t>
    <phoneticPr fontId="6" type="noConversion"/>
  </si>
  <si>
    <t>액침 냉각 장치 및 방법</t>
    <phoneticPr fontId="6" type="noConversion"/>
  </si>
  <si>
    <t>채동준, 정성민, 허재석, 김덕준</t>
    <phoneticPr fontId="6" type="noConversion"/>
  </si>
  <si>
    <t>이성 국제특허법률사무소</t>
    <phoneticPr fontId="6" type="noConversion"/>
  </si>
  <si>
    <t>PCT/KR2024/013277</t>
    <phoneticPr fontId="6" type="noConversion"/>
  </si>
  <si>
    <t>X</t>
    <phoneticPr fontId="6" type="noConversion"/>
  </si>
  <si>
    <t>ZL201980040233.5</t>
    <phoneticPr fontId="6" type="noConversion"/>
  </si>
  <si>
    <t>10-2720342</t>
    <phoneticPr fontId="6" type="noConversion"/>
  </si>
  <si>
    <t>10-2720343</t>
    <phoneticPr fontId="6" type="noConversion"/>
  </si>
  <si>
    <t>특허</t>
    <phoneticPr fontId="6" type="noConversion"/>
  </si>
  <si>
    <t>출원</t>
    <phoneticPr fontId="6" type="noConversion"/>
  </si>
  <si>
    <t>출원완료</t>
    <phoneticPr fontId="6" type="noConversion"/>
  </si>
  <si>
    <t>인터리브드 제어가 가능한 플라즈마 스크러버용 전원공급장치</t>
    <phoneticPr fontId="6" type="noConversion"/>
  </si>
  <si>
    <t>국내</t>
    <phoneticPr fontId="6" type="noConversion"/>
  </si>
  <si>
    <t>김기범</t>
    <phoneticPr fontId="6" type="noConversion"/>
  </si>
  <si>
    <t>10-2025-0011387</t>
    <phoneticPr fontId="6" type="noConversion"/>
  </si>
  <si>
    <t>10-2024-0096278</t>
    <phoneticPr fontId="6" type="noConversion"/>
  </si>
  <si>
    <t>연차료(7년차)</t>
    <phoneticPr fontId="6" type="noConversion"/>
  </si>
  <si>
    <t>연차료(14년차)</t>
    <phoneticPr fontId="6" type="noConversion"/>
  </si>
  <si>
    <t>연차료(19년차)</t>
    <phoneticPr fontId="6" type="noConversion"/>
  </si>
  <si>
    <t>10-2793590</t>
    <phoneticPr fontId="6" type="noConversion"/>
  </si>
  <si>
    <t>출원완료</t>
    <phoneticPr fontId="6" type="noConversion"/>
  </si>
  <si>
    <t>출원</t>
  </si>
  <si>
    <t>미국</t>
  </si>
  <si>
    <t>액침 냉각 장치 및 방법</t>
  </si>
  <si>
    <t>유럽</t>
  </si>
  <si>
    <t>일본</t>
  </si>
  <si>
    <t>10-2795314</t>
    <phoneticPr fontId="6" type="noConversion"/>
  </si>
  <si>
    <t>스크러버용 플라즈마 토치</t>
    <phoneticPr fontId="6" type="noConversion"/>
  </si>
  <si>
    <t>최준원, 남기복, 이건용, 이슬, 한재식, 최다은, 이승수</t>
    <phoneticPr fontId="6" type="noConversion"/>
  </si>
  <si>
    <t>10-2025-0072905</t>
    <phoneticPr fontId="6" type="noConversion"/>
  </si>
  <si>
    <t>특허분할출원(NO.179)</t>
    <phoneticPr fontId="6" type="noConversion"/>
  </si>
  <si>
    <t>10-2025-0073835</t>
    <phoneticPr fontId="6" type="noConversion"/>
  </si>
  <si>
    <t>히팅 파이프</t>
    <phoneticPr fontId="6" type="noConversion"/>
  </si>
  <si>
    <t>김진남, 최찬우, 김혜선, 최현규</t>
    <phoneticPr fontId="6" type="noConversion"/>
  </si>
  <si>
    <t>㈜이에스티 공동출원</t>
    <phoneticPr fontId="6" type="noConversion"/>
  </si>
  <si>
    <t>2025-032625</t>
    <phoneticPr fontId="6" type="noConversion"/>
  </si>
  <si>
    <t>2025-032626</t>
    <phoneticPr fontId="6" type="noConversion"/>
  </si>
  <si>
    <t>2025-032627</t>
  </si>
  <si>
    <t>2025-032628</t>
  </si>
  <si>
    <t>2025-032629</t>
  </si>
  <si>
    <t>2025-032630</t>
  </si>
  <si>
    <t>2025-032631</t>
  </si>
  <si>
    <t>2025-032632</t>
  </si>
  <si>
    <t>2025-032633</t>
  </si>
  <si>
    <t>출원완료</t>
    <phoneticPr fontId="6" type="noConversion"/>
  </si>
  <si>
    <t>99/103,988</t>
  </si>
  <si>
    <t>99/103,993</t>
  </si>
  <si>
    <t>99/104,004</t>
  </si>
  <si>
    <t>99/104,012</t>
  </si>
  <si>
    <t>99/104,005</t>
  </si>
  <si>
    <t>99/104,021</t>
  </si>
  <si>
    <t>99/104,025</t>
  </si>
  <si>
    <t>99/104,031</t>
  </si>
  <si>
    <t>E3 WAVE</t>
    <phoneticPr fontId="6" type="noConversion"/>
  </si>
  <si>
    <t>폐 가스 처리 장치</t>
    <phoneticPr fontId="6" type="noConversion"/>
  </si>
  <si>
    <t>의견제출통지(2022/5/15)</t>
    <phoneticPr fontId="6" type="noConversion"/>
  </si>
  <si>
    <t>등록결정(2025/05/16)</t>
    <phoneticPr fontId="6" type="noConversion"/>
  </si>
  <si>
    <t>등록결정(2025/05/21)</t>
    <phoneticPr fontId="6" type="noConversion"/>
  </si>
  <si>
    <t>의견제출통지(2025/06/17)</t>
    <phoneticPr fontId="6" type="noConversion"/>
  </si>
  <si>
    <t>등록결정(2025/06/25)</t>
    <phoneticPr fontId="6" type="noConversion"/>
  </si>
  <si>
    <t>특허</t>
    <phoneticPr fontId="6" type="noConversion"/>
  </si>
  <si>
    <t>출원</t>
    <phoneticPr fontId="6" type="noConversion"/>
  </si>
  <si>
    <t>국내</t>
    <phoneticPr fontId="6" type="noConversion"/>
  </si>
  <si>
    <t>출원완료</t>
    <phoneticPr fontId="6" type="noConversion"/>
  </si>
  <si>
    <t>칠러</t>
    <phoneticPr fontId="6" type="noConversion"/>
  </si>
  <si>
    <t>이성 국제특허법률사무소</t>
    <phoneticPr fontId="6" type="noConversion"/>
  </si>
  <si>
    <t>DCS</t>
    <phoneticPr fontId="6" type="noConversion"/>
  </si>
  <si>
    <t>DCS</t>
    <phoneticPr fontId="6" type="noConversion"/>
  </si>
  <si>
    <t>DCS</t>
    <phoneticPr fontId="6" type="noConversion"/>
  </si>
  <si>
    <t>DCS</t>
    <phoneticPr fontId="6" type="noConversion"/>
  </si>
  <si>
    <t>등록결정(2025/07/29)</t>
    <phoneticPr fontId="6" type="noConversion"/>
  </si>
  <si>
    <t>미국</t>
    <phoneticPr fontId="6" type="noConversion"/>
  </si>
  <si>
    <t>대만</t>
    <phoneticPr fontId="6" type="noConversion"/>
  </si>
  <si>
    <t>출원진행</t>
    <phoneticPr fontId="6" type="noConversion"/>
  </si>
  <si>
    <t>칠러</t>
    <phoneticPr fontId="6" type="noConversion"/>
  </si>
  <si>
    <t>온도 제어 장치 및 그 제어 방법</t>
  </si>
  <si>
    <t>온도 제어 장치 및 그 제어 방법</t>
    <phoneticPr fontId="6" type="noConversion"/>
  </si>
  <si>
    <t>안세훈, 이희진, 허재석, 권유진, 임상록, 정호연,박영재, 고두희, 한삼권, 강민정, 이준식</t>
    <phoneticPr fontId="6" type="noConversion"/>
  </si>
  <si>
    <t>온도 제어 장치 및 그 제어 방법</t>
    <phoneticPr fontId="6" type="noConversion"/>
  </si>
  <si>
    <t>10-2025-0096731</t>
    <phoneticPr fontId="6" type="noConversion"/>
  </si>
  <si>
    <t>등록</t>
    <phoneticPr fontId="6" type="noConversion"/>
  </si>
  <si>
    <t>등록</t>
    <phoneticPr fontId="6" type="noConversion"/>
  </si>
  <si>
    <t>특허</t>
    <phoneticPr fontId="6" type="noConversion"/>
  </si>
  <si>
    <t>출원</t>
    <phoneticPr fontId="6" type="noConversion"/>
  </si>
  <si>
    <t>국내</t>
    <phoneticPr fontId="6" type="noConversion"/>
  </si>
  <si>
    <t>2025-0103399</t>
    <phoneticPr fontId="6" type="noConversion"/>
  </si>
  <si>
    <t>출원완료</t>
    <phoneticPr fontId="6" type="noConversion"/>
  </si>
  <si>
    <t>스크러버</t>
    <phoneticPr fontId="6" type="noConversion"/>
  </si>
  <si>
    <t>스크러버용 플라즈마 토치</t>
    <phoneticPr fontId="6" type="noConversion"/>
  </si>
  <si>
    <t>유니스특허</t>
    <phoneticPr fontId="6" type="noConversion"/>
  </si>
  <si>
    <t>남기복, 최준원, 최다은, 이건용, 이슬, 한재식, 이승수</t>
    <phoneticPr fontId="6" type="noConversion"/>
  </si>
  <si>
    <t>개선된 캐소드를 구비한 스크러버용 플라즈마 토치</t>
    <phoneticPr fontId="6" type="noConversion"/>
  </si>
  <si>
    <t>2025-0103400</t>
    <phoneticPr fontId="6" type="noConversion"/>
  </si>
  <si>
    <t>최준원, 이슬, 남기복, 최다은, 이건용, 한재식, 이승수</t>
    <phoneticPr fontId="6" type="noConversion"/>
  </si>
  <si>
    <t>2025-0105864</t>
    <phoneticPr fontId="6" type="noConversion"/>
  </si>
  <si>
    <t>최다은, 최준원, 남기복, 이건용, 이슬, 한재식, 이승수</t>
    <phoneticPr fontId="6" type="noConversion"/>
  </si>
  <si>
    <t>10-0706662</t>
    <phoneticPr fontId="6" type="noConversion"/>
  </si>
  <si>
    <t>10-0631289</t>
    <phoneticPr fontId="6" type="noConversion"/>
  </si>
  <si>
    <t>10-0768842</t>
    <phoneticPr fontId="6" type="noConversion"/>
  </si>
  <si>
    <t>20-385461</t>
    <phoneticPr fontId="6" type="noConversion"/>
  </si>
  <si>
    <t>10-0711940</t>
    <phoneticPr fontId="6" type="noConversion"/>
  </si>
  <si>
    <t>10-0711941</t>
    <phoneticPr fontId="6" type="noConversion"/>
  </si>
  <si>
    <t>10-0650277</t>
    <phoneticPr fontId="6" type="noConversion"/>
  </si>
  <si>
    <t>20-0407845</t>
    <phoneticPr fontId="6" type="noConversion"/>
  </si>
  <si>
    <t>10-0719225</t>
    <phoneticPr fontId="6" type="noConversion"/>
  </si>
  <si>
    <t>10-0737223</t>
    <phoneticPr fontId="6" type="noConversion"/>
  </si>
  <si>
    <t>10-0822048</t>
    <phoneticPr fontId="6" type="noConversion"/>
  </si>
  <si>
    <t>20-0425108</t>
    <phoneticPr fontId="6" type="noConversion"/>
  </si>
  <si>
    <t>7394041</t>
    <phoneticPr fontId="6" type="noConversion"/>
  </si>
  <si>
    <t>10-1314723</t>
    <phoneticPr fontId="6" type="noConversion"/>
  </si>
  <si>
    <t>10-2381543</t>
    <phoneticPr fontId="6" type="noConversion"/>
  </si>
  <si>
    <t>10-2023-0147281</t>
    <phoneticPr fontId="6" type="noConversion"/>
  </si>
  <si>
    <t>PCT240028</t>
    <phoneticPr fontId="6" type="noConversion"/>
  </si>
  <si>
    <t>PCT/KR2024/016334</t>
    <phoneticPr fontId="6" type="noConversion"/>
  </si>
  <si>
    <t>확인 중</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</si>
</sst>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quot;₩&quot;* #,##0.00_-;_-&quot;₩&quot;* &quot;-&quot;??_-;_-@_-"/>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0_);[Red]\(0\)"/>
    <numFmt numFmtId="181" formatCode="_-[$€-2]* #,##0.00_-;\-[$€-2]* #,##0.00_-;_-[$€-2]* &quot;-&quot;??_-"/>
    <numFmt numFmtId="182" formatCode="\(0.00\)"/>
    <numFmt numFmtId="183" formatCode="_ &quot;₩&quot;* #,##0_ ;_ &quot;₩&quot;* \-#,##0_ ;_ &quot;₩&quot;* &quot;-&quot;_ ;_ @_ "/>
    <numFmt numFmtId="184" formatCode="_ * #,##0_ ;_ * \-#,##0_ ;_ * &quot;-&quot;_ ;_ @_ "/>
    <numFmt numFmtId="185" formatCode="#,##0.0000_);\(#,##0.0000\)"/>
    <numFmt numFmtId="186" formatCode="&quot;$&quot;#,##0.00_);[Red]\(&quot;$&quot;#,##0.00\)"/>
    <numFmt numFmtId="187" formatCode="#,##0\ &quot;F&quot;;[Red]\-#,##0\ &quot;F&quot;"/>
    <numFmt numFmtId="188" formatCode="_-&quot;₩&quot;* #,##0_-;&quot;₩&quot;\!\-&quot;₩&quot;* #,##0_-;_-&quot;₩&quot;* &quot;-&quot;_-;_-@_-"/>
    <numFmt numFmtId="189" formatCode="#,##0\ &quot;F&quot;;\-#,##0\ &quot;F&quot;"/>
    <numFmt numFmtId="190" formatCode="&quot;₩&quot;#,##0_);[Red]\(&quot;₩&quot;#,##0\)"/>
    <numFmt numFmtId="191" formatCode="0.0_ "/>
  </numFmts>
  <fonts count="90">
    <font>
      <sz val="11"/>
      <name val="돋움"/>
      <family val="3"/>
      <charset val="129"/>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name val="돋움"/>
      <family val="3"/>
      <charset val="129"/>
    </font>
    <font>
      <sz val="8"/>
      <name val="돋움"/>
      <family val="3"/>
      <charset val="129"/>
    </font>
    <font>
      <sz val="8"/>
      <name val="맑은 고딕"/>
      <family val="3"/>
      <charset val="129"/>
    </font>
    <font>
      <b/>
      <sz val="11"/>
      <name val="맑은 고딕"/>
      <family val="3"/>
      <charset val="129"/>
    </font>
    <font>
      <b/>
      <u/>
      <sz val="18"/>
      <name val="맑은 고딕"/>
      <family val="3"/>
      <charset val="129"/>
    </font>
    <font>
      <sz val="11"/>
      <name val="맑은 고딕"/>
      <family val="3"/>
      <charset val="129"/>
    </font>
    <font>
      <b/>
      <sz val="9"/>
      <name val="맑은 고딕"/>
      <family val="3"/>
      <charset val="129"/>
    </font>
    <font>
      <b/>
      <sz val="10"/>
      <name val="맑은 고딕"/>
      <family val="3"/>
      <charset val="129"/>
    </font>
    <font>
      <sz val="10"/>
      <name val="맑은 고딕"/>
      <family val="3"/>
      <charset val="129"/>
    </font>
    <font>
      <sz val="9"/>
      <name val="맑은 고딕"/>
      <family val="3"/>
      <charset val="129"/>
    </font>
    <font>
      <i/>
      <sz val="11"/>
      <name val="맑은 고딕"/>
      <family val="3"/>
      <charset val="129"/>
    </font>
    <font>
      <strike/>
      <sz val="9"/>
      <name val="맑은 고딕"/>
      <family val="3"/>
      <charset val="129"/>
    </font>
    <font>
      <i/>
      <strike/>
      <sz val="11"/>
      <name val="맑은 고딕"/>
      <family val="3"/>
      <charset val="129"/>
    </font>
    <font>
      <strike/>
      <sz val="10"/>
      <name val="맑은 고딕"/>
      <family val="3"/>
      <charset val="129"/>
    </font>
    <font>
      <sz val="9"/>
      <color rgb="FF000000"/>
      <name val="맑은 고딕"/>
      <family val="3"/>
      <charset val="129"/>
    </font>
    <font>
      <sz val="11"/>
      <name val="맑은 고딕"/>
      <family val="3"/>
      <charset val="129"/>
      <scheme val="minor"/>
    </font>
    <font>
      <b/>
      <sz val="11"/>
      <name val="맑은 고딕"/>
      <family val="3"/>
      <charset val="129"/>
      <scheme val="minor"/>
    </font>
    <font>
      <i/>
      <sz val="10"/>
      <name val="맑은 고딕"/>
      <family val="3"/>
      <charset val="129"/>
    </font>
    <font>
      <sz val="11"/>
      <color rgb="FF000000"/>
      <name val="맑은 고딕"/>
      <family val="3"/>
      <charset val="129"/>
    </font>
    <font>
      <b/>
      <sz val="14"/>
      <name val="맑은 고딕"/>
      <family val="3"/>
      <charset val="129"/>
      <scheme val="minor"/>
    </font>
    <font>
      <b/>
      <i/>
      <sz val="11"/>
      <name val="맑은 고딕"/>
      <family val="3"/>
      <charset val="129"/>
    </font>
    <font>
      <b/>
      <i/>
      <sz val="11"/>
      <color rgb="FFFF0000"/>
      <name val="맑은 고딕"/>
      <family val="3"/>
      <charset val="129"/>
    </font>
    <font>
      <strike/>
      <sz val="11"/>
      <name val="돋움"/>
      <family val="3"/>
      <charset val="129"/>
    </font>
    <font>
      <b/>
      <strike/>
      <sz val="11"/>
      <name val="맑은 고딕"/>
      <family val="3"/>
      <charset val="129"/>
    </font>
    <font>
      <strike/>
      <sz val="11"/>
      <name val="맑은 고딕"/>
      <family val="3"/>
      <charset val="129"/>
    </font>
    <font>
      <sz val="8"/>
      <name val="맑은 고딕"/>
      <family val="2"/>
      <charset val="129"/>
      <scheme val="minor"/>
    </font>
    <font>
      <strike/>
      <sz val="11"/>
      <color rgb="FF000000"/>
      <name val="맑은 고딕"/>
      <family val="3"/>
      <charset val="129"/>
    </font>
    <font>
      <sz val="11"/>
      <color indexed="63"/>
      <name val="맑은 고딕"/>
      <family val="3"/>
      <charset val="129"/>
    </font>
    <font>
      <sz val="11"/>
      <color indexed="20"/>
      <name val="맑은 고딕"/>
      <family val="3"/>
      <charset val="129"/>
    </font>
    <font>
      <sz val="10"/>
      <name val="Arial"/>
      <family val="2"/>
    </font>
    <font>
      <sz val="10"/>
      <name val="MS Sans Serif"/>
      <family val="2"/>
    </font>
    <font>
      <sz val="10"/>
      <name val="바탕체"/>
      <family val="1"/>
      <charset val="129"/>
    </font>
    <font>
      <sz val="11"/>
      <color rgb="FF006100"/>
      <name val="맑은 고딕"/>
      <family val="3"/>
      <charset val="129"/>
      <scheme val="minor"/>
    </font>
    <font>
      <sz val="12"/>
      <name val="바탕체"/>
      <family val="1"/>
      <charset val="129"/>
    </font>
    <font>
      <sz val="12"/>
      <name val="돋움체"/>
      <family val="3"/>
      <charset val="129"/>
    </font>
    <font>
      <u/>
      <sz val="11"/>
      <color indexed="12"/>
      <name val="돋움"/>
      <family val="3"/>
      <charset val="129"/>
    </font>
    <font>
      <sz val="11"/>
      <name val="??"/>
      <family val="3"/>
    </font>
    <font>
      <sz val="8"/>
      <name val="???"/>
      <family val="3"/>
      <charset val="129"/>
    </font>
    <font>
      <sz val="10"/>
      <name val="Helv"/>
      <family val="2"/>
    </font>
    <font>
      <sz val="12"/>
      <name val="¹UAAA¼"/>
      <family val="3"/>
      <charset val="129"/>
    </font>
    <font>
      <sz val="12"/>
      <name val="ⓒoUAAA¨u"/>
      <family val="3"/>
      <charset val="129"/>
    </font>
    <font>
      <sz val="12"/>
      <name val="1UAAA?"/>
      <family val="1"/>
    </font>
    <font>
      <sz val="11"/>
      <name val="μ¸¿o"/>
      <family val="3"/>
      <charset val="129"/>
    </font>
    <font>
      <sz val="12"/>
      <name val="¹ÙÅÁÃ¼"/>
      <family val="1"/>
      <charset val="129"/>
    </font>
    <font>
      <sz val="12"/>
      <name val="¹UAAA¼"/>
      <family val="1"/>
      <charset val="129"/>
    </font>
    <font>
      <sz val="12"/>
      <name val="±¼¸²A¼"/>
      <family val="1"/>
      <charset val="129"/>
    </font>
    <font>
      <sz val="12"/>
      <name val="∂?좲2A?"/>
      <family val="3"/>
      <charset val="129"/>
    </font>
    <font>
      <sz val="11"/>
      <name val="µ¸¿ò"/>
      <family val="3"/>
      <charset val="129"/>
    </font>
    <font>
      <sz val="8"/>
      <name val="¹UAAA¼"/>
      <family val="1"/>
      <charset val="129"/>
    </font>
    <font>
      <sz val="10"/>
      <name val="±¼¸²Ã¼"/>
      <family val="3"/>
      <charset val="129"/>
    </font>
    <font>
      <sz val="10"/>
      <name val="±¼¸²A¼"/>
      <family val="1"/>
      <charset val="129"/>
    </font>
    <font>
      <sz val="10"/>
      <name val="¹UAAA¼"/>
      <family val="1"/>
      <charset val="129"/>
    </font>
    <font>
      <sz val="10"/>
      <name val="µ¸¿òÃ¼"/>
      <family val="3"/>
      <charset val="129"/>
    </font>
    <font>
      <sz val="11"/>
      <color indexed="23"/>
      <name val="맑은 고딕"/>
      <family val="3"/>
      <charset val="129"/>
    </font>
    <font>
      <sz val="10"/>
      <name val="돋움체"/>
      <family val="3"/>
      <charset val="129"/>
    </font>
    <font>
      <sz val="6"/>
      <name val="Arial"/>
      <family val="2"/>
    </font>
    <font>
      <sz val="8"/>
      <name val="1UAAA?"/>
      <family val="1"/>
    </font>
    <font>
      <u/>
      <sz val="10"/>
      <color indexed="36"/>
      <name val="Arial"/>
      <family val="2"/>
    </font>
    <font>
      <u/>
      <sz val="10"/>
      <color indexed="12"/>
      <name val="Arial"/>
      <family val="2"/>
    </font>
    <font>
      <b/>
      <i/>
      <sz val="10"/>
      <name val="Arial"/>
      <family val="2"/>
    </font>
    <font>
      <sz val="12"/>
      <name val="┭병릇"/>
      <family val="1"/>
      <charset val="129"/>
    </font>
    <font>
      <sz val="11"/>
      <name val="蹈框"/>
      <family val="3"/>
      <charset val="129"/>
    </font>
    <font>
      <sz val="11"/>
      <name val="돋?o"/>
      <family val="3"/>
      <charset val="129"/>
    </font>
    <font>
      <sz val="12"/>
      <name val="옢?릇"/>
      <family val="3"/>
      <charset val="129"/>
    </font>
    <font>
      <sz val="11"/>
      <color theme="1"/>
      <name val="맑은 고딕"/>
      <family val="3"/>
      <charset val="129"/>
      <scheme val="minor"/>
    </font>
    <font>
      <sz val="11"/>
      <color rgb="FFFF0000"/>
      <name val="맑은 고딕"/>
      <family val="3"/>
      <charset val="129"/>
    </font>
    <font>
      <sz val="11"/>
      <color rgb="FFFF0000"/>
      <name val="맑은 고딕"/>
      <family val="3"/>
      <charset val="129"/>
      <scheme val="minor"/>
    </font>
    <font>
      <b/>
      <sz val="9"/>
      <name val="맑은 고딕"/>
      <family val="3"/>
      <charset val="129"/>
      <scheme val="minor"/>
    </font>
    <font>
      <sz val="9"/>
      <name val="맑은 고딕"/>
      <family val="3"/>
      <charset val="129"/>
      <scheme val="minor"/>
    </font>
    <font>
      <b/>
      <sz val="8"/>
      <name val="맑은 고딕"/>
      <family val="3"/>
      <charset val="129"/>
      <scheme val="minor"/>
    </font>
    <font>
      <sz val="8"/>
      <name val="맑은 고딕"/>
      <family val="3"/>
      <charset val="129"/>
      <scheme val="minor"/>
    </font>
    <font>
      <b/>
      <sz val="11"/>
      <name val="돋움"/>
      <family val="3"/>
      <charset val="129"/>
    </font>
    <font>
      <strike/>
      <sz val="8"/>
      <name val="맑은 고딕"/>
      <family val="3"/>
      <charset val="129"/>
      <scheme val="minor"/>
    </font>
    <font>
      <sz val="8"/>
      <color rgb="FFFF0000"/>
      <name val="맑은 고딕"/>
      <family val="3"/>
      <charset val="129"/>
      <scheme val="minor"/>
    </font>
    <font>
      <b/>
      <sz val="12"/>
      <name val="맑은 고딕"/>
      <family val="3"/>
      <charset val="129"/>
      <scheme val="minor"/>
    </font>
    <font>
      <sz val="9"/>
      <color rgb="FFFF0000"/>
      <name val="맑은 고딕"/>
      <family val="3"/>
      <charset val="129"/>
      <scheme val="minor"/>
    </font>
    <font>
      <sz val="11"/>
      <color theme="1"/>
      <name val="맑은 고딕"/>
      <family val="3"/>
      <charset val="129"/>
    </font>
    <font>
      <strike/>
      <sz val="11"/>
      <color rgb="FFFF0000"/>
      <name val="맑은 고딕"/>
      <family val="3"/>
      <charset val="129"/>
    </font>
    <font>
      <b/>
      <sz val="11"/>
      <color theme="1"/>
      <name val="맑은 고딕"/>
      <family val="3"/>
      <charset val="129"/>
    </font>
    <font>
      <sz val="10"/>
      <name val="맑은 고딕"/>
      <family val="3"/>
      <charset val="129"/>
      <scheme val="minor"/>
    </font>
    <font>
      <sz val="8"/>
      <color theme="0" tint="-0.499984740745262"/>
      <name val="맑은 고딕"/>
      <family val="3"/>
      <charset val="129"/>
      <scheme val="minor"/>
    </font>
    <font>
      <sz val="8"/>
      <color theme="1"/>
      <name val="맑은 고딕"/>
      <family val="3"/>
      <charset val="129"/>
      <scheme val="minor"/>
    </font>
    <font>
      <sz val="11"/>
      <color theme="1"/>
      <name val="돋움"/>
      <family val="3"/>
      <charset val="129"/>
    </font>
    <font>
      <strike/>
      <sz val="11"/>
      <color theme="1"/>
      <name val="맑은 고딕"/>
      <family val="3"/>
      <charset val="129"/>
    </font>
    <font>
      <sz val="6"/>
      <name val="맑은 고딕"/>
      <family val="3"/>
      <charset val="129"/>
    </font>
  </fonts>
  <fills count="12">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rgb="FF92D050"/>
        <bgColor indexed="64"/>
      </patternFill>
    </fill>
  </fills>
  <borders count="82">
    <border>
      <left/>
      <right/>
      <top/>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thin">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medium">
        <color indexed="64"/>
      </top>
      <bottom style="hair">
        <color indexed="64"/>
      </bottom>
      <diagonal/>
    </border>
    <border>
      <left style="thin">
        <color indexed="64"/>
      </left>
      <right/>
      <top style="hair">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hair">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top/>
      <bottom style="medium">
        <color rgb="FFB8B8B8"/>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hair">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thin">
        <color indexed="64"/>
      </left>
      <right/>
      <top/>
      <bottom style="hair">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thin">
        <color indexed="64"/>
      </left>
      <right/>
      <top style="medium">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hair">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auto="1"/>
      </left>
      <right/>
      <top style="medium">
        <color auto="1"/>
      </top>
      <bottom style="medium">
        <color auto="1"/>
      </bottom>
      <diagonal/>
    </border>
    <border>
      <left style="thick">
        <color indexed="64"/>
      </left>
      <right style="thick">
        <color indexed="64"/>
      </right>
      <top style="thick">
        <color indexed="64"/>
      </top>
      <bottom style="thick">
        <color indexed="64"/>
      </bottom>
      <diagonal/>
    </border>
    <border>
      <left style="medium">
        <color indexed="64"/>
      </left>
      <right style="thin">
        <color indexed="64"/>
      </right>
      <top/>
      <bottom/>
      <diagonal/>
    </border>
    <border>
      <left style="medium">
        <color indexed="64"/>
      </left>
      <right style="thin">
        <color indexed="64"/>
      </right>
      <top/>
      <bottom style="hair">
        <color indexed="64"/>
      </bottom>
      <diagonal/>
    </border>
  </borders>
  <cellStyleXfs count="170">
    <xf numFmtId="0" fontId="0" fillId="0" borderId="0"/>
    <xf numFmtId="177" fontId="5" fillId="0" borderId="0" applyFont="0" applyFill="0" applyBorder="0" applyAlignment="0" applyProtection="0"/>
    <xf numFmtId="181" fontId="34" fillId="0" borderId="0"/>
    <xf numFmtId="0" fontId="34" fillId="0" borderId="0"/>
    <xf numFmtId="38" fontId="35" fillId="0" borderId="0" applyFont="0" applyFill="0" applyBorder="0" applyAlignment="0" applyProtection="0"/>
    <xf numFmtId="181" fontId="36" fillId="0" borderId="0"/>
    <xf numFmtId="0" fontId="36" fillId="0" borderId="0"/>
    <xf numFmtId="0" fontId="34" fillId="0" borderId="0"/>
    <xf numFmtId="181" fontId="34" fillId="0" borderId="0"/>
    <xf numFmtId="0" fontId="34" fillId="0" borderId="0"/>
    <xf numFmtId="0" fontId="37" fillId="0" borderId="0" applyNumberFormat="0" applyFill="0" applyBorder="0" applyAlignment="0" applyProtection="0"/>
    <xf numFmtId="179" fontId="5" fillId="0" borderId="0" applyFont="0" applyFill="0" applyBorder="0" applyAlignment="0" applyProtection="0"/>
    <xf numFmtId="0" fontId="42" fillId="0" borderId="0"/>
    <xf numFmtId="0" fontId="34" fillId="0" borderId="0"/>
    <xf numFmtId="9" fontId="5" fillId="0" borderId="0" applyBorder="0" applyAlignment="0" applyProtection="0"/>
    <xf numFmtId="177" fontId="5" fillId="0" borderId="0" applyFont="0" applyFill="0" applyBorder="0" applyAlignment="0" applyProtection="0"/>
    <xf numFmtId="179" fontId="5" fillId="0" borderId="0" applyFont="0" applyFill="0" applyBorder="0" applyAlignment="0" applyProtection="0"/>
    <xf numFmtId="0" fontId="5" fillId="0" borderId="0"/>
    <xf numFmtId="0" fontId="34" fillId="0" borderId="0"/>
    <xf numFmtId="0" fontId="5" fillId="0" borderId="0" applyFont="0" applyFill="0" applyBorder="0" applyAlignment="0" applyProtection="0"/>
    <xf numFmtId="0" fontId="5"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5" fillId="0" borderId="0" applyFont="0" applyFill="0" applyBorder="0" applyAlignment="0" applyProtection="0"/>
    <xf numFmtId="176" fontId="5" fillId="0" borderId="0" applyFont="0" applyFill="0" applyBorder="0" applyAlignment="0" applyProtection="0"/>
    <xf numFmtId="178" fontId="5" fillId="0" borderId="0" applyFont="0" applyFill="0" applyBorder="0" applyAlignment="0" applyProtection="0"/>
    <xf numFmtId="0" fontId="45" fillId="0" borderId="0" applyFont="0" applyFill="0" applyBorder="0" applyAlignment="0" applyProtection="0"/>
    <xf numFmtId="0" fontId="45" fillId="0" borderId="0" applyFont="0" applyFill="0" applyBorder="0" applyAlignment="0" applyProtection="0"/>
    <xf numFmtId="0" fontId="46" fillId="0" borderId="0" applyFont="0" applyFill="0" applyBorder="0" applyAlignment="0" applyProtection="0"/>
    <xf numFmtId="183" fontId="49" fillId="0" borderId="0" applyFont="0" applyFill="0" applyBorder="0" applyAlignment="0" applyProtection="0"/>
    <xf numFmtId="0" fontId="48" fillId="0" borderId="0" applyFont="0" applyFill="0" applyBorder="0" applyAlignment="0" applyProtection="0"/>
    <xf numFmtId="0" fontId="49" fillId="0" borderId="0" applyFont="0" applyFill="0" applyBorder="0" applyAlignment="0" applyProtection="0"/>
    <xf numFmtId="0" fontId="46" fillId="0" borderId="0" applyFont="0" applyFill="0" applyBorder="0" applyAlignment="0" applyProtection="0"/>
    <xf numFmtId="0" fontId="50" fillId="0" borderId="0" applyFont="0" applyFill="0" applyBorder="0" applyAlignment="0" applyProtection="0"/>
    <xf numFmtId="0" fontId="51" fillId="0" borderId="0" applyFont="0" applyFill="0" applyBorder="0" applyAlignment="0" applyProtection="0"/>
    <xf numFmtId="0" fontId="34" fillId="0" borderId="0" applyFont="0" applyFill="0" applyBorder="0" applyAlignment="0" applyProtection="0"/>
    <xf numFmtId="0" fontId="44" fillId="0" borderId="0" applyFont="0" applyFill="0" applyBorder="0" applyAlignment="0" applyProtection="0"/>
    <xf numFmtId="0" fontId="46" fillId="0" borderId="0" applyFont="0" applyFill="0" applyBorder="0" applyAlignment="0" applyProtection="0"/>
    <xf numFmtId="0" fontId="48" fillId="0" borderId="0" applyFont="0" applyFill="0" applyBorder="0" applyAlignment="0" applyProtection="0"/>
    <xf numFmtId="0" fontId="49"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46" fillId="0" borderId="0" applyFont="0" applyFill="0" applyBorder="0" applyAlignment="0" applyProtection="0"/>
    <xf numFmtId="177" fontId="49" fillId="0" borderId="0" applyFont="0" applyFill="0" applyBorder="0" applyAlignment="0" applyProtection="0"/>
    <xf numFmtId="0" fontId="52" fillId="0" borderId="0" applyFont="0" applyFill="0" applyBorder="0" applyAlignment="0" applyProtection="0"/>
    <xf numFmtId="0" fontId="47" fillId="0" borderId="0" applyFont="0" applyFill="0" applyBorder="0" applyAlignment="0" applyProtection="0"/>
    <xf numFmtId="0" fontId="48" fillId="0" borderId="0" applyFont="0" applyFill="0" applyBorder="0" applyAlignment="0" applyProtection="0"/>
    <xf numFmtId="0" fontId="49" fillId="0" borderId="0" applyFont="0" applyFill="0" applyBorder="0" applyAlignment="0" applyProtection="0"/>
    <xf numFmtId="0" fontId="46" fillId="0" borderId="0" applyFont="0" applyFill="0" applyBorder="0" applyAlignment="0" applyProtection="0"/>
    <xf numFmtId="0" fontId="50" fillId="0" borderId="0" applyFont="0" applyFill="0" applyBorder="0" applyAlignment="0" applyProtection="0"/>
    <xf numFmtId="0" fontId="51" fillId="0" borderId="0" applyFont="0" applyFill="0" applyBorder="0" applyAlignment="0" applyProtection="0"/>
    <xf numFmtId="0" fontId="34" fillId="0" borderId="0" applyFont="0" applyFill="0" applyBorder="0" applyAlignment="0" applyProtection="0"/>
    <xf numFmtId="0" fontId="44" fillId="0" borderId="0" applyFont="0" applyFill="0" applyBorder="0" applyAlignment="0" applyProtection="0"/>
    <xf numFmtId="0" fontId="46" fillId="0" borderId="0" applyFont="0" applyFill="0" applyBorder="0" applyAlignment="0" applyProtection="0"/>
    <xf numFmtId="0" fontId="48" fillId="0" borderId="0" applyFont="0" applyFill="0" applyBorder="0" applyAlignment="0" applyProtection="0"/>
    <xf numFmtId="0" fontId="49" fillId="0" borderId="0" applyFont="0" applyFill="0" applyBorder="0" applyAlignment="0" applyProtection="0"/>
    <xf numFmtId="184" fontId="49" fillId="0" borderId="0" applyFont="0" applyFill="0" applyBorder="0" applyAlignment="0" applyProtection="0"/>
    <xf numFmtId="0" fontId="48" fillId="0" borderId="0" applyFont="0" applyFill="0" applyBorder="0" applyAlignment="0" applyProtection="0"/>
    <xf numFmtId="0" fontId="44" fillId="0" borderId="0" applyFont="0" applyFill="0" applyBorder="0" applyAlignment="0" applyProtection="0"/>
    <xf numFmtId="0" fontId="34" fillId="0" borderId="0" applyFont="0" applyFill="0" applyBorder="0" applyAlignment="0" applyProtection="0"/>
    <xf numFmtId="0" fontId="34" fillId="0" borderId="0" applyFont="0" applyFill="0" applyBorder="0" applyAlignment="0" applyProtection="0"/>
    <xf numFmtId="0" fontId="49" fillId="0" borderId="0" applyFont="0" applyFill="0" applyBorder="0" applyAlignment="0" applyProtection="0"/>
    <xf numFmtId="0" fontId="48" fillId="0" borderId="0" applyFont="0" applyFill="0" applyBorder="0" applyAlignment="0" applyProtection="0"/>
    <xf numFmtId="0" fontId="49" fillId="0" borderId="0" applyFont="0" applyFill="0" applyBorder="0" applyAlignment="0" applyProtection="0"/>
    <xf numFmtId="0" fontId="34" fillId="0" borderId="0" applyFont="0" applyFill="0" applyBorder="0" applyAlignment="0" applyProtection="0"/>
    <xf numFmtId="0" fontId="34" fillId="0" borderId="0" applyFont="0" applyFill="0" applyBorder="0" applyAlignment="0" applyProtection="0"/>
    <xf numFmtId="0" fontId="46" fillId="0" borderId="0" applyFont="0" applyFill="0" applyBorder="0" applyAlignment="0" applyProtection="0"/>
    <xf numFmtId="0" fontId="46" fillId="0" borderId="0" applyFont="0" applyFill="0" applyBorder="0" applyAlignment="0" applyProtection="0"/>
    <xf numFmtId="0" fontId="5" fillId="0" borderId="0"/>
    <xf numFmtId="0" fontId="53" fillId="0" borderId="0"/>
    <xf numFmtId="0" fontId="48" fillId="0" borderId="0"/>
    <xf numFmtId="0" fontId="50" fillId="0" borderId="0"/>
    <xf numFmtId="0" fontId="48" fillId="0" borderId="0"/>
    <xf numFmtId="0" fontId="49" fillId="0" borderId="0"/>
    <xf numFmtId="0" fontId="34" fillId="0" borderId="0"/>
    <xf numFmtId="0" fontId="49" fillId="0" borderId="0"/>
    <xf numFmtId="0" fontId="48" fillId="0" borderId="0"/>
    <xf numFmtId="0" fontId="55" fillId="0" borderId="0"/>
    <xf numFmtId="0" fontId="54" fillId="0" borderId="0"/>
    <xf numFmtId="0" fontId="55" fillId="0" borderId="0"/>
    <xf numFmtId="0" fontId="48" fillId="0" borderId="0"/>
    <xf numFmtId="0" fontId="49" fillId="0" borderId="0"/>
    <xf numFmtId="0" fontId="52" fillId="0" borderId="0"/>
    <xf numFmtId="0" fontId="47" fillId="0" borderId="0"/>
    <xf numFmtId="0" fontId="48" fillId="0" borderId="0"/>
    <xf numFmtId="0" fontId="49" fillId="0" borderId="0"/>
    <xf numFmtId="0" fontId="48" fillId="0" borderId="0"/>
    <xf numFmtId="0" fontId="55" fillId="0" borderId="0"/>
    <xf numFmtId="0" fontId="54" fillId="0" borderId="0"/>
    <xf numFmtId="0" fontId="56" fillId="0" borderId="0"/>
    <xf numFmtId="0" fontId="54" fillId="0" borderId="0"/>
    <xf numFmtId="0" fontId="49" fillId="0" borderId="0"/>
    <xf numFmtId="0" fontId="57" fillId="0" borderId="0"/>
    <xf numFmtId="0" fontId="49" fillId="0" borderId="0"/>
    <xf numFmtId="0" fontId="34" fillId="0" borderId="0"/>
    <xf numFmtId="4" fontId="5" fillId="0" borderId="0">
      <protection locked="0"/>
    </xf>
    <xf numFmtId="0" fontId="58" fillId="0" borderId="0" applyFont="0" applyFill="0" applyBorder="0" applyAlignment="0" applyProtection="0"/>
    <xf numFmtId="40" fontId="43" fillId="0" borderId="0" applyFont="0" applyFill="0" applyBorder="0" applyAlignment="0" applyProtection="0"/>
    <xf numFmtId="182" fontId="34" fillId="0" borderId="0" applyFont="0" applyFill="0" applyBorder="0" applyAlignment="0" applyProtection="0"/>
    <xf numFmtId="185" fontId="34" fillId="0" borderId="0" applyFont="0" applyFill="0" applyBorder="0" applyAlignment="0" applyProtection="0"/>
    <xf numFmtId="0" fontId="41" fillId="0" borderId="0" applyFont="0" applyFill="0" applyBorder="0" applyAlignment="0" applyProtection="0"/>
    <xf numFmtId="0" fontId="5" fillId="0" borderId="0">
      <protection locked="0"/>
    </xf>
    <xf numFmtId="0" fontId="58" fillId="0" borderId="0" applyFont="0" applyFill="0" applyBorder="0" applyAlignment="0" applyProtection="0"/>
    <xf numFmtId="186" fontId="43" fillId="0" borderId="0" applyFont="0" applyFill="0" applyBorder="0" applyAlignment="0" applyProtection="0"/>
    <xf numFmtId="0" fontId="5" fillId="0" borderId="0"/>
    <xf numFmtId="0" fontId="61" fillId="0" borderId="0"/>
    <xf numFmtId="0" fontId="59" fillId="0" borderId="0">
      <protection locked="0"/>
    </xf>
    <xf numFmtId="0" fontId="62" fillId="0" borderId="0" applyNumberFormat="0" applyFill="0" applyBorder="0" applyAlignment="0" applyProtection="0">
      <alignment vertical="top"/>
      <protection locked="0"/>
    </xf>
    <xf numFmtId="0" fontId="39" fillId="0" borderId="0">
      <protection locked="0"/>
    </xf>
    <xf numFmtId="0" fontId="39" fillId="0" borderId="0">
      <protection locked="0"/>
    </xf>
    <xf numFmtId="0" fontId="63" fillId="0" borderId="0" applyNumberFormat="0" applyFill="0" applyBorder="0" applyAlignment="0" applyProtection="0">
      <alignment vertical="top"/>
      <protection locked="0"/>
    </xf>
    <xf numFmtId="0" fontId="5" fillId="0" borderId="0"/>
    <xf numFmtId="0" fontId="5" fillId="0" borderId="0"/>
    <xf numFmtId="3" fontId="60" fillId="0" borderId="0" applyFill="0" applyBorder="0" applyAlignment="0" applyProtection="0"/>
    <xf numFmtId="0" fontId="33" fillId="0" borderId="66" applyFont="0" applyFill="0" applyBorder="0" applyAlignment="0" applyProtection="0">
      <alignment horizontal="right"/>
    </xf>
    <xf numFmtId="0" fontId="5" fillId="0" borderId="0" applyFont="0" applyFill="0" applyBorder="0" applyAlignment="0" applyProtection="0">
      <alignment horizontal="centerContinuous"/>
    </xf>
    <xf numFmtId="0" fontId="5" fillId="0" borderId="0" applyFont="0" applyFill="0" applyBorder="0" applyAlignment="0" applyProtection="0">
      <alignment horizontal="centerContinuous"/>
    </xf>
    <xf numFmtId="0" fontId="5" fillId="0" borderId="0" applyFont="0" applyFill="0" applyBorder="0" applyAlignment="0" applyProtection="0">
      <alignment horizontal="centerContinuous"/>
    </xf>
    <xf numFmtId="0" fontId="5" fillId="0" borderId="0">
      <protection locked="0"/>
    </xf>
    <xf numFmtId="0" fontId="5" fillId="0" borderId="0"/>
    <xf numFmtId="0" fontId="65" fillId="0" borderId="0" applyFont="0" applyFill="0" applyBorder="0" applyAlignment="0" applyProtection="0"/>
    <xf numFmtId="0" fontId="65" fillId="0" borderId="0" applyFont="0" applyFill="0" applyBorder="0" applyAlignment="0" applyProtection="0"/>
    <xf numFmtId="0" fontId="65" fillId="0" borderId="0" applyFont="0" applyFill="0" applyBorder="0" applyAlignment="0" applyProtection="0"/>
    <xf numFmtId="0" fontId="65"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187" fontId="64" fillId="0" borderId="0" applyFont="0" applyFill="0" applyBorder="0" applyAlignment="0" applyProtection="0"/>
    <xf numFmtId="0" fontId="66" fillId="0" borderId="0" applyFont="0" applyFill="0" applyBorder="0" applyAlignment="0" applyProtection="0"/>
    <xf numFmtId="0" fontId="67" fillId="0" borderId="0"/>
    <xf numFmtId="0" fontId="66" fillId="0" borderId="0"/>
    <xf numFmtId="0" fontId="5" fillId="0" borderId="0" applyFont="0" applyFill="0" applyBorder="0" applyAlignment="0" applyProtection="0"/>
    <xf numFmtId="0" fontId="38" fillId="0" borderId="0" applyFont="0" applyFill="0" applyBorder="0" applyAlignment="0" applyProtection="0"/>
    <xf numFmtId="188" fontId="5" fillId="0" borderId="0" applyFont="0" applyFill="0" applyBorder="0" applyAlignment="0" applyProtection="0"/>
    <xf numFmtId="0" fontId="40" fillId="0" borderId="0" applyFont="0" applyFill="0" applyBorder="0" applyAlignment="0" applyProtection="0"/>
    <xf numFmtId="0" fontId="35" fillId="0" borderId="0" applyFont="0" applyFill="0" applyBorder="0" applyAlignment="0" applyProtection="0"/>
    <xf numFmtId="189" fontId="64" fillId="0" borderId="0" applyFont="0" applyFill="0" applyBorder="0" applyAlignment="0" applyProtection="0"/>
    <xf numFmtId="0" fontId="66" fillId="0" borderId="0" applyFont="0" applyFill="0" applyBorder="0" applyAlignment="0" applyProtection="0"/>
    <xf numFmtId="0" fontId="68" fillId="0" borderId="0"/>
    <xf numFmtId="0" fontId="66" fillId="0" borderId="0" applyFont="0" applyFill="0" applyBorder="0" applyAlignment="0" applyProtection="0"/>
    <xf numFmtId="184" fontId="66" fillId="0" borderId="0" applyFont="0" applyFill="0" applyBorder="0" applyAlignment="0" applyProtection="0"/>
    <xf numFmtId="179" fontId="5" fillId="0" borderId="0" applyFont="0" applyFill="0" applyBorder="0" applyAlignment="0" applyProtection="0">
      <alignment vertical="center"/>
    </xf>
    <xf numFmtId="178" fontId="5" fillId="0" borderId="0" applyFont="0" applyFill="0" applyBorder="0" applyAlignment="0" applyProtection="0">
      <alignment vertical="center"/>
    </xf>
    <xf numFmtId="176" fontId="5" fillId="0" borderId="0" applyFont="0" applyFill="0" applyBorder="0" applyAlignment="0" applyProtection="0">
      <alignment vertical="center"/>
    </xf>
    <xf numFmtId="9" fontId="5" fillId="0" borderId="0" applyFont="0" applyFill="0" applyBorder="0" applyAlignment="0" applyProtection="0">
      <alignment vertical="center"/>
    </xf>
    <xf numFmtId="0" fontId="4" fillId="0" borderId="0">
      <alignment vertical="center"/>
    </xf>
    <xf numFmtId="0" fontId="5" fillId="0" borderId="0"/>
    <xf numFmtId="0" fontId="3" fillId="0" borderId="0">
      <alignment vertical="center"/>
    </xf>
    <xf numFmtId="0" fontId="5" fillId="0" borderId="0"/>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44" fontId="5"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847">
    <xf numFmtId="0" fontId="0" fillId="0" borderId="0" xfId="0"/>
    <xf numFmtId="14" fontId="8" fillId="0" borderId="0" xfId="0" applyNumberFormat="1" applyFont="1" applyAlignment="1">
      <alignment horizontal="center"/>
    </xf>
    <xf numFmtId="0" fontId="9" fillId="0" borderId="0" xfId="0" applyFont="1" applyAlignment="1">
      <alignment horizontal="center"/>
    </xf>
    <xf numFmtId="14" fontId="10" fillId="0" borderId="0" xfId="0" applyNumberFormat="1" applyFont="1"/>
    <xf numFmtId="0" fontId="10" fillId="0" borderId="0" xfId="0" applyFont="1" applyAlignment="1">
      <alignment horizontal="left"/>
    </xf>
    <xf numFmtId="0" fontId="10" fillId="0" borderId="0" xfId="0" applyFont="1"/>
    <xf numFmtId="0" fontId="13" fillId="0" borderId="0" xfId="0" applyFont="1" applyAlignment="1">
      <alignment vertical="center"/>
    </xf>
    <xf numFmtId="0" fontId="14" fillId="0" borderId="2" xfId="0" applyFont="1" applyBorder="1" applyAlignment="1">
      <alignment horizontal="center" vertical="center" shrinkToFit="1"/>
    </xf>
    <xf numFmtId="0" fontId="14" fillId="0" borderId="14" xfId="0" applyFont="1" applyBorder="1" applyAlignment="1">
      <alignment horizontal="center" vertical="center" shrinkToFit="1"/>
    </xf>
    <xf numFmtId="0" fontId="14" fillId="0" borderId="13" xfId="0" applyFont="1" applyBorder="1" applyAlignment="1">
      <alignment horizontal="center" vertical="center" shrinkToFit="1"/>
    </xf>
    <xf numFmtId="14" fontId="14" fillId="0" borderId="1" xfId="0" applyNumberFormat="1" applyFont="1" applyBorder="1" applyAlignment="1">
      <alignment horizontal="center" vertical="center" shrinkToFit="1"/>
    </xf>
    <xf numFmtId="0" fontId="14" fillId="0" borderId="1" xfId="0" applyFont="1" applyBorder="1" applyAlignment="1">
      <alignment horizontal="center" vertical="center" shrinkToFit="1"/>
    </xf>
    <xf numFmtId="0" fontId="14" fillId="4" borderId="1" xfId="0" applyFont="1" applyFill="1" applyBorder="1" applyAlignment="1">
      <alignment vertical="center" shrinkToFit="1"/>
    </xf>
    <xf numFmtId="0" fontId="14" fillId="0" borderId="15" xfId="0" applyFont="1" applyBorder="1" applyAlignment="1">
      <alignment vertical="center" shrinkToFit="1"/>
    </xf>
    <xf numFmtId="0" fontId="13" fillId="0" borderId="16" xfId="0" applyFont="1" applyBorder="1" applyAlignment="1">
      <alignment vertical="center"/>
    </xf>
    <xf numFmtId="0" fontId="14" fillId="0" borderId="4" xfId="0" applyFont="1" applyBorder="1" applyAlignment="1">
      <alignment horizontal="center" vertical="center" shrinkToFit="1"/>
    </xf>
    <xf numFmtId="0" fontId="14" fillId="0" borderId="17" xfId="0" applyFont="1" applyBorder="1" applyAlignment="1">
      <alignment horizontal="center" vertical="center" shrinkToFit="1"/>
    </xf>
    <xf numFmtId="0" fontId="14" fillId="0" borderId="5" xfId="0" applyFont="1" applyBorder="1" applyAlignment="1">
      <alignment horizontal="center" vertical="center" shrinkToFit="1"/>
    </xf>
    <xf numFmtId="14" fontId="14" fillId="0" borderId="5" xfId="0" applyNumberFormat="1" applyFont="1" applyBorder="1" applyAlignment="1">
      <alignment horizontal="center" vertical="center" shrinkToFit="1"/>
    </xf>
    <xf numFmtId="0" fontId="14" fillId="4" borderId="5" xfId="0" applyFont="1" applyFill="1" applyBorder="1" applyAlignment="1">
      <alignment vertical="center" shrinkToFit="1"/>
    </xf>
    <xf numFmtId="0" fontId="14" fillId="0" borderId="18" xfId="0" applyFont="1" applyBorder="1" applyAlignment="1">
      <alignment vertical="center" shrinkToFit="1"/>
    </xf>
    <xf numFmtId="0" fontId="13" fillId="0" borderId="19" xfId="0" applyFont="1" applyBorder="1" applyAlignment="1">
      <alignment vertical="center"/>
    </xf>
    <xf numFmtId="0" fontId="13" fillId="0" borderId="19" xfId="0" applyFont="1" applyBorder="1"/>
    <xf numFmtId="0" fontId="13" fillId="0" borderId="0" xfId="0" applyFont="1"/>
    <xf numFmtId="14" fontId="14" fillId="0" borderId="5" xfId="0" quotePrefix="1" applyNumberFormat="1" applyFont="1" applyBorder="1" applyAlignment="1">
      <alignment horizontal="center" vertical="center" shrinkToFit="1"/>
    </xf>
    <xf numFmtId="0" fontId="14" fillId="0" borderId="5" xfId="0" applyFont="1" applyBorder="1" applyAlignment="1">
      <alignment horizontal="center" vertical="center" wrapText="1" shrinkToFit="1"/>
    </xf>
    <xf numFmtId="0" fontId="14" fillId="3" borderId="4" xfId="0" applyFont="1" applyFill="1" applyBorder="1" applyAlignment="1">
      <alignment horizontal="center" vertical="center" shrinkToFit="1"/>
    </xf>
    <xf numFmtId="0" fontId="14" fillId="3" borderId="17" xfId="0" applyFont="1" applyFill="1" applyBorder="1" applyAlignment="1">
      <alignment horizontal="center" vertical="center" shrinkToFit="1"/>
    </xf>
    <xf numFmtId="0" fontId="14" fillId="3" borderId="5" xfId="0" applyFont="1" applyFill="1" applyBorder="1" applyAlignment="1">
      <alignment horizontal="center" vertical="center" shrinkToFit="1"/>
    </xf>
    <xf numFmtId="14" fontId="14" fillId="3" borderId="5" xfId="0" applyNumberFormat="1" applyFont="1" applyFill="1" applyBorder="1" applyAlignment="1">
      <alignment horizontal="center" vertical="center" shrinkToFit="1"/>
    </xf>
    <xf numFmtId="0" fontId="14" fillId="3" borderId="5" xfId="0" applyFont="1" applyFill="1" applyBorder="1" applyAlignment="1">
      <alignment vertical="center" shrinkToFit="1"/>
    </xf>
    <xf numFmtId="14" fontId="14" fillId="3" borderId="5" xfId="0" quotePrefix="1" applyNumberFormat="1" applyFont="1" applyFill="1" applyBorder="1" applyAlignment="1">
      <alignment horizontal="center" vertical="center" shrinkToFit="1"/>
    </xf>
    <xf numFmtId="0" fontId="13" fillId="3" borderId="19" xfId="0" applyFont="1" applyFill="1" applyBorder="1" applyAlignment="1">
      <alignment vertical="center"/>
    </xf>
    <xf numFmtId="0" fontId="14" fillId="0" borderId="20" xfId="0" applyFont="1" applyBorder="1" applyAlignment="1">
      <alignment horizontal="center" vertical="center" shrinkToFit="1"/>
    </xf>
    <xf numFmtId="0" fontId="14" fillId="0" borderId="21" xfId="0" applyFont="1" applyBorder="1" applyAlignment="1">
      <alignment horizontal="center" vertical="center" shrinkToFit="1"/>
    </xf>
    <xf numFmtId="0" fontId="14" fillId="0" borderId="22" xfId="0" applyFont="1" applyBorder="1" applyAlignment="1">
      <alignment horizontal="center" vertical="center" shrinkToFit="1"/>
    </xf>
    <xf numFmtId="14" fontId="14" fillId="0" borderId="22" xfId="0" applyNumberFormat="1" applyFont="1" applyBorder="1" applyAlignment="1">
      <alignment horizontal="center" vertical="center" shrinkToFit="1"/>
    </xf>
    <xf numFmtId="0" fontId="14" fillId="4" borderId="22" xfId="0" applyFont="1" applyFill="1" applyBorder="1" applyAlignment="1">
      <alignment vertical="center" shrinkToFit="1"/>
    </xf>
    <xf numFmtId="14" fontId="14" fillId="0" borderId="22" xfId="0" quotePrefix="1" applyNumberFormat="1" applyFont="1" applyBorder="1" applyAlignment="1">
      <alignment horizontal="center" vertical="center" shrinkToFit="1"/>
    </xf>
    <xf numFmtId="0" fontId="14" fillId="0" borderId="23" xfId="0" applyFont="1" applyBorder="1" applyAlignment="1">
      <alignment vertical="center" shrinkToFit="1"/>
    </xf>
    <xf numFmtId="0" fontId="14" fillId="3" borderId="20" xfId="0" applyFont="1" applyFill="1" applyBorder="1" applyAlignment="1">
      <alignment horizontal="center" vertical="center" shrinkToFit="1"/>
    </xf>
    <xf numFmtId="0" fontId="14" fillId="3" borderId="21" xfId="0" applyFont="1" applyFill="1" applyBorder="1" applyAlignment="1">
      <alignment horizontal="center" vertical="center" shrinkToFit="1"/>
    </xf>
    <xf numFmtId="0" fontId="14" fillId="3" borderId="22" xfId="0" applyFont="1" applyFill="1" applyBorder="1" applyAlignment="1">
      <alignment horizontal="center" vertical="center" shrinkToFit="1"/>
    </xf>
    <xf numFmtId="14" fontId="14" fillId="3" borderId="22" xfId="0" applyNumberFormat="1" applyFont="1" applyFill="1" applyBorder="1" applyAlignment="1">
      <alignment horizontal="center" vertical="center" shrinkToFit="1"/>
    </xf>
    <xf numFmtId="0" fontId="14" fillId="3" borderId="22" xfId="0" applyFont="1" applyFill="1" applyBorder="1" applyAlignment="1">
      <alignment vertical="center" shrinkToFit="1"/>
    </xf>
    <xf numFmtId="14" fontId="14" fillId="3" borderId="22" xfId="0" quotePrefix="1" applyNumberFormat="1" applyFont="1" applyFill="1" applyBorder="1" applyAlignment="1">
      <alignment horizontal="center" vertical="center" shrinkToFit="1"/>
    </xf>
    <xf numFmtId="0" fontId="13" fillId="3" borderId="0" xfId="0" applyFont="1" applyFill="1" applyAlignment="1">
      <alignment vertical="center"/>
    </xf>
    <xf numFmtId="0" fontId="14" fillId="0" borderId="5" xfId="0" applyFont="1" applyBorder="1" applyAlignment="1">
      <alignment horizontal="center" vertical="center" wrapText="1"/>
    </xf>
    <xf numFmtId="0" fontId="14" fillId="0" borderId="24" xfId="0" applyFont="1" applyBorder="1" applyAlignment="1">
      <alignment horizontal="center" vertical="center" shrinkToFit="1"/>
    </xf>
    <xf numFmtId="14" fontId="14" fillId="0" borderId="1" xfId="0" quotePrefix="1" applyNumberFormat="1" applyFont="1" applyBorder="1" applyAlignment="1">
      <alignment horizontal="center" vertical="center" shrinkToFit="1"/>
    </xf>
    <xf numFmtId="0" fontId="14" fillId="0" borderId="15" xfId="0" applyFont="1" applyBorder="1" applyAlignment="1">
      <alignment horizontal="center" vertical="center" shrinkToFit="1"/>
    </xf>
    <xf numFmtId="0" fontId="14" fillId="0" borderId="18" xfId="0" applyFont="1" applyBorder="1" applyAlignment="1">
      <alignment horizontal="center" vertical="center" shrinkToFit="1"/>
    </xf>
    <xf numFmtId="49" fontId="14" fillId="0" borderId="5" xfId="0" applyNumberFormat="1" applyFont="1" applyBorder="1" applyAlignment="1">
      <alignment horizontal="center" vertical="center" shrinkToFit="1"/>
    </xf>
    <xf numFmtId="0" fontId="14" fillId="0" borderId="6" xfId="0" applyFont="1" applyBorder="1" applyAlignment="1">
      <alignment horizontal="center" vertical="center" shrinkToFit="1"/>
    </xf>
    <xf numFmtId="0" fontId="14" fillId="0" borderId="7" xfId="0" applyFont="1" applyBorder="1" applyAlignment="1">
      <alignment horizontal="center" vertical="center" shrinkToFit="1"/>
    </xf>
    <xf numFmtId="14" fontId="14" fillId="0" borderId="7" xfId="0" applyNumberFormat="1" applyFont="1" applyBorder="1" applyAlignment="1">
      <alignment horizontal="center" vertical="center" shrinkToFit="1"/>
    </xf>
    <xf numFmtId="0" fontId="14" fillId="4" borderId="7" xfId="0" applyFont="1" applyFill="1" applyBorder="1" applyAlignment="1">
      <alignment vertical="center" shrinkToFit="1"/>
    </xf>
    <xf numFmtId="14" fontId="14" fillId="0" borderId="7" xfId="0" quotePrefix="1" applyNumberFormat="1" applyFont="1" applyBorder="1" applyAlignment="1">
      <alignment horizontal="center" vertical="center" shrinkToFit="1"/>
    </xf>
    <xf numFmtId="0" fontId="14" fillId="0" borderId="25" xfId="0" applyFont="1" applyBorder="1" applyAlignment="1">
      <alignment horizontal="center" vertical="center" shrinkToFit="1"/>
    </xf>
    <xf numFmtId="0" fontId="14" fillId="0" borderId="8" xfId="0" applyFont="1" applyBorder="1" applyAlignment="1">
      <alignment horizontal="center" vertical="center" shrinkToFit="1"/>
    </xf>
    <xf numFmtId="0" fontId="14" fillId="0" borderId="26" xfId="0" applyFont="1" applyBorder="1" applyAlignment="1">
      <alignment horizontal="center" vertical="center" shrinkToFit="1"/>
    </xf>
    <xf numFmtId="0" fontId="14" fillId="0" borderId="9" xfId="0" applyFont="1" applyBorder="1" applyAlignment="1">
      <alignment horizontal="center" vertical="center" shrinkToFit="1"/>
    </xf>
    <xf numFmtId="14" fontId="14" fillId="0" borderId="9" xfId="0" applyNumberFormat="1" applyFont="1" applyBorder="1" applyAlignment="1">
      <alignment horizontal="center" vertical="center" shrinkToFit="1"/>
    </xf>
    <xf numFmtId="17" fontId="14" fillId="0" borderId="9" xfId="0" applyNumberFormat="1" applyFont="1" applyBorder="1" applyAlignment="1">
      <alignment horizontal="center" vertical="center" shrinkToFit="1"/>
    </xf>
    <xf numFmtId="0" fontId="14" fillId="4" borderId="9" xfId="0" applyFont="1" applyFill="1" applyBorder="1" applyAlignment="1">
      <alignment vertical="center" shrinkToFit="1"/>
    </xf>
    <xf numFmtId="14" fontId="14" fillId="0" borderId="9" xfId="0" quotePrefix="1" applyNumberFormat="1" applyFont="1" applyBorder="1" applyAlignment="1">
      <alignment horizontal="center" vertical="center" shrinkToFit="1"/>
    </xf>
    <xf numFmtId="0" fontId="14" fillId="0" borderId="27" xfId="0" applyFont="1" applyBorder="1" applyAlignment="1">
      <alignment vertical="center" shrinkToFit="1"/>
    </xf>
    <xf numFmtId="0" fontId="14" fillId="4" borderId="9" xfId="0" applyFont="1" applyFill="1" applyBorder="1" applyAlignment="1">
      <alignment horizontal="left" vertical="center" shrinkToFit="1"/>
    </xf>
    <xf numFmtId="0" fontId="14" fillId="0" borderId="9" xfId="0" applyFont="1" applyBorder="1" applyAlignment="1">
      <alignment horizontal="center" vertical="center" wrapText="1" shrinkToFit="1"/>
    </xf>
    <xf numFmtId="0" fontId="14" fillId="0" borderId="25" xfId="0" applyFont="1" applyBorder="1" applyAlignment="1">
      <alignment vertical="center" shrinkToFit="1"/>
    </xf>
    <xf numFmtId="0" fontId="14" fillId="4" borderId="4" xfId="0" applyFont="1" applyFill="1" applyBorder="1" applyAlignment="1">
      <alignment horizontal="center" vertical="center" shrinkToFit="1"/>
    </xf>
    <xf numFmtId="0" fontId="14" fillId="4" borderId="14" xfId="0" applyFont="1" applyFill="1" applyBorder="1" applyAlignment="1">
      <alignment horizontal="center" vertical="center" shrinkToFit="1"/>
    </xf>
    <xf numFmtId="0" fontId="14" fillId="4" borderId="5" xfId="0" applyFont="1" applyFill="1" applyBorder="1" applyAlignment="1">
      <alignment horizontal="center" vertical="center" shrinkToFit="1"/>
    </xf>
    <xf numFmtId="0" fontId="14" fillId="4" borderId="13" xfId="0" applyFont="1" applyFill="1" applyBorder="1" applyAlignment="1">
      <alignment horizontal="center" vertical="center" shrinkToFit="1"/>
    </xf>
    <xf numFmtId="14" fontId="14" fillId="4" borderId="5" xfId="0" applyNumberFormat="1" applyFont="1" applyFill="1" applyBorder="1" applyAlignment="1">
      <alignment horizontal="center" vertical="center" shrinkToFit="1"/>
    </xf>
    <xf numFmtId="14" fontId="14" fillId="4" borderId="5" xfId="0" quotePrefix="1" applyNumberFormat="1" applyFont="1" applyFill="1" applyBorder="1" applyAlignment="1">
      <alignment horizontal="center" vertical="center" shrinkToFit="1"/>
    </xf>
    <xf numFmtId="0" fontId="14" fillId="4" borderId="23" xfId="0" applyFont="1" applyFill="1" applyBorder="1" applyAlignment="1">
      <alignment vertical="center" shrinkToFit="1"/>
    </xf>
    <xf numFmtId="0" fontId="13" fillId="4" borderId="19" xfId="0" applyFont="1" applyFill="1" applyBorder="1" applyAlignment="1">
      <alignment vertical="center"/>
    </xf>
    <xf numFmtId="0" fontId="13" fillId="4" borderId="0" xfId="0" applyFont="1" applyFill="1" applyAlignment="1">
      <alignment vertical="center"/>
    </xf>
    <xf numFmtId="0" fontId="15" fillId="0" borderId="18" xfId="0" applyFont="1" applyBorder="1" applyAlignment="1">
      <alignment horizontal="center" vertical="center" shrinkToFit="1"/>
    </xf>
    <xf numFmtId="0" fontId="10" fillId="0" borderId="18" xfId="0" applyFont="1" applyBorder="1" applyAlignment="1">
      <alignment horizontal="center" vertical="center" shrinkToFit="1"/>
    </xf>
    <xf numFmtId="0" fontId="15" fillId="3" borderId="18" xfId="0" applyFont="1" applyFill="1" applyBorder="1" applyAlignment="1">
      <alignment horizontal="center" vertical="center" shrinkToFit="1"/>
    </xf>
    <xf numFmtId="0" fontId="14" fillId="4" borderId="20" xfId="0" applyFont="1" applyFill="1" applyBorder="1" applyAlignment="1">
      <alignment horizontal="center" vertical="center" shrinkToFit="1"/>
    </xf>
    <xf numFmtId="0" fontId="14" fillId="4" borderId="21" xfId="0" applyFont="1" applyFill="1" applyBorder="1" applyAlignment="1">
      <alignment horizontal="center" vertical="center" shrinkToFit="1"/>
    </xf>
    <xf numFmtId="14" fontId="14" fillId="4" borderId="22" xfId="0" applyNumberFormat="1" applyFont="1" applyFill="1" applyBorder="1" applyAlignment="1">
      <alignment horizontal="center" vertical="center" shrinkToFit="1"/>
    </xf>
    <xf numFmtId="0" fontId="14" fillId="4" borderId="22" xfId="0" applyFont="1" applyFill="1" applyBorder="1" applyAlignment="1">
      <alignment horizontal="center" vertical="center" shrinkToFit="1"/>
    </xf>
    <xf numFmtId="14" fontId="14" fillId="4" borderId="22" xfId="0" quotePrefix="1" applyNumberFormat="1" applyFont="1" applyFill="1" applyBorder="1" applyAlignment="1">
      <alignment horizontal="center" vertical="center" shrinkToFit="1"/>
    </xf>
    <xf numFmtId="0" fontId="14" fillId="4" borderId="22" xfId="0" applyFont="1" applyFill="1" applyBorder="1" applyAlignment="1">
      <alignment horizontal="center" vertical="center" wrapText="1" shrinkToFit="1"/>
    </xf>
    <xf numFmtId="0" fontId="15" fillId="4" borderId="23" xfId="0" applyFont="1" applyFill="1" applyBorder="1" applyAlignment="1">
      <alignment horizontal="center" vertical="center" shrinkToFit="1"/>
    </xf>
    <xf numFmtId="0" fontId="14" fillId="4" borderId="6" xfId="0" applyFont="1" applyFill="1" applyBorder="1" applyAlignment="1">
      <alignment horizontal="center" vertical="center" shrinkToFit="1"/>
    </xf>
    <xf numFmtId="0" fontId="14" fillId="4" borderId="28" xfId="0" applyFont="1" applyFill="1" applyBorder="1" applyAlignment="1">
      <alignment horizontal="center" vertical="center" shrinkToFit="1"/>
    </xf>
    <xf numFmtId="0" fontId="14" fillId="4" borderId="7" xfId="0" applyFont="1" applyFill="1" applyBorder="1" applyAlignment="1">
      <alignment horizontal="center" vertical="center" shrinkToFit="1"/>
    </xf>
    <xf numFmtId="14" fontId="14" fillId="4" borderId="7" xfId="0" applyNumberFormat="1" applyFont="1" applyFill="1" applyBorder="1" applyAlignment="1">
      <alignment horizontal="center" vertical="center" shrinkToFit="1"/>
    </xf>
    <xf numFmtId="14" fontId="14" fillId="4" borderId="7" xfId="0" quotePrefix="1" applyNumberFormat="1" applyFont="1" applyFill="1" applyBorder="1" applyAlignment="1">
      <alignment horizontal="center" vertical="center" shrinkToFit="1"/>
    </xf>
    <xf numFmtId="0" fontId="14" fillId="4" borderId="7" xfId="0" applyFont="1" applyFill="1" applyBorder="1" applyAlignment="1">
      <alignment horizontal="center" vertical="center" wrapText="1" shrinkToFit="1"/>
    </xf>
    <xf numFmtId="0" fontId="15" fillId="4" borderId="25" xfId="0" applyFont="1" applyFill="1" applyBorder="1" applyAlignment="1">
      <alignment horizontal="center" vertical="center" shrinkToFit="1"/>
    </xf>
    <xf numFmtId="0" fontId="14" fillId="4" borderId="17" xfId="0" applyFont="1" applyFill="1" applyBorder="1" applyAlignment="1">
      <alignment horizontal="center" vertical="center" shrinkToFit="1"/>
    </xf>
    <xf numFmtId="0" fontId="14" fillId="4" borderId="5" xfId="0" applyFont="1" applyFill="1" applyBorder="1" applyAlignment="1">
      <alignment horizontal="center" vertical="center" wrapText="1" shrinkToFit="1"/>
    </xf>
    <xf numFmtId="0" fontId="14" fillId="4" borderId="18" xfId="0" applyFont="1" applyFill="1" applyBorder="1" applyAlignment="1">
      <alignment vertical="center" shrinkToFit="1"/>
    </xf>
    <xf numFmtId="0" fontId="14" fillId="4" borderId="29" xfId="0" applyFont="1" applyFill="1" applyBorder="1" applyAlignment="1">
      <alignment horizontal="center" vertical="center" shrinkToFit="1"/>
    </xf>
    <xf numFmtId="0" fontId="14" fillId="4" borderId="30" xfId="0" applyFont="1" applyFill="1" applyBorder="1" applyAlignment="1">
      <alignment horizontal="center" vertical="center" shrinkToFit="1"/>
    </xf>
    <xf numFmtId="0" fontId="14" fillId="4" borderId="19" xfId="0" applyFont="1" applyFill="1" applyBorder="1" applyAlignment="1">
      <alignment horizontal="center" vertical="center" shrinkToFit="1"/>
    </xf>
    <xf numFmtId="14" fontId="14" fillId="4" borderId="19" xfId="0" applyNumberFormat="1" applyFont="1" applyFill="1" applyBorder="1" applyAlignment="1">
      <alignment horizontal="center" vertical="center" shrinkToFit="1"/>
    </xf>
    <xf numFmtId="0" fontId="14" fillId="4" borderId="19" xfId="0" applyFont="1" applyFill="1" applyBorder="1" applyAlignment="1">
      <alignment vertical="center" shrinkToFit="1"/>
    </xf>
    <xf numFmtId="0" fontId="14" fillId="4" borderId="19" xfId="0" applyFont="1" applyFill="1" applyBorder="1" applyAlignment="1">
      <alignment horizontal="center" vertical="center" wrapText="1" shrinkToFit="1"/>
    </xf>
    <xf numFmtId="0" fontId="14" fillId="4" borderId="31" xfId="0" applyFont="1" applyFill="1" applyBorder="1" applyAlignment="1">
      <alignment vertical="center" shrinkToFit="1"/>
    </xf>
    <xf numFmtId="0" fontId="14" fillId="4" borderId="32" xfId="0" applyFont="1" applyFill="1" applyBorder="1" applyAlignment="1">
      <alignment horizontal="center" vertical="center" shrinkToFit="1"/>
    </xf>
    <xf numFmtId="0" fontId="14" fillId="4" borderId="33" xfId="0" applyFont="1" applyFill="1" applyBorder="1" applyAlignment="1">
      <alignment horizontal="center" vertical="center" shrinkToFit="1"/>
    </xf>
    <xf numFmtId="0" fontId="14" fillId="4" borderId="12" xfId="0" applyFont="1" applyFill="1" applyBorder="1" applyAlignment="1">
      <alignment horizontal="center" vertical="center" shrinkToFit="1"/>
    </xf>
    <xf numFmtId="14" fontId="14" fillId="4" borderId="12" xfId="0" applyNumberFormat="1" applyFont="1" applyFill="1" applyBorder="1" applyAlignment="1">
      <alignment horizontal="center" vertical="center" shrinkToFit="1"/>
    </xf>
    <xf numFmtId="0" fontId="14" fillId="4" borderId="12" xfId="0" applyFont="1" applyFill="1" applyBorder="1" applyAlignment="1">
      <alignment vertical="center" shrinkToFit="1"/>
    </xf>
    <xf numFmtId="0" fontId="14" fillId="4" borderId="12" xfId="0" applyFont="1" applyFill="1" applyBorder="1" applyAlignment="1">
      <alignment horizontal="center" vertical="center" wrapText="1" shrinkToFit="1"/>
    </xf>
    <xf numFmtId="0" fontId="14" fillId="4" borderId="34" xfId="0" applyFont="1" applyFill="1" applyBorder="1" applyAlignment="1">
      <alignment vertical="center" shrinkToFit="1"/>
    </xf>
    <xf numFmtId="0" fontId="14" fillId="4" borderId="19" xfId="0" applyFont="1" applyFill="1" applyBorder="1"/>
    <xf numFmtId="14" fontId="14" fillId="4" borderId="19" xfId="0" quotePrefix="1" applyNumberFormat="1" applyFont="1" applyFill="1" applyBorder="1" applyAlignment="1">
      <alignment horizontal="center" vertical="center" shrinkToFit="1"/>
    </xf>
    <xf numFmtId="0" fontId="19" fillId="4" borderId="19" xfId="0" applyFont="1" applyFill="1" applyBorder="1" applyAlignment="1">
      <alignment horizontal="center" vertical="center"/>
    </xf>
    <xf numFmtId="0" fontId="19" fillId="4" borderId="19" xfId="0" applyFont="1" applyFill="1" applyBorder="1" applyAlignment="1">
      <alignment horizontal="center" wrapText="1"/>
    </xf>
    <xf numFmtId="0" fontId="14" fillId="0" borderId="19" xfId="0" applyFont="1" applyBorder="1" applyAlignment="1">
      <alignment horizontal="center" vertical="center" shrinkToFit="1"/>
    </xf>
    <xf numFmtId="14" fontId="14" fillId="0" borderId="19" xfId="0" applyNumberFormat="1" applyFont="1" applyBorder="1" applyAlignment="1">
      <alignment horizontal="center" vertical="center" shrinkToFit="1"/>
    </xf>
    <xf numFmtId="0" fontId="14" fillId="0" borderId="19" xfId="0" applyFont="1" applyBorder="1" applyAlignment="1">
      <alignment horizontal="center" vertical="center" wrapText="1" shrinkToFit="1"/>
    </xf>
    <xf numFmtId="0" fontId="19" fillId="0" borderId="19" xfId="0" applyFont="1" applyBorder="1" applyAlignment="1">
      <alignment horizontal="center"/>
    </xf>
    <xf numFmtId="0" fontId="14" fillId="4" borderId="12" xfId="0" applyFont="1" applyFill="1" applyBorder="1" applyAlignment="1">
      <alignment vertical="center" wrapText="1" shrinkToFit="1"/>
    </xf>
    <xf numFmtId="0" fontId="19" fillId="0" borderId="48" xfId="0" applyFont="1" applyBorder="1" applyAlignment="1">
      <alignment horizontal="center"/>
    </xf>
    <xf numFmtId="0" fontId="14" fillId="0" borderId="31" xfId="0" applyFont="1" applyBorder="1" applyAlignment="1">
      <alignment vertical="center" shrinkToFit="1"/>
    </xf>
    <xf numFmtId="0" fontId="19" fillId="4" borderId="19" xfId="0" applyFont="1" applyFill="1" applyBorder="1" applyAlignment="1">
      <alignment horizontal="center"/>
    </xf>
    <xf numFmtId="49" fontId="19" fillId="4" borderId="19" xfId="0" applyNumberFormat="1" applyFont="1" applyFill="1" applyBorder="1" applyAlignment="1">
      <alignment horizontal="center" vertical="center"/>
    </xf>
    <xf numFmtId="14" fontId="13" fillId="0" borderId="19" xfId="0" applyNumberFormat="1" applyFont="1" applyBorder="1"/>
    <xf numFmtId="0" fontId="13" fillId="0" borderId="31" xfId="0" applyFont="1" applyBorder="1"/>
    <xf numFmtId="0" fontId="13" fillId="0" borderId="19" xfId="0" applyFont="1" applyBorder="1" applyAlignment="1">
      <alignment horizontal="center"/>
    </xf>
    <xf numFmtId="0" fontId="13" fillId="4" borderId="0" xfId="0" applyFont="1" applyFill="1"/>
    <xf numFmtId="0" fontId="14" fillId="4" borderId="0" xfId="0" applyFont="1" applyFill="1" applyAlignment="1">
      <alignment horizontal="center" vertical="center" shrinkToFit="1"/>
    </xf>
    <xf numFmtId="0" fontId="14" fillId="4" borderId="0" xfId="0" applyFont="1" applyFill="1" applyAlignment="1">
      <alignment vertical="center" shrinkToFit="1"/>
    </xf>
    <xf numFmtId="14" fontId="13" fillId="4" borderId="0" xfId="0" applyNumberFormat="1" applyFont="1" applyFill="1"/>
    <xf numFmtId="0" fontId="12" fillId="0" borderId="0" xfId="0" applyFont="1"/>
    <xf numFmtId="14" fontId="13" fillId="0" borderId="0" xfId="0" applyNumberFormat="1" applyFont="1"/>
    <xf numFmtId="0" fontId="12" fillId="2" borderId="8"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9" xfId="0" applyFont="1" applyFill="1" applyBorder="1" applyAlignment="1">
      <alignment horizontal="center" vertical="center"/>
    </xf>
    <xf numFmtId="0" fontId="8" fillId="2" borderId="9" xfId="0" applyFont="1" applyFill="1" applyBorder="1" applyAlignment="1">
      <alignment horizontal="center" vertical="center"/>
    </xf>
    <xf numFmtId="14" fontId="12" fillId="2" borderId="9" xfId="0" applyNumberFormat="1" applyFont="1" applyFill="1" applyBorder="1" applyAlignment="1">
      <alignment horizontal="center" vertical="center"/>
    </xf>
    <xf numFmtId="0" fontId="12" fillId="2" borderId="10" xfId="0" applyFont="1" applyFill="1" applyBorder="1" applyAlignment="1">
      <alignment horizontal="center" vertical="center"/>
    </xf>
    <xf numFmtId="0" fontId="13" fillId="0" borderId="2" xfId="0" applyFont="1" applyBorder="1" applyAlignment="1">
      <alignment horizontal="center" vertical="center"/>
    </xf>
    <xf numFmtId="0" fontId="13" fillId="0" borderId="24" xfId="0" applyFont="1" applyBorder="1" applyAlignment="1">
      <alignment horizontal="center" vertical="center"/>
    </xf>
    <xf numFmtId="0" fontId="13" fillId="0" borderId="1" xfId="0" applyFont="1" applyBorder="1" applyAlignment="1">
      <alignment horizontal="center" vertical="center" shrinkToFit="1"/>
    </xf>
    <xf numFmtId="0" fontId="13" fillId="0" borderId="1" xfId="0" applyFont="1" applyBorder="1" applyAlignment="1">
      <alignment horizontal="center" vertical="center"/>
    </xf>
    <xf numFmtId="0" fontId="10" fillId="0" borderId="1" xfId="0" applyFont="1" applyBorder="1" applyAlignment="1">
      <alignment horizontal="center" vertical="center"/>
    </xf>
    <xf numFmtId="14" fontId="13" fillId="0" borderId="1" xfId="0" applyNumberFormat="1" applyFont="1" applyBorder="1" applyAlignment="1">
      <alignment horizontal="center" vertical="center" shrinkToFit="1"/>
    </xf>
    <xf numFmtId="0" fontId="13" fillId="0" borderId="3"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shrinkToFit="1"/>
    </xf>
    <xf numFmtId="0" fontId="10" fillId="0" borderId="0" xfId="0" applyFont="1" applyAlignment="1">
      <alignment horizontal="center" vertical="center"/>
    </xf>
    <xf numFmtId="14" fontId="13" fillId="0" borderId="0" xfId="0" applyNumberFormat="1" applyFont="1" applyAlignment="1">
      <alignment horizontal="center" vertical="center" shrinkToFit="1"/>
    </xf>
    <xf numFmtId="0" fontId="13" fillId="0" borderId="0" xfId="0" quotePrefix="1" applyFont="1" applyAlignment="1">
      <alignment horizontal="center" vertical="center"/>
    </xf>
    <xf numFmtId="0" fontId="13" fillId="0" borderId="0" xfId="0" applyFont="1" applyAlignment="1">
      <alignment horizontal="center"/>
    </xf>
    <xf numFmtId="0" fontId="13" fillId="0" borderId="0" xfId="0" applyFont="1" applyAlignment="1">
      <alignment horizontal="center" shrinkToFit="1"/>
    </xf>
    <xf numFmtId="0" fontId="10" fillId="0" borderId="0" xfId="0" applyFont="1" applyAlignment="1">
      <alignment horizontal="center"/>
    </xf>
    <xf numFmtId="14" fontId="13" fillId="0" borderId="0" xfId="0" applyNumberFormat="1" applyFont="1" applyAlignment="1">
      <alignment horizontal="center"/>
    </xf>
    <xf numFmtId="0" fontId="16" fillId="0" borderId="4" xfId="0" applyFont="1" applyBorder="1" applyAlignment="1">
      <alignment horizontal="center" vertical="center" shrinkToFit="1"/>
    </xf>
    <xf numFmtId="0" fontId="16" fillId="0" borderId="17" xfId="0" applyFont="1" applyBorder="1" applyAlignment="1">
      <alignment horizontal="center" vertical="center" shrinkToFit="1"/>
    </xf>
    <xf numFmtId="0" fontId="16" fillId="0" borderId="5" xfId="0" applyFont="1" applyBorder="1" applyAlignment="1">
      <alignment horizontal="center" vertical="center" shrinkToFit="1"/>
    </xf>
    <xf numFmtId="14" fontId="16" fillId="0" borderId="5" xfId="0" applyNumberFormat="1" applyFont="1" applyBorder="1" applyAlignment="1">
      <alignment horizontal="center" vertical="center" shrinkToFit="1"/>
    </xf>
    <xf numFmtId="0" fontId="16" fillId="4" borderId="5" xfId="0" applyFont="1" applyFill="1" applyBorder="1" applyAlignment="1">
      <alignment vertical="center" shrinkToFit="1"/>
    </xf>
    <xf numFmtId="14" fontId="16" fillId="0" borderId="5" xfId="0" quotePrefix="1" applyNumberFormat="1" applyFont="1" applyBorder="1" applyAlignment="1">
      <alignment horizontal="center" vertical="center" shrinkToFit="1"/>
    </xf>
    <xf numFmtId="0" fontId="16" fillId="0" borderId="5" xfId="0" applyFont="1" applyBorder="1" applyAlignment="1">
      <alignment horizontal="center" vertical="center" wrapText="1" shrinkToFit="1"/>
    </xf>
    <xf numFmtId="0" fontId="17" fillId="0" borderId="18" xfId="0" applyFont="1" applyBorder="1" applyAlignment="1">
      <alignment horizontal="center" vertical="center" shrinkToFit="1"/>
    </xf>
    <xf numFmtId="0" fontId="18" fillId="0" borderId="19" xfId="0" applyFont="1" applyBorder="1" applyAlignment="1">
      <alignment vertical="center"/>
    </xf>
    <xf numFmtId="0" fontId="18" fillId="0" borderId="0" xfId="0" applyFont="1" applyAlignment="1">
      <alignment vertical="center"/>
    </xf>
    <xf numFmtId="0" fontId="21" fillId="5" borderId="9" xfId="0" applyFont="1" applyFill="1" applyBorder="1" applyAlignment="1">
      <alignment horizontal="center" vertical="center"/>
    </xf>
    <xf numFmtId="0" fontId="13" fillId="0" borderId="19" xfId="0" applyFont="1" applyBorder="1" applyAlignment="1">
      <alignment horizontal="center" vertical="center"/>
    </xf>
    <xf numFmtId="0" fontId="0" fillId="0" borderId="19" xfId="0" applyBorder="1"/>
    <xf numFmtId="0" fontId="20" fillId="0" borderId="0" xfId="0" applyFont="1"/>
    <xf numFmtId="0" fontId="20" fillId="0" borderId="28" xfId="0" applyFont="1" applyBorder="1"/>
    <xf numFmtId="0" fontId="20" fillId="0" borderId="24" xfId="0" applyFont="1" applyBorder="1" applyAlignment="1">
      <alignment horizontal="center"/>
    </xf>
    <xf numFmtId="0" fontId="20" fillId="0" borderId="14" xfId="0" applyFont="1" applyBorder="1"/>
    <xf numFmtId="0" fontId="21" fillId="5" borderId="26" xfId="0" applyFont="1" applyFill="1" applyBorder="1" applyAlignment="1">
      <alignment horizontal="center" vertical="center"/>
    </xf>
    <xf numFmtId="0" fontId="21" fillId="5" borderId="27" xfId="0" applyFont="1" applyFill="1" applyBorder="1" applyAlignment="1">
      <alignment horizontal="center" vertical="center"/>
    </xf>
    <xf numFmtId="0" fontId="20" fillId="0" borderId="13" xfId="0" applyFont="1" applyBorder="1" applyAlignment="1">
      <alignment horizontal="center"/>
    </xf>
    <xf numFmtId="0" fontId="20" fillId="0" borderId="5" xfId="0" applyFont="1" applyBorder="1" applyAlignment="1">
      <alignment horizontal="center"/>
    </xf>
    <xf numFmtId="0" fontId="20" fillId="0" borderId="7" xfId="0" applyFont="1" applyBorder="1" applyAlignment="1">
      <alignment horizontal="center"/>
    </xf>
    <xf numFmtId="0" fontId="20" fillId="0" borderId="13" xfId="0" applyFont="1" applyBorder="1" applyAlignment="1">
      <alignment horizontal="left" indent="1"/>
    </xf>
    <xf numFmtId="0" fontId="20" fillId="0" borderId="5" xfId="0" applyFont="1" applyBorder="1" applyAlignment="1">
      <alignment horizontal="left" indent="1"/>
    </xf>
    <xf numFmtId="0" fontId="20" fillId="0" borderId="7" xfId="0" applyFont="1" applyBorder="1" applyAlignment="1">
      <alignment horizontal="left" indent="1"/>
    </xf>
    <xf numFmtId="0" fontId="20" fillId="0" borderId="58" xfId="0" applyFont="1" applyBorder="1" applyAlignment="1">
      <alignment horizontal="center"/>
    </xf>
    <xf numFmtId="0" fontId="20" fillId="0" borderId="18" xfId="0" applyFont="1" applyBorder="1" applyAlignment="1">
      <alignment horizontal="center"/>
    </xf>
    <xf numFmtId="0" fontId="20" fillId="0" borderId="17" xfId="0" applyFont="1" applyBorder="1" applyAlignment="1">
      <alignment horizontal="center"/>
    </xf>
    <xf numFmtId="0" fontId="20" fillId="0" borderId="28" xfId="0" applyFont="1" applyBorder="1" applyAlignment="1">
      <alignment horizontal="center"/>
    </xf>
    <xf numFmtId="0" fontId="20" fillId="0" borderId="14" xfId="0" applyFont="1" applyBorder="1" applyAlignment="1">
      <alignment horizontal="center"/>
    </xf>
    <xf numFmtId="0" fontId="21" fillId="5" borderId="9" xfId="0" applyFont="1" applyFill="1" applyBorder="1" applyAlignment="1">
      <alignment horizontal="center"/>
    </xf>
    <xf numFmtId="0" fontId="20" fillId="0" borderId="58" xfId="0" applyFont="1" applyBorder="1" applyAlignment="1">
      <alignment horizontal="left" indent="1"/>
    </xf>
    <xf numFmtId="0" fontId="20" fillId="0" borderId="18" xfId="0" applyFont="1" applyBorder="1" applyAlignment="1">
      <alignment horizontal="left" indent="1"/>
    </xf>
    <xf numFmtId="0" fontId="20" fillId="0" borderId="25" xfId="0" applyFont="1" applyBorder="1" applyAlignment="1">
      <alignment horizontal="left" indent="1"/>
    </xf>
    <xf numFmtId="0" fontId="21" fillId="0" borderId="0" xfId="0" applyFont="1"/>
    <xf numFmtId="0" fontId="21" fillId="0" borderId="0" xfId="0" applyFont="1" applyAlignment="1">
      <alignment horizontal="center"/>
    </xf>
    <xf numFmtId="0" fontId="20" fillId="0" borderId="15" xfId="0" applyFont="1" applyBorder="1" applyAlignment="1">
      <alignment horizontal="left" indent="1"/>
    </xf>
    <xf numFmtId="0" fontId="20" fillId="5" borderId="59" xfId="0" applyFont="1" applyFill="1" applyBorder="1" applyAlignment="1">
      <alignment horizontal="center"/>
    </xf>
    <xf numFmtId="0" fontId="20" fillId="5" borderId="60" xfId="0" applyFont="1" applyFill="1" applyBorder="1" applyAlignment="1">
      <alignment horizontal="center"/>
    </xf>
    <xf numFmtId="0" fontId="20" fillId="5" borderId="61" xfId="0" applyFont="1" applyFill="1" applyBorder="1" applyAlignment="1">
      <alignment horizontal="center"/>
    </xf>
    <xf numFmtId="0" fontId="21" fillId="5" borderId="26" xfId="0" applyFont="1" applyFill="1" applyBorder="1" applyAlignment="1">
      <alignment horizontal="center"/>
    </xf>
    <xf numFmtId="0" fontId="20" fillId="0" borderId="5" xfId="0" applyFont="1" applyBorder="1" applyAlignment="1">
      <alignment horizontal="center" vertical="center"/>
    </xf>
    <xf numFmtId="0" fontId="12" fillId="2" borderId="19" xfId="0" applyFont="1" applyFill="1" applyBorder="1" applyAlignment="1">
      <alignment horizontal="center" vertical="center"/>
    </xf>
    <xf numFmtId="14" fontId="12" fillId="2" borderId="19" xfId="0" applyNumberFormat="1" applyFont="1" applyFill="1" applyBorder="1" applyAlignment="1">
      <alignment horizontal="center" vertical="center"/>
    </xf>
    <xf numFmtId="0" fontId="12" fillId="2" borderId="19" xfId="0" applyFont="1" applyFill="1" applyBorder="1" applyAlignment="1">
      <alignment vertical="center"/>
    </xf>
    <xf numFmtId="0" fontId="13" fillId="0" borderId="19" xfId="0" applyFont="1" applyBorder="1" applyAlignment="1">
      <alignment horizontal="center" vertical="center" shrinkToFit="1"/>
    </xf>
    <xf numFmtId="14" fontId="13" fillId="0" borderId="19" xfId="0" applyNumberFormat="1" applyFont="1" applyBorder="1" applyAlignment="1">
      <alignment horizontal="center" vertical="center" shrinkToFit="1"/>
    </xf>
    <xf numFmtId="0" fontId="21" fillId="0" borderId="5" xfId="0" applyFont="1" applyBorder="1" applyAlignment="1">
      <alignment horizontal="center"/>
    </xf>
    <xf numFmtId="0" fontId="27" fillId="0" borderId="0" xfId="0" applyFont="1"/>
    <xf numFmtId="0" fontId="20" fillId="0" borderId="58" xfId="0" applyFont="1" applyBorder="1" applyAlignment="1">
      <alignment vertical="center"/>
    </xf>
    <xf numFmtId="0" fontId="15" fillId="0" borderId="0" xfId="0" applyFont="1" applyAlignment="1">
      <alignment horizontal="center"/>
    </xf>
    <xf numFmtId="0" fontId="9" fillId="0" borderId="0" xfId="0" applyFont="1" applyAlignment="1">
      <alignment horizontal="center" vertical="center"/>
    </xf>
    <xf numFmtId="0" fontId="10" fillId="0" borderId="0" xfId="0" applyFont="1" applyAlignment="1">
      <alignment vertical="center"/>
    </xf>
    <xf numFmtId="0" fontId="8" fillId="0" borderId="52" xfId="0" applyFont="1" applyBorder="1" applyAlignment="1">
      <alignment horizontal="center" vertical="center"/>
    </xf>
    <xf numFmtId="0" fontId="8" fillId="5" borderId="52" xfId="0" applyFont="1" applyFill="1" applyBorder="1" applyAlignment="1">
      <alignment horizontal="center" vertical="center"/>
    </xf>
    <xf numFmtId="0" fontId="8" fillId="5" borderId="53" xfId="0" applyFont="1" applyFill="1" applyBorder="1" applyAlignment="1">
      <alignment horizontal="center" vertical="center"/>
    </xf>
    <xf numFmtId="14" fontId="10" fillId="0" borderId="5" xfId="0" applyNumberFormat="1" applyFont="1" applyBorder="1" applyAlignment="1">
      <alignment horizontal="center" vertical="center"/>
    </xf>
    <xf numFmtId="0" fontId="10" fillId="0" borderId="5" xfId="0" applyFont="1" applyBorder="1" applyAlignment="1">
      <alignment horizontal="center"/>
    </xf>
    <xf numFmtId="0" fontId="29" fillId="0" borderId="5" xfId="0" applyFont="1" applyBorder="1" applyAlignment="1">
      <alignment horizontal="center" vertical="center"/>
    </xf>
    <xf numFmtId="14" fontId="29" fillId="0" borderId="5" xfId="0" applyNumberFormat="1" applyFont="1" applyBorder="1" applyAlignment="1">
      <alignment horizontal="center" vertical="center"/>
    </xf>
    <xf numFmtId="0" fontId="10" fillId="4" borderId="0" xfId="0" applyFont="1" applyFill="1"/>
    <xf numFmtId="0" fontId="10" fillId="4" borderId="0" xfId="0" applyFont="1" applyFill="1" applyAlignment="1">
      <alignment horizontal="center" vertical="center"/>
    </xf>
    <xf numFmtId="0" fontId="10" fillId="4" borderId="0" xfId="0" applyFont="1" applyFill="1" applyAlignment="1">
      <alignment horizontal="center"/>
    </xf>
    <xf numFmtId="0" fontId="22" fillId="0" borderId="0" xfId="0" applyFont="1" applyAlignment="1">
      <alignment horizontal="center"/>
    </xf>
    <xf numFmtId="0" fontId="10" fillId="0" borderId="19" xfId="0" applyFont="1" applyBorder="1" applyAlignment="1">
      <alignment horizontal="center"/>
    </xf>
    <xf numFmtId="0" fontId="29" fillId="0" borderId="0" xfId="0" applyFont="1" applyAlignment="1">
      <alignment horizontal="center" vertical="center"/>
    </xf>
    <xf numFmtId="0" fontId="10" fillId="0" borderId="54" xfId="0" applyFont="1" applyBorder="1" applyAlignment="1">
      <alignment horizontal="center"/>
    </xf>
    <xf numFmtId="0" fontId="8" fillId="4" borderId="19" xfId="0" applyFont="1" applyFill="1" applyBorder="1" applyAlignment="1">
      <alignment horizontal="center" vertical="center"/>
    </xf>
    <xf numFmtId="0" fontId="10" fillId="4" borderId="19" xfId="0" applyFont="1" applyFill="1" applyBorder="1" applyAlignment="1">
      <alignment horizontal="center" vertical="center"/>
    </xf>
    <xf numFmtId="0" fontId="13" fillId="4" borderId="0" xfId="0" applyFont="1" applyFill="1" applyAlignment="1">
      <alignment horizontal="center" vertical="center"/>
    </xf>
    <xf numFmtId="0" fontId="13" fillId="4" borderId="0" xfId="0" applyFont="1" applyFill="1" applyAlignment="1">
      <alignment horizontal="center" vertical="center" shrinkToFit="1"/>
    </xf>
    <xf numFmtId="0" fontId="13" fillId="4" borderId="0" xfId="0" quotePrefix="1" applyFont="1" applyFill="1" applyAlignment="1">
      <alignment horizontal="center" vertical="center"/>
    </xf>
    <xf numFmtId="0" fontId="13" fillId="4" borderId="0" xfId="0" applyFont="1" applyFill="1" applyAlignment="1">
      <alignment horizontal="center"/>
    </xf>
    <xf numFmtId="0" fontId="10" fillId="3" borderId="0" xfId="0" applyFont="1" applyFill="1" applyAlignment="1">
      <alignment horizontal="center" vertical="center"/>
    </xf>
    <xf numFmtId="0" fontId="10" fillId="0" borderId="0" xfId="0" applyFont="1" applyAlignment="1">
      <alignment horizontal="center" wrapText="1"/>
    </xf>
    <xf numFmtId="0" fontId="13" fillId="0" borderId="0" xfId="0" applyFont="1" applyAlignment="1">
      <alignment horizontal="center" wrapText="1"/>
    </xf>
    <xf numFmtId="0" fontId="10" fillId="0" borderId="17" xfId="0" applyFont="1" applyBorder="1" applyAlignment="1">
      <alignment vertical="center"/>
    </xf>
    <xf numFmtId="0" fontId="29" fillId="0" borderId="0" xfId="0" applyFont="1" applyAlignment="1">
      <alignment vertical="center"/>
    </xf>
    <xf numFmtId="0" fontId="29" fillId="0" borderId="1" xfId="0" applyFont="1" applyBorder="1" applyAlignment="1">
      <alignment vertical="center"/>
    </xf>
    <xf numFmtId="0" fontId="29" fillId="0" borderId="24" xfId="0" applyFont="1" applyBorder="1" applyAlignment="1">
      <alignment vertical="center"/>
    </xf>
    <xf numFmtId="0" fontId="29" fillId="0" borderId="1" xfId="0" applyFont="1" applyBorder="1" applyAlignment="1">
      <alignment horizontal="center" vertical="center"/>
    </xf>
    <xf numFmtId="0" fontId="29" fillId="0" borderId="5" xfId="0" applyFont="1" applyBorder="1"/>
    <xf numFmtId="0" fontId="29" fillId="0" borderId="17" xfId="0" applyFont="1" applyBorder="1"/>
    <xf numFmtId="0" fontId="29" fillId="0" borderId="5" xfId="0" applyFont="1" applyBorder="1" applyAlignment="1">
      <alignment horizontal="center"/>
    </xf>
    <xf numFmtId="0" fontId="29" fillId="0" borderId="0" xfId="0" applyFont="1"/>
    <xf numFmtId="0" fontId="10" fillId="0" borderId="5" xfId="0" applyFont="1" applyBorder="1"/>
    <xf numFmtId="0" fontId="10" fillId="0" borderId="17" xfId="0" applyFont="1" applyBorder="1"/>
    <xf numFmtId="0" fontId="29" fillId="0" borderId="5" xfId="0" applyFont="1" applyBorder="1" applyAlignment="1">
      <alignment vertical="center"/>
    </xf>
    <xf numFmtId="0" fontId="29" fillId="0" borderId="17" xfId="0" applyFont="1" applyBorder="1" applyAlignment="1">
      <alignment vertical="center"/>
    </xf>
    <xf numFmtId="0" fontId="10" fillId="0" borderId="5" xfId="0" applyFont="1" applyBorder="1" applyAlignment="1">
      <alignment horizontal="center" vertical="center"/>
    </xf>
    <xf numFmtId="0" fontId="10" fillId="0" borderId="18" xfId="0" applyFont="1" applyBorder="1" applyAlignment="1">
      <alignment horizontal="center" vertical="center"/>
    </xf>
    <xf numFmtId="0" fontId="29" fillId="0" borderId="18" xfId="0" applyFont="1" applyBorder="1" applyAlignment="1">
      <alignment horizontal="center" vertical="center"/>
    </xf>
    <xf numFmtId="0" fontId="29" fillId="0" borderId="18" xfId="0" applyFont="1" applyBorder="1" applyAlignment="1">
      <alignment horizontal="center"/>
    </xf>
    <xf numFmtId="0" fontId="10" fillId="0" borderId="5" xfId="0" applyFont="1" applyBorder="1" applyAlignment="1">
      <alignment vertical="center"/>
    </xf>
    <xf numFmtId="0" fontId="10" fillId="0" borderId="18" xfId="0" applyFont="1" applyBorder="1" applyAlignment="1">
      <alignment horizontal="center"/>
    </xf>
    <xf numFmtId="0" fontId="10" fillId="0" borderId="63" xfId="0" applyFont="1" applyBorder="1"/>
    <xf numFmtId="0" fontId="10" fillId="0" borderId="54" xfId="0" applyFont="1" applyBorder="1"/>
    <xf numFmtId="0" fontId="10" fillId="0" borderId="64" xfId="0" applyFont="1" applyBorder="1" applyAlignment="1">
      <alignment horizontal="center"/>
    </xf>
    <xf numFmtId="0" fontId="10" fillId="0" borderId="30" xfId="0" applyFont="1" applyBorder="1"/>
    <xf numFmtId="0" fontId="10" fillId="0" borderId="19" xfId="0" applyFont="1" applyBorder="1"/>
    <xf numFmtId="0" fontId="10" fillId="3" borderId="0" xfId="0" applyFont="1" applyFill="1"/>
    <xf numFmtId="0" fontId="4" fillId="0" borderId="0" xfId="155">
      <alignment vertical="center"/>
    </xf>
    <xf numFmtId="0" fontId="15" fillId="0" borderId="19" xfId="155" applyFont="1" applyBorder="1" applyAlignment="1">
      <alignment horizontal="center" vertical="center" shrinkToFit="1"/>
    </xf>
    <xf numFmtId="0" fontId="13" fillId="0" borderId="19" xfId="155" applyFont="1" applyBorder="1" applyAlignment="1">
      <alignment horizontal="center" vertical="center"/>
    </xf>
    <xf numFmtId="0" fontId="10" fillId="0" borderId="19" xfId="155" quotePrefix="1" applyFont="1" applyBorder="1" applyAlignment="1">
      <alignment horizontal="center" vertical="center" wrapText="1" shrinkToFit="1"/>
    </xf>
    <xf numFmtId="0" fontId="29" fillId="0" borderId="19" xfId="155" applyFont="1" applyBorder="1" applyAlignment="1">
      <alignment horizontal="center" vertical="center" shrinkToFit="1"/>
    </xf>
    <xf numFmtId="14" fontId="29" fillId="0" borderId="19" xfId="155" applyNumberFormat="1" applyFont="1" applyBorder="1" applyAlignment="1">
      <alignment horizontal="center" vertical="center"/>
    </xf>
    <xf numFmtId="0" fontId="17" fillId="0" borderId="19" xfId="155" applyFont="1" applyBorder="1" applyAlignment="1">
      <alignment horizontal="center" vertical="center" shrinkToFit="1"/>
    </xf>
    <xf numFmtId="17" fontId="10" fillId="0" borderId="19" xfId="155" applyNumberFormat="1" applyFont="1" applyBorder="1" applyAlignment="1">
      <alignment horizontal="center" vertical="center" shrinkToFit="1"/>
    </xf>
    <xf numFmtId="0" fontId="26" fillId="0" borderId="19" xfId="155" applyFont="1" applyBorder="1" applyAlignment="1">
      <alignment horizontal="center" vertical="center" shrinkToFit="1"/>
    </xf>
    <xf numFmtId="0" fontId="29" fillId="0" borderId="19" xfId="155" applyFont="1" applyBorder="1" applyAlignment="1">
      <alignment horizontal="center" vertical="center"/>
    </xf>
    <xf numFmtId="0" fontId="15" fillId="0" borderId="19" xfId="155" applyFont="1" applyBorder="1" applyAlignment="1">
      <alignment horizontal="center" vertical="center"/>
    </xf>
    <xf numFmtId="0" fontId="10" fillId="0" borderId="19" xfId="155" applyFont="1" applyBorder="1" applyAlignment="1">
      <alignment horizontal="center" vertical="center" wrapText="1"/>
    </xf>
    <xf numFmtId="0" fontId="10" fillId="0" borderId="19" xfId="155" quotePrefix="1" applyFont="1" applyBorder="1" applyAlignment="1">
      <alignment horizontal="center" vertical="center" shrinkToFit="1"/>
    </xf>
    <xf numFmtId="180" fontId="10" fillId="0" borderId="19" xfId="155" applyNumberFormat="1" applyFont="1" applyBorder="1" applyAlignment="1">
      <alignment horizontal="center" vertical="center" shrinkToFit="1"/>
    </xf>
    <xf numFmtId="0" fontId="23" fillId="0" borderId="19" xfId="155" applyFont="1" applyBorder="1" applyAlignment="1">
      <alignment horizontal="center" vertical="center"/>
    </xf>
    <xf numFmtId="0" fontId="10" fillId="0" borderId="19" xfId="155" applyFont="1" applyBorder="1" applyAlignment="1">
      <alignment horizontal="center" vertical="center" wrapText="1" shrinkToFit="1"/>
    </xf>
    <xf numFmtId="0" fontId="23" fillId="0" borderId="19" xfId="155" applyFont="1" applyBorder="1" applyAlignment="1">
      <alignment horizontal="center" vertical="center" wrapText="1"/>
    </xf>
    <xf numFmtId="0" fontId="23" fillId="0" borderId="19" xfId="155" applyFont="1" applyBorder="1" applyAlignment="1">
      <alignment horizontal="center"/>
    </xf>
    <xf numFmtId="49" fontId="23" fillId="0" borderId="19" xfId="155" applyNumberFormat="1" applyFont="1" applyBorder="1" applyAlignment="1">
      <alignment horizontal="center" vertical="center"/>
    </xf>
    <xf numFmtId="0" fontId="10" fillId="0" borderId="0" xfId="155" applyFont="1" applyAlignment="1">
      <alignment horizontal="center" vertical="center"/>
    </xf>
    <xf numFmtId="14" fontId="10" fillId="0" borderId="0" xfId="155" applyNumberFormat="1" applyFont="1" applyAlignment="1">
      <alignment horizontal="center"/>
    </xf>
    <xf numFmtId="14" fontId="10" fillId="0" borderId="0" xfId="155" applyNumberFormat="1" applyFont="1" applyAlignment="1">
      <alignment horizontal="center" wrapText="1"/>
    </xf>
    <xf numFmtId="0" fontId="10" fillId="0" borderId="0" xfId="155" applyFont="1" applyAlignment="1">
      <alignment horizontal="center"/>
    </xf>
    <xf numFmtId="0" fontId="4" fillId="0" borderId="0" xfId="155" applyAlignment="1">
      <alignment horizontal="center"/>
    </xf>
    <xf numFmtId="0" fontId="10" fillId="0" borderId="0" xfId="155" applyFont="1" applyAlignment="1">
      <alignment horizontal="center" wrapText="1"/>
    </xf>
    <xf numFmtId="0" fontId="13" fillId="0" borderId="0" xfId="155" applyFont="1" applyAlignment="1">
      <alignment horizontal="center" vertical="center"/>
    </xf>
    <xf numFmtId="0" fontId="29" fillId="0" borderId="0" xfId="155" applyFont="1" applyAlignment="1">
      <alignment horizontal="center" vertical="center"/>
    </xf>
    <xf numFmtId="0" fontId="10" fillId="0" borderId="19" xfId="155" applyFont="1" applyBorder="1" applyAlignment="1">
      <alignment horizontal="center" vertical="center"/>
    </xf>
    <xf numFmtId="0" fontId="10" fillId="0" borderId="19" xfId="155" applyFont="1" applyBorder="1" applyAlignment="1">
      <alignment horizontal="center"/>
    </xf>
    <xf numFmtId="14" fontId="10" fillId="0" borderId="19" xfId="155" applyNumberFormat="1" applyFont="1" applyBorder="1" applyAlignment="1">
      <alignment horizontal="center"/>
    </xf>
    <xf numFmtId="0" fontId="15" fillId="0" borderId="19" xfId="155" applyFont="1" applyBorder="1" applyAlignment="1">
      <alignment horizontal="center"/>
    </xf>
    <xf numFmtId="0" fontId="10" fillId="0" borderId="19" xfId="155" applyFont="1" applyBorder="1" applyAlignment="1">
      <alignment horizontal="center" wrapText="1"/>
    </xf>
    <xf numFmtId="0" fontId="8" fillId="0" borderId="0" xfId="155" applyFont="1" applyAlignment="1">
      <alignment horizontal="center"/>
    </xf>
    <xf numFmtId="0" fontId="8" fillId="0" borderId="19" xfId="155" applyFont="1" applyBorder="1" applyAlignment="1">
      <alignment horizontal="center" vertical="center"/>
    </xf>
    <xf numFmtId="0" fontId="8" fillId="0" borderId="0" xfId="155" applyFont="1" applyAlignment="1">
      <alignment horizontal="center" vertical="center" wrapText="1"/>
    </xf>
    <xf numFmtId="0" fontId="10" fillId="0" borderId="0" xfId="155" applyFont="1" applyAlignment="1">
      <alignment horizontal="center" vertical="center" wrapText="1"/>
    </xf>
    <xf numFmtId="0" fontId="13" fillId="0" borderId="0" xfId="155" applyFont="1" applyAlignment="1">
      <alignment horizontal="center" vertical="center" shrinkToFit="1"/>
    </xf>
    <xf numFmtId="0" fontId="13" fillId="0" borderId="0" xfId="155" applyFont="1" applyAlignment="1">
      <alignment horizontal="center"/>
    </xf>
    <xf numFmtId="0" fontId="13" fillId="0" borderId="0" xfId="155" applyFont="1" applyAlignment="1">
      <alignment horizontal="center" wrapText="1"/>
    </xf>
    <xf numFmtId="0" fontId="13" fillId="0" borderId="0" xfId="155" quotePrefix="1" applyFont="1" applyAlignment="1">
      <alignment horizontal="center" vertical="center"/>
    </xf>
    <xf numFmtId="0" fontId="22" fillId="0" borderId="0" xfId="155" applyFont="1" applyAlignment="1">
      <alignment horizontal="center"/>
    </xf>
    <xf numFmtId="0" fontId="13" fillId="0" borderId="0" xfId="155" applyFont="1" applyAlignment="1">
      <alignment horizontal="center" shrinkToFit="1"/>
    </xf>
    <xf numFmtId="0" fontId="15" fillId="0" borderId="19" xfId="155" quotePrefix="1" applyFont="1" applyBorder="1" applyAlignment="1">
      <alignment horizontal="center" vertical="center" shrinkToFit="1"/>
    </xf>
    <xf numFmtId="14" fontId="10" fillId="0" borderId="19" xfId="156" applyNumberFormat="1" applyFont="1" applyBorder="1" applyAlignment="1">
      <alignment horizontal="center" vertical="center" shrinkToFit="1"/>
    </xf>
    <xf numFmtId="0" fontId="10" fillId="0" borderId="19" xfId="156" applyFont="1" applyBorder="1" applyAlignment="1">
      <alignment horizontal="center" vertical="center"/>
    </xf>
    <xf numFmtId="0" fontId="10" fillId="0" borderId="19" xfId="156" applyFont="1" applyBorder="1" applyAlignment="1">
      <alignment horizontal="center" vertical="center" shrinkToFit="1"/>
    </xf>
    <xf numFmtId="0" fontId="10" fillId="0" borderId="19" xfId="156" applyFont="1" applyBorder="1" applyAlignment="1">
      <alignment horizontal="center"/>
    </xf>
    <xf numFmtId="0" fontId="15" fillId="0" borderId="70" xfId="156" applyFont="1" applyBorder="1" applyAlignment="1">
      <alignment horizontal="center"/>
    </xf>
    <xf numFmtId="0" fontId="10" fillId="0" borderId="30" xfId="0" applyFont="1" applyBorder="1" applyAlignment="1">
      <alignment horizontal="center"/>
    </xf>
    <xf numFmtId="0" fontId="21" fillId="5" borderId="50" xfId="0" applyFont="1" applyFill="1" applyBorder="1" applyAlignment="1">
      <alignment horizontal="center" vertical="center"/>
    </xf>
    <xf numFmtId="0" fontId="21" fillId="5" borderId="16" xfId="0" applyFont="1" applyFill="1" applyBorder="1" applyAlignment="1">
      <alignment horizontal="center" vertical="center"/>
    </xf>
    <xf numFmtId="0" fontId="21" fillId="5" borderId="69" xfId="0" applyFont="1" applyFill="1" applyBorder="1" applyAlignment="1">
      <alignment horizontal="center" vertical="center"/>
    </xf>
    <xf numFmtId="0" fontId="20" fillId="0" borderId="29" xfId="0" applyFont="1" applyBorder="1" applyAlignment="1">
      <alignment horizontal="center" vertical="center"/>
    </xf>
    <xf numFmtId="0" fontId="20" fillId="0" borderId="19" xfId="0" applyFont="1" applyBorder="1" applyAlignment="1">
      <alignment horizontal="center" vertical="center"/>
    </xf>
    <xf numFmtId="14" fontId="20" fillId="0" borderId="19" xfId="0" applyNumberFormat="1" applyFont="1" applyBorder="1" applyAlignment="1">
      <alignment horizontal="center" vertical="center"/>
    </xf>
    <xf numFmtId="0" fontId="20" fillId="0" borderId="19" xfId="0" applyFont="1" applyBorder="1" applyAlignment="1">
      <alignment horizontal="left" vertical="center" indent="1"/>
    </xf>
    <xf numFmtId="0" fontId="20" fillId="0" borderId="70" xfId="0" applyFont="1" applyBorder="1" applyAlignment="1">
      <alignment horizontal="center" vertical="center"/>
    </xf>
    <xf numFmtId="0" fontId="29" fillId="0" borderId="19" xfId="156" applyFont="1" applyBorder="1" applyAlignment="1">
      <alignment horizontal="center" vertical="center"/>
    </xf>
    <xf numFmtId="0" fontId="29" fillId="0" borderId="19" xfId="156" applyFont="1" applyBorder="1" applyAlignment="1">
      <alignment horizontal="center"/>
    </xf>
    <xf numFmtId="0" fontId="29" fillId="0" borderId="19" xfId="156" applyFont="1" applyBorder="1" applyAlignment="1">
      <alignment horizontal="center" vertical="center" shrinkToFit="1"/>
    </xf>
    <xf numFmtId="14" fontId="29" fillId="0" borderId="19" xfId="156" applyNumberFormat="1" applyFont="1" applyBorder="1" applyAlignment="1">
      <alignment horizontal="center" vertical="center" shrinkToFit="1"/>
    </xf>
    <xf numFmtId="0" fontId="17" fillId="0" borderId="70" xfId="156" applyFont="1" applyBorder="1" applyAlignment="1">
      <alignment horizontal="center"/>
    </xf>
    <xf numFmtId="0" fontId="10" fillId="0" borderId="19" xfId="155" applyFont="1" applyBorder="1" applyAlignment="1">
      <alignment horizontal="center" vertical="center" shrinkToFit="1"/>
    </xf>
    <xf numFmtId="0" fontId="13" fillId="0" borderId="19" xfId="155" applyFont="1" applyBorder="1" applyAlignment="1">
      <alignment horizontal="center" vertical="center" wrapText="1"/>
    </xf>
    <xf numFmtId="14" fontId="10" fillId="0" borderId="19" xfId="155" applyNumberFormat="1" applyFont="1" applyBorder="1" applyAlignment="1">
      <alignment horizontal="center" vertical="center" shrinkToFit="1"/>
    </xf>
    <xf numFmtId="14" fontId="10" fillId="0" borderId="19" xfId="155" applyNumberFormat="1" applyFont="1" applyBorder="1" applyAlignment="1">
      <alignment horizontal="center" vertical="center"/>
    </xf>
    <xf numFmtId="0" fontId="10" fillId="0" borderId="5" xfId="0" applyFont="1" applyBorder="1" applyAlignment="1">
      <alignment horizontal="left" vertical="center" shrinkToFit="1"/>
    </xf>
    <xf numFmtId="14" fontId="10" fillId="0" borderId="5" xfId="0" applyNumberFormat="1" applyFont="1" applyBorder="1" applyAlignment="1">
      <alignment horizontal="left" vertical="center" shrinkToFit="1"/>
    </xf>
    <xf numFmtId="0" fontId="10" fillId="0" borderId="4" xfId="0" applyFont="1" applyBorder="1" applyAlignment="1">
      <alignment horizontal="left" vertical="center" shrinkToFit="1"/>
    </xf>
    <xf numFmtId="0" fontId="29" fillId="0" borderId="19" xfId="155" applyFont="1" applyBorder="1" applyAlignment="1">
      <alignment horizontal="center"/>
    </xf>
    <xf numFmtId="0" fontId="17" fillId="0" borderId="19" xfId="155" applyFont="1" applyBorder="1" applyAlignment="1">
      <alignment horizontal="center"/>
    </xf>
    <xf numFmtId="0" fontId="29" fillId="0" borderId="19" xfId="155" applyFont="1" applyBorder="1" applyAlignment="1">
      <alignment horizontal="center" wrapText="1"/>
    </xf>
    <xf numFmtId="0" fontId="29" fillId="0" borderId="19" xfId="0" applyFont="1" applyBorder="1" applyAlignment="1">
      <alignment horizontal="left" vertical="center" shrinkToFit="1"/>
    </xf>
    <xf numFmtId="0" fontId="10" fillId="0" borderId="19" xfId="0" applyFont="1" applyBorder="1" applyAlignment="1">
      <alignment horizontal="left" vertical="center" shrinkToFit="1"/>
    </xf>
    <xf numFmtId="0" fontId="10" fillId="0" borderId="19" xfId="0" applyFont="1" applyBorder="1" applyAlignment="1">
      <alignment horizontal="left"/>
    </xf>
    <xf numFmtId="0" fontId="29" fillId="0" borderId="19" xfId="0" applyFont="1" applyBorder="1" applyAlignment="1">
      <alignment horizontal="left"/>
    </xf>
    <xf numFmtId="0" fontId="29" fillId="6" borderId="4" xfId="0" applyFont="1" applyFill="1" applyBorder="1" applyAlignment="1">
      <alignment horizontal="left" vertical="center" shrinkToFit="1"/>
    </xf>
    <xf numFmtId="0" fontId="29" fillId="6" borderId="5" xfId="0" applyFont="1" applyFill="1" applyBorder="1" applyAlignment="1">
      <alignment horizontal="left" vertical="center" shrinkToFit="1"/>
    </xf>
    <xf numFmtId="14" fontId="29" fillId="6" borderId="5" xfId="0" applyNumberFormat="1" applyFont="1" applyFill="1" applyBorder="1" applyAlignment="1">
      <alignment horizontal="left" vertical="center" shrinkToFit="1"/>
    </xf>
    <xf numFmtId="0" fontId="29" fillId="6" borderId="5" xfId="0" applyFont="1" applyFill="1" applyBorder="1" applyAlignment="1">
      <alignment horizontal="left" vertical="center" wrapText="1" shrinkToFit="1"/>
    </xf>
    <xf numFmtId="0" fontId="31" fillId="6" borderId="5" xfId="0" applyFont="1" applyFill="1" applyBorder="1" applyAlignment="1">
      <alignment horizontal="left" vertical="center"/>
    </xf>
    <xf numFmtId="0" fontId="29" fillId="6" borderId="5" xfId="0" applyFont="1" applyFill="1" applyBorder="1" applyAlignment="1">
      <alignment horizontal="left" vertical="center" indent="1" shrinkToFit="1"/>
    </xf>
    <xf numFmtId="14" fontId="29" fillId="6" borderId="5" xfId="0" applyNumberFormat="1" applyFont="1" applyFill="1" applyBorder="1" applyAlignment="1">
      <alignment horizontal="left" vertical="center"/>
    </xf>
    <xf numFmtId="0" fontId="29" fillId="6" borderId="5" xfId="0" applyFont="1" applyFill="1" applyBorder="1" applyAlignment="1">
      <alignment horizontal="left" vertical="center"/>
    </xf>
    <xf numFmtId="0" fontId="17" fillId="6" borderId="68" xfId="0" applyFont="1" applyFill="1" applyBorder="1" applyAlignment="1">
      <alignment horizontal="left" vertical="center" shrinkToFit="1"/>
    </xf>
    <xf numFmtId="0" fontId="29" fillId="6" borderId="4" xfId="0" applyFont="1" applyFill="1" applyBorder="1" applyAlignment="1">
      <alignment horizontal="left"/>
    </xf>
    <xf numFmtId="0" fontId="29" fillId="6" borderId="5" xfId="0" applyFont="1" applyFill="1" applyBorder="1" applyAlignment="1">
      <alignment horizontal="left"/>
    </xf>
    <xf numFmtId="0" fontId="29" fillId="6" borderId="5" xfId="0" applyFont="1" applyFill="1" applyBorder="1" applyAlignment="1">
      <alignment horizontal="left" indent="1"/>
    </xf>
    <xf numFmtId="0" fontId="17" fillId="6" borderId="68" xfId="0" applyFont="1" applyFill="1" applyBorder="1" applyAlignment="1">
      <alignment horizontal="left"/>
    </xf>
    <xf numFmtId="0" fontId="10" fillId="6" borderId="4" xfId="0" applyFont="1" applyFill="1" applyBorder="1" applyAlignment="1">
      <alignment horizontal="left" vertical="center" shrinkToFit="1"/>
    </xf>
    <xf numFmtId="14" fontId="29" fillId="6" borderId="5" xfId="0" applyNumberFormat="1" applyFont="1" applyFill="1" applyBorder="1" applyAlignment="1">
      <alignment horizontal="left"/>
    </xf>
    <xf numFmtId="0" fontId="17" fillId="6" borderId="5" xfId="0" applyFont="1" applyFill="1" applyBorder="1" applyAlignment="1">
      <alignment horizontal="left" vertical="center" shrinkToFit="1"/>
    </xf>
    <xf numFmtId="0" fontId="17" fillId="6" borderId="68" xfId="0" applyFont="1" applyFill="1" applyBorder="1" applyAlignment="1">
      <alignment horizontal="left" vertical="center"/>
    </xf>
    <xf numFmtId="180" fontId="29" fillId="6" borderId="5" xfId="0" applyNumberFormat="1" applyFont="1" applyFill="1" applyBorder="1" applyAlignment="1">
      <alignment horizontal="left" vertical="center" shrinkToFit="1"/>
    </xf>
    <xf numFmtId="17" fontId="29" fillId="6" borderId="5" xfId="0" applyNumberFormat="1" applyFont="1" applyFill="1" applyBorder="1" applyAlignment="1">
      <alignment horizontal="left" vertical="center" shrinkToFit="1"/>
    </xf>
    <xf numFmtId="0" fontId="10" fillId="6" borderId="5" xfId="0" applyFont="1" applyFill="1" applyBorder="1" applyAlignment="1">
      <alignment horizontal="left" vertical="center" shrinkToFit="1"/>
    </xf>
    <xf numFmtId="14" fontId="10" fillId="6" borderId="5" xfId="0" applyNumberFormat="1" applyFont="1" applyFill="1" applyBorder="1" applyAlignment="1">
      <alignment horizontal="left" vertical="center" shrinkToFit="1"/>
    </xf>
    <xf numFmtId="0" fontId="29" fillId="6" borderId="2" xfId="0" applyFont="1" applyFill="1" applyBorder="1" applyAlignment="1">
      <alignment horizontal="left" vertical="center" shrinkToFit="1"/>
    </xf>
    <xf numFmtId="0" fontId="29" fillId="6" borderId="1" xfId="0" applyFont="1" applyFill="1" applyBorder="1" applyAlignment="1">
      <alignment horizontal="left" vertical="center" shrinkToFit="1"/>
    </xf>
    <xf numFmtId="14" fontId="29" fillId="6" borderId="1" xfId="0" applyNumberFormat="1" applyFont="1" applyFill="1" applyBorder="1" applyAlignment="1">
      <alignment horizontal="left" vertical="center" shrinkToFit="1"/>
    </xf>
    <xf numFmtId="0" fontId="29" fillId="6" borderId="1" xfId="0" applyFont="1" applyFill="1" applyBorder="1" applyAlignment="1">
      <alignment horizontal="left" vertical="center" indent="1" shrinkToFit="1"/>
    </xf>
    <xf numFmtId="14" fontId="29" fillId="6" borderId="1" xfId="0" applyNumberFormat="1" applyFont="1" applyFill="1" applyBorder="1" applyAlignment="1">
      <alignment horizontal="left" vertical="center"/>
    </xf>
    <xf numFmtId="0" fontId="29" fillId="6" borderId="1" xfId="0" applyFont="1" applyFill="1" applyBorder="1" applyAlignment="1">
      <alignment horizontal="left" vertical="center"/>
    </xf>
    <xf numFmtId="0" fontId="17" fillId="6" borderId="3" xfId="0" applyFont="1" applyFill="1" applyBorder="1" applyAlignment="1">
      <alignment horizontal="left" vertical="center" shrinkToFit="1"/>
    </xf>
    <xf numFmtId="0" fontId="10" fillId="0" borderId="5" xfId="0" applyFont="1" applyBorder="1" applyAlignment="1">
      <alignment horizontal="left" vertical="center" indent="1" shrinkToFit="1"/>
    </xf>
    <xf numFmtId="14" fontId="10" fillId="0" borderId="5" xfId="0" applyNumberFormat="1" applyFont="1" applyBorder="1" applyAlignment="1">
      <alignment horizontal="left" vertical="center"/>
    </xf>
    <xf numFmtId="0" fontId="10" fillId="0" borderId="5" xfId="0" applyFont="1" applyBorder="1" applyAlignment="1">
      <alignment horizontal="left" vertical="center"/>
    </xf>
    <xf numFmtId="0" fontId="15" fillId="0" borderId="68" xfId="0" applyFont="1" applyBorder="1" applyAlignment="1">
      <alignment horizontal="left" vertical="center" shrinkToFit="1"/>
    </xf>
    <xf numFmtId="14" fontId="10" fillId="0" borderId="5" xfId="0" applyNumberFormat="1" applyFont="1" applyBorder="1" applyAlignment="1">
      <alignment horizontal="left"/>
    </xf>
    <xf numFmtId="0" fontId="10" fillId="0" borderId="5" xfId="0" applyFont="1" applyBorder="1" applyAlignment="1">
      <alignment horizontal="left"/>
    </xf>
    <xf numFmtId="0" fontId="10" fillId="0" borderId="5" xfId="0" applyFont="1" applyBorder="1" applyAlignment="1">
      <alignment horizontal="left" vertical="center" wrapText="1" shrinkToFit="1"/>
    </xf>
    <xf numFmtId="0" fontId="26" fillId="0" borderId="68" xfId="0" applyFont="1" applyBorder="1" applyAlignment="1">
      <alignment horizontal="left" vertical="center" shrinkToFit="1"/>
    </xf>
    <xf numFmtId="0" fontId="10" fillId="0" borderId="5" xfId="0" applyFont="1" applyBorder="1" applyAlignment="1">
      <alignment horizontal="left" vertical="center" wrapText="1"/>
    </xf>
    <xf numFmtId="0" fontId="15" fillId="0" borderId="5" xfId="0" applyFont="1" applyBorder="1" applyAlignment="1">
      <alignment horizontal="left" vertical="center" shrinkToFit="1"/>
    </xf>
    <xf numFmtId="0" fontId="23" fillId="0" borderId="5" xfId="0" applyFont="1" applyBorder="1" applyAlignment="1">
      <alignment horizontal="left" vertical="center"/>
    </xf>
    <xf numFmtId="0" fontId="10" fillId="0" borderId="5" xfId="0" applyFont="1" applyBorder="1" applyAlignment="1">
      <alignment horizontal="left" vertical="center" wrapText="1" indent="1" shrinkToFit="1"/>
    </xf>
    <xf numFmtId="0" fontId="23" fillId="0" borderId="5" xfId="0" applyFont="1" applyBorder="1" applyAlignment="1">
      <alignment horizontal="left"/>
    </xf>
    <xf numFmtId="0" fontId="15" fillId="0" borderId="68" xfId="0" applyFont="1" applyBorder="1" applyAlignment="1">
      <alignment horizontal="left"/>
    </xf>
    <xf numFmtId="49" fontId="23" fillId="0" borderId="5" xfId="0" applyNumberFormat="1" applyFont="1" applyBorder="1" applyAlignment="1">
      <alignment horizontal="left" vertical="center"/>
    </xf>
    <xf numFmtId="0" fontId="10" fillId="0" borderId="4" xfId="0" applyFont="1" applyBorder="1" applyAlignment="1">
      <alignment horizontal="left"/>
    </xf>
    <xf numFmtId="0" fontId="10" fillId="0" borderId="5" xfId="0" applyFont="1" applyBorder="1" applyAlignment="1">
      <alignment horizontal="left" indent="1"/>
    </xf>
    <xf numFmtId="0" fontId="10" fillId="0" borderId="0" xfId="156" applyFont="1" applyAlignment="1">
      <alignment horizontal="center"/>
    </xf>
    <xf numFmtId="0" fontId="75" fillId="0" borderId="19" xfId="0" applyFont="1" applyBorder="1" applyAlignment="1">
      <alignment horizontal="center" vertical="center"/>
    </xf>
    <xf numFmtId="14" fontId="75" fillId="0" borderId="19" xfId="0" applyNumberFormat="1" applyFont="1" applyBorder="1" applyAlignment="1">
      <alignment horizontal="center" vertical="center"/>
    </xf>
    <xf numFmtId="0" fontId="75" fillId="0" borderId="19" xfId="0" applyFont="1" applyBorder="1" applyAlignment="1">
      <alignment horizontal="center" vertical="center" wrapText="1"/>
    </xf>
    <xf numFmtId="0" fontId="72" fillId="0" borderId="71" xfId="0" applyFont="1" applyBorder="1" applyAlignment="1">
      <alignment horizontal="center" vertical="center"/>
    </xf>
    <xf numFmtId="0" fontId="73" fillId="0" borderId="71" xfId="0" applyFont="1" applyBorder="1"/>
    <xf numFmtId="0" fontId="73" fillId="0" borderId="71" xfId="0" applyFont="1" applyBorder="1" applyAlignment="1">
      <alignment wrapText="1"/>
    </xf>
    <xf numFmtId="0" fontId="75" fillId="8" borderId="19" xfId="0" applyFont="1" applyFill="1" applyBorder="1" applyAlignment="1">
      <alignment horizontal="center" vertical="center"/>
    </xf>
    <xf numFmtId="190" fontId="75" fillId="8" borderId="19" xfId="0" applyNumberFormat="1" applyFont="1" applyFill="1" applyBorder="1" applyAlignment="1">
      <alignment horizontal="center" vertical="center"/>
    </xf>
    <xf numFmtId="0" fontId="75" fillId="0" borderId="31" xfId="0" applyFont="1" applyBorder="1" applyAlignment="1">
      <alignment horizontal="center" vertical="center"/>
    </xf>
    <xf numFmtId="0" fontId="74" fillId="5" borderId="50" xfId="0" applyFont="1" applyFill="1" applyBorder="1" applyAlignment="1">
      <alignment horizontal="center" vertical="center"/>
    </xf>
    <xf numFmtId="0" fontId="74" fillId="5" borderId="16" xfId="0" applyFont="1" applyFill="1" applyBorder="1" applyAlignment="1">
      <alignment horizontal="center" vertical="center" wrapText="1"/>
    </xf>
    <xf numFmtId="0" fontId="74" fillId="5" borderId="69" xfId="0" applyFont="1" applyFill="1" applyBorder="1" applyAlignment="1">
      <alignment horizontal="center" vertical="center" wrapText="1"/>
    </xf>
    <xf numFmtId="0" fontId="75" fillId="8" borderId="29" xfId="0" applyFont="1" applyFill="1" applyBorder="1" applyAlignment="1">
      <alignment horizontal="center" vertical="center"/>
    </xf>
    <xf numFmtId="0" fontId="75" fillId="0" borderId="30" xfId="0" applyFont="1" applyBorder="1" applyAlignment="1">
      <alignment horizontal="center" vertical="center" wrapText="1"/>
    </xf>
    <xf numFmtId="0" fontId="75" fillId="0" borderId="30" xfId="0" applyFont="1" applyBorder="1" applyAlignment="1">
      <alignment horizontal="center" vertical="center"/>
    </xf>
    <xf numFmtId="0" fontId="74" fillId="5" borderId="50" xfId="0" applyFont="1" applyFill="1" applyBorder="1" applyAlignment="1">
      <alignment horizontal="center" vertical="center" wrapText="1"/>
    </xf>
    <xf numFmtId="0" fontId="75" fillId="8" borderId="29" xfId="0" applyFont="1" applyFill="1" applyBorder="1" applyAlignment="1">
      <alignment horizontal="center" vertical="center" wrapText="1"/>
    </xf>
    <xf numFmtId="190" fontId="75" fillId="8" borderId="29" xfId="0" applyNumberFormat="1" applyFont="1" applyFill="1" applyBorder="1" applyAlignment="1">
      <alignment horizontal="center" vertical="center"/>
    </xf>
    <xf numFmtId="0" fontId="78" fillId="7" borderId="29" xfId="0" applyFont="1" applyFill="1" applyBorder="1" applyAlignment="1">
      <alignment horizontal="center" vertical="center"/>
    </xf>
    <xf numFmtId="0" fontId="78" fillId="7" borderId="19" xfId="0" applyFont="1" applyFill="1" applyBorder="1" applyAlignment="1">
      <alignment horizontal="center" vertical="center"/>
    </xf>
    <xf numFmtId="0" fontId="78" fillId="7" borderId="19" xfId="0" applyFont="1" applyFill="1" applyBorder="1" applyAlignment="1">
      <alignment horizontal="center" vertical="center" wrapText="1"/>
    </xf>
    <xf numFmtId="0" fontId="77" fillId="7" borderId="19" xfId="0" applyFont="1" applyFill="1" applyBorder="1" applyAlignment="1">
      <alignment horizontal="center" vertical="center"/>
    </xf>
    <xf numFmtId="14" fontId="77" fillId="7" borderId="19" xfId="0" applyNumberFormat="1" applyFont="1" applyFill="1" applyBorder="1" applyAlignment="1">
      <alignment horizontal="center" vertical="center"/>
    </xf>
    <xf numFmtId="0" fontId="77" fillId="7" borderId="19" xfId="0" applyFont="1" applyFill="1" applyBorder="1" applyAlignment="1">
      <alignment horizontal="center" vertical="center" wrapText="1"/>
    </xf>
    <xf numFmtId="0" fontId="77" fillId="7" borderId="31" xfId="0" applyFont="1" applyFill="1" applyBorder="1" applyAlignment="1">
      <alignment horizontal="center" vertical="center"/>
    </xf>
    <xf numFmtId="0" fontId="75" fillId="7" borderId="19" xfId="0" applyFont="1" applyFill="1" applyBorder="1" applyAlignment="1">
      <alignment horizontal="center" vertical="center"/>
    </xf>
    <xf numFmtId="14" fontId="75" fillId="7" borderId="19" xfId="0" applyNumberFormat="1" applyFont="1" applyFill="1" applyBorder="1" applyAlignment="1">
      <alignment horizontal="center" vertical="center"/>
    </xf>
    <xf numFmtId="0" fontId="75" fillId="7" borderId="19" xfId="0" applyFont="1" applyFill="1" applyBorder="1" applyAlignment="1">
      <alignment horizontal="center" vertical="center" wrapText="1"/>
    </xf>
    <xf numFmtId="0" fontId="75" fillId="7" borderId="31" xfId="0" applyFont="1" applyFill="1" applyBorder="1" applyAlignment="1">
      <alignment horizontal="center" vertical="center"/>
    </xf>
    <xf numFmtId="0" fontId="75" fillId="7" borderId="29" xfId="0" applyFont="1" applyFill="1" applyBorder="1" applyAlignment="1">
      <alignment horizontal="center" vertical="center"/>
    </xf>
    <xf numFmtId="190" fontId="75" fillId="7" borderId="19" xfId="0" applyNumberFormat="1" applyFont="1" applyFill="1" applyBorder="1" applyAlignment="1">
      <alignment horizontal="center" vertical="center"/>
    </xf>
    <xf numFmtId="0" fontId="75" fillId="7" borderId="30" xfId="0" applyFont="1" applyFill="1" applyBorder="1" applyAlignment="1">
      <alignment horizontal="center" vertical="center"/>
    </xf>
    <xf numFmtId="0" fontId="75" fillId="7" borderId="30" xfId="0" applyFont="1" applyFill="1" applyBorder="1" applyAlignment="1">
      <alignment horizontal="center" vertical="center" wrapText="1"/>
    </xf>
    <xf numFmtId="190" fontId="75" fillId="7" borderId="29" xfId="0" applyNumberFormat="1" applyFont="1" applyFill="1" applyBorder="1" applyAlignment="1">
      <alignment horizontal="center" vertical="center"/>
    </xf>
    <xf numFmtId="14" fontId="75" fillId="3" borderId="19" xfId="0" applyNumberFormat="1" applyFont="1" applyFill="1" applyBorder="1" applyAlignment="1">
      <alignment horizontal="center" vertical="center"/>
    </xf>
    <xf numFmtId="0" fontId="73" fillId="3" borderId="71" xfId="0" applyFont="1" applyFill="1" applyBorder="1"/>
    <xf numFmtId="0" fontId="73" fillId="0" borderId="71" xfId="0" applyFont="1" applyBorder="1" applyAlignment="1">
      <alignment vertical="center" wrapText="1"/>
    </xf>
    <xf numFmtId="0" fontId="10" fillId="0" borderId="12" xfId="155" applyFont="1" applyBorder="1" applyAlignment="1">
      <alignment horizontal="center" vertical="center"/>
    </xf>
    <xf numFmtId="0" fontId="10" fillId="0" borderId="12" xfId="0" applyFont="1" applyBorder="1" applyAlignment="1">
      <alignment horizontal="left"/>
    </xf>
    <xf numFmtId="0" fontId="10" fillId="0" borderId="12" xfId="0" applyFont="1" applyBorder="1" applyAlignment="1">
      <alignment horizontal="left" vertical="center" shrinkToFit="1"/>
    </xf>
    <xf numFmtId="0" fontId="10" fillId="0" borderId="12" xfId="156" applyFont="1" applyBorder="1" applyAlignment="1">
      <alignment horizontal="center" vertical="center"/>
    </xf>
    <xf numFmtId="14" fontId="10" fillId="0" borderId="12" xfId="156" applyNumberFormat="1" applyFont="1" applyBorder="1" applyAlignment="1">
      <alignment horizontal="center" vertical="center" shrinkToFit="1"/>
    </xf>
    <xf numFmtId="0" fontId="10" fillId="0" borderId="12" xfId="156" applyFont="1" applyBorder="1" applyAlignment="1">
      <alignment horizontal="center"/>
    </xf>
    <xf numFmtId="0" fontId="10" fillId="0" borderId="12" xfId="156" applyFont="1" applyBorder="1" applyAlignment="1">
      <alignment horizontal="center" vertical="center" shrinkToFit="1"/>
    </xf>
    <xf numFmtId="0" fontId="10" fillId="0" borderId="12" xfId="155" applyFont="1" applyBorder="1" applyAlignment="1">
      <alignment horizontal="center" vertical="center" shrinkToFit="1"/>
    </xf>
    <xf numFmtId="0" fontId="15" fillId="0" borderId="73" xfId="156" applyFont="1" applyBorder="1" applyAlignment="1">
      <alignment horizontal="center"/>
    </xf>
    <xf numFmtId="0" fontId="10" fillId="0" borderId="5" xfId="155" applyFont="1" applyBorder="1" applyAlignment="1">
      <alignment horizontal="center" vertical="center"/>
    </xf>
    <xf numFmtId="0" fontId="10" fillId="0" borderId="5" xfId="156" applyFont="1" applyBorder="1" applyAlignment="1">
      <alignment horizontal="center" vertical="center"/>
    </xf>
    <xf numFmtId="14" fontId="10" fillId="0" borderId="5" xfId="156" applyNumberFormat="1" applyFont="1" applyBorder="1" applyAlignment="1">
      <alignment horizontal="center" vertical="center" shrinkToFit="1"/>
    </xf>
    <xf numFmtId="0" fontId="10" fillId="0" borderId="5" xfId="156" applyFont="1" applyBorder="1" applyAlignment="1">
      <alignment horizontal="center"/>
    </xf>
    <xf numFmtId="0" fontId="10" fillId="0" borderId="5" xfId="156" applyFont="1" applyBorder="1" applyAlignment="1">
      <alignment horizontal="center" vertical="center" shrinkToFit="1"/>
    </xf>
    <xf numFmtId="0" fontId="10" fillId="0" borderId="5" xfId="155" applyFont="1" applyBorder="1" applyAlignment="1">
      <alignment horizontal="center" vertical="center" shrinkToFit="1"/>
    </xf>
    <xf numFmtId="0" fontId="15" fillId="0" borderId="5" xfId="156" applyFont="1" applyBorder="1" applyAlignment="1">
      <alignment horizontal="center"/>
    </xf>
    <xf numFmtId="0" fontId="10" fillId="0" borderId="22" xfId="0" applyFont="1" applyBorder="1" applyAlignment="1">
      <alignment horizontal="left" vertical="center" shrinkToFit="1"/>
    </xf>
    <xf numFmtId="0" fontId="15" fillId="0" borderId="74" xfId="0" applyFont="1" applyBorder="1" applyAlignment="1">
      <alignment horizontal="left"/>
    </xf>
    <xf numFmtId="176" fontId="75" fillId="8" borderId="19" xfId="0" applyNumberFormat="1" applyFont="1" applyFill="1" applyBorder="1" applyAlignment="1">
      <alignment horizontal="center" vertical="center"/>
    </xf>
    <xf numFmtId="176" fontId="75" fillId="8" borderId="70" xfId="0" applyNumberFormat="1" applyFont="1" applyFill="1" applyBorder="1" applyAlignment="1">
      <alignment horizontal="center" vertical="center"/>
    </xf>
    <xf numFmtId="14" fontId="10" fillId="0" borderId="22" xfId="156" applyNumberFormat="1" applyFont="1" applyBorder="1" applyAlignment="1">
      <alignment horizontal="center" vertical="center" shrinkToFit="1"/>
    </xf>
    <xf numFmtId="0" fontId="10" fillId="0" borderId="22" xfId="156" applyFont="1" applyBorder="1" applyAlignment="1">
      <alignment horizontal="center" vertical="center" shrinkToFit="1"/>
    </xf>
    <xf numFmtId="0" fontId="10" fillId="0" borderId="22" xfId="155" applyFont="1" applyBorder="1" applyAlignment="1">
      <alignment horizontal="center" vertical="center" shrinkToFit="1"/>
    </xf>
    <xf numFmtId="0" fontId="10" fillId="0" borderId="22" xfId="156" applyFont="1" applyBorder="1" applyAlignment="1">
      <alignment horizontal="center" vertical="center"/>
    </xf>
    <xf numFmtId="176" fontId="78" fillId="7" borderId="19" xfId="0" applyNumberFormat="1" applyFont="1" applyFill="1" applyBorder="1" applyAlignment="1">
      <alignment horizontal="center" vertical="center" wrapText="1"/>
    </xf>
    <xf numFmtId="176" fontId="78" fillId="7" borderId="70" xfId="0" applyNumberFormat="1" applyFont="1" applyFill="1" applyBorder="1" applyAlignment="1">
      <alignment horizontal="center" vertical="center" wrapText="1"/>
    </xf>
    <xf numFmtId="176" fontId="78" fillId="7" borderId="19" xfId="0" applyNumberFormat="1" applyFont="1" applyFill="1" applyBorder="1" applyAlignment="1">
      <alignment horizontal="center" vertical="center"/>
    </xf>
    <xf numFmtId="176" fontId="78" fillId="7" borderId="70" xfId="0" applyNumberFormat="1" applyFont="1" applyFill="1" applyBorder="1" applyAlignment="1">
      <alignment horizontal="center" vertical="center"/>
    </xf>
    <xf numFmtId="176" fontId="75" fillId="7" borderId="19" xfId="0" applyNumberFormat="1" applyFont="1" applyFill="1" applyBorder="1" applyAlignment="1">
      <alignment horizontal="center" vertical="center"/>
    </xf>
    <xf numFmtId="176" fontId="75" fillId="7" borderId="70" xfId="0" applyNumberFormat="1" applyFont="1" applyFill="1" applyBorder="1" applyAlignment="1">
      <alignment horizontal="center" vertical="center"/>
    </xf>
    <xf numFmtId="0" fontId="73" fillId="0" borderId="0" xfId="0" applyFont="1"/>
    <xf numFmtId="0" fontId="73" fillId="0" borderId="0" xfId="0" applyFont="1" applyAlignment="1">
      <alignment wrapText="1"/>
    </xf>
    <xf numFmtId="0" fontId="73" fillId="3" borderId="0" xfId="0" applyFont="1" applyFill="1"/>
    <xf numFmtId="0" fontId="73" fillId="0" borderId="0" xfId="0" applyFont="1" applyAlignment="1">
      <alignment vertical="center" wrapText="1"/>
    </xf>
    <xf numFmtId="0" fontId="10" fillId="9" borderId="4" xfId="0" applyFont="1" applyFill="1" applyBorder="1" applyAlignment="1">
      <alignment horizontal="left" vertical="center" shrinkToFit="1"/>
    </xf>
    <xf numFmtId="0" fontId="10" fillId="9" borderId="5" xfId="0" applyFont="1" applyFill="1" applyBorder="1" applyAlignment="1">
      <alignment horizontal="left" vertical="center" shrinkToFit="1"/>
    </xf>
    <xf numFmtId="0" fontId="10" fillId="9" borderId="5" xfId="0" applyFont="1" applyFill="1" applyBorder="1" applyAlignment="1">
      <alignment horizontal="left" vertical="center"/>
    </xf>
    <xf numFmtId="0" fontId="10" fillId="9" borderId="5" xfId="0" applyFont="1" applyFill="1" applyBorder="1" applyAlignment="1">
      <alignment horizontal="left" vertical="center" indent="1" shrinkToFit="1"/>
    </xf>
    <xf numFmtId="0" fontId="10" fillId="9" borderId="5" xfId="0" applyFont="1" applyFill="1" applyBorder="1" applyAlignment="1">
      <alignment horizontal="left"/>
    </xf>
    <xf numFmtId="14" fontId="10" fillId="9" borderId="5" xfId="0" applyNumberFormat="1" applyFont="1" applyFill="1" applyBorder="1" applyAlignment="1">
      <alignment horizontal="left"/>
    </xf>
    <xf numFmtId="0" fontId="15" fillId="9" borderId="68" xfId="0" applyFont="1" applyFill="1" applyBorder="1" applyAlignment="1">
      <alignment horizontal="left"/>
    </xf>
    <xf numFmtId="0" fontId="75" fillId="9" borderId="19" xfId="0" applyFont="1" applyFill="1" applyBorder="1" applyAlignment="1">
      <alignment horizontal="center" vertical="center"/>
    </xf>
    <xf numFmtId="14" fontId="75" fillId="9" borderId="19" xfId="0" applyNumberFormat="1" applyFont="1" applyFill="1" applyBorder="1" applyAlignment="1">
      <alignment horizontal="center" vertical="center"/>
    </xf>
    <xf numFmtId="0" fontId="75" fillId="9" borderId="19" xfId="0" applyFont="1" applyFill="1" applyBorder="1" applyAlignment="1">
      <alignment horizontal="center" vertical="center" wrapText="1"/>
    </xf>
    <xf numFmtId="0" fontId="75" fillId="9" borderId="31" xfId="0" applyFont="1" applyFill="1" applyBorder="1" applyAlignment="1">
      <alignment horizontal="center" vertical="center"/>
    </xf>
    <xf numFmtId="0" fontId="75" fillId="9" borderId="29" xfId="0" applyFont="1" applyFill="1" applyBorder="1" applyAlignment="1">
      <alignment horizontal="center" vertical="center"/>
    </xf>
    <xf numFmtId="176" fontId="75" fillId="9" borderId="19" xfId="0" applyNumberFormat="1" applyFont="1" applyFill="1" applyBorder="1" applyAlignment="1">
      <alignment horizontal="center" vertical="center"/>
    </xf>
    <xf numFmtId="176" fontId="75" fillId="9" borderId="70" xfId="0" applyNumberFormat="1" applyFont="1" applyFill="1" applyBorder="1" applyAlignment="1">
      <alignment horizontal="center" vertical="center"/>
    </xf>
    <xf numFmtId="0" fontId="75" fillId="9" borderId="30" xfId="0" applyFont="1" applyFill="1" applyBorder="1" applyAlignment="1">
      <alignment horizontal="center" vertical="center"/>
    </xf>
    <xf numFmtId="0" fontId="29" fillId="9" borderId="4" xfId="0" applyFont="1" applyFill="1" applyBorder="1" applyAlignment="1">
      <alignment horizontal="left" vertical="center" shrinkToFit="1"/>
    </xf>
    <xf numFmtId="0" fontId="29" fillId="9" borderId="5" xfId="0" applyFont="1" applyFill="1" applyBorder="1" applyAlignment="1">
      <alignment horizontal="left" vertical="center" shrinkToFit="1"/>
    </xf>
    <xf numFmtId="14" fontId="29" fillId="9" borderId="5" xfId="0" applyNumberFormat="1" applyFont="1" applyFill="1" applyBorder="1" applyAlignment="1">
      <alignment horizontal="left" vertical="center" shrinkToFit="1"/>
    </xf>
    <xf numFmtId="49" fontId="82" fillId="9" borderId="5" xfId="0" applyNumberFormat="1" applyFont="1" applyFill="1" applyBorder="1" applyAlignment="1">
      <alignment horizontal="left" vertical="center" shrinkToFit="1"/>
    </xf>
    <xf numFmtId="49" fontId="29" fillId="9" borderId="5" xfId="0" applyNumberFormat="1" applyFont="1" applyFill="1" applyBorder="1" applyAlignment="1">
      <alignment horizontal="left" vertical="center" shrinkToFit="1"/>
    </xf>
    <xf numFmtId="0" fontId="29" fillId="9" borderId="5" xfId="0" applyFont="1" applyFill="1" applyBorder="1" applyAlignment="1">
      <alignment horizontal="left" vertical="center" indent="1" shrinkToFit="1"/>
    </xf>
    <xf numFmtId="14" fontId="29" fillId="9" borderId="5" xfId="0" applyNumberFormat="1" applyFont="1" applyFill="1" applyBorder="1" applyAlignment="1">
      <alignment horizontal="left" vertical="center"/>
    </xf>
    <xf numFmtId="0" fontId="29" fillId="9" borderId="5" xfId="0" applyFont="1" applyFill="1" applyBorder="1" applyAlignment="1">
      <alignment horizontal="left"/>
    </xf>
    <xf numFmtId="0" fontId="17" fillId="9" borderId="68" xfId="0" applyFont="1" applyFill="1" applyBorder="1" applyAlignment="1">
      <alignment horizontal="left" vertical="center" shrinkToFit="1"/>
    </xf>
    <xf numFmtId="14" fontId="75" fillId="4" borderId="19" xfId="0" applyNumberFormat="1" applyFont="1" applyFill="1" applyBorder="1" applyAlignment="1">
      <alignment horizontal="center" vertical="center"/>
    </xf>
    <xf numFmtId="0" fontId="10" fillId="9" borderId="4" xfId="0" applyFont="1" applyFill="1" applyBorder="1" applyAlignment="1">
      <alignment horizontal="left"/>
    </xf>
    <xf numFmtId="0" fontId="10" fillId="9" borderId="5" xfId="0" applyFont="1" applyFill="1" applyBorder="1" applyAlignment="1">
      <alignment horizontal="left" indent="1"/>
    </xf>
    <xf numFmtId="0" fontId="10" fillId="4" borderId="20" xfId="0" applyFont="1" applyFill="1" applyBorder="1" applyAlignment="1">
      <alignment horizontal="left"/>
    </xf>
    <xf numFmtId="0" fontId="10" fillId="4" borderId="22" xfId="0" applyFont="1" applyFill="1" applyBorder="1" applyAlignment="1">
      <alignment horizontal="left"/>
    </xf>
    <xf numFmtId="0" fontId="10" fillId="4" borderId="22" xfId="0" applyFont="1" applyFill="1" applyBorder="1" applyAlignment="1">
      <alignment horizontal="left" vertical="center" shrinkToFit="1"/>
    </xf>
    <xf numFmtId="14" fontId="10" fillId="4" borderId="22" xfId="0" applyNumberFormat="1" applyFont="1" applyFill="1" applyBorder="1" applyAlignment="1">
      <alignment horizontal="left" vertical="center" shrinkToFit="1"/>
    </xf>
    <xf numFmtId="0" fontId="10" fillId="4" borderId="22" xfId="0" applyFont="1" applyFill="1" applyBorder="1" applyAlignment="1">
      <alignment horizontal="left" vertical="center"/>
    </xf>
    <xf numFmtId="0" fontId="10" fillId="4" borderId="22" xfId="0" applyFont="1" applyFill="1" applyBorder="1" applyAlignment="1">
      <alignment horizontal="left" indent="1"/>
    </xf>
    <xf numFmtId="0" fontId="15" fillId="4" borderId="74" xfId="0" applyFont="1" applyFill="1" applyBorder="1" applyAlignment="1">
      <alignment horizontal="left"/>
    </xf>
    <xf numFmtId="3" fontId="10" fillId="0" borderId="5" xfId="0" applyNumberFormat="1" applyFont="1" applyBorder="1" applyAlignment="1">
      <alignment horizontal="left" vertical="center"/>
    </xf>
    <xf numFmtId="0" fontId="29" fillId="9" borderId="5" xfId="0" applyFont="1" applyFill="1" applyBorder="1" applyAlignment="1">
      <alignment horizontal="left" vertical="center"/>
    </xf>
    <xf numFmtId="0" fontId="29" fillId="9" borderId="5" xfId="0" applyFont="1" applyFill="1" applyBorder="1" applyAlignment="1">
      <alignment horizontal="left" vertical="center" wrapText="1" shrinkToFit="1"/>
    </xf>
    <xf numFmtId="0" fontId="31" fillId="9" borderId="5" xfId="0" applyFont="1" applyFill="1" applyBorder="1" applyAlignment="1">
      <alignment horizontal="left" vertical="center"/>
    </xf>
    <xf numFmtId="14" fontId="29" fillId="9" borderId="5" xfId="0" applyNumberFormat="1" applyFont="1" applyFill="1" applyBorder="1" applyAlignment="1">
      <alignment horizontal="left"/>
    </xf>
    <xf numFmtId="0" fontId="72" fillId="0" borderId="78" xfId="0" applyFont="1" applyBorder="1" applyAlignment="1">
      <alignment horizontal="center" vertical="center"/>
    </xf>
    <xf numFmtId="0" fontId="84" fillId="0" borderId="79" xfId="0" applyFont="1" applyBorder="1" applyAlignment="1">
      <alignment wrapText="1"/>
    </xf>
    <xf numFmtId="0" fontId="72" fillId="0" borderId="79" xfId="0" applyFont="1" applyBorder="1" applyAlignment="1">
      <alignment wrapText="1"/>
    </xf>
    <xf numFmtId="0" fontId="78" fillId="8" borderId="19" xfId="0" applyFont="1" applyFill="1" applyBorder="1" applyAlignment="1">
      <alignment horizontal="center" vertical="center"/>
    </xf>
    <xf numFmtId="176" fontId="78" fillId="8" borderId="19" xfId="0" applyNumberFormat="1" applyFont="1" applyFill="1" applyBorder="1" applyAlignment="1">
      <alignment horizontal="center" vertical="center"/>
    </xf>
    <xf numFmtId="176" fontId="78" fillId="8" borderId="70" xfId="0" applyNumberFormat="1" applyFont="1" applyFill="1" applyBorder="1" applyAlignment="1">
      <alignment horizontal="center" vertical="center"/>
    </xf>
    <xf numFmtId="14" fontId="75" fillId="8" borderId="19" xfId="0" applyNumberFormat="1" applyFont="1" applyFill="1" applyBorder="1" applyAlignment="1">
      <alignment horizontal="center" vertical="center"/>
    </xf>
    <xf numFmtId="0" fontId="29" fillId="6" borderId="1" xfId="0" applyFont="1" applyFill="1" applyBorder="1" applyAlignment="1">
      <alignment horizontal="center" vertical="center" shrinkToFit="1"/>
    </xf>
    <xf numFmtId="0" fontId="29" fillId="6" borderId="5" xfId="0" applyFont="1" applyFill="1" applyBorder="1" applyAlignment="1">
      <alignment horizontal="center" vertical="center" shrinkToFit="1"/>
    </xf>
    <xf numFmtId="0" fontId="10" fillId="0" borderId="5" xfId="0" applyFont="1" applyBorder="1" applyAlignment="1">
      <alignment horizontal="center" vertical="center" shrinkToFit="1"/>
    </xf>
    <xf numFmtId="0" fontId="29" fillId="9" borderId="5" xfId="0" applyFont="1" applyFill="1" applyBorder="1" applyAlignment="1">
      <alignment horizontal="center" vertical="center" shrinkToFit="1"/>
    </xf>
    <xf numFmtId="0" fontId="10" fillId="9" borderId="5" xfId="0" applyFont="1" applyFill="1" applyBorder="1" applyAlignment="1">
      <alignment horizontal="center" vertical="center" shrinkToFit="1"/>
    </xf>
    <xf numFmtId="0" fontId="10" fillId="4" borderId="22" xfId="0" applyFont="1" applyFill="1" applyBorder="1" applyAlignment="1">
      <alignment horizontal="center" vertical="center" shrinkToFit="1"/>
    </xf>
    <xf numFmtId="0" fontId="10" fillId="4" borderId="4" xfId="0" applyFont="1" applyFill="1" applyBorder="1" applyAlignment="1">
      <alignment horizontal="left"/>
    </xf>
    <xf numFmtId="0" fontId="10" fillId="4" borderId="5" xfId="0" applyFont="1" applyFill="1" applyBorder="1" applyAlignment="1">
      <alignment horizontal="left"/>
    </xf>
    <xf numFmtId="0" fontId="10" fillId="4" borderId="5" xfId="0" applyFont="1" applyFill="1" applyBorder="1" applyAlignment="1">
      <alignment horizontal="center" vertical="center" shrinkToFit="1"/>
    </xf>
    <xf numFmtId="14" fontId="10" fillId="4" borderId="5" xfId="0" applyNumberFormat="1" applyFont="1" applyFill="1" applyBorder="1" applyAlignment="1">
      <alignment horizontal="left" vertical="center" shrinkToFit="1"/>
    </xf>
    <xf numFmtId="0" fontId="10" fillId="4" borderId="5" xfId="0" applyFont="1" applyFill="1" applyBorder="1" applyAlignment="1">
      <alignment horizontal="left" vertical="center"/>
    </xf>
    <xf numFmtId="0" fontId="10" fillId="4" borderId="5" xfId="0" applyFont="1" applyFill="1" applyBorder="1" applyAlignment="1">
      <alignment horizontal="left" indent="1"/>
    </xf>
    <xf numFmtId="0" fontId="15" fillId="4" borderId="68" xfId="0" applyFont="1" applyFill="1" applyBorder="1" applyAlignment="1">
      <alignment horizontal="left"/>
    </xf>
    <xf numFmtId="0" fontId="85" fillId="8" borderId="29" xfId="0" applyFont="1" applyFill="1" applyBorder="1" applyAlignment="1">
      <alignment horizontal="center" vertical="center"/>
    </xf>
    <xf numFmtId="14" fontId="85" fillId="8" borderId="19" xfId="0" applyNumberFormat="1" applyFont="1" applyFill="1" applyBorder="1" applyAlignment="1">
      <alignment horizontal="center" vertical="center"/>
    </xf>
    <xf numFmtId="176" fontId="85" fillId="8" borderId="19" xfId="0" applyNumberFormat="1" applyFont="1" applyFill="1" applyBorder="1" applyAlignment="1">
      <alignment horizontal="center" vertical="center"/>
    </xf>
    <xf numFmtId="176" fontId="85" fillId="8" borderId="70" xfId="0" applyNumberFormat="1" applyFont="1" applyFill="1" applyBorder="1" applyAlignment="1">
      <alignment horizontal="center" vertical="center"/>
    </xf>
    <xf numFmtId="0" fontId="17" fillId="9" borderId="68" xfId="0" applyFont="1" applyFill="1" applyBorder="1" applyAlignment="1">
      <alignment horizontal="left"/>
    </xf>
    <xf numFmtId="0" fontId="29" fillId="9" borderId="5" xfId="0" applyFont="1" applyFill="1" applyBorder="1" applyAlignment="1">
      <alignment horizontal="left" indent="1"/>
    </xf>
    <xf numFmtId="0" fontId="29" fillId="9" borderId="4" xfId="0" applyFont="1" applyFill="1" applyBorder="1" applyAlignment="1">
      <alignment horizontal="left"/>
    </xf>
    <xf numFmtId="14" fontId="83" fillId="3" borderId="19" xfId="0" applyNumberFormat="1" applyFont="1" applyFill="1" applyBorder="1" applyAlignment="1">
      <alignment horizontal="center" vertical="center"/>
    </xf>
    <xf numFmtId="0" fontId="0" fillId="7" borderId="0" xfId="0" applyFill="1"/>
    <xf numFmtId="0" fontId="29" fillId="6" borderId="20" xfId="0" applyFont="1" applyFill="1" applyBorder="1" applyAlignment="1">
      <alignment horizontal="left"/>
    </xf>
    <xf numFmtId="0" fontId="29" fillId="6" borderId="22" xfId="0" applyFont="1" applyFill="1" applyBorder="1" applyAlignment="1">
      <alignment horizontal="left"/>
    </xf>
    <xf numFmtId="0" fontId="29" fillId="6" borderId="22" xfId="0" applyFont="1" applyFill="1" applyBorder="1" applyAlignment="1">
      <alignment horizontal="center" vertical="center" shrinkToFit="1"/>
    </xf>
    <xf numFmtId="0" fontId="29" fillId="6" borderId="22" xfId="0" applyFont="1" applyFill="1" applyBorder="1" applyAlignment="1">
      <alignment horizontal="left" vertical="center" shrinkToFit="1"/>
    </xf>
    <xf numFmtId="0" fontId="29" fillId="6" borderId="22" xfId="0" applyFont="1" applyFill="1" applyBorder="1" applyAlignment="1">
      <alignment horizontal="left" vertical="center"/>
    </xf>
    <xf numFmtId="0" fontId="29" fillId="6" borderId="22" xfId="0" applyFont="1" applyFill="1" applyBorder="1" applyAlignment="1">
      <alignment horizontal="left" indent="1"/>
    </xf>
    <xf numFmtId="0" fontId="86" fillId="0" borderId="19" xfId="0" applyFont="1" applyBorder="1" applyAlignment="1">
      <alignment horizontal="center" vertical="center"/>
    </xf>
    <xf numFmtId="14" fontId="86" fillId="0" borderId="19" xfId="0" applyNumberFormat="1" applyFont="1" applyBorder="1" applyAlignment="1">
      <alignment horizontal="center" vertical="center"/>
    </xf>
    <xf numFmtId="0" fontId="86" fillId="0" borderId="19" xfId="0" applyFont="1" applyBorder="1" applyAlignment="1">
      <alignment horizontal="center" vertical="center" wrapText="1"/>
    </xf>
    <xf numFmtId="0" fontId="86" fillId="0" borderId="31" xfId="0" applyFont="1" applyBorder="1" applyAlignment="1">
      <alignment horizontal="center" vertical="center"/>
    </xf>
    <xf numFmtId="0" fontId="86" fillId="8" borderId="29" xfId="0" applyFont="1" applyFill="1" applyBorder="1" applyAlignment="1">
      <alignment horizontal="center" vertical="center"/>
    </xf>
    <xf numFmtId="14" fontId="86" fillId="8" borderId="19" xfId="0" applyNumberFormat="1" applyFont="1" applyFill="1" applyBorder="1" applyAlignment="1">
      <alignment horizontal="center" vertical="center"/>
    </xf>
    <xf numFmtId="176" fontId="86" fillId="8" borderId="19" xfId="0" applyNumberFormat="1" applyFont="1" applyFill="1" applyBorder="1" applyAlignment="1">
      <alignment horizontal="center" vertical="center"/>
    </xf>
    <xf numFmtId="176" fontId="86" fillId="8" borderId="70" xfId="0" applyNumberFormat="1" applyFont="1" applyFill="1" applyBorder="1" applyAlignment="1">
      <alignment horizontal="center" vertical="center"/>
    </xf>
    <xf numFmtId="0" fontId="86" fillId="8" borderId="19" xfId="0" applyFont="1" applyFill="1" applyBorder="1" applyAlignment="1">
      <alignment horizontal="center" vertical="center"/>
    </xf>
    <xf numFmtId="0" fontId="86" fillId="0" borderId="30" xfId="0" applyFont="1" applyBorder="1" applyAlignment="1">
      <alignment horizontal="center" vertical="center"/>
    </xf>
    <xf numFmtId="0" fontId="87" fillId="0" borderId="0" xfId="0" applyFont="1"/>
    <xf numFmtId="0" fontId="17" fillId="6" borderId="74" xfId="0" applyFont="1" applyFill="1" applyBorder="1" applyAlignment="1">
      <alignment horizontal="left"/>
    </xf>
    <xf numFmtId="0" fontId="8" fillId="0" borderId="0" xfId="0" applyFont="1" applyAlignment="1">
      <alignment horizontal="center" vertical="center" wrapText="1"/>
    </xf>
    <xf numFmtId="0" fontId="28" fillId="0" borderId="0" xfId="0" applyFont="1" applyAlignment="1">
      <alignment horizontal="center" vertical="center" wrapText="1"/>
    </xf>
    <xf numFmtId="0" fontId="10" fillId="3" borderId="20" xfId="0" applyFont="1" applyFill="1" applyBorder="1" applyAlignment="1">
      <alignment horizontal="left"/>
    </xf>
    <xf numFmtId="0" fontId="10" fillId="3" borderId="22" xfId="0" applyFont="1" applyFill="1" applyBorder="1" applyAlignment="1">
      <alignment horizontal="left"/>
    </xf>
    <xf numFmtId="0" fontId="10" fillId="3" borderId="22" xfId="0" applyFont="1" applyFill="1" applyBorder="1" applyAlignment="1">
      <alignment horizontal="center" vertical="center" shrinkToFit="1"/>
    </xf>
    <xf numFmtId="0" fontId="10" fillId="3" borderId="22" xfId="0" applyFont="1" applyFill="1" applyBorder="1" applyAlignment="1">
      <alignment horizontal="left" vertical="center" shrinkToFit="1"/>
    </xf>
    <xf numFmtId="0" fontId="10" fillId="3" borderId="22" xfId="0" applyFont="1" applyFill="1" applyBorder="1" applyAlignment="1">
      <alignment horizontal="left" vertical="center"/>
    </xf>
    <xf numFmtId="0" fontId="10" fillId="3" borderId="22" xfId="0" applyFont="1" applyFill="1" applyBorder="1" applyAlignment="1">
      <alignment horizontal="left" indent="1"/>
    </xf>
    <xf numFmtId="0" fontId="15" fillId="3" borderId="74" xfId="0" applyFont="1" applyFill="1" applyBorder="1" applyAlignment="1">
      <alignment horizontal="left"/>
    </xf>
    <xf numFmtId="0" fontId="31" fillId="9" borderId="5" xfId="0" applyFont="1" applyFill="1" applyBorder="1" applyAlignment="1">
      <alignment horizontal="left" vertical="center" wrapText="1"/>
    </xf>
    <xf numFmtId="0" fontId="74" fillId="5" borderId="62" xfId="0" applyFont="1" applyFill="1" applyBorder="1" applyAlignment="1">
      <alignment horizontal="center" vertical="center" wrapText="1"/>
    </xf>
    <xf numFmtId="176" fontId="78" fillId="7" borderId="31" xfId="0" applyNumberFormat="1" applyFont="1" applyFill="1" applyBorder="1" applyAlignment="1">
      <alignment horizontal="center" vertical="center"/>
    </xf>
    <xf numFmtId="176" fontId="75" fillId="8" borderId="31" xfId="0" applyNumberFormat="1" applyFont="1" applyFill="1" applyBorder="1" applyAlignment="1">
      <alignment horizontal="center" vertical="center"/>
    </xf>
    <xf numFmtId="176" fontId="75" fillId="7" borderId="31" xfId="0" applyNumberFormat="1" applyFont="1" applyFill="1" applyBorder="1" applyAlignment="1">
      <alignment horizontal="center" vertical="center"/>
    </xf>
    <xf numFmtId="176" fontId="86" fillId="8" borderId="31" xfId="0" applyNumberFormat="1" applyFont="1" applyFill="1" applyBorder="1" applyAlignment="1">
      <alignment horizontal="center" vertical="center"/>
    </xf>
    <xf numFmtId="176" fontId="75" fillId="9" borderId="31" xfId="0" applyNumberFormat="1" applyFont="1" applyFill="1" applyBorder="1" applyAlignment="1">
      <alignment horizontal="center" vertical="center"/>
    </xf>
    <xf numFmtId="176" fontId="78" fillId="8" borderId="31" xfId="0" applyNumberFormat="1" applyFont="1" applyFill="1" applyBorder="1" applyAlignment="1">
      <alignment horizontal="center" vertical="center"/>
    </xf>
    <xf numFmtId="0" fontId="75" fillId="10" borderId="19" xfId="0" applyFont="1" applyFill="1" applyBorder="1" applyAlignment="1">
      <alignment horizontal="center" vertical="center"/>
    </xf>
    <xf numFmtId="14" fontId="75" fillId="10" borderId="19" xfId="0" applyNumberFormat="1" applyFont="1" applyFill="1" applyBorder="1" applyAlignment="1">
      <alignment horizontal="center" vertical="center"/>
    </xf>
    <xf numFmtId="0" fontId="75" fillId="10" borderId="19" xfId="0" applyFont="1" applyFill="1" applyBorder="1" applyAlignment="1">
      <alignment horizontal="center" vertical="center" wrapText="1"/>
    </xf>
    <xf numFmtId="0" fontId="75" fillId="10" borderId="31" xfId="0" applyFont="1" applyFill="1" applyBorder="1" applyAlignment="1">
      <alignment horizontal="center" vertical="center"/>
    </xf>
    <xf numFmtId="0" fontId="75" fillId="10" borderId="29" xfId="0" applyFont="1" applyFill="1" applyBorder="1" applyAlignment="1">
      <alignment horizontal="center" vertical="center"/>
    </xf>
    <xf numFmtId="176" fontId="75" fillId="10" borderId="19" xfId="0" applyNumberFormat="1" applyFont="1" applyFill="1" applyBorder="1" applyAlignment="1">
      <alignment horizontal="center" vertical="center"/>
    </xf>
    <xf numFmtId="176" fontId="75" fillId="10" borderId="31" xfId="0" applyNumberFormat="1" applyFont="1" applyFill="1" applyBorder="1" applyAlignment="1">
      <alignment horizontal="center" vertical="center"/>
    </xf>
    <xf numFmtId="176" fontId="75" fillId="10" borderId="70" xfId="0" applyNumberFormat="1" applyFont="1" applyFill="1" applyBorder="1" applyAlignment="1">
      <alignment horizontal="center" vertical="center"/>
    </xf>
    <xf numFmtId="0" fontId="75" fillId="10" borderId="30" xfId="0" applyFont="1" applyFill="1" applyBorder="1" applyAlignment="1">
      <alignment horizontal="center" vertical="center" wrapText="1"/>
    </xf>
    <xf numFmtId="0" fontId="0" fillId="10" borderId="0" xfId="0" applyFill="1"/>
    <xf numFmtId="0" fontId="75" fillId="10" borderId="29" xfId="0" applyFont="1" applyFill="1" applyBorder="1" applyAlignment="1">
      <alignment horizontal="center" vertical="center" wrapText="1"/>
    </xf>
    <xf numFmtId="3" fontId="10" fillId="4" borderId="22" xfId="0" applyNumberFormat="1" applyFont="1" applyFill="1" applyBorder="1" applyAlignment="1">
      <alignment horizontal="left" vertical="center"/>
    </xf>
    <xf numFmtId="0" fontId="29" fillId="9" borderId="20" xfId="0" applyFont="1" applyFill="1" applyBorder="1" applyAlignment="1">
      <alignment horizontal="left"/>
    </xf>
    <xf numFmtId="0" fontId="29" fillId="9" borderId="22" xfId="0" applyFont="1" applyFill="1" applyBorder="1" applyAlignment="1">
      <alignment horizontal="left"/>
    </xf>
    <xf numFmtId="0" fontId="29" fillId="9" borderId="22" xfId="0" applyFont="1" applyFill="1" applyBorder="1" applyAlignment="1">
      <alignment horizontal="center" vertical="center" shrinkToFit="1"/>
    </xf>
    <xf numFmtId="0" fontId="29" fillId="9" borderId="22" xfId="0" applyFont="1" applyFill="1" applyBorder="1" applyAlignment="1">
      <alignment horizontal="left" vertical="center" shrinkToFit="1"/>
    </xf>
    <xf numFmtId="0" fontId="29" fillId="9" borderId="22" xfId="0" applyFont="1" applyFill="1" applyBorder="1" applyAlignment="1">
      <alignment horizontal="left" vertical="center"/>
    </xf>
    <xf numFmtId="0" fontId="29" fillId="9" borderId="22" xfId="0" applyFont="1" applyFill="1" applyBorder="1" applyAlignment="1">
      <alignment horizontal="left" indent="1"/>
    </xf>
    <xf numFmtId="0" fontId="17" fillId="9" borderId="74" xfId="0" applyFont="1" applyFill="1" applyBorder="1" applyAlignment="1">
      <alignment horizontal="left"/>
    </xf>
    <xf numFmtId="0" fontId="10" fillId="0" borderId="20" xfId="0" applyFont="1" applyBorder="1" applyAlignment="1">
      <alignment horizontal="left"/>
    </xf>
    <xf numFmtId="0" fontId="10" fillId="0" borderId="22" xfId="0" applyFont="1" applyBorder="1" applyAlignment="1">
      <alignment horizontal="left"/>
    </xf>
    <xf numFmtId="0" fontId="10" fillId="0" borderId="22" xfId="0" applyFont="1" applyBorder="1" applyAlignment="1">
      <alignment horizontal="center" vertical="center" shrinkToFit="1"/>
    </xf>
    <xf numFmtId="14" fontId="10" fillId="0" borderId="22" xfId="0" applyNumberFormat="1" applyFont="1" applyBorder="1" applyAlignment="1">
      <alignment horizontal="left" vertical="center" shrinkToFit="1"/>
    </xf>
    <xf numFmtId="0" fontId="10" fillId="0" borderId="22" xfId="0" applyFont="1" applyBorder="1" applyAlignment="1">
      <alignment horizontal="left" vertical="center"/>
    </xf>
    <xf numFmtId="0" fontId="10" fillId="0" borderId="22" xfId="0" applyFont="1" applyBorder="1" applyAlignment="1">
      <alignment horizontal="left" indent="1"/>
    </xf>
    <xf numFmtId="0" fontId="10" fillId="0" borderId="0" xfId="0" applyFont="1" applyAlignment="1">
      <alignment horizontal="center" vertical="center" shrinkToFit="1"/>
    </xf>
    <xf numFmtId="0" fontId="10" fillId="0" borderId="0" xfId="0" applyFont="1" applyAlignment="1">
      <alignment horizontal="left" vertical="center" shrinkToFit="1"/>
    </xf>
    <xf numFmtId="0" fontId="10" fillId="0" borderId="0" xfId="0" applyFont="1" applyAlignment="1">
      <alignment horizontal="left" vertical="center"/>
    </xf>
    <xf numFmtId="0" fontId="9" fillId="0" borderId="0" xfId="0" applyFont="1" applyAlignment="1">
      <alignment horizontal="left" vertical="center"/>
    </xf>
    <xf numFmtId="0" fontId="15" fillId="0" borderId="0" xfId="0" applyFont="1" applyAlignment="1">
      <alignment horizontal="center" vertical="center"/>
    </xf>
    <xf numFmtId="0" fontId="10" fillId="4" borderId="0" xfId="0" applyFont="1" applyFill="1" applyAlignment="1">
      <alignment vertical="center"/>
    </xf>
    <xf numFmtId="0" fontId="10" fillId="4" borderId="0" xfId="0" applyFont="1" applyFill="1" applyAlignment="1">
      <alignment horizontal="left" vertical="center"/>
    </xf>
    <xf numFmtId="0" fontId="13" fillId="4" borderId="0" xfId="0" applyFont="1" applyFill="1" applyAlignment="1">
      <alignment horizontal="left" vertical="center"/>
    </xf>
    <xf numFmtId="0" fontId="13" fillId="0" borderId="0" xfId="0" applyFont="1" applyAlignment="1">
      <alignment horizontal="left" vertical="center"/>
    </xf>
    <xf numFmtId="0" fontId="15" fillId="0" borderId="0" xfId="0" applyFont="1" applyAlignment="1">
      <alignment horizontal="left" vertical="center"/>
    </xf>
    <xf numFmtId="0" fontId="15" fillId="4" borderId="0" xfId="0" applyFont="1" applyFill="1" applyAlignment="1">
      <alignment horizontal="center" vertical="center"/>
    </xf>
    <xf numFmtId="0" fontId="22" fillId="4" borderId="0" xfId="0" applyFont="1" applyFill="1" applyAlignment="1">
      <alignment horizontal="center" vertical="center"/>
    </xf>
    <xf numFmtId="0" fontId="22" fillId="0" borderId="0" xfId="0" applyFont="1" applyAlignment="1">
      <alignment horizontal="center" vertical="center"/>
    </xf>
    <xf numFmtId="0" fontId="88" fillId="9" borderId="5" xfId="0" applyFont="1" applyFill="1" applyBorder="1" applyAlignment="1">
      <alignment horizontal="left" vertical="center" wrapText="1" shrinkToFit="1"/>
    </xf>
    <xf numFmtId="0" fontId="81" fillId="0" borderId="5" xfId="0" applyFont="1" applyBorder="1" applyAlignment="1">
      <alignment horizontal="left" vertical="center" wrapText="1" shrinkToFit="1"/>
    </xf>
    <xf numFmtId="49" fontId="75" fillId="0" borderId="19" xfId="0" applyNumberFormat="1" applyFont="1" applyBorder="1" applyAlignment="1">
      <alignment horizontal="center" vertical="center"/>
    </xf>
    <xf numFmtId="0" fontId="10" fillId="0" borderId="4" xfId="0" applyFont="1" applyBorder="1" applyAlignment="1">
      <alignment horizontal="left" vertical="center"/>
    </xf>
    <xf numFmtId="0" fontId="10" fillId="3" borderId="0" xfId="0" applyFont="1" applyFill="1" applyAlignment="1">
      <alignment horizontal="center"/>
    </xf>
    <xf numFmtId="0" fontId="10" fillId="3" borderId="5" xfId="0" applyFont="1" applyFill="1" applyBorder="1" applyAlignment="1">
      <alignment horizontal="left" vertical="center" shrinkToFit="1"/>
    </xf>
    <xf numFmtId="0" fontId="10" fillId="3" borderId="5" xfId="0" applyFont="1" applyFill="1" applyBorder="1" applyAlignment="1">
      <alignment horizontal="left" vertical="center"/>
    </xf>
    <xf numFmtId="0" fontId="10" fillId="3" borderId="5" xfId="0" applyFont="1" applyFill="1" applyBorder="1" applyAlignment="1">
      <alignment horizontal="center" vertical="center" shrinkToFit="1"/>
    </xf>
    <xf numFmtId="0" fontId="10" fillId="3" borderId="5" xfId="0" applyFont="1" applyFill="1" applyBorder="1" applyAlignment="1">
      <alignment horizontal="left" indent="1"/>
    </xf>
    <xf numFmtId="0" fontId="10" fillId="3" borderId="5" xfId="0" applyFont="1" applyFill="1" applyBorder="1" applyAlignment="1">
      <alignment horizontal="left"/>
    </xf>
    <xf numFmtId="0" fontId="15" fillId="3" borderId="68" xfId="0" applyFont="1" applyFill="1" applyBorder="1" applyAlignment="1">
      <alignment horizontal="left"/>
    </xf>
    <xf numFmtId="0" fontId="10" fillId="3" borderId="4" xfId="0" applyFont="1" applyFill="1" applyBorder="1" applyAlignment="1">
      <alignment horizontal="left"/>
    </xf>
    <xf numFmtId="14" fontId="10" fillId="4" borderId="22" xfId="0" applyNumberFormat="1" applyFont="1" applyFill="1" applyBorder="1" applyAlignment="1">
      <alignment horizontal="left"/>
    </xf>
    <xf numFmtId="0" fontId="10" fillId="0" borderId="5" xfId="0" applyFont="1" applyBorder="1" applyAlignment="1">
      <alignment horizontal="left" vertical="top"/>
    </xf>
    <xf numFmtId="0" fontId="10" fillId="0" borderId="5" xfId="0" applyFont="1" applyBorder="1" applyAlignment="1">
      <alignment horizontal="left" vertical="top" wrapText="1"/>
    </xf>
    <xf numFmtId="14" fontId="10" fillId="0" borderId="5" xfId="0" applyNumberFormat="1" applyFont="1" applyBorder="1" applyAlignment="1">
      <alignment horizontal="left" vertical="top" wrapText="1" shrinkToFit="1"/>
    </xf>
    <xf numFmtId="14" fontId="10" fillId="0" borderId="5" xfId="0" applyNumberFormat="1" applyFont="1" applyBorder="1" applyAlignment="1">
      <alignment horizontal="center" vertical="center" shrinkToFit="1"/>
    </xf>
    <xf numFmtId="0" fontId="10" fillId="0" borderId="22" xfId="0" applyFont="1" applyBorder="1" applyAlignment="1">
      <alignment horizontal="center"/>
    </xf>
    <xf numFmtId="0" fontId="8" fillId="4" borderId="0" xfId="0" applyFont="1" applyFill="1" applyAlignment="1">
      <alignment horizontal="left" vertical="center"/>
    </xf>
    <xf numFmtId="0" fontId="8" fillId="4" borderId="19" xfId="0" applyFont="1" applyFill="1" applyBorder="1" applyAlignment="1">
      <alignment horizontal="left" vertical="center"/>
    </xf>
    <xf numFmtId="0" fontId="10" fillId="4" borderId="19" xfId="0" applyFont="1" applyFill="1" applyBorder="1" applyAlignment="1">
      <alignment horizontal="left" vertical="center"/>
    </xf>
    <xf numFmtId="0" fontId="29" fillId="9" borderId="5" xfId="0" applyFont="1" applyFill="1" applyBorder="1" applyAlignment="1">
      <alignment horizontal="center"/>
    </xf>
    <xf numFmtId="0" fontId="29" fillId="6" borderId="5" xfId="0" applyFont="1" applyFill="1" applyBorder="1" applyAlignment="1">
      <alignment horizontal="center"/>
    </xf>
    <xf numFmtId="0" fontId="10" fillId="9" borderId="5" xfId="0" applyFont="1" applyFill="1" applyBorder="1" applyAlignment="1">
      <alignment horizontal="center"/>
    </xf>
    <xf numFmtId="0" fontId="10" fillId="4" borderId="5" xfId="0" applyFont="1" applyFill="1" applyBorder="1" applyAlignment="1">
      <alignment horizontal="center"/>
    </xf>
    <xf numFmtId="0" fontId="29" fillId="9" borderId="22" xfId="0" applyFont="1" applyFill="1" applyBorder="1" applyAlignment="1">
      <alignment horizontal="center"/>
    </xf>
    <xf numFmtId="0" fontId="10" fillId="4" borderId="22" xfId="0" applyFont="1" applyFill="1" applyBorder="1" applyAlignment="1">
      <alignment horizontal="center"/>
    </xf>
    <xf numFmtId="0" fontId="29" fillId="6" borderId="22" xfId="0" applyFont="1" applyFill="1" applyBorder="1" applyAlignment="1">
      <alignment horizontal="center"/>
    </xf>
    <xf numFmtId="0" fontId="10" fillId="3" borderId="22" xfId="0" applyFont="1" applyFill="1" applyBorder="1" applyAlignment="1">
      <alignment horizontal="center"/>
    </xf>
    <xf numFmtId="0" fontId="10" fillId="3" borderId="5" xfId="0" applyFont="1" applyFill="1" applyBorder="1" applyAlignment="1">
      <alignment horizontal="center"/>
    </xf>
    <xf numFmtId="0" fontId="8" fillId="4" borderId="0" xfId="0" applyFont="1" applyFill="1" applyAlignment="1">
      <alignment horizontal="center" vertical="center"/>
    </xf>
    <xf numFmtId="0" fontId="10" fillId="0" borderId="31" xfId="0" applyFont="1" applyBorder="1" applyAlignment="1">
      <alignment horizontal="center" vertical="center"/>
    </xf>
    <xf numFmtId="0" fontId="10" fillId="0" borderId="65" xfId="0" applyFont="1" applyBorder="1" applyAlignment="1">
      <alignment horizontal="center" vertical="center"/>
    </xf>
    <xf numFmtId="14" fontId="29" fillId="6" borderId="1" xfId="0" applyNumberFormat="1" applyFont="1" applyFill="1" applyBorder="1" applyAlignment="1">
      <alignment horizontal="center" vertical="center" shrinkToFit="1"/>
    </xf>
    <xf numFmtId="14" fontId="29" fillId="6" borderId="5" xfId="0" applyNumberFormat="1" applyFont="1" applyFill="1" applyBorder="1" applyAlignment="1">
      <alignment horizontal="center" vertical="center" shrinkToFit="1"/>
    </xf>
    <xf numFmtId="14" fontId="29" fillId="9" borderId="5" xfId="0" applyNumberFormat="1" applyFont="1" applyFill="1" applyBorder="1" applyAlignment="1">
      <alignment horizontal="center" vertical="center" shrinkToFit="1"/>
    </xf>
    <xf numFmtId="14" fontId="10" fillId="9" borderId="5" xfId="0" applyNumberFormat="1" applyFont="1" applyFill="1" applyBorder="1" applyAlignment="1">
      <alignment horizontal="center" vertical="center" shrinkToFit="1"/>
    </xf>
    <xf numFmtId="14" fontId="10" fillId="0" borderId="5" xfId="0" applyNumberFormat="1" applyFont="1" applyBorder="1" applyAlignment="1">
      <alignment horizontal="center"/>
    </xf>
    <xf numFmtId="14" fontId="10" fillId="4" borderId="5" xfId="0" applyNumberFormat="1" applyFont="1" applyFill="1" applyBorder="1" applyAlignment="1">
      <alignment horizontal="center" vertical="center" shrinkToFit="1"/>
    </xf>
    <xf numFmtId="14" fontId="10" fillId="0" borderId="22" xfId="0" applyNumberFormat="1" applyFont="1" applyBorder="1" applyAlignment="1">
      <alignment horizontal="center" vertical="center" shrinkToFit="1"/>
    </xf>
    <xf numFmtId="14" fontId="29" fillId="9" borderId="22" xfId="0" applyNumberFormat="1" applyFont="1" applyFill="1" applyBorder="1" applyAlignment="1">
      <alignment horizontal="center" vertical="center" shrinkToFit="1"/>
    </xf>
    <xf numFmtId="14" fontId="10" fillId="4" borderId="22" xfId="0" applyNumberFormat="1" applyFont="1" applyFill="1" applyBorder="1" applyAlignment="1">
      <alignment horizontal="center" vertical="center" shrinkToFit="1"/>
    </xf>
    <xf numFmtId="14" fontId="29" fillId="6" borderId="22" xfId="0" applyNumberFormat="1" applyFont="1" applyFill="1" applyBorder="1" applyAlignment="1">
      <alignment horizontal="center" vertical="center" shrinkToFit="1"/>
    </xf>
    <xf numFmtId="14" fontId="10" fillId="3" borderId="22" xfId="0" applyNumberFormat="1" applyFont="1" applyFill="1" applyBorder="1" applyAlignment="1">
      <alignment horizontal="center" vertical="center" shrinkToFit="1"/>
    </xf>
    <xf numFmtId="14" fontId="10" fillId="3" borderId="5" xfId="0" applyNumberFormat="1" applyFont="1" applyFill="1" applyBorder="1" applyAlignment="1">
      <alignment horizontal="center" vertical="center" shrinkToFit="1"/>
    </xf>
    <xf numFmtId="14" fontId="10" fillId="0" borderId="0" xfId="0" applyNumberFormat="1" applyFont="1" applyAlignment="1">
      <alignment horizontal="center" vertical="center" shrinkToFit="1"/>
    </xf>
    <xf numFmtId="17" fontId="29" fillId="6" borderId="5" xfId="0" applyNumberFormat="1" applyFont="1" applyFill="1" applyBorder="1" applyAlignment="1">
      <alignment horizontal="center" vertical="center" shrinkToFit="1"/>
    </xf>
    <xf numFmtId="0" fontId="17" fillId="6" borderId="5" xfId="0" applyFont="1" applyFill="1" applyBorder="1" applyAlignment="1">
      <alignment horizontal="center" vertical="center"/>
    </xf>
    <xf numFmtId="0" fontId="29" fillId="6" borderId="5" xfId="0" applyFont="1" applyFill="1" applyBorder="1" applyAlignment="1">
      <alignment horizontal="center" vertical="center" wrapText="1" shrinkToFit="1"/>
    </xf>
    <xf numFmtId="0" fontId="29" fillId="9" borderId="5" xfId="0" applyFont="1" applyFill="1" applyBorder="1" applyAlignment="1">
      <alignment horizontal="center" vertical="center" wrapText="1" shrinkToFit="1"/>
    </xf>
    <xf numFmtId="0" fontId="10" fillId="0" borderId="5" xfId="0" applyFont="1" applyBorder="1" applyAlignment="1">
      <alignment horizontal="center" vertical="center" wrapText="1" shrinkToFit="1"/>
    </xf>
    <xf numFmtId="0" fontId="10" fillId="9" borderId="5" xfId="0" applyFont="1" applyFill="1" applyBorder="1" applyAlignment="1">
      <alignment horizontal="center" vertical="center" wrapText="1" shrinkToFit="1"/>
    </xf>
    <xf numFmtId="0" fontId="10" fillId="0" borderId="20" xfId="0" applyFont="1" applyFill="1" applyBorder="1" applyAlignment="1">
      <alignment horizontal="left"/>
    </xf>
    <xf numFmtId="0" fontId="10" fillId="0" borderId="22" xfId="0" applyFont="1" applyFill="1" applyBorder="1" applyAlignment="1">
      <alignment horizontal="center"/>
    </xf>
    <xf numFmtId="0" fontId="10" fillId="0" borderId="22" xfId="0" applyFont="1" applyFill="1" applyBorder="1" applyAlignment="1">
      <alignment horizontal="center" vertical="center" shrinkToFit="1"/>
    </xf>
    <xf numFmtId="0" fontId="10" fillId="0" borderId="5" xfId="0" applyFont="1" applyFill="1" applyBorder="1" applyAlignment="1">
      <alignment horizontal="center" vertical="center" shrinkToFit="1"/>
    </xf>
    <xf numFmtId="14" fontId="10" fillId="0" borderId="22" xfId="0" applyNumberFormat="1" applyFont="1" applyFill="1" applyBorder="1" applyAlignment="1">
      <alignment horizontal="center" vertical="center" shrinkToFit="1"/>
    </xf>
    <xf numFmtId="0" fontId="10" fillId="0" borderId="22" xfId="0" applyFont="1" applyFill="1" applyBorder="1" applyAlignment="1">
      <alignment horizontal="left" vertical="center"/>
    </xf>
    <xf numFmtId="0" fontId="10" fillId="0" borderId="22" xfId="0" applyFont="1" applyFill="1" applyBorder="1" applyAlignment="1">
      <alignment horizontal="left" vertical="center" shrinkToFit="1"/>
    </xf>
    <xf numFmtId="0" fontId="10" fillId="0" borderId="22" xfId="0" applyFont="1" applyFill="1" applyBorder="1" applyAlignment="1">
      <alignment horizontal="left" indent="1"/>
    </xf>
    <xf numFmtId="0" fontId="10" fillId="0" borderId="22" xfId="0" applyFont="1" applyFill="1" applyBorder="1" applyAlignment="1">
      <alignment horizontal="left"/>
    </xf>
    <xf numFmtId="0" fontId="15" fillId="0" borderId="74" xfId="0" applyFont="1" applyFill="1" applyBorder="1" applyAlignment="1">
      <alignment horizontal="left"/>
    </xf>
    <xf numFmtId="0" fontId="10" fillId="0" borderId="22" xfId="0" applyFont="1" applyBorder="1" applyAlignment="1">
      <alignment vertical="center" shrinkToFit="1"/>
    </xf>
    <xf numFmtId="0" fontId="10" fillId="3" borderId="5" xfId="0" applyFont="1" applyFill="1" applyBorder="1" applyAlignment="1">
      <alignment horizontal="center" vertical="center"/>
    </xf>
    <xf numFmtId="0" fontId="89" fillId="3" borderId="5" xfId="0" applyFont="1" applyFill="1" applyBorder="1" applyAlignment="1">
      <alignment horizontal="left"/>
    </xf>
    <xf numFmtId="0" fontId="10" fillId="0" borderId="13" xfId="0" applyFont="1" applyBorder="1" applyAlignment="1">
      <alignment vertical="center" shrinkToFit="1"/>
    </xf>
    <xf numFmtId="0" fontId="10" fillId="0" borderId="5" xfId="0" applyFont="1" applyBorder="1" applyAlignment="1">
      <alignment vertical="center" shrinkToFit="1"/>
    </xf>
    <xf numFmtId="0" fontId="10" fillId="0" borderId="0" xfId="0" applyFont="1" applyAlignment="1">
      <alignment horizontal="center"/>
    </xf>
    <xf numFmtId="0" fontId="12" fillId="5" borderId="39" xfId="0" applyFont="1" applyFill="1" applyBorder="1" applyAlignment="1">
      <alignment horizontal="center" vertical="center"/>
    </xf>
    <xf numFmtId="0" fontId="12" fillId="5" borderId="40" xfId="0" applyFont="1" applyFill="1" applyBorder="1" applyAlignment="1">
      <alignment horizontal="center" vertical="center"/>
    </xf>
    <xf numFmtId="0" fontId="11" fillId="2" borderId="37" xfId="0" applyFont="1" applyFill="1" applyBorder="1" applyAlignment="1">
      <alignment horizontal="center" vertical="center" shrinkToFit="1"/>
    </xf>
    <xf numFmtId="0" fontId="11" fillId="2" borderId="38" xfId="0" applyFont="1" applyFill="1" applyBorder="1" applyAlignment="1">
      <alignment horizontal="center" vertical="center" shrinkToFit="1"/>
    </xf>
    <xf numFmtId="0" fontId="11" fillId="2" borderId="39" xfId="0" applyFont="1" applyFill="1" applyBorder="1" applyAlignment="1">
      <alignment horizontal="center" vertical="center" shrinkToFit="1"/>
    </xf>
    <xf numFmtId="0" fontId="11" fillId="2" borderId="40" xfId="0" applyFont="1" applyFill="1" applyBorder="1" applyAlignment="1">
      <alignment horizontal="center" vertical="center" shrinkToFit="1"/>
    </xf>
    <xf numFmtId="0" fontId="11" fillId="2" borderId="36" xfId="0" applyFont="1" applyFill="1" applyBorder="1" applyAlignment="1">
      <alignment horizontal="center" vertical="center"/>
    </xf>
    <xf numFmtId="0" fontId="11" fillId="2" borderId="44" xfId="0" applyFont="1" applyFill="1" applyBorder="1" applyAlignment="1">
      <alignment horizontal="center" vertical="center"/>
    </xf>
    <xf numFmtId="0" fontId="11" fillId="0" borderId="45" xfId="0" applyFont="1" applyBorder="1" applyAlignment="1">
      <alignment horizontal="center" vertical="center" shrinkToFit="1"/>
    </xf>
    <xf numFmtId="0" fontId="11" fillId="0" borderId="46" xfId="0" applyFont="1" applyBorder="1" applyAlignment="1">
      <alignment horizontal="center" vertical="center" shrinkToFit="1"/>
    </xf>
    <xf numFmtId="0" fontId="11" fillId="2" borderId="35" xfId="0" applyFont="1" applyFill="1" applyBorder="1" applyAlignment="1">
      <alignment horizontal="center" vertical="center"/>
    </xf>
    <xf numFmtId="0" fontId="11" fillId="2" borderId="47" xfId="0" applyFont="1" applyFill="1" applyBorder="1" applyAlignment="1">
      <alignment horizontal="center" vertical="center"/>
    </xf>
    <xf numFmtId="0" fontId="13" fillId="0" borderId="0" xfId="0" applyFont="1" applyAlignment="1">
      <alignment horizontal="center"/>
    </xf>
    <xf numFmtId="0" fontId="10" fillId="0" borderId="0" xfId="0" applyFont="1" applyAlignment="1">
      <alignment horizontal="center"/>
    </xf>
    <xf numFmtId="0" fontId="13" fillId="0" borderId="1" xfId="0" applyFont="1" applyBorder="1" applyAlignment="1">
      <alignment horizontal="center" vertical="center"/>
    </xf>
    <xf numFmtId="0" fontId="10" fillId="0" borderId="1" xfId="0" applyFont="1" applyBorder="1" applyAlignment="1">
      <alignment horizontal="center" vertical="center"/>
    </xf>
    <xf numFmtId="0" fontId="11" fillId="2" borderId="39" xfId="0" applyFont="1" applyFill="1" applyBorder="1" applyAlignment="1">
      <alignment horizontal="center" vertical="center" wrapText="1" shrinkToFit="1"/>
    </xf>
    <xf numFmtId="0" fontId="11" fillId="2" borderId="40" xfId="0" applyFont="1" applyFill="1" applyBorder="1" applyAlignment="1">
      <alignment horizontal="center" vertical="center" wrapText="1" shrinkToFit="1"/>
    </xf>
    <xf numFmtId="14" fontId="11" fillId="2" borderId="39" xfId="0" applyNumberFormat="1" applyFont="1" applyFill="1" applyBorder="1" applyAlignment="1">
      <alignment horizontal="center" vertical="center" shrinkToFit="1"/>
    </xf>
    <xf numFmtId="14" fontId="11" fillId="2" borderId="40" xfId="0" applyNumberFormat="1" applyFont="1" applyFill="1" applyBorder="1" applyAlignment="1">
      <alignment horizontal="center" vertical="center" shrinkToFit="1"/>
    </xf>
    <xf numFmtId="0" fontId="11" fillId="2" borderId="39" xfId="0" applyFont="1" applyFill="1" applyBorder="1" applyAlignment="1">
      <alignment horizontal="center" vertical="center"/>
    </xf>
    <xf numFmtId="0" fontId="11" fillId="2" borderId="40" xfId="0" applyFont="1" applyFill="1" applyBorder="1" applyAlignment="1">
      <alignment horizontal="center" vertical="center"/>
    </xf>
    <xf numFmtId="0" fontId="12" fillId="2" borderId="9" xfId="0" applyFont="1" applyFill="1" applyBorder="1" applyAlignment="1">
      <alignment horizontal="center" vertical="center"/>
    </xf>
    <xf numFmtId="0" fontId="8" fillId="2" borderId="9" xfId="0" applyFont="1" applyFill="1" applyBorder="1" applyAlignment="1">
      <alignment horizontal="center" vertical="center"/>
    </xf>
    <xf numFmtId="14" fontId="8" fillId="0" borderId="0" xfId="0" applyNumberFormat="1" applyFont="1" applyAlignment="1">
      <alignment horizontal="center"/>
    </xf>
    <xf numFmtId="0" fontId="11" fillId="0" borderId="41" xfId="0" applyFont="1" applyBorder="1" applyAlignment="1">
      <alignment horizontal="center" vertical="center" shrinkToFit="1"/>
    </xf>
    <xf numFmtId="0" fontId="11" fillId="0" borderId="42" xfId="0" applyFont="1" applyBorder="1" applyAlignment="1">
      <alignment horizontal="center" vertical="center" shrinkToFit="1"/>
    </xf>
    <xf numFmtId="0" fontId="11" fillId="0" borderId="11" xfId="0" applyFont="1" applyBorder="1" applyAlignment="1">
      <alignment horizontal="center" vertical="center" shrinkToFit="1"/>
    </xf>
    <xf numFmtId="0" fontId="11" fillId="0" borderId="43" xfId="0" applyFont="1" applyBorder="1" applyAlignment="1">
      <alignment horizontal="center" vertical="center" shrinkToFit="1"/>
    </xf>
    <xf numFmtId="0" fontId="20" fillId="0" borderId="7" xfId="0" applyFont="1" applyBorder="1" applyAlignment="1">
      <alignment horizontal="left" indent="1"/>
    </xf>
    <xf numFmtId="0" fontId="20" fillId="0" borderId="25" xfId="0" applyFont="1" applyBorder="1" applyAlignment="1">
      <alignment horizontal="left" indent="1"/>
    </xf>
    <xf numFmtId="0" fontId="24" fillId="0" borderId="0" xfId="0" applyFont="1" applyAlignment="1">
      <alignment horizontal="center"/>
    </xf>
    <xf numFmtId="0" fontId="20" fillId="0" borderId="23" xfId="0" applyFont="1" applyBorder="1" applyAlignment="1">
      <alignment horizontal="center" vertical="center"/>
    </xf>
    <xf numFmtId="0" fontId="20" fillId="0" borderId="49" xfId="0" applyFont="1" applyBorder="1" applyAlignment="1">
      <alignment horizontal="center" vertical="center"/>
    </xf>
    <xf numFmtId="0" fontId="20" fillId="0" borderId="46" xfId="0" applyFont="1" applyBorder="1" applyAlignment="1">
      <alignment horizontal="center" vertical="center"/>
    </xf>
    <xf numFmtId="0" fontId="21" fillId="5" borderId="27" xfId="0" applyFont="1" applyFill="1" applyBorder="1" applyAlignment="1">
      <alignment horizontal="center"/>
    </xf>
    <xf numFmtId="0" fontId="21" fillId="5" borderId="57" xfId="0" applyFont="1" applyFill="1" applyBorder="1" applyAlignment="1">
      <alignment horizontal="center"/>
    </xf>
    <xf numFmtId="0" fontId="20" fillId="0" borderId="13" xfId="0" applyFont="1" applyBorder="1" applyAlignment="1">
      <alignment horizontal="left" indent="1"/>
    </xf>
    <xf numFmtId="0" fontId="20" fillId="0" borderId="58" xfId="0" applyFont="1" applyBorder="1" applyAlignment="1">
      <alignment horizontal="left" indent="1"/>
    </xf>
    <xf numFmtId="0" fontId="20" fillId="0" borderId="5" xfId="0" applyFont="1" applyBorder="1" applyAlignment="1">
      <alignment horizontal="left" indent="1"/>
    </xf>
    <xf numFmtId="0" fontId="20" fillId="0" borderId="18" xfId="0" applyFont="1" applyBorder="1" applyAlignment="1">
      <alignment horizontal="left" indent="1"/>
    </xf>
    <xf numFmtId="0" fontId="20" fillId="0" borderId="58" xfId="0" applyFont="1" applyBorder="1" applyAlignment="1">
      <alignment horizontal="center" vertical="center"/>
    </xf>
    <xf numFmtId="0" fontId="8" fillId="0" borderId="0" xfId="0" applyFont="1" applyAlignment="1">
      <alignment horizontal="center"/>
    </xf>
    <xf numFmtId="0" fontId="12" fillId="2" borderId="19" xfId="0" applyFont="1" applyFill="1" applyBorder="1" applyAlignment="1">
      <alignment horizontal="center" vertical="center"/>
    </xf>
    <xf numFmtId="0" fontId="13" fillId="0" borderId="19" xfId="0" applyFont="1" applyBorder="1" applyAlignment="1">
      <alignment horizontal="center" vertical="center"/>
    </xf>
    <xf numFmtId="0" fontId="10" fillId="0" borderId="80" xfId="0" applyFont="1" applyBorder="1" applyAlignment="1">
      <alignment horizontal="left" vertical="center"/>
    </xf>
    <xf numFmtId="0" fontId="10" fillId="0" borderId="67" xfId="0" applyFont="1" applyBorder="1" applyAlignment="1">
      <alignment horizontal="center" vertical="center"/>
    </xf>
    <xf numFmtId="0" fontId="10" fillId="0" borderId="67" xfId="0" applyFont="1" applyBorder="1" applyAlignment="1">
      <alignment horizontal="center" vertical="center" shrinkToFit="1"/>
    </xf>
    <xf numFmtId="0" fontId="8" fillId="0" borderId="31" xfId="0" applyFont="1" applyBorder="1" applyAlignment="1">
      <alignment horizontal="center" vertical="center"/>
    </xf>
    <xf numFmtId="0" fontId="8" fillId="0" borderId="65" xfId="0" applyFont="1" applyBorder="1" applyAlignment="1">
      <alignment horizontal="center" vertical="center"/>
    </xf>
    <xf numFmtId="0" fontId="8" fillId="0" borderId="30" xfId="0" applyFont="1" applyBorder="1" applyAlignment="1">
      <alignment horizontal="center" vertical="center"/>
    </xf>
    <xf numFmtId="14" fontId="8" fillId="0" borderId="31" xfId="0" applyNumberFormat="1" applyFont="1" applyBorder="1" applyAlignment="1">
      <alignment horizontal="center" vertical="center"/>
    </xf>
    <xf numFmtId="14" fontId="8" fillId="0" borderId="65" xfId="0" applyNumberFormat="1" applyFont="1" applyBorder="1" applyAlignment="1">
      <alignment horizontal="center" vertical="center"/>
    </xf>
    <xf numFmtId="14" fontId="8" fillId="0" borderId="30" xfId="0" applyNumberFormat="1" applyFont="1" applyBorder="1" applyAlignment="1">
      <alignment horizontal="center" vertical="center"/>
    </xf>
    <xf numFmtId="0" fontId="8" fillId="2" borderId="50" xfId="0" applyFont="1" applyFill="1" applyBorder="1" applyAlignment="1">
      <alignment horizontal="center" vertical="center" shrinkToFit="1"/>
    </xf>
    <xf numFmtId="0" fontId="8" fillId="2" borderId="51" xfId="0" applyFont="1" applyFill="1" applyBorder="1" applyAlignment="1">
      <alignment horizontal="center" vertical="center" shrinkToFit="1"/>
    </xf>
    <xf numFmtId="0" fontId="8" fillId="2" borderId="16" xfId="0" applyFont="1" applyFill="1" applyBorder="1" applyAlignment="1">
      <alignment horizontal="center" vertical="center" shrinkToFit="1"/>
    </xf>
    <xf numFmtId="0" fontId="8" fillId="2" borderId="52" xfId="0" applyFont="1" applyFill="1" applyBorder="1" applyAlignment="1">
      <alignment horizontal="center" vertical="center" shrinkToFit="1"/>
    </xf>
    <xf numFmtId="0" fontId="10" fillId="4" borderId="19" xfId="0" applyFont="1" applyFill="1" applyBorder="1" applyAlignment="1">
      <alignment horizontal="center" vertical="center" shrinkToFit="1"/>
    </xf>
    <xf numFmtId="0" fontId="10" fillId="4" borderId="19" xfId="0" applyFont="1" applyFill="1" applyBorder="1" applyAlignment="1">
      <alignment horizontal="center" vertical="center"/>
    </xf>
    <xf numFmtId="0" fontId="8" fillId="0" borderId="11" xfId="0" applyFont="1" applyBorder="1" applyAlignment="1">
      <alignment horizontal="center" vertical="center" wrapText="1"/>
    </xf>
    <xf numFmtId="0" fontId="8" fillId="0" borderId="43" xfId="0" applyFont="1" applyBorder="1" applyAlignment="1">
      <alignment horizontal="center" vertical="center" wrapText="1"/>
    </xf>
    <xf numFmtId="0" fontId="8" fillId="5" borderId="11" xfId="0" applyFont="1" applyFill="1" applyBorder="1" applyAlignment="1">
      <alignment horizontal="center" vertical="center" wrapText="1" shrinkToFit="1"/>
    </xf>
    <xf numFmtId="0" fontId="8" fillId="5" borderId="43" xfId="0" applyFont="1" applyFill="1" applyBorder="1" applyAlignment="1">
      <alignment horizontal="center" vertical="center" wrapText="1" shrinkToFit="1"/>
    </xf>
    <xf numFmtId="0" fontId="8" fillId="2" borderId="16" xfId="0" applyFont="1" applyFill="1" applyBorder="1" applyAlignment="1">
      <alignment horizontal="center" vertical="center" wrapText="1" shrinkToFit="1"/>
    </xf>
    <xf numFmtId="0" fontId="8" fillId="2" borderId="52" xfId="0" applyFont="1" applyFill="1" applyBorder="1" applyAlignment="1">
      <alignment horizontal="center" vertical="center" wrapText="1" shrinkToFit="1"/>
    </xf>
    <xf numFmtId="0" fontId="8" fillId="2" borderId="11" xfId="0" applyFont="1" applyFill="1" applyBorder="1" applyAlignment="1">
      <alignment horizontal="center" vertical="center" shrinkToFit="1"/>
    </xf>
    <xf numFmtId="0" fontId="8" fillId="2" borderId="43" xfId="0" applyFont="1" applyFill="1" applyBorder="1" applyAlignment="1">
      <alignment horizontal="center" vertical="center" shrinkToFit="1"/>
    </xf>
    <xf numFmtId="0" fontId="8" fillId="2" borderId="11" xfId="0" applyFont="1" applyFill="1" applyBorder="1" applyAlignment="1">
      <alignment horizontal="center" vertical="center" wrapText="1" shrinkToFit="1"/>
    </xf>
    <xf numFmtId="0" fontId="8" fillId="2" borderId="43" xfId="0" applyFont="1" applyFill="1" applyBorder="1" applyAlignment="1">
      <alignment horizontal="center" vertical="center" wrapText="1" shrinkToFit="1"/>
    </xf>
    <xf numFmtId="14" fontId="10" fillId="0" borderId="67" xfId="0" applyNumberFormat="1" applyFont="1" applyBorder="1" applyAlignment="1">
      <alignment horizontal="center" vertical="center" shrinkToFit="1"/>
    </xf>
    <xf numFmtId="0" fontId="8" fillId="4" borderId="19" xfId="0" applyFont="1" applyFill="1" applyBorder="1" applyAlignment="1">
      <alignment horizontal="center" vertical="center"/>
    </xf>
    <xf numFmtId="14" fontId="8" fillId="2" borderId="16" xfId="0" applyNumberFormat="1" applyFont="1" applyFill="1" applyBorder="1" applyAlignment="1">
      <alignment horizontal="center" vertical="center" shrinkToFit="1"/>
    </xf>
    <xf numFmtId="14" fontId="8" fillId="2" borderId="52" xfId="0" applyNumberFormat="1" applyFont="1" applyFill="1" applyBorder="1" applyAlignment="1">
      <alignment horizontal="center" vertical="center" shrinkToFit="1"/>
    </xf>
    <xf numFmtId="0" fontId="8" fillId="2" borderId="16" xfId="0" applyFont="1" applyFill="1" applyBorder="1" applyAlignment="1">
      <alignment horizontal="center" vertical="center"/>
    </xf>
    <xf numFmtId="0" fontId="8" fillId="2" borderId="52" xfId="0" applyFont="1" applyFill="1" applyBorder="1" applyAlignment="1">
      <alignment horizontal="center" vertical="center"/>
    </xf>
    <xf numFmtId="0" fontId="10" fillId="0" borderId="67" xfId="0" applyFont="1" applyBorder="1" applyAlignment="1">
      <alignment horizontal="left" vertical="center" indent="1"/>
    </xf>
    <xf numFmtId="0" fontId="10" fillId="0" borderId="13" xfId="0" applyFont="1" applyBorder="1" applyAlignment="1">
      <alignment horizontal="left" vertical="center" indent="1"/>
    </xf>
    <xf numFmtId="0" fontId="10" fillId="0" borderId="13" xfId="0" applyFont="1" applyBorder="1" applyAlignment="1">
      <alignment horizontal="center" vertical="center"/>
    </xf>
    <xf numFmtId="0" fontId="10" fillId="0" borderId="13" xfId="0" applyFont="1" applyBorder="1" applyAlignment="1">
      <alignment horizontal="center" vertical="center" shrinkToFit="1"/>
    </xf>
    <xf numFmtId="0" fontId="10" fillId="0" borderId="80" xfId="0" applyFont="1" applyBorder="1" applyAlignment="1">
      <alignment horizontal="center" vertical="center"/>
    </xf>
    <xf numFmtId="0" fontId="10" fillId="0" borderId="81" xfId="0" applyFont="1" applyBorder="1" applyAlignment="1">
      <alignment horizontal="center" vertical="center"/>
    </xf>
    <xf numFmtId="0" fontId="8" fillId="5" borderId="16" xfId="0" applyFont="1" applyFill="1" applyBorder="1" applyAlignment="1">
      <alignment horizontal="center" vertical="center"/>
    </xf>
    <xf numFmtId="0" fontId="8" fillId="5" borderId="52" xfId="0" applyFont="1" applyFill="1" applyBorder="1" applyAlignment="1">
      <alignment horizontal="center" vertical="center"/>
    </xf>
    <xf numFmtId="0" fontId="25" fillId="2" borderId="16" xfId="0" applyFont="1" applyFill="1" applyBorder="1" applyAlignment="1">
      <alignment horizontal="center" vertical="center"/>
    </xf>
    <xf numFmtId="0" fontId="25" fillId="2" borderId="52" xfId="0" applyFont="1" applyFill="1" applyBorder="1" applyAlignment="1">
      <alignment horizontal="center" vertical="center"/>
    </xf>
    <xf numFmtId="0" fontId="8" fillId="5" borderId="62" xfId="0" applyFont="1" applyFill="1" applyBorder="1" applyAlignment="1">
      <alignment horizontal="center" vertical="center"/>
    </xf>
    <xf numFmtId="0" fontId="8" fillId="5" borderId="55" xfId="0" applyFont="1" applyFill="1" applyBorder="1" applyAlignment="1">
      <alignment horizontal="center" vertical="center"/>
    </xf>
    <xf numFmtId="0" fontId="8" fillId="5" borderId="56" xfId="0" applyFont="1" applyFill="1" applyBorder="1" applyAlignment="1">
      <alignment horizontal="center" vertical="center"/>
    </xf>
    <xf numFmtId="14" fontId="10" fillId="0" borderId="13" xfId="0" applyNumberFormat="1" applyFont="1" applyBorder="1" applyAlignment="1">
      <alignment horizontal="center" vertical="center" shrinkToFit="1"/>
    </xf>
    <xf numFmtId="0" fontId="10" fillId="0" borderId="67" xfId="0" applyFont="1" applyBorder="1" applyAlignment="1">
      <alignment horizontal="left" vertical="center"/>
    </xf>
    <xf numFmtId="0" fontId="10" fillId="0" borderId="13" xfId="0" applyFont="1" applyBorder="1" applyAlignment="1">
      <alignment horizontal="left" vertical="center"/>
    </xf>
    <xf numFmtId="0" fontId="10" fillId="0" borderId="19" xfId="155" applyFont="1" applyBorder="1" applyAlignment="1">
      <alignment horizontal="center" vertical="center" shrinkToFit="1"/>
    </xf>
    <xf numFmtId="0" fontId="8" fillId="0" borderId="19" xfId="155" applyFont="1" applyBorder="1" applyAlignment="1">
      <alignment horizontal="center" vertical="center"/>
    </xf>
    <xf numFmtId="0" fontId="13" fillId="0" borderId="19" xfId="155" quotePrefix="1" applyFont="1" applyBorder="1" applyAlignment="1">
      <alignment horizontal="center" vertical="center" wrapText="1"/>
    </xf>
    <xf numFmtId="0" fontId="13" fillId="0" borderId="19" xfId="155" applyFont="1" applyBorder="1" applyAlignment="1">
      <alignment horizontal="center" vertical="center" wrapText="1"/>
    </xf>
    <xf numFmtId="14" fontId="10" fillId="0" borderId="19" xfId="155" applyNumberFormat="1" applyFont="1" applyBorder="1" applyAlignment="1">
      <alignment horizontal="center" vertical="center" shrinkToFit="1"/>
    </xf>
    <xf numFmtId="14" fontId="10" fillId="0" borderId="19" xfId="155" applyNumberFormat="1" applyFont="1" applyBorder="1" applyAlignment="1">
      <alignment horizontal="center" vertical="center"/>
    </xf>
    <xf numFmtId="0" fontId="29" fillId="0" borderId="19" xfId="155" applyFont="1" applyBorder="1" applyAlignment="1">
      <alignment horizontal="center" vertical="center" shrinkToFit="1"/>
    </xf>
    <xf numFmtId="0" fontId="25" fillId="0" borderId="16" xfId="155" applyFont="1" applyBorder="1" applyAlignment="1">
      <alignment horizontal="center" vertical="center"/>
    </xf>
    <xf numFmtId="0" fontId="25" fillId="0" borderId="12" xfId="155" applyFont="1" applyBorder="1" applyAlignment="1">
      <alignment horizontal="center" vertical="center"/>
    </xf>
    <xf numFmtId="0" fontId="8" fillId="0" borderId="31" xfId="155" applyFont="1" applyBorder="1" applyAlignment="1">
      <alignment horizontal="center"/>
    </xf>
    <xf numFmtId="0" fontId="8" fillId="0" borderId="65" xfId="155" applyFont="1" applyBorder="1" applyAlignment="1">
      <alignment horizontal="center"/>
    </xf>
    <xf numFmtId="0" fontId="8" fillId="0" borderId="30" xfId="155" applyFont="1" applyBorder="1" applyAlignment="1">
      <alignment horizontal="center"/>
    </xf>
    <xf numFmtId="14" fontId="10" fillId="0" borderId="31" xfId="155" applyNumberFormat="1" applyFont="1" applyBorder="1" applyAlignment="1">
      <alignment horizontal="center"/>
    </xf>
    <xf numFmtId="0" fontId="10" fillId="0" borderId="30" xfId="155" applyFont="1" applyBorder="1" applyAlignment="1">
      <alignment horizontal="center"/>
    </xf>
    <xf numFmtId="0" fontId="9" fillId="0" borderId="0" xfId="155" applyFont="1" applyAlignment="1">
      <alignment horizontal="center"/>
    </xf>
    <xf numFmtId="0" fontId="9" fillId="0" borderId="0" xfId="155" applyFont="1" applyAlignment="1">
      <alignment horizontal="center" wrapText="1"/>
    </xf>
    <xf numFmtId="0" fontId="8" fillId="0" borderId="50" xfId="155" applyFont="1" applyBorder="1" applyAlignment="1">
      <alignment horizontal="center" vertical="center" shrinkToFit="1"/>
    </xf>
    <xf numFmtId="0" fontId="8" fillId="0" borderId="32" xfId="155" applyFont="1" applyBorder="1" applyAlignment="1">
      <alignment horizontal="center" vertical="center" shrinkToFit="1"/>
    </xf>
    <xf numFmtId="0" fontId="8" fillId="0" borderId="16" xfId="155" applyFont="1" applyBorder="1" applyAlignment="1">
      <alignment horizontal="center" vertical="center" shrinkToFit="1"/>
    </xf>
    <xf numFmtId="0" fontId="8" fillId="0" borderId="12" xfId="155" applyFont="1" applyBorder="1" applyAlignment="1">
      <alignment horizontal="center" vertical="center" shrinkToFit="1"/>
    </xf>
    <xf numFmtId="0" fontId="8" fillId="0" borderId="16" xfId="155" applyFont="1" applyBorder="1" applyAlignment="1">
      <alignment horizontal="center" vertical="center" wrapText="1" shrinkToFit="1"/>
    </xf>
    <xf numFmtId="0" fontId="8" fillId="0" borderId="12" xfId="155" applyFont="1" applyBorder="1" applyAlignment="1">
      <alignment horizontal="center" vertical="center" wrapText="1" shrinkToFit="1"/>
    </xf>
    <xf numFmtId="0" fontId="8" fillId="0" borderId="11" xfId="155" applyFont="1" applyBorder="1" applyAlignment="1">
      <alignment horizontal="center" vertical="center" shrinkToFit="1"/>
    </xf>
    <xf numFmtId="0" fontId="8" fillId="0" borderId="67" xfId="155" applyFont="1" applyBorder="1" applyAlignment="1">
      <alignment horizontal="center" vertical="center" shrinkToFit="1"/>
    </xf>
    <xf numFmtId="0" fontId="8" fillId="0" borderId="11" xfId="155" applyFont="1" applyBorder="1" applyAlignment="1">
      <alignment horizontal="center" vertical="center" wrapText="1" shrinkToFit="1"/>
    </xf>
    <xf numFmtId="0" fontId="8" fillId="0" borderId="11" xfId="155" applyFont="1" applyBorder="1" applyAlignment="1">
      <alignment horizontal="center" vertical="center" wrapText="1"/>
    </xf>
    <xf numFmtId="0" fontId="8" fillId="0" borderId="67" xfId="155" applyFont="1" applyBorder="1" applyAlignment="1">
      <alignment horizontal="center" vertical="center" wrapText="1"/>
    </xf>
    <xf numFmtId="14" fontId="8" fillId="0" borderId="16" xfId="155" applyNumberFormat="1" applyFont="1" applyBorder="1" applyAlignment="1">
      <alignment horizontal="center" vertical="center" shrinkToFit="1"/>
    </xf>
    <xf numFmtId="14" fontId="8" fillId="0" borderId="12" xfId="155" applyNumberFormat="1" applyFont="1" applyBorder="1" applyAlignment="1">
      <alignment horizontal="center" vertical="center" shrinkToFit="1"/>
    </xf>
    <xf numFmtId="0" fontId="8" fillId="0" borderId="16" xfId="155" applyFont="1" applyBorder="1" applyAlignment="1">
      <alignment horizontal="center" vertical="center"/>
    </xf>
    <xf numFmtId="0" fontId="8" fillId="0" borderId="12" xfId="155" applyFont="1" applyBorder="1" applyAlignment="1">
      <alignment horizontal="center" vertical="center"/>
    </xf>
    <xf numFmtId="0" fontId="74" fillId="0" borderId="12" xfId="0" applyFont="1" applyBorder="1" applyAlignment="1">
      <alignment horizontal="center" vertical="center"/>
    </xf>
    <xf numFmtId="0" fontId="74" fillId="0" borderId="75" xfId="0" applyFont="1" applyBorder="1" applyAlignment="1">
      <alignment horizontal="center" vertical="center"/>
    </xf>
    <xf numFmtId="0" fontId="8" fillId="0" borderId="19" xfId="0" applyFont="1" applyBorder="1" applyAlignment="1">
      <alignment horizontal="center"/>
    </xf>
    <xf numFmtId="14" fontId="8" fillId="0" borderId="19" xfId="0" applyNumberFormat="1" applyFont="1" applyBorder="1" applyAlignment="1">
      <alignment horizontal="center"/>
    </xf>
    <xf numFmtId="0" fontId="74" fillId="0" borderId="73" xfId="0" applyFont="1" applyBorder="1" applyAlignment="1">
      <alignment horizontal="center" vertical="center"/>
    </xf>
    <xf numFmtId="0" fontId="74" fillId="0" borderId="76" xfId="0" applyFont="1" applyBorder="1" applyAlignment="1">
      <alignment horizontal="center" vertical="center"/>
    </xf>
    <xf numFmtId="0" fontId="79" fillId="5" borderId="72" xfId="0" applyFont="1" applyFill="1" applyBorder="1" applyAlignment="1">
      <alignment horizontal="center" vertical="center"/>
    </xf>
    <xf numFmtId="0" fontId="74" fillId="5" borderId="32" xfId="0" applyFont="1" applyFill="1" applyBorder="1" applyAlignment="1">
      <alignment horizontal="center" vertical="center"/>
    </xf>
    <xf numFmtId="0" fontId="74" fillId="5" borderId="77" xfId="0" applyFont="1" applyFill="1" applyBorder="1" applyAlignment="1">
      <alignment horizontal="center" vertical="center"/>
    </xf>
    <xf numFmtId="0" fontId="74" fillId="0" borderId="12" xfId="0" applyFont="1" applyBorder="1" applyAlignment="1">
      <alignment horizontal="center" vertical="center" wrapText="1"/>
    </xf>
    <xf numFmtId="0" fontId="74" fillId="0" borderId="75" xfId="0" applyFont="1" applyBorder="1" applyAlignment="1">
      <alignment horizontal="center" vertical="center" wrapText="1"/>
    </xf>
    <xf numFmtId="0" fontId="76" fillId="6" borderId="39" xfId="0" applyFont="1" applyFill="1" applyBorder="1" applyAlignment="1">
      <alignment horizontal="center" vertical="center" wrapText="1"/>
    </xf>
    <xf numFmtId="0" fontId="76" fillId="6" borderId="40" xfId="0" applyFont="1" applyFill="1" applyBorder="1" applyAlignment="1">
      <alignment horizontal="center" vertical="center" wrapText="1"/>
    </xf>
    <xf numFmtId="0" fontId="76" fillId="6" borderId="71" xfId="0" applyFont="1" applyFill="1" applyBorder="1" applyAlignment="1">
      <alignment horizontal="center" vertical="center"/>
    </xf>
    <xf numFmtId="0" fontId="10" fillId="3" borderId="19" xfId="155" applyFont="1" applyFill="1" applyBorder="1" applyAlignment="1">
      <alignment horizontal="center" vertical="center" shrinkToFit="1"/>
    </xf>
    <xf numFmtId="49" fontId="10" fillId="3" borderId="19" xfId="155" applyNumberFormat="1" applyFont="1" applyFill="1" applyBorder="1" applyAlignment="1">
      <alignment horizontal="center" vertical="center" shrinkToFit="1"/>
    </xf>
    <xf numFmtId="0" fontId="23" fillId="8" borderId="5" xfId="0" applyFont="1" applyFill="1" applyBorder="1" applyAlignment="1">
      <alignment horizontal="left" vertical="center"/>
    </xf>
    <xf numFmtId="0" fontId="70" fillId="11" borderId="5" xfId="0" applyFont="1" applyFill="1" applyBorder="1" applyAlignment="1">
      <alignment horizontal="left" vertical="center" shrinkToFit="1"/>
    </xf>
    <xf numFmtId="3" fontId="71" fillId="11" borderId="5" xfId="157" applyNumberFormat="1" applyFont="1" applyFill="1" applyBorder="1" applyAlignment="1">
      <alignment horizontal="left" vertical="center"/>
    </xf>
    <xf numFmtId="0" fontId="10" fillId="11" borderId="5" xfId="0" applyFont="1" applyFill="1" applyBorder="1" applyAlignment="1">
      <alignment horizontal="left" vertical="center"/>
    </xf>
    <xf numFmtId="0" fontId="10" fillId="11" borderId="4" xfId="0" applyFont="1" applyFill="1" applyBorder="1" applyAlignment="1">
      <alignment horizontal="left"/>
    </xf>
    <xf numFmtId="0" fontId="10" fillId="11" borderId="5" xfId="0" applyFont="1" applyFill="1" applyBorder="1" applyAlignment="1">
      <alignment horizontal="center"/>
    </xf>
    <xf numFmtId="0" fontId="10" fillId="11" borderId="5" xfId="0" applyFont="1" applyFill="1" applyBorder="1" applyAlignment="1">
      <alignment horizontal="center" vertical="center" shrinkToFit="1"/>
    </xf>
    <xf numFmtId="14" fontId="10" fillId="11" borderId="5" xfId="0" applyNumberFormat="1" applyFont="1" applyFill="1" applyBorder="1" applyAlignment="1">
      <alignment horizontal="center" vertical="center" shrinkToFit="1"/>
    </xf>
    <xf numFmtId="0" fontId="10" fillId="11" borderId="5" xfId="0" applyFont="1" applyFill="1" applyBorder="1" applyAlignment="1">
      <alignment horizontal="left" vertical="center" shrinkToFit="1"/>
    </xf>
    <xf numFmtId="0" fontId="10" fillId="11" borderId="5" xfId="0" applyFont="1" applyFill="1" applyBorder="1" applyAlignment="1">
      <alignment horizontal="left" indent="1"/>
    </xf>
    <xf numFmtId="0" fontId="10" fillId="11" borderId="22" xfId="0" applyFont="1" applyFill="1" applyBorder="1" applyAlignment="1">
      <alignment horizontal="left" vertical="center"/>
    </xf>
    <xf numFmtId="0" fontId="10" fillId="11" borderId="5" xfId="0" applyFont="1" applyFill="1" applyBorder="1" applyAlignment="1">
      <alignment horizontal="left" vertical="top" wrapText="1"/>
    </xf>
    <xf numFmtId="0" fontId="70" fillId="4" borderId="5" xfId="0" applyFont="1" applyFill="1" applyBorder="1" applyAlignment="1">
      <alignment horizontal="left" vertical="center" shrinkToFit="1"/>
    </xf>
    <xf numFmtId="0" fontId="70" fillId="4" borderId="5" xfId="0" applyFont="1" applyFill="1" applyBorder="1" applyAlignment="1">
      <alignment horizontal="left" vertical="center"/>
    </xf>
    <xf numFmtId="0" fontId="8" fillId="11" borderId="19" xfId="0" applyFont="1" applyFill="1" applyBorder="1" applyAlignment="1">
      <alignment horizontal="center" vertical="center" wrapText="1"/>
    </xf>
    <xf numFmtId="0" fontId="10" fillId="11" borderId="20" xfId="0" applyFont="1" applyFill="1" applyBorder="1" applyAlignment="1">
      <alignment horizontal="left"/>
    </xf>
    <xf numFmtId="0" fontId="10" fillId="11" borderId="22" xfId="0" applyFont="1" applyFill="1" applyBorder="1" applyAlignment="1">
      <alignment horizontal="center"/>
    </xf>
    <xf numFmtId="0" fontId="10" fillId="11" borderId="22" xfId="0" applyFont="1" applyFill="1" applyBorder="1" applyAlignment="1">
      <alignment horizontal="center" vertical="center" shrinkToFit="1"/>
    </xf>
    <xf numFmtId="14" fontId="10" fillId="11" borderId="22" xfId="0" applyNumberFormat="1" applyFont="1" applyFill="1" applyBorder="1" applyAlignment="1">
      <alignment horizontal="center" vertical="center" shrinkToFit="1"/>
    </xf>
    <xf numFmtId="191" fontId="10" fillId="11" borderId="22" xfId="0" applyNumberFormat="1" applyFont="1" applyFill="1" applyBorder="1" applyAlignment="1">
      <alignment horizontal="left" vertical="center"/>
    </xf>
    <xf numFmtId="14" fontId="10" fillId="11" borderId="22" xfId="0" applyNumberFormat="1" applyFont="1" applyFill="1" applyBorder="1" applyAlignment="1">
      <alignment horizontal="left" vertical="center" shrinkToFit="1"/>
    </xf>
    <xf numFmtId="0" fontId="10" fillId="11" borderId="22" xfId="0" applyFont="1" applyFill="1" applyBorder="1" applyAlignment="1">
      <alignment horizontal="left" indent="1"/>
    </xf>
    <xf numFmtId="0" fontId="10" fillId="11" borderId="22" xfId="0" applyFont="1" applyFill="1" applyBorder="1" applyAlignment="1">
      <alignment horizontal="left"/>
    </xf>
    <xf numFmtId="0" fontId="15" fillId="11" borderId="74" xfId="0" applyFont="1" applyFill="1" applyBorder="1" applyAlignment="1">
      <alignment horizontal="left"/>
    </xf>
    <xf numFmtId="0" fontId="10" fillId="11" borderId="22" xfId="0" applyFont="1" applyFill="1" applyBorder="1" applyAlignment="1">
      <alignment horizontal="left" vertical="center" shrinkToFit="1"/>
    </xf>
    <xf numFmtId="0" fontId="10" fillId="11" borderId="5" xfId="0" applyFont="1" applyFill="1" applyBorder="1" applyAlignment="1">
      <alignment horizontal="left"/>
    </xf>
    <xf numFmtId="0" fontId="15" fillId="11" borderId="68" xfId="0" applyFont="1" applyFill="1" applyBorder="1" applyAlignment="1">
      <alignment horizontal="left"/>
    </xf>
    <xf numFmtId="0" fontId="10" fillId="11" borderId="20" xfId="0" applyFont="1" applyFill="1" applyBorder="1" applyAlignment="1">
      <alignment horizontal="center" vertical="center"/>
    </xf>
    <xf numFmtId="0" fontId="10" fillId="11" borderId="22" xfId="0" applyFont="1" applyFill="1" applyBorder="1" applyAlignment="1">
      <alignment horizontal="center" vertical="center"/>
    </xf>
    <xf numFmtId="0" fontId="10" fillId="11" borderId="22" xfId="0" applyFont="1" applyFill="1" applyBorder="1" applyAlignment="1">
      <alignment horizontal="center" vertical="center" shrinkToFit="1"/>
    </xf>
    <xf numFmtId="14" fontId="10" fillId="11" borderId="22" xfId="0" applyNumberFormat="1" applyFont="1" applyFill="1" applyBorder="1" applyAlignment="1">
      <alignment horizontal="center" vertical="center" shrinkToFit="1"/>
    </xf>
    <xf numFmtId="14" fontId="10" fillId="11" borderId="5" xfId="0" applyNumberFormat="1" applyFont="1" applyFill="1" applyBorder="1" applyAlignment="1">
      <alignment horizontal="left" vertical="top" wrapText="1" shrinkToFit="1"/>
    </xf>
    <xf numFmtId="0" fontId="10" fillId="11" borderId="5" xfId="0" applyFont="1" applyFill="1" applyBorder="1" applyAlignment="1">
      <alignment horizontal="left" vertical="top"/>
    </xf>
    <xf numFmtId="0" fontId="10" fillId="11" borderId="22" xfId="0" applyFont="1" applyFill="1" applyBorder="1" applyAlignment="1">
      <alignment horizontal="left" vertical="center"/>
    </xf>
    <xf numFmtId="14" fontId="10" fillId="11" borderId="5" xfId="0" applyNumberFormat="1" applyFont="1" applyFill="1" applyBorder="1" applyAlignment="1">
      <alignment horizontal="left" vertical="center"/>
    </xf>
    <xf numFmtId="0" fontId="10" fillId="11" borderId="20" xfId="0" applyFont="1" applyFill="1" applyBorder="1" applyAlignment="1">
      <alignment horizontal="left" vertical="center"/>
    </xf>
    <xf numFmtId="0" fontId="10" fillId="11" borderId="22" xfId="0" applyFont="1" applyFill="1" applyBorder="1" applyAlignment="1">
      <alignment vertical="center" wrapText="1" shrinkToFit="1"/>
    </xf>
    <xf numFmtId="0" fontId="10" fillId="11" borderId="22" xfId="0" applyFont="1" applyFill="1" applyBorder="1" applyAlignment="1">
      <alignment horizontal="left" vertical="center" indent="1"/>
    </xf>
    <xf numFmtId="0" fontId="10" fillId="11" borderId="5" xfId="0" applyFont="1" applyFill="1" applyBorder="1" applyAlignment="1">
      <alignment horizontal="center" vertical="center"/>
    </xf>
    <xf numFmtId="0" fontId="89" fillId="11" borderId="5" xfId="0" applyFont="1" applyFill="1" applyBorder="1" applyAlignment="1">
      <alignment horizontal="left"/>
    </xf>
    <xf numFmtId="14" fontId="10" fillId="11" borderId="5" xfId="0" applyNumberFormat="1" applyFont="1" applyFill="1" applyBorder="1" applyAlignment="1">
      <alignment horizontal="left" vertical="center" shrinkToFit="1"/>
    </xf>
    <xf numFmtId="0" fontId="10" fillId="11" borderId="5" xfId="0" applyFont="1" applyFill="1" applyBorder="1" applyAlignment="1">
      <alignment horizontal="center" vertical="center" wrapText="1" shrinkToFit="1"/>
    </xf>
    <xf numFmtId="0" fontId="10" fillId="11" borderId="4" xfId="0" applyFont="1" applyFill="1" applyBorder="1" applyAlignment="1">
      <alignment horizontal="left" vertical="center" shrinkToFit="1"/>
    </xf>
    <xf numFmtId="14" fontId="69" fillId="11" borderId="5" xfId="157" applyNumberFormat="1" applyFont="1" applyFill="1" applyBorder="1" applyAlignment="1">
      <alignment horizontal="left" vertical="center"/>
    </xf>
    <xf numFmtId="0" fontId="10" fillId="11" borderId="5" xfId="0" applyFont="1" applyFill="1" applyBorder="1" applyAlignment="1">
      <alignment horizontal="left" vertical="center" indent="1" shrinkToFit="1"/>
    </xf>
    <xf numFmtId="0" fontId="10" fillId="11" borderId="5" xfId="0" applyFont="1" applyFill="1" applyBorder="1" applyAlignment="1">
      <alignment horizontal="left" vertical="center" wrapText="1" shrinkToFit="1"/>
    </xf>
    <xf numFmtId="0" fontId="15" fillId="11" borderId="68" xfId="0" applyFont="1" applyFill="1" applyBorder="1" applyAlignment="1">
      <alignment horizontal="left" vertical="center" shrinkToFit="1"/>
    </xf>
    <xf numFmtId="0" fontId="81" fillId="4" borderId="5" xfId="0" applyFont="1" applyFill="1" applyBorder="1" applyAlignment="1">
      <alignment horizontal="left" vertical="center" shrinkToFit="1"/>
    </xf>
  </cellXfs>
  <cellStyles count="170">
    <cellStyle name="          _x000d__x000a_386grabber=AVGA.3GR_x000d_" xfId="2" xr:uid="{00000000-0005-0000-0000-000000000000}"/>
    <cellStyle name="          _x000d__x000a_386grabber=AVGA.3GR_x000d_ 2" xfId="3" xr:uid="{00000000-0005-0000-0000-000001000000}"/>
    <cellStyle name="          _x000d__x000a_386grabber=KSVGA.3GR" xfId="4" xr:uid="{00000000-0005-0000-0000-000002000000}"/>
    <cellStyle name="          _x000d__x000a_386grabber=vga.3gr_x000d__x000a_" xfId="5" xr:uid="{00000000-0005-0000-0000-000003000000}"/>
    <cellStyle name="          _x000d__x000a_386grabber=vga.3gr_x000d__x000a_ 2" xfId="6" xr:uid="{00000000-0005-0000-0000-000004000000}"/>
    <cellStyle name="          _x000d__x000a_mouse.drv=lmouse.drv" xfId="7" xr:uid="{00000000-0005-0000-0000-000005000000}"/>
    <cellStyle name="          _x000d__x000a_shell=progman.exe_x000d__x000a_m" xfId="8" xr:uid="{00000000-0005-0000-0000-000006000000}"/>
    <cellStyle name="          _x000d__x000a_shell=progman.exe_x000d__x000a_m 2" xfId="9" xr:uid="{00000000-0005-0000-0000-000007000000}"/>
    <cellStyle name=" 1" xfId="10" xr:uid="{00000000-0005-0000-0000-000008000000}"/>
    <cellStyle name="????_CASH FLOW " xfId="11" xr:uid="{00000000-0005-0000-0000-000009000000}"/>
    <cellStyle name="??_  FAB ??  " xfId="12" xr:uid="{00000000-0005-0000-0000-00000A000000}"/>
    <cellStyle name="?”´?_REV3 " xfId="13" xr:uid="{00000000-0005-0000-0000-00000B000000}"/>
    <cellStyle name="?e??A?_laroux_A??I2A?_BS&amp;IncStat_PL_S " xfId="14" xr:uid="{00000000-0005-0000-0000-00000C000000}"/>
    <cellStyle name="?마 [0]_CASH FLOW " xfId="15" xr:uid="{00000000-0005-0000-0000-00000D000000}"/>
    <cellStyle name="?마_CASH FLOW " xfId="16" xr:uid="{00000000-0005-0000-0000-00000E000000}"/>
    <cellStyle name="?핺_2Q97 dist.EOM " xfId="17" xr:uid="{00000000-0005-0000-0000-00000F000000}"/>
    <cellStyle name="_ITEM " xfId="18" xr:uid="{00000000-0005-0000-0000-000010000000}"/>
    <cellStyle name="≫o±O[0]_≫a×U " xfId="19" xr:uid="{00000000-0005-0000-0000-000011000000}"/>
    <cellStyle name="≫o±O_≫a×U " xfId="20" xr:uid="{00000000-0005-0000-0000-000012000000}"/>
    <cellStyle name="A???[0]_97 ?? " xfId="21" xr:uid="{00000000-0005-0000-0000-000013000000}"/>
    <cellStyle name="A???97 ?? " xfId="22" xr:uid="{00000000-0005-0000-0000-000014000000}"/>
    <cellStyle name="A???97?a?u? " xfId="23" xr:uid="{00000000-0005-0000-0000-000015000000}"/>
    <cellStyle name="A???97Ae?A? " xfId="24" xr:uid="{00000000-0005-0000-0000-000016000000}"/>
    <cellStyle name="A???98Ae?A? " xfId="25" xr:uid="{00000000-0005-0000-0000-000017000000}"/>
    <cellStyle name="A???AoAUAy캿C? " xfId="26" xr:uid="{00000000-0005-0000-0000-000018000000}"/>
    <cellStyle name="A???C?Ao_AoAUAy캿C? " xfId="27" xr:uid="{00000000-0005-0000-0000-000019000000}"/>
    <cellStyle name="A???CASH FLOW " xfId="28" xr:uid="{00000000-0005-0000-0000-00001A000000}"/>
    <cellStyle name="A??[0]_CASH FLOW " xfId="29" xr:uid="{00000000-0005-0000-0000-00001B000000}"/>
    <cellStyle name="A??CASH FLOW " xfId="30" xr:uid="{00000000-0005-0000-0000-00001C000000}"/>
    <cellStyle name="A??CASH FLOW  2" xfId="163" xr:uid="{00000000-0005-0000-0000-00001D000000}"/>
    <cellStyle name="A¨­￠￢￠O [0]_¨oCAuCoEⓒ÷ " xfId="31" xr:uid="{00000000-0005-0000-0000-00001E000000}"/>
    <cellStyle name="A¨­￠￢￠O_¨oCAuCoEⓒ÷ " xfId="32" xr:uid="{00000000-0005-0000-0000-00001F000000}"/>
    <cellStyle name="AeE- [0]_?c?A " xfId="33" xr:uid="{00000000-0005-0000-0000-000020000000}"/>
    <cellStyle name="AeE­ [0]_±a¼u¿￢¶o¼­ 2 " xfId="34" xr:uid="{00000000-0005-0000-0000-000021000000}"/>
    <cellStyle name="ÅëÈ­ [0]_½ÇÀûÇöÈ² " xfId="35" xr:uid="{00000000-0005-0000-0000-000022000000}"/>
    <cellStyle name="AeE­ [0]_¾c½A " xfId="36" xr:uid="{00000000-0005-0000-0000-000023000000}"/>
    <cellStyle name="AeE- [0]_4PART " xfId="37" xr:uid="{00000000-0005-0000-0000-000024000000}"/>
    <cellStyle name="AeE­ [0]_95³aAN°y¼o·R " xfId="38" xr:uid="{00000000-0005-0000-0000-000025000000}"/>
    <cellStyle name="AeE- [0]_953aAN줩y?o좵R " xfId="39" xr:uid="{00000000-0005-0000-0000-000026000000}"/>
    <cellStyle name="ÅëÈ­ [0]_Á¦Á¶1ºÎ1°ú ÇöÈ² " xfId="40" xr:uid="{00000000-0005-0000-0000-000027000000}"/>
    <cellStyle name="AeE­ [0]_A¾CO½A¼³ " xfId="41" xr:uid="{00000000-0005-0000-0000-000028000000}"/>
    <cellStyle name="AeE- [0]_C줩좲no줩 " xfId="42" xr:uid="{00000000-0005-0000-0000-000029000000}"/>
    <cellStyle name="ÅëÈ­ [0]_INQUIRY ¿µ¾÷ÃßÁø " xfId="43" xr:uid="{00000000-0005-0000-0000-00002A000000}"/>
    <cellStyle name="AeE­ [0]_INQUIRY ¿μ¾÷AßAø " xfId="44" xr:uid="{00000000-0005-0000-0000-00002B000000}"/>
    <cellStyle name="AeE?[0]_97 ?? " xfId="45" xr:uid="{00000000-0005-0000-0000-00002C000000}"/>
    <cellStyle name="AeE?97 ?? " xfId="46" xr:uid="{00000000-0005-0000-0000-00002D000000}"/>
    <cellStyle name="AeE?97?a?u? " xfId="47" xr:uid="{00000000-0005-0000-0000-00002E000000}"/>
    <cellStyle name="AeE?97Ae?A? " xfId="48" xr:uid="{00000000-0005-0000-0000-00002F000000}"/>
    <cellStyle name="AeE?98Ae?A? " xfId="49" xr:uid="{00000000-0005-0000-0000-000030000000}"/>
    <cellStyle name="AeE?AoAUAy캿C? " xfId="50" xr:uid="{00000000-0005-0000-0000-000031000000}"/>
    <cellStyle name="AeE?C?Ao_AoAUAy캿C? " xfId="51" xr:uid="{00000000-0005-0000-0000-000032000000}"/>
    <cellStyle name="AeE?CASH FLOW " xfId="52" xr:uid="{00000000-0005-0000-0000-000033000000}"/>
    <cellStyle name="AeE-_?c?A " xfId="53" xr:uid="{00000000-0005-0000-0000-000034000000}"/>
    <cellStyle name="AeE­_¸AAa¸AAa¿ø°¡ " xfId="54" xr:uid="{00000000-0005-0000-0000-000035000000}"/>
    <cellStyle name="ÅëÈ­_°ü¸®Ç×¸ñ_¾÷Á¾º° " xfId="55" xr:uid="{00000000-0005-0000-0000-000036000000}"/>
    <cellStyle name="AeE­_°u¸RC×¸n_¾÷A¾º° " xfId="56" xr:uid="{00000000-0005-0000-0000-000037000000}"/>
    <cellStyle name="ÅëÈ­_½ÇÀûÇöÈ² " xfId="57" xr:uid="{00000000-0005-0000-0000-000038000000}"/>
    <cellStyle name="AeE­_¾c½A " xfId="58" xr:uid="{00000000-0005-0000-0000-000039000000}"/>
    <cellStyle name="AeE-_4PART " xfId="59" xr:uid="{00000000-0005-0000-0000-00003A000000}"/>
    <cellStyle name="AeE­_95³aAN°y¼o·R " xfId="60" xr:uid="{00000000-0005-0000-0000-00003B000000}"/>
    <cellStyle name="AeE-_953aAN줩y?o좵R " xfId="61" xr:uid="{00000000-0005-0000-0000-00003C000000}"/>
    <cellStyle name="ÅëÈ­_Á¦Á¶1ºÎ1°ú ÇöÈ² " xfId="62" xr:uid="{00000000-0005-0000-0000-00003D000000}"/>
    <cellStyle name="AeE­_A¾CO½A¼³ " xfId="63" xr:uid="{00000000-0005-0000-0000-00003E000000}"/>
    <cellStyle name="AeE-_C줩좲no줩 " xfId="64" xr:uid="{00000000-0005-0000-0000-00003F000000}"/>
    <cellStyle name="ÅëÈ­_INQUIRY ¿µ¾÷ÃßÁø " xfId="65" xr:uid="{00000000-0005-0000-0000-000040000000}"/>
    <cellStyle name="AeE­_INQUIRY ¿μ¾÷AßAø " xfId="66" xr:uid="{00000000-0005-0000-0000-000041000000}"/>
    <cellStyle name="AÞ¸¶ [0]_±a¼u¿￢¶o¼­ 2 " xfId="67" xr:uid="{00000000-0005-0000-0000-000042000000}"/>
    <cellStyle name="ÄÞ¸¶ [0]_½ÇÀûÇöÈ² " xfId="68" xr:uid="{00000000-0005-0000-0000-000043000000}"/>
    <cellStyle name="AÞ¸¶ [0]_A¾CO½A¼³ " xfId="69" xr:uid="{00000000-0005-0000-0000-000044000000}"/>
    <cellStyle name="ÄÞ¸¶ [0]_INQUIRY ¿µ¾÷ÃßÁø " xfId="70" xr:uid="{00000000-0005-0000-0000-000045000000}"/>
    <cellStyle name="AÞ¸¶ [0]_INQUIRY ¿μ¾÷AßAø " xfId="71" xr:uid="{00000000-0005-0000-0000-000046000000}"/>
    <cellStyle name="AÞ¸¶_¸AAa¸AAa¿ø°¡ " xfId="72" xr:uid="{00000000-0005-0000-0000-000047000000}"/>
    <cellStyle name="ÄÞ¸¶_½ÇÀûÇöÈ² " xfId="73" xr:uid="{00000000-0005-0000-0000-000048000000}"/>
    <cellStyle name="AÞ¸¶_¾c½A " xfId="74" xr:uid="{00000000-0005-0000-0000-000049000000}"/>
    <cellStyle name="ÄÞ¸¶_INQUIRY ¿µ¾÷ÃßÁø " xfId="75" xr:uid="{00000000-0005-0000-0000-00004A000000}"/>
    <cellStyle name="AÞ¸¶_INQUIRY ¿μ¾÷AßAø " xfId="76" xr:uid="{00000000-0005-0000-0000-00004B000000}"/>
    <cellStyle name="AT좲? [0]_?c?A " xfId="77" xr:uid="{00000000-0005-0000-0000-00004C000000}"/>
    <cellStyle name="AT좲?_?c?A " xfId="78" xr:uid="{00000000-0005-0000-0000-00004D000000}"/>
    <cellStyle name="C?AO_?? " xfId="79" xr:uid="{00000000-0005-0000-0000-00004E000000}"/>
    <cellStyle name="C￥AØ_  FAB AIA¤  " xfId="80" xr:uid="{00000000-0005-0000-0000-00004F000000}"/>
    <cellStyle name="Ç¥ÁØ_¿¬±¸ÅõÀÚ " xfId="81" xr:uid="{00000000-0005-0000-0000-000050000000}"/>
    <cellStyle name="C￥AØ_¿¹≫e¿aA≫ " xfId="82" xr:uid="{00000000-0005-0000-0000-000051000000}"/>
    <cellStyle name="Ç¥ÁØ_0N-HANDLING " xfId="83" xr:uid="{00000000-0005-0000-0000-000052000000}"/>
    <cellStyle name="C￥AØ_¼±AoAc°i_1_³≫ºI°eE¹´e AßA¤A÷AI " xfId="84" xr:uid="{00000000-0005-0000-0000-000053000000}"/>
    <cellStyle name="Ç¥ÁØ_¼ÕÀÍÂ÷ÀÌ ¿øÀÎ " xfId="85" xr:uid="{00000000-0005-0000-0000-000054000000}"/>
    <cellStyle name="C￥AØ_¾÷A¾º° " xfId="86" xr:uid="{00000000-0005-0000-0000-000055000000}"/>
    <cellStyle name="Ç¥ÁØ_¾÷Á¾º° " xfId="87" xr:uid="{00000000-0005-0000-0000-000056000000}"/>
    <cellStyle name="C￥AØ_12¿u " xfId="88" xr:uid="{00000000-0005-0000-0000-000057000000}"/>
    <cellStyle name="Ç¥ÁØ_12¿ù " xfId="89" xr:uid="{00000000-0005-0000-0000-000058000000}"/>
    <cellStyle name="C￥AØ_12AO " xfId="90" xr:uid="{00000000-0005-0000-0000-000059000000}"/>
    <cellStyle name="Ç¥ÁØ_5-1±¤°í " xfId="91" xr:uid="{00000000-0005-0000-0000-00005A000000}"/>
    <cellStyle name="C￥AØ_5-1±¤°i _6RCB1 " xfId="92" xr:uid="{00000000-0005-0000-0000-00005B000000}"/>
    <cellStyle name="Ç¥ÁØ_Àç°í°ü¸® " xfId="93" xr:uid="{00000000-0005-0000-0000-00005C000000}"/>
    <cellStyle name="C￥AØ_Ac°i°u¸R " xfId="94" xr:uid="{00000000-0005-0000-0000-00005D000000}"/>
    <cellStyle name="Ç¥ÁØ_Áý°èÇ¥(2¿ù) " xfId="95" xr:uid="{00000000-0005-0000-0000-00005E000000}"/>
    <cellStyle name="C￥AØ_CoAo¹yAI °A¾×¿ⓒ½A " xfId="96" xr:uid="{00000000-0005-0000-0000-00005F000000}"/>
    <cellStyle name="Ç¥ÁØ_PJT¿ø°¡Á¤¸® " xfId="97" xr:uid="{00000000-0005-0000-0000-000060000000}"/>
    <cellStyle name="C￥AØ_Sheet1_¿μ¾÷CoE² " xfId="98" xr:uid="{00000000-0005-0000-0000-000061000000}"/>
    <cellStyle name="Ç¥ÁØ_Sheet1_0N-HANDLING " xfId="99" xr:uid="{00000000-0005-0000-0000-000062000000}"/>
    <cellStyle name="C￥AØ_Sheet1_4PART " xfId="100" xr:uid="{00000000-0005-0000-0000-000063000000}"/>
    <cellStyle name="Ç¥ÁØ_Sheet1_Áý°èÇ¥(2¿ù) " xfId="101" xr:uid="{00000000-0005-0000-0000-000064000000}"/>
    <cellStyle name="C￥AØ_SOON1 " xfId="102" xr:uid="{00000000-0005-0000-0000-000065000000}"/>
    <cellStyle name="Ç¥ÁØ_TOTAL_¿¬±¸°³¹ßºñ(°èÁ¤º°) " xfId="103" xr:uid="{00000000-0005-0000-0000-000066000000}"/>
    <cellStyle name="C￥AØ_trend " xfId="104" xr:uid="{00000000-0005-0000-0000-000067000000}"/>
    <cellStyle name="Ç¥ÁØ_trr-runsheet . full . final " xfId="105" xr:uid="{00000000-0005-0000-0000-000068000000}"/>
    <cellStyle name="Comma" xfId="106" xr:uid="{00000000-0005-0000-0000-000069000000}"/>
    <cellStyle name="Comma [0]" xfId="107" xr:uid="{00000000-0005-0000-0000-00006A000000}"/>
    <cellStyle name="Comma_ " xfId="108" xr:uid="{00000000-0005-0000-0000-00006B000000}"/>
    <cellStyle name="Cur?ncy [0]_QTR94_95_97회비_사업부제품광고제외 (2)_11요식 " xfId="109" xr:uid="{00000000-0005-0000-0000-00006C000000}"/>
    <cellStyle name="Currenc?[0]_MATERAL2_실예PL " xfId="110" xr:uid="{00000000-0005-0000-0000-00006D000000}"/>
    <cellStyle name="Currenc?ODCOS " xfId="111" xr:uid="{00000000-0005-0000-0000-00006E000000}"/>
    <cellStyle name="Currency" xfId="112" xr:uid="{00000000-0005-0000-0000-00006F000000}"/>
    <cellStyle name="Currency [0]" xfId="113" xr:uid="{00000000-0005-0000-0000-000070000000}"/>
    <cellStyle name="Currency_ " xfId="114" xr:uid="{00000000-0005-0000-0000-000071000000}"/>
    <cellStyle name="Currency1" xfId="115" xr:uid="{00000000-0005-0000-0000-000072000000}"/>
    <cellStyle name="C줔AO_  FAB AIA?  " xfId="116" xr:uid="{00000000-0005-0000-0000-000073000000}"/>
    <cellStyle name="Fixed_PJT원가정리 " xfId="117" xr:uid="{00000000-0005-0000-0000-000074000000}"/>
    <cellStyle name="Followed Hyperlink" xfId="118" xr:uid="{00000000-0005-0000-0000-000075000000}"/>
    <cellStyle name="Heading1_PJT원가정리 " xfId="119" xr:uid="{00000000-0005-0000-0000-000076000000}"/>
    <cellStyle name="Heading2_PJT원가정리 " xfId="120" xr:uid="{00000000-0005-0000-0000-000077000000}"/>
    <cellStyle name="Hyperlink" xfId="121" xr:uid="{00000000-0005-0000-0000-000078000000}"/>
    <cellStyle name="Iau÷iue_report-2 " xfId="122" xr:uid="{00000000-0005-0000-0000-000079000000}"/>
    <cellStyle name="Nor?l_PRODUCT_총합계 " xfId="123" xr:uid="{00000000-0005-0000-0000-00007A000000}"/>
    <cellStyle name="normal" xfId="124" xr:uid="{00000000-0005-0000-0000-00007B000000}"/>
    <cellStyle name="Normal1" xfId="125" xr:uid="{00000000-0005-0000-0000-00007C000000}"/>
    <cellStyle name="Normal2" xfId="126" xr:uid="{00000000-0005-0000-0000-00007D000000}"/>
    <cellStyle name="Normal3" xfId="127" xr:uid="{00000000-0005-0000-0000-00007E000000}"/>
    <cellStyle name="Normal4" xfId="128" xr:uid="{00000000-0005-0000-0000-00007F000000}"/>
    <cellStyle name="Percent" xfId="129" xr:uid="{00000000-0005-0000-0000-000080000000}"/>
    <cellStyle name="咬訌裝?report-2 " xfId="130" xr:uid="{00000000-0005-0000-0000-000081000000}"/>
    <cellStyle name="밍? [0]_엄넷?? " xfId="131" xr:uid="{00000000-0005-0000-0000-000082000000}"/>
    <cellStyle name="밍?_엄넷?? " xfId="132" xr:uid="{00000000-0005-0000-0000-000083000000}"/>
    <cellStyle name="백분율" xfId="154" builtinId="5" hidden="1"/>
    <cellStyle name="뷰A? [0]_엄넷?? " xfId="133" xr:uid="{00000000-0005-0000-0000-000085000000}"/>
    <cellStyle name="뷰A?_엄넷?? " xfId="134" xr:uid="{00000000-0005-0000-0000-000086000000}"/>
    <cellStyle name="새귑[0]_롤痰삠悧 " xfId="135" xr:uid="{00000000-0005-0000-0000-000087000000}"/>
    <cellStyle name="새귑_롤痰삠悧 " xfId="136" xr:uid="{00000000-0005-0000-0000-000088000000}"/>
    <cellStyle name="쉼표" xfId="151" builtinId="3" hidden="1"/>
    <cellStyle name="쉼표 [0]" xfId="1" builtinId="6" hidden="1"/>
    <cellStyle name="霓付 [0]_  辆  钦  " xfId="137" xr:uid="{00000000-0005-0000-0000-00008B000000}"/>
    <cellStyle name="霓付_  辆  钦  " xfId="138" xr:uid="{00000000-0005-0000-0000-00008C000000}"/>
    <cellStyle name="吾睇?report-2 " xfId="139" xr:uid="{00000000-0005-0000-0000-00008D000000}"/>
    <cellStyle name="钎霖_  辆  钦  " xfId="140" xr:uid="{00000000-0005-0000-0000-00008E000000}"/>
    <cellStyle name="콤마 [0]_ 목 차_V100 북미,내수 2.2 PILOT " xfId="141" xr:uid="{00000000-0005-0000-0000-00008F000000}"/>
    <cellStyle name="콤마_   " xfId="142" xr:uid="{00000000-0005-0000-0000-000090000000}"/>
    <cellStyle name="통화" xfId="152" builtinId="4" hidden="1"/>
    <cellStyle name="통화 " xfId="143" xr:uid="{00000000-0005-0000-0000-000092000000}"/>
    <cellStyle name="통화 ?]_제조1부1과 현황 " xfId="144" xr:uid="{00000000-0005-0000-0000-000093000000}"/>
    <cellStyle name="통화 [0]" xfId="153" builtinId="7" hidden="1"/>
    <cellStyle name="통화 [0ဠ_Model mix1_원가 " xfId="145" xr:uid="{00000000-0005-0000-0000-000095000000}"/>
    <cellStyle name="烹拳 [0]_  辆  钦  " xfId="146" xr:uid="{00000000-0005-0000-0000-000096000000}"/>
    <cellStyle name="烹拳_  辆  钦  " xfId="147" xr:uid="{00000000-0005-0000-0000-000097000000}"/>
    <cellStyle name="표준" xfId="0" builtinId="0"/>
    <cellStyle name="표준 2" xfId="156" xr:uid="{00000000-0005-0000-0000-000099000000}"/>
    <cellStyle name="표준 3" xfId="155" xr:uid="{00000000-0005-0000-0000-00009A000000}"/>
    <cellStyle name="표준 3 2" xfId="159" xr:uid="{00000000-0005-0000-0000-00009B000000}"/>
    <cellStyle name="표준 3 2 2" xfId="162" xr:uid="{00000000-0005-0000-0000-00009C000000}"/>
    <cellStyle name="표준 3 2 2 2" xfId="169" xr:uid="{00000000-0005-0000-0000-00009D000000}"/>
    <cellStyle name="표준 3 2 3" xfId="166" xr:uid="{00000000-0005-0000-0000-00009E000000}"/>
    <cellStyle name="표준 3 3" xfId="160" xr:uid="{00000000-0005-0000-0000-00009F000000}"/>
    <cellStyle name="표준 3 3 2" xfId="167" xr:uid="{00000000-0005-0000-0000-0000A0000000}"/>
    <cellStyle name="표준 3 4" xfId="164" xr:uid="{00000000-0005-0000-0000-0000A1000000}"/>
    <cellStyle name="표준 4" xfId="158" xr:uid="{00000000-0005-0000-0000-0000A2000000}"/>
    <cellStyle name="표준 5" xfId="157" xr:uid="{00000000-0005-0000-0000-0000A3000000}"/>
    <cellStyle name="표준 5 2" xfId="161" xr:uid="{00000000-0005-0000-0000-0000A4000000}"/>
    <cellStyle name="표준 5 2 2" xfId="168" xr:uid="{00000000-0005-0000-0000-0000A5000000}"/>
    <cellStyle name="표준 5 3" xfId="165" xr:uid="{00000000-0005-0000-0000-0000A6000000}"/>
    <cellStyle name="퓭닉_ㅶA??絡 " xfId="148" xr:uid="{00000000-0005-0000-0000-0000A7000000}"/>
    <cellStyle name="货币[0]_汇总 " xfId="149" xr:uid="{00000000-0005-0000-0000-0000A8000000}"/>
    <cellStyle name="货币_汇总 " xfId="150" xr:uid="{00000000-0005-0000-0000-0000A900000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95"/>
  <sheetViews>
    <sheetView zoomScale="85" zoomScaleNormal="85" zoomScaleSheetLayoutView="100" workbookViewId="0">
      <pane xSplit="11" ySplit="4" topLeftCell="L71" activePane="bottomRight" state="frozen"/>
      <selection pane="topRight" activeCell="J1" sqref="J1"/>
      <selection pane="bottomLeft" activeCell="A6" sqref="A6"/>
      <selection pane="bottomRight" activeCell="L98" sqref="L98"/>
    </sheetView>
  </sheetViews>
  <sheetFormatPr defaultColWidth="8.88671875" defaultRowHeight="20.100000000000001" customHeight="1"/>
  <cols>
    <col min="1" max="2" width="5.5546875" style="5" customWidth="1"/>
    <col min="3" max="3" width="8.77734375" style="5" bestFit="1" customWidth="1"/>
    <col min="4" max="4" width="8.77734375" style="5" customWidth="1"/>
    <col min="5" max="5" width="11.109375" style="5" customWidth="1"/>
    <col min="6" max="8" width="5.33203125" style="5" hidden="1" customWidth="1"/>
    <col min="9" max="9" width="14" style="5" bestFit="1" customWidth="1"/>
    <col min="10" max="11" width="11.109375" style="5" customWidth="1"/>
    <col min="12" max="12" width="45.77734375" style="5" customWidth="1"/>
    <col min="13" max="13" width="9.33203125" style="3" customWidth="1"/>
    <col min="14" max="14" width="28.33203125" style="5" bestFit="1" customWidth="1"/>
    <col min="15" max="15" width="8.6640625" style="5" customWidth="1"/>
    <col min="16" max="16" width="22.6640625" style="5" customWidth="1"/>
    <col min="17" max="16384" width="8.88671875" style="5"/>
  </cols>
  <sheetData>
    <row r="1" spans="1:17" ht="20.100000000000001" customHeight="1">
      <c r="A1" s="684">
        <f ca="1">TODAY()</f>
        <v>45924</v>
      </c>
      <c r="B1" s="684"/>
      <c r="C1" s="684"/>
      <c r="D1" s="1"/>
      <c r="E1" s="2"/>
      <c r="F1" s="2"/>
      <c r="G1" s="2"/>
      <c r="H1" s="2"/>
      <c r="I1" s="2"/>
      <c r="J1" s="2"/>
      <c r="K1" s="2"/>
      <c r="L1" s="2" t="s">
        <v>290</v>
      </c>
      <c r="N1" s="4"/>
    </row>
    <row r="2" spans="1:17" ht="20.100000000000001" customHeight="1" thickBot="1"/>
    <row r="3" spans="1:17" s="6" customFormat="1" ht="20.100000000000001" customHeight="1">
      <c r="A3" s="662" t="s">
        <v>2</v>
      </c>
      <c r="B3" s="664" t="s">
        <v>146</v>
      </c>
      <c r="C3" s="662" t="s">
        <v>326</v>
      </c>
      <c r="D3" s="664" t="s">
        <v>327</v>
      </c>
      <c r="E3" s="664" t="s">
        <v>25</v>
      </c>
      <c r="F3" s="685" t="s">
        <v>50</v>
      </c>
      <c r="G3" s="687" t="s">
        <v>51</v>
      </c>
      <c r="H3" s="668" t="s">
        <v>25</v>
      </c>
      <c r="I3" s="664" t="s">
        <v>21</v>
      </c>
      <c r="J3" s="664" t="s">
        <v>26</v>
      </c>
      <c r="K3" s="676" t="s">
        <v>22</v>
      </c>
      <c r="L3" s="664" t="s">
        <v>3</v>
      </c>
      <c r="M3" s="678" t="s">
        <v>31</v>
      </c>
      <c r="N3" s="680" t="s">
        <v>36</v>
      </c>
      <c r="O3" s="666" t="s">
        <v>102</v>
      </c>
      <c r="P3" s="670" t="s">
        <v>55</v>
      </c>
      <c r="Q3" s="660" t="s">
        <v>330</v>
      </c>
    </row>
    <row r="4" spans="1:17" s="6" customFormat="1" ht="20.100000000000001" customHeight="1" thickBot="1">
      <c r="A4" s="663"/>
      <c r="B4" s="665"/>
      <c r="C4" s="663"/>
      <c r="D4" s="665"/>
      <c r="E4" s="665"/>
      <c r="F4" s="686"/>
      <c r="G4" s="688"/>
      <c r="H4" s="669"/>
      <c r="I4" s="665"/>
      <c r="J4" s="665"/>
      <c r="K4" s="677"/>
      <c r="L4" s="665"/>
      <c r="M4" s="679"/>
      <c r="N4" s="681"/>
      <c r="O4" s="667"/>
      <c r="P4" s="671"/>
      <c r="Q4" s="661"/>
    </row>
    <row r="5" spans="1:17" s="6" customFormat="1" ht="20.100000000000001" customHeight="1">
      <c r="A5" s="7">
        <v>1</v>
      </c>
      <c r="B5" s="8" t="s">
        <v>335</v>
      </c>
      <c r="C5" s="9" t="s">
        <v>331</v>
      </c>
      <c r="D5" s="9" t="s">
        <v>325</v>
      </c>
      <c r="E5" s="10">
        <v>37418</v>
      </c>
      <c r="F5" s="11">
        <f t="shared" ref="F5:F14" si="0">YEAR(E5)</f>
        <v>2002</v>
      </c>
      <c r="G5" s="11">
        <f t="shared" ref="G5:G37" si="1">MONTH(E5)</f>
        <v>6</v>
      </c>
      <c r="H5" s="11">
        <f t="shared" ref="H5:H37" si="2">DAY(E5)</f>
        <v>11</v>
      </c>
      <c r="I5" s="11" t="s">
        <v>23</v>
      </c>
      <c r="J5" s="10">
        <v>38433</v>
      </c>
      <c r="K5" s="11" t="s">
        <v>56</v>
      </c>
      <c r="L5" s="12" t="s">
        <v>4</v>
      </c>
      <c r="M5" s="10">
        <f t="shared" ref="M5:M33" si="3">IF(E5="","",(F5+20&amp;"-"&amp;G5&amp;"-"&amp;H5)*1)</f>
        <v>44723</v>
      </c>
      <c r="N5" s="11" t="s">
        <v>37</v>
      </c>
      <c r="O5" s="11" t="s">
        <v>38</v>
      </c>
      <c r="P5" s="13"/>
      <c r="Q5" s="14"/>
    </row>
    <row r="6" spans="1:17" s="6" customFormat="1" ht="20.100000000000001" customHeight="1">
      <c r="A6" s="15">
        <f t="shared" ref="A6:A43" si="4">A5+1</f>
        <v>2</v>
      </c>
      <c r="B6" s="16" t="s">
        <v>335</v>
      </c>
      <c r="C6" s="17" t="s">
        <v>331</v>
      </c>
      <c r="D6" s="17" t="s">
        <v>325</v>
      </c>
      <c r="E6" s="18">
        <v>38358</v>
      </c>
      <c r="F6" s="17">
        <f t="shared" si="0"/>
        <v>2005</v>
      </c>
      <c r="G6" s="17">
        <f t="shared" si="1"/>
        <v>1</v>
      </c>
      <c r="H6" s="17">
        <f t="shared" si="2"/>
        <v>6</v>
      </c>
      <c r="I6" s="17" t="s">
        <v>24</v>
      </c>
      <c r="J6" s="18">
        <v>38987</v>
      </c>
      <c r="K6" s="17" t="s">
        <v>57</v>
      </c>
      <c r="L6" s="19" t="s">
        <v>49</v>
      </c>
      <c r="M6" s="18">
        <f t="shared" si="3"/>
        <v>45663</v>
      </c>
      <c r="N6" s="17" t="s">
        <v>32</v>
      </c>
      <c r="O6" s="17" t="s">
        <v>38</v>
      </c>
      <c r="P6" s="20"/>
      <c r="Q6" s="21"/>
    </row>
    <row r="7" spans="1:17" s="6" customFormat="1" ht="20.100000000000001" customHeight="1">
      <c r="A7" s="15">
        <f t="shared" si="4"/>
        <v>3</v>
      </c>
      <c r="B7" s="16" t="s">
        <v>335</v>
      </c>
      <c r="C7" s="17" t="s">
        <v>331</v>
      </c>
      <c r="D7" s="17" t="s">
        <v>325</v>
      </c>
      <c r="E7" s="18">
        <v>38665</v>
      </c>
      <c r="F7" s="17">
        <f t="shared" si="0"/>
        <v>2005</v>
      </c>
      <c r="G7" s="17">
        <f t="shared" si="1"/>
        <v>11</v>
      </c>
      <c r="H7" s="17">
        <f t="shared" si="2"/>
        <v>9</v>
      </c>
      <c r="I7" s="17" t="s">
        <v>27</v>
      </c>
      <c r="J7" s="18">
        <v>39042</v>
      </c>
      <c r="K7" s="17" t="s">
        <v>58</v>
      </c>
      <c r="L7" s="19" t="s">
        <v>77</v>
      </c>
      <c r="M7" s="18">
        <f t="shared" si="3"/>
        <v>45970</v>
      </c>
      <c r="N7" s="17" t="s">
        <v>32</v>
      </c>
      <c r="O7" s="17" t="s">
        <v>38</v>
      </c>
      <c r="P7" s="20"/>
      <c r="Q7" s="21"/>
    </row>
    <row r="8" spans="1:17" s="6" customFormat="1" ht="20.100000000000001" customHeight="1">
      <c r="A8" s="15">
        <f t="shared" si="4"/>
        <v>4</v>
      </c>
      <c r="B8" s="16" t="s">
        <v>335</v>
      </c>
      <c r="C8" s="17" t="s">
        <v>331</v>
      </c>
      <c r="D8" s="17" t="s">
        <v>325</v>
      </c>
      <c r="E8" s="18">
        <v>38665</v>
      </c>
      <c r="F8" s="17">
        <f t="shared" si="0"/>
        <v>2005</v>
      </c>
      <c r="G8" s="17">
        <f t="shared" si="1"/>
        <v>11</v>
      </c>
      <c r="H8" s="17">
        <f t="shared" si="2"/>
        <v>9</v>
      </c>
      <c r="I8" s="17" t="s">
        <v>28</v>
      </c>
      <c r="J8" s="18">
        <v>39043</v>
      </c>
      <c r="K8" s="17" t="s">
        <v>59</v>
      </c>
      <c r="L8" s="19" t="s">
        <v>78</v>
      </c>
      <c r="M8" s="18">
        <f t="shared" si="3"/>
        <v>45970</v>
      </c>
      <c r="N8" s="17" t="s">
        <v>32</v>
      </c>
      <c r="O8" s="17" t="s">
        <v>38</v>
      </c>
      <c r="P8" s="20"/>
      <c r="Q8" s="21"/>
    </row>
    <row r="9" spans="1:17" s="23" customFormat="1" ht="20.100000000000001" customHeight="1">
      <c r="A9" s="15">
        <f t="shared" si="4"/>
        <v>5</v>
      </c>
      <c r="B9" s="16" t="s">
        <v>335</v>
      </c>
      <c r="C9" s="17" t="s">
        <v>331</v>
      </c>
      <c r="D9" s="17" t="s">
        <v>325</v>
      </c>
      <c r="E9" s="18">
        <v>38652</v>
      </c>
      <c r="F9" s="17">
        <f t="shared" si="0"/>
        <v>2005</v>
      </c>
      <c r="G9" s="17">
        <f t="shared" si="1"/>
        <v>10</v>
      </c>
      <c r="H9" s="17">
        <f t="shared" si="2"/>
        <v>27</v>
      </c>
      <c r="I9" s="17" t="s">
        <v>103</v>
      </c>
      <c r="J9" s="18">
        <v>39192</v>
      </c>
      <c r="K9" s="17" t="s">
        <v>81</v>
      </c>
      <c r="L9" s="19" t="s">
        <v>82</v>
      </c>
      <c r="M9" s="18">
        <f t="shared" si="3"/>
        <v>45957</v>
      </c>
      <c r="N9" s="17" t="s">
        <v>32</v>
      </c>
      <c r="O9" s="17" t="s">
        <v>38</v>
      </c>
      <c r="P9" s="20"/>
      <c r="Q9" s="22"/>
    </row>
    <row r="10" spans="1:17" s="23" customFormat="1" ht="20.100000000000001" customHeight="1">
      <c r="A10" s="15">
        <f t="shared" si="4"/>
        <v>6</v>
      </c>
      <c r="B10" s="16" t="s">
        <v>335</v>
      </c>
      <c r="C10" s="17" t="s">
        <v>331</v>
      </c>
      <c r="D10" s="17" t="s">
        <v>325</v>
      </c>
      <c r="E10" s="18">
        <v>38652</v>
      </c>
      <c r="F10" s="17">
        <f t="shared" si="0"/>
        <v>2005</v>
      </c>
      <c r="G10" s="17">
        <f t="shared" si="1"/>
        <v>10</v>
      </c>
      <c r="H10" s="17">
        <f t="shared" si="2"/>
        <v>27</v>
      </c>
      <c r="I10" s="17" t="s">
        <v>104</v>
      </c>
      <c r="J10" s="18">
        <v>39192</v>
      </c>
      <c r="K10" s="17" t="s">
        <v>83</v>
      </c>
      <c r="L10" s="19" t="s">
        <v>84</v>
      </c>
      <c r="M10" s="18">
        <f t="shared" si="3"/>
        <v>45957</v>
      </c>
      <c r="N10" s="17" t="s">
        <v>32</v>
      </c>
      <c r="O10" s="17" t="s">
        <v>38</v>
      </c>
      <c r="P10" s="20"/>
      <c r="Q10" s="22"/>
    </row>
    <row r="11" spans="1:17" s="23" customFormat="1" ht="20.100000000000001" customHeight="1">
      <c r="A11" s="15">
        <f t="shared" si="4"/>
        <v>7</v>
      </c>
      <c r="B11" s="16" t="s">
        <v>335</v>
      </c>
      <c r="C11" s="17" t="s">
        <v>331</v>
      </c>
      <c r="D11" s="17" t="s">
        <v>325</v>
      </c>
      <c r="E11" s="18">
        <v>38707</v>
      </c>
      <c r="F11" s="17">
        <f t="shared" si="0"/>
        <v>2005</v>
      </c>
      <c r="G11" s="17">
        <f t="shared" si="1"/>
        <v>12</v>
      </c>
      <c r="H11" s="17">
        <f t="shared" si="2"/>
        <v>21</v>
      </c>
      <c r="I11" s="17" t="s">
        <v>105</v>
      </c>
      <c r="J11" s="18">
        <v>39213</v>
      </c>
      <c r="K11" s="17" t="s">
        <v>86</v>
      </c>
      <c r="L11" s="19" t="s">
        <v>0</v>
      </c>
      <c r="M11" s="18">
        <f t="shared" si="3"/>
        <v>46012</v>
      </c>
      <c r="N11" s="17" t="s">
        <v>106</v>
      </c>
      <c r="O11" s="17" t="s">
        <v>38</v>
      </c>
      <c r="P11" s="20"/>
      <c r="Q11" s="22"/>
    </row>
    <row r="12" spans="1:17" s="6" customFormat="1" ht="20.100000000000001" customHeight="1">
      <c r="A12" s="15">
        <f t="shared" si="4"/>
        <v>8</v>
      </c>
      <c r="B12" s="16" t="s">
        <v>335</v>
      </c>
      <c r="C12" s="17" t="s">
        <v>331</v>
      </c>
      <c r="D12" s="17" t="s">
        <v>325</v>
      </c>
      <c r="E12" s="18">
        <v>38875</v>
      </c>
      <c r="F12" s="17">
        <f t="shared" si="0"/>
        <v>2006</v>
      </c>
      <c r="G12" s="17">
        <f t="shared" si="1"/>
        <v>6</v>
      </c>
      <c r="H12" s="17">
        <f t="shared" si="2"/>
        <v>7</v>
      </c>
      <c r="I12" s="17" t="s">
        <v>107</v>
      </c>
      <c r="J12" s="18">
        <v>39266</v>
      </c>
      <c r="K12" s="17" t="s">
        <v>85</v>
      </c>
      <c r="L12" s="19" t="s">
        <v>8</v>
      </c>
      <c r="M12" s="24">
        <f t="shared" si="3"/>
        <v>46180</v>
      </c>
      <c r="N12" s="17" t="s">
        <v>32</v>
      </c>
      <c r="O12" s="17" t="s">
        <v>38</v>
      </c>
      <c r="P12" s="20"/>
      <c r="Q12" s="21"/>
    </row>
    <row r="13" spans="1:17" s="6" customFormat="1" ht="20.100000000000001" customHeight="1">
      <c r="A13" s="15">
        <f t="shared" si="4"/>
        <v>9</v>
      </c>
      <c r="B13" s="16" t="s">
        <v>335</v>
      </c>
      <c r="C13" s="17" t="s">
        <v>331</v>
      </c>
      <c r="D13" s="17" t="s">
        <v>325</v>
      </c>
      <c r="E13" s="18">
        <v>38358</v>
      </c>
      <c r="F13" s="17">
        <f t="shared" si="0"/>
        <v>2005</v>
      </c>
      <c r="G13" s="17">
        <f t="shared" si="1"/>
        <v>1</v>
      </c>
      <c r="H13" s="17">
        <f t="shared" si="2"/>
        <v>6</v>
      </c>
      <c r="I13" s="17" t="s">
        <v>108</v>
      </c>
      <c r="J13" s="18">
        <v>39370</v>
      </c>
      <c r="K13" s="17" t="s">
        <v>87</v>
      </c>
      <c r="L13" s="19" t="s">
        <v>48</v>
      </c>
      <c r="M13" s="24">
        <f t="shared" si="3"/>
        <v>45663</v>
      </c>
      <c r="N13" s="17" t="s">
        <v>32</v>
      </c>
      <c r="O13" s="17" t="s">
        <v>38</v>
      </c>
      <c r="P13" s="20"/>
      <c r="Q13" s="21"/>
    </row>
    <row r="14" spans="1:17" s="6" customFormat="1" ht="20.100000000000001" customHeight="1">
      <c r="A14" s="15">
        <f t="shared" si="4"/>
        <v>10</v>
      </c>
      <c r="B14" s="16" t="s">
        <v>335</v>
      </c>
      <c r="C14" s="17" t="s">
        <v>331</v>
      </c>
      <c r="D14" s="17" t="s">
        <v>325</v>
      </c>
      <c r="E14" s="18">
        <v>39085</v>
      </c>
      <c r="F14" s="17">
        <f t="shared" si="0"/>
        <v>2007</v>
      </c>
      <c r="G14" s="17">
        <f t="shared" si="1"/>
        <v>1</v>
      </c>
      <c r="H14" s="17">
        <f t="shared" si="2"/>
        <v>3</v>
      </c>
      <c r="I14" s="17" t="s">
        <v>109</v>
      </c>
      <c r="J14" s="18">
        <v>39385</v>
      </c>
      <c r="K14" s="17" t="s">
        <v>88</v>
      </c>
      <c r="L14" s="19" t="s">
        <v>33</v>
      </c>
      <c r="M14" s="24">
        <f t="shared" si="3"/>
        <v>46390</v>
      </c>
      <c r="N14" s="17" t="s">
        <v>110</v>
      </c>
      <c r="O14" s="17" t="s">
        <v>38</v>
      </c>
      <c r="P14" s="20"/>
      <c r="Q14" s="21"/>
    </row>
    <row r="15" spans="1:17" s="23" customFormat="1" ht="20.100000000000001" customHeight="1">
      <c r="A15" s="15">
        <f t="shared" si="4"/>
        <v>11</v>
      </c>
      <c r="B15" s="16" t="s">
        <v>335</v>
      </c>
      <c r="C15" s="17" t="s">
        <v>331</v>
      </c>
      <c r="D15" s="17" t="s">
        <v>325</v>
      </c>
      <c r="E15" s="18">
        <v>38875</v>
      </c>
      <c r="F15" s="17">
        <f>YEAR(E15)</f>
        <v>2006</v>
      </c>
      <c r="G15" s="17">
        <f t="shared" si="1"/>
        <v>6</v>
      </c>
      <c r="H15" s="17">
        <f t="shared" si="2"/>
        <v>7</v>
      </c>
      <c r="I15" s="17" t="s">
        <v>111</v>
      </c>
      <c r="J15" s="18">
        <v>39545</v>
      </c>
      <c r="K15" s="17" t="s">
        <v>89</v>
      </c>
      <c r="L15" s="19" t="s">
        <v>1</v>
      </c>
      <c r="M15" s="24">
        <f t="shared" si="3"/>
        <v>46180</v>
      </c>
      <c r="N15" s="17" t="s">
        <v>32</v>
      </c>
      <c r="O15" s="17" t="s">
        <v>38</v>
      </c>
      <c r="P15" s="20"/>
      <c r="Q15" s="22"/>
    </row>
    <row r="16" spans="1:17" s="6" customFormat="1" ht="20.100000000000001" customHeight="1">
      <c r="A16" s="15">
        <f t="shared" si="4"/>
        <v>12</v>
      </c>
      <c r="B16" s="16" t="s">
        <v>335</v>
      </c>
      <c r="C16" s="17" t="s">
        <v>331</v>
      </c>
      <c r="D16" s="17" t="s">
        <v>325</v>
      </c>
      <c r="E16" s="18">
        <v>39160</v>
      </c>
      <c r="F16" s="17">
        <f>YEAR(E16)</f>
        <v>2007</v>
      </c>
      <c r="G16" s="17">
        <f t="shared" si="1"/>
        <v>3</v>
      </c>
      <c r="H16" s="17">
        <f t="shared" si="2"/>
        <v>19</v>
      </c>
      <c r="I16" s="17" t="s">
        <v>112</v>
      </c>
      <c r="J16" s="18">
        <v>39589</v>
      </c>
      <c r="K16" s="17" t="s">
        <v>90</v>
      </c>
      <c r="L16" s="19" t="s">
        <v>71</v>
      </c>
      <c r="M16" s="24">
        <f t="shared" si="3"/>
        <v>46465</v>
      </c>
      <c r="N16" s="17" t="s">
        <v>113</v>
      </c>
      <c r="O16" s="17" t="s">
        <v>101</v>
      </c>
      <c r="P16" s="20"/>
      <c r="Q16" s="21"/>
    </row>
    <row r="17" spans="1:17" s="6" customFormat="1" ht="20.100000000000001" customHeight="1">
      <c r="A17" s="15">
        <f t="shared" si="4"/>
        <v>13</v>
      </c>
      <c r="B17" s="16" t="s">
        <v>335</v>
      </c>
      <c r="C17" s="17" t="s">
        <v>331</v>
      </c>
      <c r="D17" s="17" t="s">
        <v>325</v>
      </c>
      <c r="E17" s="18">
        <v>39230</v>
      </c>
      <c r="F17" s="17">
        <f>YEAR(E17)</f>
        <v>2007</v>
      </c>
      <c r="G17" s="17">
        <f t="shared" si="1"/>
        <v>5</v>
      </c>
      <c r="H17" s="17">
        <f t="shared" si="2"/>
        <v>28</v>
      </c>
      <c r="I17" s="17" t="s">
        <v>114</v>
      </c>
      <c r="J17" s="18">
        <v>39630</v>
      </c>
      <c r="K17" s="17" t="s">
        <v>91</v>
      </c>
      <c r="L17" s="19" t="s">
        <v>92</v>
      </c>
      <c r="M17" s="24">
        <f t="shared" si="3"/>
        <v>46535</v>
      </c>
      <c r="N17" s="17" t="s">
        <v>29</v>
      </c>
      <c r="O17" s="17" t="s">
        <v>38</v>
      </c>
      <c r="P17" s="20"/>
      <c r="Q17" s="21"/>
    </row>
    <row r="18" spans="1:17" s="6" customFormat="1" ht="20.100000000000001" customHeight="1">
      <c r="A18" s="15">
        <f t="shared" si="4"/>
        <v>14</v>
      </c>
      <c r="B18" s="16" t="s">
        <v>335</v>
      </c>
      <c r="C18" s="17" t="s">
        <v>331</v>
      </c>
      <c r="D18" s="17" t="s">
        <v>325</v>
      </c>
      <c r="E18" s="18">
        <v>39230</v>
      </c>
      <c r="F18" s="17">
        <f>YEAR(E18)</f>
        <v>2007</v>
      </c>
      <c r="G18" s="17">
        <f t="shared" si="1"/>
        <v>5</v>
      </c>
      <c r="H18" s="17">
        <f t="shared" si="2"/>
        <v>28</v>
      </c>
      <c r="I18" s="17" t="s">
        <v>115</v>
      </c>
      <c r="J18" s="18">
        <v>39630</v>
      </c>
      <c r="K18" s="17" t="s">
        <v>93</v>
      </c>
      <c r="L18" s="19" t="s">
        <v>94</v>
      </c>
      <c r="M18" s="24">
        <f t="shared" si="3"/>
        <v>46535</v>
      </c>
      <c r="N18" s="17" t="s">
        <v>116</v>
      </c>
      <c r="O18" s="17" t="s">
        <v>38</v>
      </c>
      <c r="P18" s="20"/>
      <c r="Q18" s="21"/>
    </row>
    <row r="19" spans="1:17" s="6" customFormat="1" ht="20.100000000000001" customHeight="1">
      <c r="A19" s="15">
        <f t="shared" si="4"/>
        <v>15</v>
      </c>
      <c r="B19" s="16" t="s">
        <v>335</v>
      </c>
      <c r="C19" s="17" t="s">
        <v>331</v>
      </c>
      <c r="D19" s="17" t="s">
        <v>325</v>
      </c>
      <c r="E19" s="18">
        <v>39087</v>
      </c>
      <c r="F19" s="17">
        <f t="shared" ref="F19:F43" si="5">YEAR(E19)</f>
        <v>2007</v>
      </c>
      <c r="G19" s="17">
        <f t="shared" si="1"/>
        <v>1</v>
      </c>
      <c r="H19" s="17">
        <f t="shared" si="2"/>
        <v>5</v>
      </c>
      <c r="I19" s="17" t="s">
        <v>60</v>
      </c>
      <c r="J19" s="18">
        <v>39699</v>
      </c>
      <c r="K19" s="17" t="s">
        <v>72</v>
      </c>
      <c r="L19" s="19" t="s">
        <v>9</v>
      </c>
      <c r="M19" s="24">
        <f t="shared" si="3"/>
        <v>46392</v>
      </c>
      <c r="N19" s="17" t="s">
        <v>34</v>
      </c>
      <c r="O19" s="17" t="s">
        <v>38</v>
      </c>
      <c r="P19" s="20"/>
      <c r="Q19" s="21"/>
    </row>
    <row r="20" spans="1:17" s="6" customFormat="1" ht="20.100000000000001" customHeight="1">
      <c r="A20" s="15">
        <f t="shared" si="4"/>
        <v>16</v>
      </c>
      <c r="B20" s="16" t="s">
        <v>335</v>
      </c>
      <c r="C20" s="17" t="s">
        <v>331</v>
      </c>
      <c r="D20" s="17" t="s">
        <v>325</v>
      </c>
      <c r="E20" s="18">
        <v>39191</v>
      </c>
      <c r="F20" s="17">
        <f t="shared" si="5"/>
        <v>2007</v>
      </c>
      <c r="G20" s="17">
        <f t="shared" si="1"/>
        <v>4</v>
      </c>
      <c r="H20" s="17">
        <f t="shared" si="2"/>
        <v>19</v>
      </c>
      <c r="I20" s="17" t="s">
        <v>62</v>
      </c>
      <c r="J20" s="18">
        <v>39699</v>
      </c>
      <c r="K20" s="17" t="s">
        <v>73</v>
      </c>
      <c r="L20" s="19" t="s">
        <v>15</v>
      </c>
      <c r="M20" s="24">
        <f t="shared" si="3"/>
        <v>46496</v>
      </c>
      <c r="N20" s="17" t="s">
        <v>16</v>
      </c>
      <c r="O20" s="17" t="s">
        <v>38</v>
      </c>
      <c r="P20" s="20"/>
      <c r="Q20" s="21"/>
    </row>
    <row r="21" spans="1:17" s="6" customFormat="1" ht="20.100000000000001" customHeight="1">
      <c r="A21" s="15">
        <f t="shared" si="4"/>
        <v>17</v>
      </c>
      <c r="B21" s="16" t="s">
        <v>335</v>
      </c>
      <c r="C21" s="17" t="s">
        <v>331</v>
      </c>
      <c r="D21" s="17" t="s">
        <v>325</v>
      </c>
      <c r="E21" s="18">
        <v>39290</v>
      </c>
      <c r="F21" s="17">
        <f t="shared" si="5"/>
        <v>2007</v>
      </c>
      <c r="G21" s="17">
        <f t="shared" si="1"/>
        <v>7</v>
      </c>
      <c r="H21" s="17">
        <f t="shared" si="2"/>
        <v>27</v>
      </c>
      <c r="I21" s="17" t="s">
        <v>17</v>
      </c>
      <c r="J21" s="18">
        <v>39713</v>
      </c>
      <c r="K21" s="17" t="s">
        <v>74</v>
      </c>
      <c r="L21" s="19" t="s">
        <v>18</v>
      </c>
      <c r="M21" s="24">
        <f t="shared" si="3"/>
        <v>46595</v>
      </c>
      <c r="N21" s="17" t="s">
        <v>63</v>
      </c>
      <c r="O21" s="17" t="s">
        <v>97</v>
      </c>
      <c r="P21" s="20"/>
      <c r="Q21" s="21"/>
    </row>
    <row r="22" spans="1:17" s="6" customFormat="1" ht="20.100000000000001" customHeight="1">
      <c r="A22" s="15">
        <f t="shared" si="4"/>
        <v>18</v>
      </c>
      <c r="B22" s="16" t="s">
        <v>335</v>
      </c>
      <c r="C22" s="17" t="s">
        <v>331</v>
      </c>
      <c r="D22" s="17" t="s">
        <v>325</v>
      </c>
      <c r="E22" s="18">
        <v>39290</v>
      </c>
      <c r="F22" s="17">
        <f t="shared" si="5"/>
        <v>2007</v>
      </c>
      <c r="G22" s="17">
        <f t="shared" si="1"/>
        <v>7</v>
      </c>
      <c r="H22" s="17">
        <f t="shared" si="2"/>
        <v>27</v>
      </c>
      <c r="I22" s="17" t="s">
        <v>19</v>
      </c>
      <c r="J22" s="18">
        <v>39713</v>
      </c>
      <c r="K22" s="17" t="s">
        <v>75</v>
      </c>
      <c r="L22" s="19" t="s">
        <v>20</v>
      </c>
      <c r="M22" s="24">
        <f t="shared" si="3"/>
        <v>46595</v>
      </c>
      <c r="N22" s="17" t="s">
        <v>63</v>
      </c>
      <c r="O22" s="17" t="s">
        <v>97</v>
      </c>
      <c r="P22" s="20"/>
      <c r="Q22" s="21"/>
    </row>
    <row r="23" spans="1:17" s="6" customFormat="1" ht="20.100000000000001" customHeight="1">
      <c r="A23" s="15">
        <f t="shared" si="4"/>
        <v>19</v>
      </c>
      <c r="B23" s="16" t="s">
        <v>335</v>
      </c>
      <c r="C23" s="17" t="s">
        <v>331</v>
      </c>
      <c r="D23" s="17" t="s">
        <v>325</v>
      </c>
      <c r="E23" s="18">
        <v>39094</v>
      </c>
      <c r="F23" s="17">
        <f t="shared" si="5"/>
        <v>2007</v>
      </c>
      <c r="G23" s="17">
        <f t="shared" si="1"/>
        <v>1</v>
      </c>
      <c r="H23" s="17">
        <f t="shared" si="2"/>
        <v>12</v>
      </c>
      <c r="I23" s="17" t="s">
        <v>61</v>
      </c>
      <c r="J23" s="18">
        <v>39797</v>
      </c>
      <c r="K23" s="17" t="s">
        <v>76</v>
      </c>
      <c r="L23" s="19" t="s">
        <v>302</v>
      </c>
      <c r="M23" s="24">
        <f t="shared" si="3"/>
        <v>46399</v>
      </c>
      <c r="N23" s="17" t="s">
        <v>30</v>
      </c>
      <c r="O23" s="17" t="s">
        <v>38</v>
      </c>
      <c r="P23" s="20"/>
      <c r="Q23" s="21"/>
    </row>
    <row r="24" spans="1:17" s="6" customFormat="1" ht="20.100000000000001" customHeight="1">
      <c r="A24" s="15">
        <f t="shared" si="4"/>
        <v>20</v>
      </c>
      <c r="B24" s="16" t="s">
        <v>335</v>
      </c>
      <c r="C24" s="17" t="s">
        <v>331</v>
      </c>
      <c r="D24" s="17" t="s">
        <v>325</v>
      </c>
      <c r="E24" s="18">
        <v>39469</v>
      </c>
      <c r="F24" s="17">
        <f>YEAR(E24)</f>
        <v>2008</v>
      </c>
      <c r="G24" s="17">
        <f>MONTH(E24)</f>
        <v>1</v>
      </c>
      <c r="H24" s="17">
        <f>DAY(E24)</f>
        <v>22</v>
      </c>
      <c r="I24" s="17" t="s">
        <v>66</v>
      </c>
      <c r="J24" s="18">
        <v>40290</v>
      </c>
      <c r="K24" s="17" t="s">
        <v>96</v>
      </c>
      <c r="L24" s="19" t="s">
        <v>67</v>
      </c>
      <c r="M24" s="24">
        <f>IF(E24="","",(F24+20&amp;"-"&amp;G24&amp;"-"&amp;H24)*1)</f>
        <v>46774</v>
      </c>
      <c r="N24" s="17" t="s">
        <v>68</v>
      </c>
      <c r="O24" s="17" t="s">
        <v>98</v>
      </c>
      <c r="P24" s="20"/>
      <c r="Q24" s="21"/>
    </row>
    <row r="25" spans="1:17" s="6" customFormat="1" ht="20.100000000000001" customHeight="1">
      <c r="A25" s="15">
        <f t="shared" si="4"/>
        <v>21</v>
      </c>
      <c r="B25" s="16" t="s">
        <v>335</v>
      </c>
      <c r="C25" s="17" t="s">
        <v>331</v>
      </c>
      <c r="D25" s="17" t="s">
        <v>325</v>
      </c>
      <c r="E25" s="18">
        <v>39793</v>
      </c>
      <c r="F25" s="17">
        <f>YEAR(E25)</f>
        <v>2008</v>
      </c>
      <c r="G25" s="17">
        <f>MONTH(E25)</f>
        <v>12</v>
      </c>
      <c r="H25" s="17">
        <f>DAY(E25)</f>
        <v>11</v>
      </c>
      <c r="I25" s="17" t="s">
        <v>125</v>
      </c>
      <c r="J25" s="18">
        <v>40660</v>
      </c>
      <c r="K25" s="17" t="s">
        <v>126</v>
      </c>
      <c r="L25" s="19" t="s">
        <v>127</v>
      </c>
      <c r="M25" s="24">
        <f>IF(E25="","",(F25+20&amp;"-"&amp;G25&amp;"-"&amp;H25)*1)</f>
        <v>47098</v>
      </c>
      <c r="N25" s="17" t="s">
        <v>128</v>
      </c>
      <c r="O25" s="17" t="s">
        <v>98</v>
      </c>
      <c r="P25" s="20"/>
      <c r="Q25" s="21"/>
    </row>
    <row r="26" spans="1:17" s="6" customFormat="1" ht="20.100000000000001" customHeight="1">
      <c r="A26" s="15">
        <f t="shared" si="4"/>
        <v>22</v>
      </c>
      <c r="B26" s="16" t="s">
        <v>335</v>
      </c>
      <c r="C26" s="17" t="s">
        <v>331</v>
      </c>
      <c r="D26" s="17" t="s">
        <v>325</v>
      </c>
      <c r="E26" s="18">
        <v>40396</v>
      </c>
      <c r="F26" s="17"/>
      <c r="G26" s="17"/>
      <c r="H26" s="17"/>
      <c r="I26" s="17" t="s">
        <v>99</v>
      </c>
      <c r="J26" s="18">
        <v>41220</v>
      </c>
      <c r="K26" s="17" t="s">
        <v>184</v>
      </c>
      <c r="L26" s="19" t="s">
        <v>122</v>
      </c>
      <c r="M26" s="18">
        <v>47701</v>
      </c>
      <c r="N26" s="25" t="s">
        <v>124</v>
      </c>
      <c r="O26" s="17" t="s">
        <v>98</v>
      </c>
      <c r="P26" s="20"/>
      <c r="Q26" s="21"/>
    </row>
    <row r="27" spans="1:17" s="6" customFormat="1" ht="20.100000000000001" customHeight="1">
      <c r="A27" s="26">
        <f t="shared" si="4"/>
        <v>23</v>
      </c>
      <c r="B27" s="27" t="s">
        <v>335</v>
      </c>
      <c r="C27" s="28" t="s">
        <v>331</v>
      </c>
      <c r="D27" s="28" t="s">
        <v>325</v>
      </c>
      <c r="E27" s="29">
        <v>40886</v>
      </c>
      <c r="F27" s="28"/>
      <c r="G27" s="28"/>
      <c r="H27" s="28"/>
      <c r="I27" s="28" t="s">
        <v>154</v>
      </c>
      <c r="J27" s="29">
        <v>41278</v>
      </c>
      <c r="K27" s="28" t="s">
        <v>192</v>
      </c>
      <c r="L27" s="30" t="s">
        <v>153</v>
      </c>
      <c r="M27" s="31">
        <v>48191</v>
      </c>
      <c r="N27" s="28" t="s">
        <v>132</v>
      </c>
      <c r="O27" s="28" t="s">
        <v>98</v>
      </c>
      <c r="P27" s="32" t="s">
        <v>324</v>
      </c>
    </row>
    <row r="28" spans="1:17" s="6" customFormat="1" ht="20.100000000000001" customHeight="1">
      <c r="A28" s="33">
        <v>24</v>
      </c>
      <c r="B28" s="34" t="s">
        <v>335</v>
      </c>
      <c r="C28" s="35" t="s">
        <v>331</v>
      </c>
      <c r="D28" s="17" t="s">
        <v>325</v>
      </c>
      <c r="E28" s="36">
        <v>40396</v>
      </c>
      <c r="F28" s="35"/>
      <c r="G28" s="35"/>
      <c r="H28" s="35"/>
      <c r="I28" s="35" t="s">
        <v>212</v>
      </c>
      <c r="J28" s="36">
        <v>41369</v>
      </c>
      <c r="K28" s="35" t="s">
        <v>213</v>
      </c>
      <c r="L28" s="37" t="s">
        <v>214</v>
      </c>
      <c r="M28" s="38">
        <v>47701</v>
      </c>
      <c r="N28" s="35" t="s">
        <v>215</v>
      </c>
      <c r="O28" s="35" t="s">
        <v>97</v>
      </c>
      <c r="P28" s="39"/>
      <c r="Q28" s="21"/>
    </row>
    <row r="29" spans="1:17" s="46" customFormat="1" ht="20.100000000000001" customHeight="1">
      <c r="A29" s="40">
        <v>25</v>
      </c>
      <c r="B29" s="41" t="s">
        <v>335</v>
      </c>
      <c r="C29" s="42" t="s">
        <v>331</v>
      </c>
      <c r="D29" s="28" t="s">
        <v>325</v>
      </c>
      <c r="E29" s="43" t="s">
        <v>216</v>
      </c>
      <c r="F29" s="42"/>
      <c r="G29" s="42"/>
      <c r="H29" s="42"/>
      <c r="I29" s="42" t="s">
        <v>218</v>
      </c>
      <c r="J29" s="43" t="s">
        <v>217</v>
      </c>
      <c r="K29" s="42" t="s">
        <v>219</v>
      </c>
      <c r="L29" s="44" t="s">
        <v>220</v>
      </c>
      <c r="M29" s="45"/>
      <c r="N29" s="42" t="s">
        <v>221</v>
      </c>
      <c r="O29" s="42" t="s">
        <v>97</v>
      </c>
      <c r="P29" s="32" t="s">
        <v>324</v>
      </c>
    </row>
    <row r="30" spans="1:17" s="6" customFormat="1" ht="20.100000000000001" customHeight="1">
      <c r="A30" s="33">
        <v>26</v>
      </c>
      <c r="B30" s="34" t="s">
        <v>335</v>
      </c>
      <c r="C30" s="17" t="s">
        <v>331</v>
      </c>
      <c r="D30" s="17" t="s">
        <v>325</v>
      </c>
      <c r="E30" s="18" t="s">
        <v>159</v>
      </c>
      <c r="F30" s="17"/>
      <c r="G30" s="17"/>
      <c r="H30" s="17"/>
      <c r="I30" s="17" t="s">
        <v>160</v>
      </c>
      <c r="J30" s="18" t="s">
        <v>210</v>
      </c>
      <c r="K30" s="17" t="s">
        <v>211</v>
      </c>
      <c r="L30" s="19" t="s">
        <v>161</v>
      </c>
      <c r="M30" s="38"/>
      <c r="N30" s="47" t="s">
        <v>162</v>
      </c>
      <c r="O30" s="17" t="s">
        <v>38</v>
      </c>
      <c r="P30" s="39"/>
      <c r="Q30" s="21"/>
    </row>
    <row r="31" spans="1:17" s="6" customFormat="1" ht="20.100000000000001" customHeight="1" thickBot="1">
      <c r="A31" s="33">
        <v>27</v>
      </c>
      <c r="B31" s="34" t="s">
        <v>335</v>
      </c>
      <c r="C31" s="35" t="s">
        <v>331</v>
      </c>
      <c r="D31" s="35" t="s">
        <v>325</v>
      </c>
      <c r="E31" s="36" t="s">
        <v>222</v>
      </c>
      <c r="F31" s="35"/>
      <c r="G31" s="35"/>
      <c r="H31" s="35"/>
      <c r="I31" s="35" t="s">
        <v>224</v>
      </c>
      <c r="J31" s="36" t="s">
        <v>223</v>
      </c>
      <c r="K31" s="35" t="s">
        <v>225</v>
      </c>
      <c r="L31" s="37" t="s">
        <v>226</v>
      </c>
      <c r="M31" s="38"/>
      <c r="N31" s="35" t="s">
        <v>227</v>
      </c>
      <c r="O31" s="35" t="s">
        <v>97</v>
      </c>
      <c r="P31" s="39"/>
      <c r="Q31" s="21"/>
    </row>
    <row r="32" spans="1:17" s="6" customFormat="1" ht="20.100000000000001" customHeight="1">
      <c r="A32" s="7">
        <v>28</v>
      </c>
      <c r="B32" s="48" t="s">
        <v>335</v>
      </c>
      <c r="C32" s="11" t="s">
        <v>331</v>
      </c>
      <c r="D32" s="11" t="s">
        <v>336</v>
      </c>
      <c r="E32" s="10">
        <v>38275</v>
      </c>
      <c r="F32" s="11">
        <f t="shared" si="5"/>
        <v>2004</v>
      </c>
      <c r="G32" s="11">
        <f t="shared" si="1"/>
        <v>10</v>
      </c>
      <c r="H32" s="11">
        <f t="shared" si="2"/>
        <v>15</v>
      </c>
      <c r="I32" s="11" t="s">
        <v>117</v>
      </c>
      <c r="J32" s="10">
        <v>39177</v>
      </c>
      <c r="K32" s="11" t="s">
        <v>79</v>
      </c>
      <c r="L32" s="12" t="s">
        <v>80</v>
      </c>
      <c r="M32" s="49">
        <f>IF(E32="","",(F32+20&amp;"-"&amp;G32&amp;"-"&amp;H32)*1)</f>
        <v>45580</v>
      </c>
      <c r="N32" s="11" t="s">
        <v>118</v>
      </c>
      <c r="O32" s="11" t="s">
        <v>100</v>
      </c>
      <c r="P32" s="50" t="s">
        <v>119</v>
      </c>
      <c r="Q32" s="21"/>
    </row>
    <row r="33" spans="1:17" s="6" customFormat="1" ht="20.100000000000001" customHeight="1">
      <c r="A33" s="15">
        <f t="shared" si="4"/>
        <v>29</v>
      </c>
      <c r="B33" s="16" t="s">
        <v>335</v>
      </c>
      <c r="C33" s="17" t="s">
        <v>331</v>
      </c>
      <c r="D33" s="17" t="s">
        <v>336</v>
      </c>
      <c r="E33" s="18">
        <v>39373</v>
      </c>
      <c r="F33" s="17">
        <f t="shared" si="5"/>
        <v>2007</v>
      </c>
      <c r="G33" s="17">
        <f t="shared" si="1"/>
        <v>10</v>
      </c>
      <c r="H33" s="17">
        <f t="shared" si="2"/>
        <v>18</v>
      </c>
      <c r="I33" s="17" t="s">
        <v>64</v>
      </c>
      <c r="J33" s="18">
        <v>40115</v>
      </c>
      <c r="K33" s="17" t="s">
        <v>95</v>
      </c>
      <c r="L33" s="19" t="s">
        <v>65</v>
      </c>
      <c r="M33" s="24">
        <f t="shared" si="3"/>
        <v>46678</v>
      </c>
      <c r="N33" s="17" t="s">
        <v>53</v>
      </c>
      <c r="O33" s="17" t="s">
        <v>38</v>
      </c>
      <c r="P33" s="51" t="s">
        <v>120</v>
      </c>
      <c r="Q33" s="21"/>
    </row>
    <row r="34" spans="1:17" s="23" customFormat="1" ht="20.100000000000001" customHeight="1">
      <c r="A34" s="15">
        <f t="shared" si="4"/>
        <v>30</v>
      </c>
      <c r="B34" s="16" t="s">
        <v>335</v>
      </c>
      <c r="C34" s="17" t="s">
        <v>331</v>
      </c>
      <c r="D34" s="17" t="s">
        <v>332</v>
      </c>
      <c r="E34" s="18">
        <v>38894</v>
      </c>
      <c r="F34" s="17">
        <f t="shared" si="5"/>
        <v>2006</v>
      </c>
      <c r="G34" s="17">
        <f t="shared" si="1"/>
        <v>6</v>
      </c>
      <c r="H34" s="17">
        <f t="shared" si="2"/>
        <v>26</v>
      </c>
      <c r="I34" s="17" t="s">
        <v>47</v>
      </c>
      <c r="J34" s="18">
        <v>39630</v>
      </c>
      <c r="K34" s="52" t="s">
        <v>70</v>
      </c>
      <c r="L34" s="19" t="s">
        <v>1</v>
      </c>
      <c r="M34" s="18">
        <v>46211</v>
      </c>
      <c r="N34" s="17" t="s">
        <v>32</v>
      </c>
      <c r="O34" s="17" t="s">
        <v>38</v>
      </c>
      <c r="P34" s="20"/>
      <c r="Q34" s="22"/>
    </row>
    <row r="35" spans="1:17" s="23" customFormat="1" ht="20.100000000000001" customHeight="1">
      <c r="A35" s="15">
        <f t="shared" si="4"/>
        <v>31</v>
      </c>
      <c r="B35" s="16" t="s">
        <v>335</v>
      </c>
      <c r="C35" s="17" t="s">
        <v>331</v>
      </c>
      <c r="D35" s="17" t="s">
        <v>333</v>
      </c>
      <c r="E35" s="18">
        <v>38695</v>
      </c>
      <c r="F35" s="17">
        <f t="shared" si="5"/>
        <v>2005</v>
      </c>
      <c r="G35" s="17">
        <f t="shared" si="1"/>
        <v>12</v>
      </c>
      <c r="H35" s="17">
        <f t="shared" si="2"/>
        <v>9</v>
      </c>
      <c r="I35" s="17" t="s">
        <v>46</v>
      </c>
      <c r="J35" s="18">
        <v>39654</v>
      </c>
      <c r="K35" s="17">
        <v>4160977</v>
      </c>
      <c r="L35" s="19" t="s">
        <v>41</v>
      </c>
      <c r="M35" s="18">
        <f>IF(E35="","",(F35+20&amp;"-"&amp;G35&amp;"-"&amp;H35)*1)</f>
        <v>46000</v>
      </c>
      <c r="N35" s="17" t="s">
        <v>32</v>
      </c>
      <c r="O35" s="17" t="s">
        <v>38</v>
      </c>
      <c r="P35" s="20"/>
      <c r="Q35" s="22"/>
    </row>
    <row r="36" spans="1:17" s="6" customFormat="1" ht="20.100000000000001" customHeight="1" thickBot="1">
      <c r="A36" s="53">
        <f t="shared" si="4"/>
        <v>32</v>
      </c>
      <c r="B36" s="54" t="s">
        <v>335</v>
      </c>
      <c r="C36" s="54" t="s">
        <v>331</v>
      </c>
      <c r="D36" s="54" t="s">
        <v>333</v>
      </c>
      <c r="E36" s="55">
        <v>40284</v>
      </c>
      <c r="F36" s="54">
        <f t="shared" si="5"/>
        <v>2010</v>
      </c>
      <c r="G36" s="54">
        <f t="shared" si="1"/>
        <v>4</v>
      </c>
      <c r="H36" s="54">
        <f t="shared" si="2"/>
        <v>16</v>
      </c>
      <c r="I36" s="54" t="s">
        <v>123</v>
      </c>
      <c r="J36" s="55">
        <v>40991</v>
      </c>
      <c r="K36" s="54">
        <v>4956672</v>
      </c>
      <c r="L36" s="56" t="s">
        <v>65</v>
      </c>
      <c r="M36" s="57">
        <v>47200</v>
      </c>
      <c r="N36" s="54" t="s">
        <v>32</v>
      </c>
      <c r="O36" s="54" t="s">
        <v>38</v>
      </c>
      <c r="P36" s="58"/>
      <c r="Q36" s="21"/>
    </row>
    <row r="37" spans="1:17" s="6" customFormat="1" ht="20.100000000000001" customHeight="1" thickBot="1">
      <c r="A37" s="59">
        <f t="shared" si="4"/>
        <v>33</v>
      </c>
      <c r="B37" s="60" t="s">
        <v>337</v>
      </c>
      <c r="C37" s="61" t="s">
        <v>331</v>
      </c>
      <c r="D37" s="61" t="s">
        <v>325</v>
      </c>
      <c r="E37" s="62">
        <v>39405</v>
      </c>
      <c r="F37" s="61">
        <f t="shared" si="5"/>
        <v>2007</v>
      </c>
      <c r="G37" s="61">
        <f t="shared" si="1"/>
        <v>11</v>
      </c>
      <c r="H37" s="61">
        <f t="shared" si="2"/>
        <v>19</v>
      </c>
      <c r="I37" s="63" t="s">
        <v>69</v>
      </c>
      <c r="J37" s="62">
        <v>39594</v>
      </c>
      <c r="K37" s="61" t="s">
        <v>54</v>
      </c>
      <c r="L37" s="64" t="s">
        <v>35</v>
      </c>
      <c r="M37" s="65">
        <v>45072</v>
      </c>
      <c r="N37" s="61" t="s">
        <v>52</v>
      </c>
      <c r="O37" s="61" t="s">
        <v>38</v>
      </c>
      <c r="P37" s="66"/>
      <c r="Q37" s="21"/>
    </row>
    <row r="38" spans="1:17" s="6" customFormat="1" ht="20.100000000000001" customHeight="1" thickBot="1">
      <c r="A38" s="59">
        <f t="shared" si="4"/>
        <v>34</v>
      </c>
      <c r="B38" s="61" t="s">
        <v>338</v>
      </c>
      <c r="C38" s="61" t="s">
        <v>331</v>
      </c>
      <c r="D38" s="61" t="s">
        <v>325</v>
      </c>
      <c r="E38" s="62" t="s">
        <v>197</v>
      </c>
      <c r="F38" s="61"/>
      <c r="G38" s="61"/>
      <c r="H38" s="61"/>
      <c r="I38" s="61" t="s">
        <v>199</v>
      </c>
      <c r="J38" s="62" t="s">
        <v>198</v>
      </c>
      <c r="K38" s="61" t="s">
        <v>200</v>
      </c>
      <c r="L38" s="67" t="s">
        <v>228</v>
      </c>
      <c r="M38" s="65">
        <v>45061</v>
      </c>
      <c r="N38" s="68"/>
      <c r="O38" s="61" t="s">
        <v>38</v>
      </c>
      <c r="P38" s="66"/>
      <c r="Q38" s="21"/>
    </row>
    <row r="39" spans="1:17" s="23" customFormat="1" ht="20.100000000000001" customHeight="1">
      <c r="A39" s="7">
        <f t="shared" si="4"/>
        <v>35</v>
      </c>
      <c r="B39" s="11" t="s">
        <v>339</v>
      </c>
      <c r="C39" s="11" t="s">
        <v>334</v>
      </c>
      <c r="D39" s="11" t="s">
        <v>325</v>
      </c>
      <c r="E39" s="10">
        <v>38652</v>
      </c>
      <c r="F39" s="11">
        <f t="shared" si="5"/>
        <v>2005</v>
      </c>
      <c r="G39" s="11">
        <f>MONTH(E39)</f>
        <v>10</v>
      </c>
      <c r="H39" s="11">
        <f>DAY(E39)</f>
        <v>27</v>
      </c>
      <c r="I39" s="11" t="s">
        <v>14</v>
      </c>
      <c r="J39" s="10">
        <v>38716</v>
      </c>
      <c r="K39" s="11" t="s">
        <v>39</v>
      </c>
      <c r="L39" s="12" t="s">
        <v>5</v>
      </c>
      <c r="M39" s="10">
        <f>IF(E39="","",(F39+10&amp;"-"&amp;G39&amp;"-"&amp;H39)*1)</f>
        <v>42304</v>
      </c>
      <c r="N39" s="11" t="s">
        <v>32</v>
      </c>
      <c r="O39" s="11" t="s">
        <v>38</v>
      </c>
      <c r="P39" s="13"/>
      <c r="Q39" s="22"/>
    </row>
    <row r="40" spans="1:17" s="23" customFormat="1" ht="20.100000000000001" customHeight="1">
      <c r="A40" s="15">
        <f t="shared" si="4"/>
        <v>36</v>
      </c>
      <c r="B40" s="17" t="s">
        <v>339</v>
      </c>
      <c r="C40" s="17" t="s">
        <v>334</v>
      </c>
      <c r="D40" s="17" t="s">
        <v>325</v>
      </c>
      <c r="E40" s="18">
        <v>38652</v>
      </c>
      <c r="F40" s="17">
        <f t="shared" si="5"/>
        <v>2005</v>
      </c>
      <c r="G40" s="17">
        <f>MONTH(E40)</f>
        <v>10</v>
      </c>
      <c r="H40" s="17">
        <f>DAY(E40)</f>
        <v>27</v>
      </c>
      <c r="I40" s="17" t="s">
        <v>13</v>
      </c>
      <c r="J40" s="18">
        <v>38716</v>
      </c>
      <c r="K40" s="17" t="s">
        <v>40</v>
      </c>
      <c r="L40" s="19" t="s">
        <v>6</v>
      </c>
      <c r="M40" s="18">
        <f>IF(E40="","",(F40+10&amp;"-"&amp;G40&amp;"-"&amp;H40)*1)</f>
        <v>42304</v>
      </c>
      <c r="N40" s="17" t="s">
        <v>32</v>
      </c>
      <c r="O40" s="17" t="s">
        <v>38</v>
      </c>
      <c r="P40" s="20"/>
      <c r="Q40" s="22"/>
    </row>
    <row r="41" spans="1:17" s="23" customFormat="1" ht="20.100000000000001" customHeight="1">
      <c r="A41" s="15">
        <f t="shared" si="4"/>
        <v>37</v>
      </c>
      <c r="B41" s="17" t="s">
        <v>339</v>
      </c>
      <c r="C41" s="17" t="s">
        <v>334</v>
      </c>
      <c r="D41" s="17" t="s">
        <v>325</v>
      </c>
      <c r="E41" s="18">
        <v>38665</v>
      </c>
      <c r="F41" s="17">
        <f t="shared" si="5"/>
        <v>2005</v>
      </c>
      <c r="G41" s="17">
        <f>MONTH(E41)</f>
        <v>11</v>
      </c>
      <c r="H41" s="17">
        <f>DAY(E41)</f>
        <v>9</v>
      </c>
      <c r="I41" s="17" t="s">
        <v>12</v>
      </c>
      <c r="J41" s="18">
        <v>38744</v>
      </c>
      <c r="K41" s="17" t="s">
        <v>42</v>
      </c>
      <c r="L41" s="19" t="s">
        <v>41</v>
      </c>
      <c r="M41" s="18">
        <f>IF(E41="","",(F41+10&amp;"-"&amp;G41&amp;"-"&amp;H41)*1)</f>
        <v>42317</v>
      </c>
      <c r="N41" s="17" t="s">
        <v>32</v>
      </c>
      <c r="O41" s="17" t="s">
        <v>38</v>
      </c>
      <c r="P41" s="20"/>
      <c r="Q41" s="22"/>
    </row>
    <row r="42" spans="1:17" s="23" customFormat="1" ht="20.100000000000001" customHeight="1">
      <c r="A42" s="15">
        <f t="shared" si="4"/>
        <v>38</v>
      </c>
      <c r="B42" s="17" t="s">
        <v>339</v>
      </c>
      <c r="C42" s="17" t="s">
        <v>334</v>
      </c>
      <c r="D42" s="17" t="s">
        <v>325</v>
      </c>
      <c r="E42" s="18">
        <v>38875</v>
      </c>
      <c r="F42" s="17">
        <f t="shared" si="5"/>
        <v>2006</v>
      </c>
      <c r="G42" s="17">
        <f>MONTH(E42)</f>
        <v>6</v>
      </c>
      <c r="H42" s="17">
        <f>DAY(E42)</f>
        <v>7</v>
      </c>
      <c r="I42" s="17" t="s">
        <v>11</v>
      </c>
      <c r="J42" s="18">
        <v>38952</v>
      </c>
      <c r="K42" s="17" t="s">
        <v>43</v>
      </c>
      <c r="L42" s="19" t="s">
        <v>7</v>
      </c>
      <c r="M42" s="18">
        <f>IF(E42="","",(F42+10&amp;"-"&amp;G42&amp;"-"&amp;H42)*1)</f>
        <v>42528</v>
      </c>
      <c r="N42" s="17" t="s">
        <v>32</v>
      </c>
      <c r="O42" s="17" t="s">
        <v>38</v>
      </c>
      <c r="P42" s="20"/>
      <c r="Q42" s="22"/>
    </row>
    <row r="43" spans="1:17" s="23" customFormat="1" ht="20.100000000000001" customHeight="1" thickBot="1">
      <c r="A43" s="53">
        <f t="shared" si="4"/>
        <v>39</v>
      </c>
      <c r="B43" s="54" t="s">
        <v>339</v>
      </c>
      <c r="C43" s="54" t="s">
        <v>334</v>
      </c>
      <c r="D43" s="54" t="s">
        <v>325</v>
      </c>
      <c r="E43" s="55">
        <v>38876</v>
      </c>
      <c r="F43" s="54">
        <f t="shared" si="5"/>
        <v>2006</v>
      </c>
      <c r="G43" s="54">
        <f>MONTH(E43)</f>
        <v>6</v>
      </c>
      <c r="H43" s="54">
        <f>DAY(E43)</f>
        <v>8</v>
      </c>
      <c r="I43" s="54" t="s">
        <v>10</v>
      </c>
      <c r="J43" s="55">
        <v>38959</v>
      </c>
      <c r="K43" s="54" t="s">
        <v>44</v>
      </c>
      <c r="L43" s="56" t="s">
        <v>121</v>
      </c>
      <c r="M43" s="55">
        <f>IF(E43="","",(F43+10&amp;"-"&amp;G43&amp;"-"&amp;H43)*1)</f>
        <v>42529</v>
      </c>
      <c r="N43" s="54" t="s">
        <v>45</v>
      </c>
      <c r="O43" s="54" t="s">
        <v>38</v>
      </c>
      <c r="P43" s="69"/>
      <c r="Q43" s="22"/>
    </row>
    <row r="44" spans="1:17" s="78" customFormat="1" ht="20.100000000000001" customHeight="1">
      <c r="A44" s="70">
        <v>40</v>
      </c>
      <c r="B44" s="71" t="s">
        <v>335</v>
      </c>
      <c r="C44" s="72" t="s">
        <v>331</v>
      </c>
      <c r="D44" s="73" t="s">
        <v>325</v>
      </c>
      <c r="E44" s="74" t="s">
        <v>167</v>
      </c>
      <c r="F44" s="72"/>
      <c r="G44" s="72"/>
      <c r="H44" s="72"/>
      <c r="I44" s="72" t="s">
        <v>168</v>
      </c>
      <c r="J44" s="74">
        <v>41571</v>
      </c>
      <c r="K44" s="72" t="s">
        <v>301</v>
      </c>
      <c r="L44" s="19" t="s">
        <v>169</v>
      </c>
      <c r="M44" s="75"/>
      <c r="N44" s="72" t="s">
        <v>170</v>
      </c>
      <c r="O44" s="72" t="s">
        <v>38</v>
      </c>
      <c r="P44" s="76"/>
      <c r="Q44" s="77"/>
    </row>
    <row r="45" spans="1:17" s="6" customFormat="1" ht="20.100000000000001" customHeight="1">
      <c r="A45" s="15">
        <v>41</v>
      </c>
      <c r="B45" s="16" t="s">
        <v>335</v>
      </c>
      <c r="C45" s="17" t="s">
        <v>331</v>
      </c>
      <c r="D45" s="17" t="s">
        <v>325</v>
      </c>
      <c r="E45" s="18" t="s">
        <v>129</v>
      </c>
      <c r="F45" s="17"/>
      <c r="G45" s="17"/>
      <c r="H45" s="17"/>
      <c r="I45" s="17" t="s">
        <v>135</v>
      </c>
      <c r="J45" s="18">
        <v>41793</v>
      </c>
      <c r="K45" s="17" t="s">
        <v>310</v>
      </c>
      <c r="L45" s="19" t="s">
        <v>130</v>
      </c>
      <c r="M45" s="24"/>
      <c r="N45" s="25" t="s">
        <v>139</v>
      </c>
      <c r="O45" s="17" t="s">
        <v>98</v>
      </c>
      <c r="P45" s="51"/>
      <c r="Q45" s="21"/>
    </row>
    <row r="46" spans="1:17" s="46" customFormat="1" ht="20.100000000000001" customHeight="1">
      <c r="A46" s="26">
        <v>42</v>
      </c>
      <c r="B46" s="27" t="s">
        <v>335</v>
      </c>
      <c r="C46" s="28" t="s">
        <v>331</v>
      </c>
      <c r="D46" s="28" t="s">
        <v>325</v>
      </c>
      <c r="E46" s="29" t="s">
        <v>131</v>
      </c>
      <c r="F46" s="28"/>
      <c r="G46" s="28"/>
      <c r="H46" s="28"/>
      <c r="I46" s="28" t="s">
        <v>133</v>
      </c>
      <c r="J46" s="29" t="s">
        <v>233</v>
      </c>
      <c r="K46" s="28" t="s">
        <v>234</v>
      </c>
      <c r="L46" s="30" t="s">
        <v>134</v>
      </c>
      <c r="M46" s="31"/>
      <c r="N46" s="28" t="s">
        <v>132</v>
      </c>
      <c r="O46" s="28" t="s">
        <v>98</v>
      </c>
      <c r="P46" s="32" t="s">
        <v>324</v>
      </c>
    </row>
    <row r="47" spans="1:17" s="6" customFormat="1" ht="20.100000000000001" customHeight="1">
      <c r="A47" s="15">
        <v>43</v>
      </c>
      <c r="B47" s="16" t="s">
        <v>335</v>
      </c>
      <c r="C47" s="17" t="s">
        <v>331</v>
      </c>
      <c r="D47" s="17" t="s">
        <v>325</v>
      </c>
      <c r="E47" s="18" t="s">
        <v>163</v>
      </c>
      <c r="F47" s="17"/>
      <c r="G47" s="17"/>
      <c r="H47" s="17"/>
      <c r="I47" s="17" t="s">
        <v>164</v>
      </c>
      <c r="J47" s="18" t="s">
        <v>237</v>
      </c>
      <c r="K47" s="17" t="s">
        <v>312</v>
      </c>
      <c r="L47" s="19" t="s">
        <v>165</v>
      </c>
      <c r="M47" s="24"/>
      <c r="N47" s="17" t="s">
        <v>166</v>
      </c>
      <c r="O47" s="17" t="s">
        <v>38</v>
      </c>
      <c r="P47" s="79"/>
      <c r="Q47" s="21"/>
    </row>
    <row r="48" spans="1:17" s="6" customFormat="1" ht="20.100000000000001" customHeight="1">
      <c r="A48" s="15">
        <v>44</v>
      </c>
      <c r="B48" s="16" t="s">
        <v>335</v>
      </c>
      <c r="C48" s="17" t="s">
        <v>331</v>
      </c>
      <c r="D48" s="17" t="s">
        <v>325</v>
      </c>
      <c r="E48" s="18" t="s">
        <v>136</v>
      </c>
      <c r="F48" s="17"/>
      <c r="G48" s="17"/>
      <c r="H48" s="17"/>
      <c r="I48" s="17" t="s">
        <v>152</v>
      </c>
      <c r="J48" s="18" t="s">
        <v>238</v>
      </c>
      <c r="K48" s="17" t="s">
        <v>240</v>
      </c>
      <c r="L48" s="19" t="s">
        <v>137</v>
      </c>
      <c r="M48" s="24"/>
      <c r="N48" s="17" t="s">
        <v>138</v>
      </c>
      <c r="O48" s="17" t="s">
        <v>38</v>
      </c>
      <c r="P48" s="80"/>
      <c r="Q48" s="21"/>
    </row>
    <row r="49" spans="1:17" s="6" customFormat="1" ht="20.100000000000001" customHeight="1">
      <c r="A49" s="15">
        <v>45</v>
      </c>
      <c r="B49" s="16" t="s">
        <v>335</v>
      </c>
      <c r="C49" s="17" t="s">
        <v>331</v>
      </c>
      <c r="D49" s="17" t="s">
        <v>325</v>
      </c>
      <c r="E49" s="18" t="s">
        <v>155</v>
      </c>
      <c r="F49" s="17"/>
      <c r="G49" s="17"/>
      <c r="H49" s="17"/>
      <c r="I49" s="17" t="s">
        <v>156</v>
      </c>
      <c r="J49" s="18" t="s">
        <v>238</v>
      </c>
      <c r="K49" s="17" t="s">
        <v>239</v>
      </c>
      <c r="L49" s="19" t="s">
        <v>157</v>
      </c>
      <c r="M49" s="24"/>
      <c r="N49" s="17" t="s">
        <v>158</v>
      </c>
      <c r="O49" s="17" t="s">
        <v>38</v>
      </c>
      <c r="P49" s="79"/>
      <c r="Q49" s="21"/>
    </row>
    <row r="50" spans="1:17" s="6" customFormat="1" ht="20.100000000000001" customHeight="1">
      <c r="A50" s="15">
        <v>46</v>
      </c>
      <c r="B50" s="16" t="s">
        <v>337</v>
      </c>
      <c r="C50" s="17" t="s">
        <v>331</v>
      </c>
      <c r="D50" s="17" t="s">
        <v>325</v>
      </c>
      <c r="E50" s="18" t="s">
        <v>171</v>
      </c>
      <c r="F50" s="17"/>
      <c r="G50" s="17"/>
      <c r="H50" s="17"/>
      <c r="I50" s="17" t="s">
        <v>172</v>
      </c>
      <c r="J50" s="18" t="s">
        <v>309</v>
      </c>
      <c r="K50" s="17" t="s">
        <v>308</v>
      </c>
      <c r="L50" s="19" t="s">
        <v>173</v>
      </c>
      <c r="M50" s="24"/>
      <c r="N50" s="17" t="s">
        <v>174</v>
      </c>
      <c r="O50" s="17" t="s">
        <v>98</v>
      </c>
      <c r="P50" s="79"/>
      <c r="Q50" s="21"/>
    </row>
    <row r="51" spans="1:17" s="6" customFormat="1" ht="20.100000000000001" customHeight="1">
      <c r="A51" s="15">
        <v>47</v>
      </c>
      <c r="B51" s="16" t="s">
        <v>337</v>
      </c>
      <c r="C51" s="17" t="s">
        <v>331</v>
      </c>
      <c r="D51" s="17" t="s">
        <v>325</v>
      </c>
      <c r="E51" s="18" t="s">
        <v>171</v>
      </c>
      <c r="F51" s="17"/>
      <c r="G51" s="17"/>
      <c r="H51" s="17"/>
      <c r="I51" s="17" t="s">
        <v>175</v>
      </c>
      <c r="J51" s="18" t="s">
        <v>201</v>
      </c>
      <c r="K51" s="17" t="s">
        <v>202</v>
      </c>
      <c r="L51" s="19" t="s">
        <v>176</v>
      </c>
      <c r="M51" s="24">
        <v>46944</v>
      </c>
      <c r="N51" s="17" t="s">
        <v>174</v>
      </c>
      <c r="O51" s="17" t="s">
        <v>98</v>
      </c>
      <c r="P51" s="79"/>
      <c r="Q51" s="21"/>
    </row>
    <row r="52" spans="1:17" s="6" customFormat="1" ht="20.100000000000001" customHeight="1">
      <c r="A52" s="15">
        <v>48</v>
      </c>
      <c r="B52" s="16" t="s">
        <v>335</v>
      </c>
      <c r="C52" s="17" t="s">
        <v>331</v>
      </c>
      <c r="D52" s="17" t="s">
        <v>325</v>
      </c>
      <c r="E52" s="18" t="s">
        <v>177</v>
      </c>
      <c r="F52" s="17"/>
      <c r="G52" s="17"/>
      <c r="H52" s="17"/>
      <c r="I52" s="17" t="s">
        <v>178</v>
      </c>
      <c r="J52" s="18" t="s">
        <v>245</v>
      </c>
      <c r="K52" s="17" t="s">
        <v>310</v>
      </c>
      <c r="L52" s="19" t="s">
        <v>179</v>
      </c>
      <c r="M52" s="24"/>
      <c r="N52" s="25" t="s">
        <v>180</v>
      </c>
      <c r="O52" s="17" t="s">
        <v>98</v>
      </c>
      <c r="P52" s="79"/>
      <c r="Q52" s="21"/>
    </row>
    <row r="53" spans="1:17" s="46" customFormat="1" ht="20.100000000000001" customHeight="1">
      <c r="A53" s="26">
        <v>49</v>
      </c>
      <c r="B53" s="27" t="s">
        <v>335</v>
      </c>
      <c r="C53" s="28" t="s">
        <v>331</v>
      </c>
      <c r="D53" s="28" t="s">
        <v>325</v>
      </c>
      <c r="E53" s="29" t="s">
        <v>177</v>
      </c>
      <c r="F53" s="28"/>
      <c r="G53" s="28"/>
      <c r="H53" s="28"/>
      <c r="I53" s="28" t="s">
        <v>181</v>
      </c>
      <c r="J53" s="29" t="s">
        <v>249</v>
      </c>
      <c r="K53" s="28" t="s">
        <v>250</v>
      </c>
      <c r="L53" s="30" t="s">
        <v>182</v>
      </c>
      <c r="M53" s="31"/>
      <c r="N53" s="28" t="s">
        <v>183</v>
      </c>
      <c r="O53" s="28" t="s">
        <v>98</v>
      </c>
      <c r="P53" s="81" t="s">
        <v>360</v>
      </c>
      <c r="Q53" s="32"/>
    </row>
    <row r="54" spans="1:17" s="6" customFormat="1" ht="20.100000000000001" customHeight="1">
      <c r="A54" s="15">
        <v>50</v>
      </c>
      <c r="B54" s="16" t="s">
        <v>335</v>
      </c>
      <c r="C54" s="17" t="s">
        <v>331</v>
      </c>
      <c r="D54" s="17" t="s">
        <v>325</v>
      </c>
      <c r="E54" s="18" t="s">
        <v>185</v>
      </c>
      <c r="F54" s="17"/>
      <c r="G54" s="17"/>
      <c r="H54" s="17"/>
      <c r="I54" s="17" t="s">
        <v>186</v>
      </c>
      <c r="J54" s="18" t="s">
        <v>244</v>
      </c>
      <c r="K54" s="17" t="s">
        <v>311</v>
      </c>
      <c r="L54" s="19" t="s">
        <v>187</v>
      </c>
      <c r="M54" s="24">
        <v>48547</v>
      </c>
      <c r="N54" s="25" t="s">
        <v>188</v>
      </c>
      <c r="O54" s="17" t="s">
        <v>98</v>
      </c>
      <c r="P54" s="79"/>
      <c r="Q54" s="21"/>
    </row>
    <row r="55" spans="1:17" s="166" customFormat="1" ht="20.100000000000001" customHeight="1">
      <c r="A55" s="157">
        <v>51</v>
      </c>
      <c r="B55" s="158" t="s">
        <v>361</v>
      </c>
      <c r="C55" s="159" t="s">
        <v>362</v>
      </c>
      <c r="D55" s="159" t="s">
        <v>363</v>
      </c>
      <c r="E55" s="160" t="s">
        <v>364</v>
      </c>
      <c r="F55" s="159"/>
      <c r="G55" s="159"/>
      <c r="H55" s="159"/>
      <c r="I55" s="159" t="s">
        <v>365</v>
      </c>
      <c r="J55" s="160"/>
      <c r="K55" s="159"/>
      <c r="L55" s="161" t="s">
        <v>366</v>
      </c>
      <c r="M55" s="162"/>
      <c r="N55" s="163" t="s">
        <v>367</v>
      </c>
      <c r="O55" s="159" t="s">
        <v>368</v>
      </c>
      <c r="P55" s="164" t="s">
        <v>369</v>
      </c>
      <c r="Q55" s="165"/>
    </row>
    <row r="56" spans="1:17" s="78" customFormat="1" ht="20.100000000000001" customHeight="1">
      <c r="A56" s="82">
        <v>52</v>
      </c>
      <c r="B56" s="83" t="s">
        <v>335</v>
      </c>
      <c r="C56" s="72" t="s">
        <v>331</v>
      </c>
      <c r="D56" s="17" t="s">
        <v>325</v>
      </c>
      <c r="E56" s="84" t="s">
        <v>229</v>
      </c>
      <c r="F56" s="85"/>
      <c r="G56" s="85"/>
      <c r="H56" s="85"/>
      <c r="I56" s="85" t="s">
        <v>230</v>
      </c>
      <c r="J56" s="84" t="s">
        <v>314</v>
      </c>
      <c r="K56" s="85" t="s">
        <v>313</v>
      </c>
      <c r="L56" s="37" t="s">
        <v>231</v>
      </c>
      <c r="M56" s="86"/>
      <c r="N56" s="87" t="s">
        <v>232</v>
      </c>
      <c r="O56" s="85" t="s">
        <v>38</v>
      </c>
      <c r="P56" s="88"/>
      <c r="Q56" s="77"/>
    </row>
    <row r="57" spans="1:17" s="78" customFormat="1" ht="20.100000000000001" customHeight="1" thickBot="1">
      <c r="A57" s="89">
        <v>53</v>
      </c>
      <c r="B57" s="90" t="s">
        <v>340</v>
      </c>
      <c r="C57" s="91" t="s">
        <v>331</v>
      </c>
      <c r="D57" s="91" t="s">
        <v>325</v>
      </c>
      <c r="E57" s="92" t="s">
        <v>193</v>
      </c>
      <c r="F57" s="91"/>
      <c r="G57" s="91"/>
      <c r="H57" s="91"/>
      <c r="I57" s="91" t="s">
        <v>194</v>
      </c>
      <c r="J57" s="92" t="s">
        <v>235</v>
      </c>
      <c r="K57" s="91" t="s">
        <v>236</v>
      </c>
      <c r="L57" s="56" t="s">
        <v>195</v>
      </c>
      <c r="M57" s="93"/>
      <c r="N57" s="94" t="s">
        <v>196</v>
      </c>
      <c r="O57" s="91" t="s">
        <v>98</v>
      </c>
      <c r="P57" s="95"/>
      <c r="Q57" s="77"/>
    </row>
    <row r="58" spans="1:17" s="78" customFormat="1" ht="20.100000000000001" customHeight="1">
      <c r="A58" s="70">
        <v>54</v>
      </c>
      <c r="B58" s="96" t="s">
        <v>335</v>
      </c>
      <c r="C58" s="72" t="s">
        <v>331</v>
      </c>
      <c r="D58" s="72" t="s">
        <v>332</v>
      </c>
      <c r="E58" s="74" t="s">
        <v>189</v>
      </c>
      <c r="F58" s="72"/>
      <c r="G58" s="72"/>
      <c r="H58" s="72"/>
      <c r="I58" s="72" t="s">
        <v>190</v>
      </c>
      <c r="J58" s="74" t="s">
        <v>307</v>
      </c>
      <c r="K58" s="72">
        <v>9182120</v>
      </c>
      <c r="L58" s="19" t="s">
        <v>179</v>
      </c>
      <c r="M58" s="75"/>
      <c r="N58" s="97" t="s">
        <v>191</v>
      </c>
      <c r="O58" s="72" t="s">
        <v>98</v>
      </c>
      <c r="P58" s="98"/>
      <c r="Q58" s="77"/>
    </row>
    <row r="59" spans="1:17" s="78" customFormat="1" ht="20.100000000000001" customHeight="1">
      <c r="A59" s="99">
        <v>55</v>
      </c>
      <c r="B59" s="100" t="s">
        <v>338</v>
      </c>
      <c r="C59" s="101" t="s">
        <v>331</v>
      </c>
      <c r="D59" s="101" t="s">
        <v>325</v>
      </c>
      <c r="E59" s="102" t="s">
        <v>197</v>
      </c>
      <c r="F59" s="101"/>
      <c r="G59" s="101"/>
      <c r="H59" s="101"/>
      <c r="I59" s="101" t="s">
        <v>204</v>
      </c>
      <c r="J59" s="102" t="s">
        <v>203</v>
      </c>
      <c r="K59" s="101" t="s">
        <v>205</v>
      </c>
      <c r="L59" s="103" t="s">
        <v>303</v>
      </c>
      <c r="M59" s="102" t="s">
        <v>206</v>
      </c>
      <c r="N59" s="104"/>
      <c r="O59" s="101" t="s">
        <v>38</v>
      </c>
      <c r="P59" s="105"/>
      <c r="Q59" s="77"/>
    </row>
    <row r="60" spans="1:17" s="78" customFormat="1" ht="20.100000000000001" customHeight="1">
      <c r="A60" s="106">
        <v>56</v>
      </c>
      <c r="B60" s="107" t="s">
        <v>338</v>
      </c>
      <c r="C60" s="108" t="s">
        <v>331</v>
      </c>
      <c r="D60" s="101" t="s">
        <v>325</v>
      </c>
      <c r="E60" s="109" t="s">
        <v>197</v>
      </c>
      <c r="F60" s="108"/>
      <c r="G60" s="108"/>
      <c r="H60" s="108"/>
      <c r="I60" s="108" t="s">
        <v>207</v>
      </c>
      <c r="J60" s="109" t="s">
        <v>203</v>
      </c>
      <c r="K60" s="108" t="s">
        <v>208</v>
      </c>
      <c r="L60" s="110" t="s">
        <v>209</v>
      </c>
      <c r="M60" s="109" t="s">
        <v>206</v>
      </c>
      <c r="N60" s="111"/>
      <c r="O60" s="108" t="s">
        <v>38</v>
      </c>
      <c r="P60" s="112"/>
      <c r="Q60" s="77"/>
    </row>
    <row r="61" spans="1:17" s="78" customFormat="1" ht="20.100000000000001" customHeight="1">
      <c r="A61" s="101">
        <v>57</v>
      </c>
      <c r="B61" s="101" t="s">
        <v>335</v>
      </c>
      <c r="C61" s="101" t="s">
        <v>341</v>
      </c>
      <c r="D61" s="101" t="s">
        <v>325</v>
      </c>
      <c r="E61" s="102" t="s">
        <v>241</v>
      </c>
      <c r="F61" s="101"/>
      <c r="G61" s="101"/>
      <c r="H61" s="101"/>
      <c r="I61" s="101" t="s">
        <v>242</v>
      </c>
      <c r="J61" s="102"/>
      <c r="K61" s="101"/>
      <c r="L61" s="113" t="s">
        <v>251</v>
      </c>
      <c r="M61" s="114"/>
      <c r="N61" s="104" t="s">
        <v>243</v>
      </c>
      <c r="O61" s="101" t="s">
        <v>38</v>
      </c>
      <c r="P61" s="105"/>
      <c r="Q61" s="77"/>
    </row>
    <row r="62" spans="1:17" s="78" customFormat="1" ht="20.100000000000001" customHeight="1">
      <c r="A62" s="101">
        <v>58</v>
      </c>
      <c r="B62" s="101" t="s">
        <v>335</v>
      </c>
      <c r="C62" s="101" t="s">
        <v>331</v>
      </c>
      <c r="D62" s="101" t="s">
        <v>333</v>
      </c>
      <c r="E62" s="102" t="s">
        <v>246</v>
      </c>
      <c r="F62" s="101"/>
      <c r="G62" s="101"/>
      <c r="H62" s="101"/>
      <c r="I62" s="101" t="s">
        <v>267</v>
      </c>
      <c r="J62" s="102" t="s">
        <v>247</v>
      </c>
      <c r="K62" s="115">
        <v>5620461</v>
      </c>
      <c r="L62" s="103" t="s">
        <v>179</v>
      </c>
      <c r="M62" s="102" t="s">
        <v>248</v>
      </c>
      <c r="N62" s="104"/>
      <c r="O62" s="101" t="s">
        <v>98</v>
      </c>
      <c r="P62" s="105"/>
      <c r="Q62" s="77"/>
    </row>
    <row r="63" spans="1:17" s="78" customFormat="1" ht="20.100000000000001" customHeight="1">
      <c r="A63" s="101">
        <v>59</v>
      </c>
      <c r="B63" s="101" t="s">
        <v>335</v>
      </c>
      <c r="C63" s="101" t="s">
        <v>341</v>
      </c>
      <c r="D63" s="101" t="s">
        <v>325</v>
      </c>
      <c r="E63" s="102" t="s">
        <v>256</v>
      </c>
      <c r="F63" s="101"/>
      <c r="G63" s="101"/>
      <c r="H63" s="101"/>
      <c r="I63" s="104" t="s">
        <v>259</v>
      </c>
      <c r="J63" s="102"/>
      <c r="K63" s="116"/>
      <c r="L63" s="103" t="s">
        <v>315</v>
      </c>
      <c r="M63" s="102"/>
      <c r="N63" s="104" t="s">
        <v>257</v>
      </c>
      <c r="O63" s="101" t="s">
        <v>38</v>
      </c>
      <c r="P63" s="105"/>
      <c r="Q63" s="77"/>
    </row>
    <row r="64" spans="1:17" s="6" customFormat="1" ht="20.100000000000001" customHeight="1" thickBot="1">
      <c r="A64" s="117">
        <v>60</v>
      </c>
      <c r="B64" s="101" t="s">
        <v>335</v>
      </c>
      <c r="C64" s="117" t="s">
        <v>341</v>
      </c>
      <c r="D64" s="101" t="s">
        <v>325</v>
      </c>
      <c r="E64" s="118" t="s">
        <v>256</v>
      </c>
      <c r="F64" s="117"/>
      <c r="G64" s="117"/>
      <c r="H64" s="117"/>
      <c r="I64" s="119" t="s">
        <v>260</v>
      </c>
      <c r="J64" s="118"/>
      <c r="K64" s="120"/>
      <c r="L64" s="121" t="s">
        <v>261</v>
      </c>
      <c r="M64" s="118"/>
      <c r="N64" s="122" t="s">
        <v>258</v>
      </c>
      <c r="O64" s="117" t="s">
        <v>38</v>
      </c>
      <c r="P64" s="123"/>
      <c r="Q64" s="21"/>
    </row>
    <row r="65" spans="1:17" s="78" customFormat="1" ht="20.100000000000001" customHeight="1">
      <c r="A65" s="117">
        <v>61</v>
      </c>
      <c r="B65" s="101" t="s">
        <v>335</v>
      </c>
      <c r="C65" s="101" t="s">
        <v>341</v>
      </c>
      <c r="D65" s="101" t="s">
        <v>325</v>
      </c>
      <c r="E65" s="102" t="s">
        <v>252</v>
      </c>
      <c r="F65" s="101"/>
      <c r="G65" s="101"/>
      <c r="H65" s="101"/>
      <c r="I65" s="101" t="s">
        <v>255</v>
      </c>
      <c r="J65" s="102"/>
      <c r="K65" s="124"/>
      <c r="L65" s="103" t="s">
        <v>253</v>
      </c>
      <c r="M65" s="102"/>
      <c r="N65" s="104" t="s">
        <v>254</v>
      </c>
      <c r="O65" s="101" t="s">
        <v>38</v>
      </c>
      <c r="P65" s="105"/>
      <c r="Q65" s="77"/>
    </row>
    <row r="66" spans="1:17" s="78" customFormat="1" ht="20.100000000000001" customHeight="1">
      <c r="A66" s="117">
        <v>62</v>
      </c>
      <c r="B66" s="101" t="s">
        <v>335</v>
      </c>
      <c r="C66" s="101" t="s">
        <v>341</v>
      </c>
      <c r="D66" s="101" t="s">
        <v>325</v>
      </c>
      <c r="E66" s="102" t="s">
        <v>278</v>
      </c>
      <c r="F66" s="101"/>
      <c r="G66" s="101"/>
      <c r="H66" s="101"/>
      <c r="I66" s="101" t="s">
        <v>279</v>
      </c>
      <c r="J66" s="102"/>
      <c r="K66" s="124"/>
      <c r="L66" s="103" t="s">
        <v>262</v>
      </c>
      <c r="M66" s="102"/>
      <c r="N66" s="104" t="s">
        <v>270</v>
      </c>
      <c r="O66" s="101" t="s">
        <v>38</v>
      </c>
      <c r="P66" s="105"/>
      <c r="Q66" s="77"/>
    </row>
    <row r="67" spans="1:17" s="78" customFormat="1" ht="20.100000000000001" customHeight="1">
      <c r="A67" s="117">
        <v>63</v>
      </c>
      <c r="B67" s="101" t="s">
        <v>335</v>
      </c>
      <c r="C67" s="101" t="s">
        <v>341</v>
      </c>
      <c r="D67" s="101" t="s">
        <v>325</v>
      </c>
      <c r="E67" s="102" t="s">
        <v>266</v>
      </c>
      <c r="F67" s="101"/>
      <c r="G67" s="101"/>
      <c r="H67" s="101"/>
      <c r="I67" s="101" t="s">
        <v>263</v>
      </c>
      <c r="J67" s="102"/>
      <c r="K67" s="124"/>
      <c r="L67" s="103" t="s">
        <v>304</v>
      </c>
      <c r="M67" s="102"/>
      <c r="N67" s="104" t="s">
        <v>269</v>
      </c>
      <c r="O67" s="101" t="s">
        <v>38</v>
      </c>
      <c r="P67" s="105"/>
      <c r="Q67" s="77"/>
    </row>
    <row r="68" spans="1:17" s="78" customFormat="1" ht="20.100000000000001" customHeight="1">
      <c r="A68" s="117">
        <v>64</v>
      </c>
      <c r="B68" s="101" t="s">
        <v>335</v>
      </c>
      <c r="C68" s="101" t="s">
        <v>341</v>
      </c>
      <c r="D68" s="101" t="s">
        <v>325</v>
      </c>
      <c r="E68" s="102" t="s">
        <v>266</v>
      </c>
      <c r="F68" s="101"/>
      <c r="G68" s="101"/>
      <c r="H68" s="101"/>
      <c r="I68" s="101" t="s">
        <v>264</v>
      </c>
      <c r="J68" s="102"/>
      <c r="K68" s="124"/>
      <c r="L68" s="103" t="s">
        <v>305</v>
      </c>
      <c r="M68" s="102"/>
      <c r="N68" s="104" t="s">
        <v>268</v>
      </c>
      <c r="O68" s="101" t="s">
        <v>38</v>
      </c>
      <c r="P68" s="105"/>
      <c r="Q68" s="77"/>
    </row>
    <row r="69" spans="1:17" s="78" customFormat="1" ht="20.100000000000001" customHeight="1">
      <c r="A69" s="117">
        <v>65</v>
      </c>
      <c r="B69" s="101" t="s">
        <v>335</v>
      </c>
      <c r="C69" s="101" t="s">
        <v>341</v>
      </c>
      <c r="D69" s="101" t="s">
        <v>325</v>
      </c>
      <c r="E69" s="102" t="s">
        <v>266</v>
      </c>
      <c r="F69" s="101"/>
      <c r="G69" s="101"/>
      <c r="H69" s="101"/>
      <c r="I69" s="101" t="s">
        <v>265</v>
      </c>
      <c r="J69" s="102"/>
      <c r="K69" s="124"/>
      <c r="L69" s="103" t="s">
        <v>306</v>
      </c>
      <c r="M69" s="102"/>
      <c r="N69" s="104" t="s">
        <v>268</v>
      </c>
      <c r="O69" s="101" t="s">
        <v>38</v>
      </c>
      <c r="P69" s="105"/>
      <c r="Q69" s="77"/>
    </row>
    <row r="70" spans="1:17" s="78" customFormat="1" ht="20.100000000000001" customHeight="1">
      <c r="A70" s="117">
        <v>66</v>
      </c>
      <c r="B70" s="117" t="s">
        <v>335</v>
      </c>
      <c r="C70" s="117" t="s">
        <v>341</v>
      </c>
      <c r="D70" s="117" t="s">
        <v>325</v>
      </c>
      <c r="E70" s="118" t="s">
        <v>352</v>
      </c>
      <c r="F70" s="117"/>
      <c r="G70" s="117"/>
      <c r="H70" s="117"/>
      <c r="I70" s="117" t="s">
        <v>273</v>
      </c>
      <c r="J70" s="102"/>
      <c r="K70" s="124"/>
      <c r="L70" s="103" t="s">
        <v>272</v>
      </c>
      <c r="M70" s="102"/>
      <c r="N70" s="104" t="s">
        <v>271</v>
      </c>
      <c r="O70" s="101" t="s">
        <v>348</v>
      </c>
      <c r="P70" s="105" t="s">
        <v>350</v>
      </c>
      <c r="Q70" s="77"/>
    </row>
    <row r="71" spans="1:17" s="78" customFormat="1" ht="20.100000000000001" customHeight="1">
      <c r="A71" s="117">
        <v>67</v>
      </c>
      <c r="B71" s="117" t="s">
        <v>335</v>
      </c>
      <c r="C71" s="117" t="s">
        <v>341</v>
      </c>
      <c r="D71" s="117" t="s">
        <v>325</v>
      </c>
      <c r="E71" s="118" t="s">
        <v>352</v>
      </c>
      <c r="F71" s="117"/>
      <c r="G71" s="117"/>
      <c r="H71" s="117"/>
      <c r="I71" s="117" t="s">
        <v>274</v>
      </c>
      <c r="J71" s="102"/>
      <c r="K71" s="124"/>
      <c r="L71" s="103" t="s">
        <v>275</v>
      </c>
      <c r="M71" s="102"/>
      <c r="N71" s="104" t="s">
        <v>271</v>
      </c>
      <c r="O71" s="101" t="s">
        <v>348</v>
      </c>
      <c r="P71" s="105" t="s">
        <v>351</v>
      </c>
      <c r="Q71" s="77"/>
    </row>
    <row r="72" spans="1:17" s="78" customFormat="1" ht="20.100000000000001" customHeight="1">
      <c r="A72" s="117">
        <v>68</v>
      </c>
      <c r="B72" s="117" t="s">
        <v>335</v>
      </c>
      <c r="C72" s="117" t="s">
        <v>341</v>
      </c>
      <c r="D72" s="117" t="s">
        <v>342</v>
      </c>
      <c r="E72" s="118" t="s">
        <v>353</v>
      </c>
      <c r="F72" s="117"/>
      <c r="G72" s="117"/>
      <c r="H72" s="117"/>
      <c r="I72" s="117" t="s">
        <v>276</v>
      </c>
      <c r="J72" s="102"/>
      <c r="K72" s="124"/>
      <c r="L72" s="103" t="s">
        <v>272</v>
      </c>
      <c r="M72" s="102"/>
      <c r="N72" s="104" t="s">
        <v>271</v>
      </c>
      <c r="O72" s="101" t="s">
        <v>348</v>
      </c>
      <c r="P72" s="105" t="s">
        <v>351</v>
      </c>
      <c r="Q72" s="77"/>
    </row>
    <row r="73" spans="1:17" s="78" customFormat="1" ht="20.100000000000001" customHeight="1">
      <c r="A73" s="117">
        <v>69</v>
      </c>
      <c r="B73" s="117" t="s">
        <v>335</v>
      </c>
      <c r="C73" s="117" t="s">
        <v>341</v>
      </c>
      <c r="D73" s="117" t="s">
        <v>342</v>
      </c>
      <c r="E73" s="118" t="s">
        <v>353</v>
      </c>
      <c r="F73" s="117"/>
      <c r="G73" s="117"/>
      <c r="H73" s="117"/>
      <c r="I73" s="117" t="s">
        <v>277</v>
      </c>
      <c r="J73" s="102"/>
      <c r="K73" s="124"/>
      <c r="L73" s="103" t="s">
        <v>275</v>
      </c>
      <c r="M73" s="102"/>
      <c r="N73" s="104" t="s">
        <v>271</v>
      </c>
      <c r="O73" s="101" t="s">
        <v>348</v>
      </c>
      <c r="P73" s="105" t="s">
        <v>351</v>
      </c>
      <c r="Q73" s="77"/>
    </row>
    <row r="74" spans="1:17" s="78" customFormat="1" ht="20.100000000000001" customHeight="1">
      <c r="A74" s="117">
        <v>70</v>
      </c>
      <c r="B74" s="117" t="s">
        <v>335</v>
      </c>
      <c r="C74" s="117" t="s">
        <v>341</v>
      </c>
      <c r="D74" s="117" t="s">
        <v>325</v>
      </c>
      <c r="E74" s="118" t="s">
        <v>280</v>
      </c>
      <c r="F74" s="117"/>
      <c r="G74" s="117"/>
      <c r="H74" s="117"/>
      <c r="I74" s="117" t="s">
        <v>281</v>
      </c>
      <c r="J74" s="102"/>
      <c r="K74" s="124"/>
      <c r="L74" s="103" t="s">
        <v>282</v>
      </c>
      <c r="M74" s="102"/>
      <c r="N74" s="104" t="s">
        <v>283</v>
      </c>
      <c r="O74" s="101" t="s">
        <v>284</v>
      </c>
      <c r="P74" s="105"/>
      <c r="Q74" s="77"/>
    </row>
    <row r="75" spans="1:17" s="78" customFormat="1" ht="20.100000000000001" customHeight="1">
      <c r="A75" s="117">
        <v>71</v>
      </c>
      <c r="B75" s="117" t="s">
        <v>335</v>
      </c>
      <c r="C75" s="117" t="s">
        <v>341</v>
      </c>
      <c r="D75" s="117" t="s">
        <v>325</v>
      </c>
      <c r="E75" s="118" t="s">
        <v>354</v>
      </c>
      <c r="F75" s="117"/>
      <c r="G75" s="117"/>
      <c r="H75" s="117"/>
      <c r="I75" s="117" t="s">
        <v>320</v>
      </c>
      <c r="J75" s="102" t="s">
        <v>321</v>
      </c>
      <c r="K75" s="125" t="s">
        <v>358</v>
      </c>
      <c r="L75" s="103" t="s">
        <v>322</v>
      </c>
      <c r="M75" s="102"/>
      <c r="N75" s="104" t="s">
        <v>323</v>
      </c>
      <c r="O75" s="101" t="s">
        <v>348</v>
      </c>
      <c r="P75" s="105" t="s">
        <v>351</v>
      </c>
      <c r="Q75" s="77"/>
    </row>
    <row r="76" spans="1:17" s="78" customFormat="1" ht="20.100000000000001" customHeight="1">
      <c r="A76" s="117">
        <v>72</v>
      </c>
      <c r="B76" s="117" t="s">
        <v>335</v>
      </c>
      <c r="C76" s="117" t="s">
        <v>341</v>
      </c>
      <c r="D76" s="117" t="s">
        <v>325</v>
      </c>
      <c r="E76" s="118" t="s">
        <v>354</v>
      </c>
      <c r="F76" s="117"/>
      <c r="G76" s="117"/>
      <c r="H76" s="117"/>
      <c r="I76" s="117" t="s">
        <v>356</v>
      </c>
      <c r="J76" s="102"/>
      <c r="K76" s="124"/>
      <c r="L76" s="103" t="s">
        <v>355</v>
      </c>
      <c r="M76" s="102"/>
      <c r="N76" s="104" t="s">
        <v>357</v>
      </c>
      <c r="O76" s="101" t="s">
        <v>348</v>
      </c>
      <c r="P76" s="105" t="s">
        <v>351</v>
      </c>
      <c r="Q76" s="77"/>
    </row>
    <row r="77" spans="1:17" s="78" customFormat="1" ht="20.100000000000001" customHeight="1">
      <c r="A77" s="117">
        <v>73</v>
      </c>
      <c r="B77" s="101" t="s">
        <v>335</v>
      </c>
      <c r="C77" s="101" t="s">
        <v>341</v>
      </c>
      <c r="D77" s="101" t="s">
        <v>325</v>
      </c>
      <c r="E77" s="102" t="s">
        <v>286</v>
      </c>
      <c r="F77" s="101"/>
      <c r="G77" s="101"/>
      <c r="H77" s="101"/>
      <c r="I77" s="101" t="s">
        <v>287</v>
      </c>
      <c r="J77" s="102"/>
      <c r="K77" s="124"/>
      <c r="L77" s="103" t="s">
        <v>289</v>
      </c>
      <c r="M77" s="102"/>
      <c r="N77" s="104" t="s">
        <v>288</v>
      </c>
      <c r="O77" s="101" t="s">
        <v>38</v>
      </c>
      <c r="P77" s="105"/>
      <c r="Q77" s="77"/>
    </row>
    <row r="78" spans="1:17" s="23" customFormat="1" ht="20.100000000000001" customHeight="1">
      <c r="A78" s="117">
        <v>74</v>
      </c>
      <c r="B78" s="101" t="s">
        <v>335</v>
      </c>
      <c r="C78" s="101" t="s">
        <v>341</v>
      </c>
      <c r="D78" s="101" t="s">
        <v>325</v>
      </c>
      <c r="E78" s="102" t="s">
        <v>292</v>
      </c>
      <c r="F78" s="22"/>
      <c r="G78" s="22"/>
      <c r="H78" s="22"/>
      <c r="I78" s="101" t="s">
        <v>293</v>
      </c>
      <c r="J78" s="22"/>
      <c r="K78" s="22"/>
      <c r="L78" s="103" t="s">
        <v>328</v>
      </c>
      <c r="M78" s="126"/>
      <c r="N78" s="104" t="s">
        <v>294</v>
      </c>
      <c r="O78" s="101" t="s">
        <v>38</v>
      </c>
      <c r="P78" s="127"/>
      <c r="Q78" s="128" t="s">
        <v>329</v>
      </c>
    </row>
    <row r="79" spans="1:17" s="23" customFormat="1" ht="20.100000000000001" customHeight="1">
      <c r="A79" s="117">
        <v>75</v>
      </c>
      <c r="B79" s="101" t="s">
        <v>335</v>
      </c>
      <c r="C79" s="101" t="s">
        <v>341</v>
      </c>
      <c r="D79" s="101" t="s">
        <v>325</v>
      </c>
      <c r="E79" s="102" t="s">
        <v>298</v>
      </c>
      <c r="F79" s="22"/>
      <c r="G79" s="22"/>
      <c r="H79" s="22"/>
      <c r="I79" s="101" t="s">
        <v>297</v>
      </c>
      <c r="J79" s="22"/>
      <c r="K79" s="22"/>
      <c r="L79" s="103" t="s">
        <v>296</v>
      </c>
      <c r="M79" s="126"/>
      <c r="N79" s="104" t="s">
        <v>295</v>
      </c>
      <c r="O79" s="101" t="s">
        <v>38</v>
      </c>
      <c r="P79" s="127"/>
      <c r="Q79" s="22"/>
    </row>
    <row r="80" spans="1:17" s="23" customFormat="1" ht="20.100000000000001" customHeight="1">
      <c r="A80" s="117">
        <v>76</v>
      </c>
      <c r="B80" s="101" t="s">
        <v>335</v>
      </c>
      <c r="C80" s="101" t="s">
        <v>341</v>
      </c>
      <c r="D80" s="101" t="s">
        <v>333</v>
      </c>
      <c r="E80" s="102" t="s">
        <v>318</v>
      </c>
      <c r="F80" s="22"/>
      <c r="G80" s="22"/>
      <c r="H80" s="22"/>
      <c r="I80" s="101" t="s">
        <v>319</v>
      </c>
      <c r="J80" s="22"/>
      <c r="K80" s="22"/>
      <c r="L80" s="103" t="s">
        <v>316</v>
      </c>
      <c r="M80" s="126"/>
      <c r="N80" s="22"/>
      <c r="O80" s="101" t="s">
        <v>38</v>
      </c>
      <c r="P80" s="127"/>
      <c r="Q80" s="22"/>
    </row>
    <row r="81" spans="1:17" s="23" customFormat="1" ht="20.100000000000001" customHeight="1">
      <c r="A81" s="117">
        <v>77</v>
      </c>
      <c r="B81" s="101" t="s">
        <v>335</v>
      </c>
      <c r="C81" s="101" t="s">
        <v>341</v>
      </c>
      <c r="D81" s="101" t="s">
        <v>343</v>
      </c>
      <c r="E81" s="102" t="s">
        <v>299</v>
      </c>
      <c r="F81" s="22"/>
      <c r="G81" s="22"/>
      <c r="H81" s="22"/>
      <c r="I81" s="101" t="s">
        <v>300</v>
      </c>
      <c r="J81" s="22"/>
      <c r="K81" s="22"/>
      <c r="L81" s="103" t="s">
        <v>317</v>
      </c>
      <c r="M81" s="126"/>
      <c r="N81" s="104"/>
      <c r="O81" s="101" t="s">
        <v>38</v>
      </c>
      <c r="P81" s="127"/>
      <c r="Q81" s="22"/>
    </row>
    <row r="82" spans="1:17" s="23" customFormat="1" ht="20.100000000000001" customHeight="1">
      <c r="A82" s="117">
        <v>78</v>
      </c>
      <c r="B82" s="101" t="s">
        <v>335</v>
      </c>
      <c r="C82" s="101" t="s">
        <v>341</v>
      </c>
      <c r="D82" s="101" t="s">
        <v>325</v>
      </c>
      <c r="E82" s="102" t="s">
        <v>344</v>
      </c>
      <c r="F82" s="22"/>
      <c r="G82" s="22"/>
      <c r="H82" s="22"/>
      <c r="I82" s="101" t="s">
        <v>345</v>
      </c>
      <c r="J82" s="22"/>
      <c r="K82" s="22"/>
      <c r="L82" s="103" t="s">
        <v>346</v>
      </c>
      <c r="M82" s="126"/>
      <c r="N82" s="104" t="s">
        <v>347</v>
      </c>
      <c r="O82" s="101" t="s">
        <v>348</v>
      </c>
      <c r="P82" s="22" t="s">
        <v>349</v>
      </c>
      <c r="Q82" s="22"/>
    </row>
    <row r="84" spans="1:17" s="129" customFormat="1" ht="20.100000000000001" customHeight="1">
      <c r="C84" s="130"/>
      <c r="D84" s="130"/>
      <c r="L84" s="131"/>
      <c r="M84" s="132"/>
    </row>
    <row r="85" spans="1:17" s="23" customFormat="1" ht="20.100000000000001" customHeight="1">
      <c r="A85" s="133" t="s">
        <v>359</v>
      </c>
      <c r="B85" s="133"/>
      <c r="M85" s="134"/>
    </row>
    <row r="86" spans="1:17" s="23" customFormat="1" ht="20.100000000000001" customHeight="1" thickBot="1">
      <c r="A86" s="133"/>
      <c r="B86" s="133"/>
      <c r="M86" s="134"/>
    </row>
    <row r="87" spans="1:17" s="23" customFormat="1" ht="20.100000000000001" customHeight="1" thickBot="1">
      <c r="A87" s="135" t="s">
        <v>145</v>
      </c>
      <c r="B87" s="136"/>
      <c r="C87" s="137" t="s">
        <v>146</v>
      </c>
      <c r="D87" s="137"/>
      <c r="E87" s="682" t="s">
        <v>147</v>
      </c>
      <c r="F87" s="683"/>
      <c r="G87" s="683"/>
      <c r="H87" s="683"/>
      <c r="I87" s="683"/>
      <c r="J87" s="138"/>
      <c r="K87" s="137"/>
      <c r="L87" s="137" t="s">
        <v>148</v>
      </c>
      <c r="M87" s="139" t="s">
        <v>149</v>
      </c>
      <c r="N87" s="682" t="s">
        <v>150</v>
      </c>
      <c r="O87" s="682"/>
      <c r="P87" s="140" t="s">
        <v>151</v>
      </c>
    </row>
    <row r="88" spans="1:17" s="23" customFormat="1" ht="20.100000000000001" customHeight="1">
      <c r="A88" s="141">
        <v>1</v>
      </c>
      <c r="B88" s="142"/>
      <c r="C88" s="143" t="s">
        <v>140</v>
      </c>
      <c r="D88" s="143"/>
      <c r="E88" s="674" t="s">
        <v>141</v>
      </c>
      <c r="F88" s="675"/>
      <c r="G88" s="675"/>
      <c r="H88" s="675"/>
      <c r="I88" s="675"/>
      <c r="J88" s="145"/>
      <c r="K88" s="144"/>
      <c r="L88" s="144" t="s">
        <v>142</v>
      </c>
      <c r="M88" s="146">
        <v>40876</v>
      </c>
      <c r="N88" s="674" t="s">
        <v>143</v>
      </c>
      <c r="O88" s="674"/>
      <c r="P88" s="147" t="s">
        <v>144</v>
      </c>
      <c r="Q88" s="23" t="s">
        <v>291</v>
      </c>
    </row>
    <row r="89" spans="1:17" s="23" customFormat="1" ht="20.100000000000001" customHeight="1">
      <c r="A89" s="148"/>
      <c r="B89" s="148"/>
      <c r="C89" s="149"/>
      <c r="D89" s="149"/>
      <c r="E89" s="148"/>
      <c r="F89" s="150"/>
      <c r="G89" s="150"/>
      <c r="H89" s="150"/>
      <c r="I89" s="148"/>
      <c r="J89" s="150"/>
      <c r="K89" s="148"/>
      <c r="L89" s="23" t="s">
        <v>285</v>
      </c>
      <c r="M89" s="151"/>
      <c r="N89" s="148"/>
      <c r="O89" s="148"/>
      <c r="P89" s="152"/>
    </row>
    <row r="90" spans="1:17" s="23" customFormat="1" ht="20.100000000000001" customHeight="1">
      <c r="A90" s="153"/>
      <c r="B90" s="153"/>
      <c r="C90" s="154"/>
      <c r="D90" s="154"/>
      <c r="E90" s="672"/>
      <c r="F90" s="673"/>
      <c r="G90" s="673"/>
      <c r="H90" s="673"/>
      <c r="I90" s="673"/>
      <c r="J90" s="155"/>
      <c r="K90" s="153"/>
      <c r="L90" s="153"/>
      <c r="M90" s="156"/>
      <c r="N90" s="672"/>
      <c r="O90" s="672"/>
      <c r="P90" s="153"/>
    </row>
    <row r="91" spans="1:17" s="23" customFormat="1" ht="20.100000000000001" customHeight="1">
      <c r="A91" s="153"/>
      <c r="B91" s="153"/>
      <c r="C91" s="154"/>
      <c r="D91" s="154"/>
      <c r="E91" s="153"/>
      <c r="F91" s="155"/>
      <c r="G91" s="155"/>
      <c r="H91" s="155"/>
      <c r="I91" s="153"/>
      <c r="J91" s="155"/>
      <c r="K91" s="153"/>
      <c r="L91" s="153"/>
      <c r="M91" s="156"/>
      <c r="N91" s="153"/>
      <c r="O91" s="153"/>
      <c r="P91" s="153"/>
    </row>
    <row r="92" spans="1:17" s="23" customFormat="1" ht="20.100000000000001" customHeight="1">
      <c r="A92" s="153"/>
      <c r="B92" s="153"/>
      <c r="C92" s="154"/>
      <c r="D92" s="154"/>
      <c r="E92" s="153"/>
      <c r="F92" s="155"/>
      <c r="G92" s="155"/>
      <c r="H92" s="155"/>
      <c r="I92" s="153"/>
      <c r="J92" s="155"/>
      <c r="K92" s="153"/>
      <c r="L92" s="153"/>
      <c r="M92" s="156"/>
      <c r="N92" s="153"/>
      <c r="O92" s="153"/>
      <c r="P92" s="153"/>
    </row>
    <row r="93" spans="1:17" s="23" customFormat="1" ht="20.100000000000001" customHeight="1">
      <c r="A93" s="153"/>
      <c r="B93" s="153"/>
      <c r="C93" s="154"/>
      <c r="D93" s="154"/>
      <c r="E93" s="153"/>
      <c r="F93" s="155"/>
      <c r="G93" s="155"/>
      <c r="H93" s="155"/>
      <c r="I93" s="153"/>
      <c r="J93" s="155"/>
      <c r="K93" s="153"/>
      <c r="L93" s="153"/>
      <c r="M93" s="156"/>
      <c r="N93" s="153"/>
      <c r="O93" s="153"/>
      <c r="P93" s="153"/>
    </row>
    <row r="94" spans="1:17" s="23" customFormat="1" ht="20.100000000000001" customHeight="1">
      <c r="M94" s="134"/>
    </row>
    <row r="95" spans="1:17" s="23" customFormat="1" ht="20.100000000000001" customHeight="1">
      <c r="M95" s="134"/>
    </row>
    <row r="96" spans="1:17" s="23" customFormat="1" ht="20.100000000000001" customHeight="1">
      <c r="M96" s="134"/>
    </row>
    <row r="97" spans="13:13" s="23" customFormat="1" ht="20.100000000000001" customHeight="1">
      <c r="M97" s="134"/>
    </row>
    <row r="98" spans="13:13" s="23" customFormat="1" ht="20.100000000000001" customHeight="1">
      <c r="M98" s="134"/>
    </row>
    <row r="99" spans="13:13" s="23" customFormat="1" ht="20.100000000000001" customHeight="1">
      <c r="M99" s="134"/>
    </row>
    <row r="100" spans="13:13" s="23" customFormat="1" ht="20.100000000000001" customHeight="1">
      <c r="M100" s="134"/>
    </row>
    <row r="101" spans="13:13" s="23" customFormat="1" ht="20.100000000000001" customHeight="1">
      <c r="M101" s="134"/>
    </row>
    <row r="102" spans="13:13" s="23" customFormat="1" ht="20.100000000000001" customHeight="1">
      <c r="M102" s="134"/>
    </row>
    <row r="103" spans="13:13" s="23" customFormat="1" ht="20.100000000000001" customHeight="1">
      <c r="M103" s="134"/>
    </row>
    <row r="104" spans="13:13" s="23" customFormat="1" ht="20.100000000000001" customHeight="1">
      <c r="M104" s="134"/>
    </row>
    <row r="105" spans="13:13" s="23" customFormat="1" ht="20.100000000000001" customHeight="1">
      <c r="M105" s="134"/>
    </row>
    <row r="106" spans="13:13" s="23" customFormat="1" ht="20.100000000000001" customHeight="1">
      <c r="M106" s="134"/>
    </row>
    <row r="107" spans="13:13" s="23" customFormat="1" ht="20.100000000000001" customHeight="1">
      <c r="M107" s="134"/>
    </row>
    <row r="108" spans="13:13" s="23" customFormat="1" ht="20.100000000000001" customHeight="1">
      <c r="M108" s="134"/>
    </row>
    <row r="109" spans="13:13" s="23" customFormat="1" ht="20.100000000000001" customHeight="1">
      <c r="M109" s="134"/>
    </row>
    <row r="110" spans="13:13" s="23" customFormat="1" ht="20.100000000000001" customHeight="1">
      <c r="M110" s="134"/>
    </row>
    <row r="111" spans="13:13" s="23" customFormat="1" ht="20.100000000000001" customHeight="1">
      <c r="M111" s="134"/>
    </row>
    <row r="112" spans="13:13" s="23" customFormat="1" ht="20.100000000000001" customHeight="1">
      <c r="M112" s="134"/>
    </row>
    <row r="113" spans="13:13" s="23" customFormat="1" ht="20.100000000000001" customHeight="1">
      <c r="M113" s="134"/>
    </row>
    <row r="114" spans="13:13" s="23" customFormat="1" ht="20.100000000000001" customHeight="1">
      <c r="M114" s="134"/>
    </row>
    <row r="115" spans="13:13" s="23" customFormat="1" ht="20.100000000000001" customHeight="1">
      <c r="M115" s="134"/>
    </row>
    <row r="116" spans="13:13" s="23" customFormat="1" ht="20.100000000000001" customHeight="1">
      <c r="M116" s="134"/>
    </row>
    <row r="117" spans="13:13" s="23" customFormat="1" ht="20.100000000000001" customHeight="1">
      <c r="M117" s="134"/>
    </row>
    <row r="118" spans="13:13" s="23" customFormat="1" ht="20.100000000000001" customHeight="1">
      <c r="M118" s="134"/>
    </row>
    <row r="119" spans="13:13" s="23" customFormat="1" ht="20.100000000000001" customHeight="1">
      <c r="M119" s="134"/>
    </row>
    <row r="120" spans="13:13" s="23" customFormat="1" ht="20.100000000000001" customHeight="1">
      <c r="M120" s="134"/>
    </row>
    <row r="121" spans="13:13" s="23" customFormat="1" ht="20.100000000000001" customHeight="1">
      <c r="M121" s="134"/>
    </row>
    <row r="122" spans="13:13" s="23" customFormat="1" ht="20.100000000000001" customHeight="1">
      <c r="M122" s="134"/>
    </row>
    <row r="123" spans="13:13" s="23" customFormat="1" ht="20.100000000000001" customHeight="1">
      <c r="M123" s="134"/>
    </row>
    <row r="124" spans="13:13" s="23" customFormat="1" ht="20.100000000000001" customHeight="1">
      <c r="M124" s="134"/>
    </row>
    <row r="125" spans="13:13" s="23" customFormat="1" ht="20.100000000000001" customHeight="1">
      <c r="M125" s="134"/>
    </row>
    <row r="126" spans="13:13" s="23" customFormat="1" ht="20.100000000000001" customHeight="1">
      <c r="M126" s="134"/>
    </row>
    <row r="127" spans="13:13" s="23" customFormat="1" ht="20.100000000000001" customHeight="1">
      <c r="M127" s="134"/>
    </row>
    <row r="128" spans="13:13" s="23" customFormat="1" ht="20.100000000000001" customHeight="1">
      <c r="M128" s="134"/>
    </row>
    <row r="129" spans="13:13" s="23" customFormat="1" ht="20.100000000000001" customHeight="1">
      <c r="M129" s="134"/>
    </row>
    <row r="130" spans="13:13" s="23" customFormat="1" ht="20.100000000000001" customHeight="1">
      <c r="M130" s="134"/>
    </row>
    <row r="131" spans="13:13" s="23" customFormat="1" ht="20.100000000000001" customHeight="1">
      <c r="M131" s="134"/>
    </row>
    <row r="132" spans="13:13" s="23" customFormat="1" ht="20.100000000000001" customHeight="1">
      <c r="M132" s="134"/>
    </row>
    <row r="133" spans="13:13" s="23" customFormat="1" ht="20.100000000000001" customHeight="1">
      <c r="M133" s="134"/>
    </row>
    <row r="134" spans="13:13" s="23" customFormat="1" ht="20.100000000000001" customHeight="1">
      <c r="M134" s="134"/>
    </row>
    <row r="135" spans="13:13" s="23" customFormat="1" ht="20.100000000000001" customHeight="1">
      <c r="M135" s="134"/>
    </row>
    <row r="136" spans="13:13" s="23" customFormat="1" ht="20.100000000000001" customHeight="1">
      <c r="M136" s="134"/>
    </row>
    <row r="137" spans="13:13" s="23" customFormat="1" ht="20.100000000000001" customHeight="1">
      <c r="M137" s="134"/>
    </row>
    <row r="138" spans="13:13" s="23" customFormat="1" ht="20.100000000000001" customHeight="1">
      <c r="M138" s="134"/>
    </row>
    <row r="139" spans="13:13" s="23" customFormat="1" ht="20.100000000000001" customHeight="1">
      <c r="M139" s="134"/>
    </row>
    <row r="140" spans="13:13" s="23" customFormat="1" ht="20.100000000000001" customHeight="1">
      <c r="M140" s="134"/>
    </row>
    <row r="141" spans="13:13" s="23" customFormat="1" ht="20.100000000000001" customHeight="1">
      <c r="M141" s="134"/>
    </row>
    <row r="142" spans="13:13" s="23" customFormat="1" ht="20.100000000000001" customHeight="1">
      <c r="M142" s="134"/>
    </row>
    <row r="143" spans="13:13" s="23" customFormat="1" ht="20.100000000000001" customHeight="1">
      <c r="M143" s="134"/>
    </row>
    <row r="144" spans="13:13" s="23" customFormat="1" ht="20.100000000000001" customHeight="1">
      <c r="M144" s="134"/>
    </row>
    <row r="145" spans="13:13" s="23" customFormat="1" ht="20.100000000000001" customHeight="1">
      <c r="M145" s="134"/>
    </row>
    <row r="146" spans="13:13" s="23" customFormat="1" ht="20.100000000000001" customHeight="1">
      <c r="M146" s="134"/>
    </row>
    <row r="147" spans="13:13" s="23" customFormat="1" ht="20.100000000000001" customHeight="1">
      <c r="M147" s="134"/>
    </row>
    <row r="148" spans="13:13" s="23" customFormat="1" ht="20.100000000000001" customHeight="1">
      <c r="M148" s="134"/>
    </row>
    <row r="149" spans="13:13" s="23" customFormat="1" ht="20.100000000000001" customHeight="1">
      <c r="M149" s="134"/>
    </row>
    <row r="150" spans="13:13" s="23" customFormat="1" ht="20.100000000000001" customHeight="1">
      <c r="M150" s="134"/>
    </row>
    <row r="151" spans="13:13" s="23" customFormat="1" ht="20.100000000000001" customHeight="1">
      <c r="M151" s="134"/>
    </row>
    <row r="152" spans="13:13" s="23" customFormat="1" ht="20.100000000000001" customHeight="1">
      <c r="M152" s="134"/>
    </row>
    <row r="153" spans="13:13" s="23" customFormat="1" ht="20.100000000000001" customHeight="1">
      <c r="M153" s="134"/>
    </row>
    <row r="154" spans="13:13" s="23" customFormat="1" ht="20.100000000000001" customHeight="1">
      <c r="M154" s="134"/>
    </row>
    <row r="155" spans="13:13" s="23" customFormat="1" ht="20.100000000000001" customHeight="1">
      <c r="M155" s="134"/>
    </row>
    <row r="156" spans="13:13" s="23" customFormat="1" ht="20.100000000000001" customHeight="1">
      <c r="M156" s="134"/>
    </row>
    <row r="157" spans="13:13" s="23" customFormat="1" ht="20.100000000000001" customHeight="1">
      <c r="M157" s="134"/>
    </row>
    <row r="158" spans="13:13" s="23" customFormat="1" ht="20.100000000000001" customHeight="1">
      <c r="M158" s="134"/>
    </row>
    <row r="159" spans="13:13" s="23" customFormat="1" ht="20.100000000000001" customHeight="1">
      <c r="M159" s="134"/>
    </row>
    <row r="160" spans="13:13" s="23" customFormat="1" ht="20.100000000000001" customHeight="1">
      <c r="M160" s="134"/>
    </row>
    <row r="161" spans="13:13" s="23" customFormat="1" ht="20.100000000000001" customHeight="1">
      <c r="M161" s="134"/>
    </row>
    <row r="162" spans="13:13" s="23" customFormat="1" ht="20.100000000000001" customHeight="1">
      <c r="M162" s="134"/>
    </row>
    <row r="163" spans="13:13" s="23" customFormat="1" ht="20.100000000000001" customHeight="1">
      <c r="M163" s="134"/>
    </row>
    <row r="164" spans="13:13" s="23" customFormat="1" ht="20.100000000000001" customHeight="1">
      <c r="M164" s="134"/>
    </row>
    <row r="165" spans="13:13" s="23" customFormat="1" ht="20.100000000000001" customHeight="1">
      <c r="M165" s="134"/>
    </row>
    <row r="166" spans="13:13" s="23" customFormat="1" ht="20.100000000000001" customHeight="1">
      <c r="M166" s="134"/>
    </row>
    <row r="167" spans="13:13" s="23" customFormat="1" ht="20.100000000000001" customHeight="1">
      <c r="M167" s="134"/>
    </row>
    <row r="168" spans="13:13" s="23" customFormat="1" ht="20.100000000000001" customHeight="1">
      <c r="M168" s="134"/>
    </row>
    <row r="169" spans="13:13" s="23" customFormat="1" ht="20.100000000000001" customHeight="1">
      <c r="M169" s="134"/>
    </row>
    <row r="170" spans="13:13" s="23" customFormat="1" ht="20.100000000000001" customHeight="1">
      <c r="M170" s="134"/>
    </row>
    <row r="171" spans="13:13" s="23" customFormat="1" ht="20.100000000000001" customHeight="1">
      <c r="M171" s="134"/>
    </row>
    <row r="172" spans="13:13" s="23" customFormat="1" ht="20.100000000000001" customHeight="1">
      <c r="M172" s="134"/>
    </row>
    <row r="173" spans="13:13" s="23" customFormat="1" ht="20.100000000000001" customHeight="1">
      <c r="M173" s="134"/>
    </row>
    <row r="174" spans="13:13" s="23" customFormat="1" ht="20.100000000000001" customHeight="1">
      <c r="M174" s="134"/>
    </row>
    <row r="175" spans="13:13" s="23" customFormat="1" ht="20.100000000000001" customHeight="1">
      <c r="M175" s="134"/>
    </row>
    <row r="176" spans="13:13" s="23" customFormat="1" ht="20.100000000000001" customHeight="1">
      <c r="M176" s="134"/>
    </row>
    <row r="177" spans="13:13" s="23" customFormat="1" ht="20.100000000000001" customHeight="1">
      <c r="M177" s="134"/>
    </row>
    <row r="178" spans="13:13" s="23" customFormat="1" ht="20.100000000000001" customHeight="1">
      <c r="M178" s="134"/>
    </row>
    <row r="179" spans="13:13" s="23" customFormat="1" ht="20.100000000000001" customHeight="1">
      <c r="M179" s="134"/>
    </row>
    <row r="180" spans="13:13" s="23" customFormat="1" ht="20.100000000000001" customHeight="1">
      <c r="M180" s="134"/>
    </row>
    <row r="181" spans="13:13" s="23" customFormat="1" ht="20.100000000000001" customHeight="1">
      <c r="M181" s="134"/>
    </row>
    <row r="182" spans="13:13" s="23" customFormat="1" ht="20.100000000000001" customHeight="1">
      <c r="M182" s="134"/>
    </row>
    <row r="183" spans="13:13" s="23" customFormat="1" ht="20.100000000000001" customHeight="1">
      <c r="M183" s="134"/>
    </row>
    <row r="184" spans="13:13" s="23" customFormat="1" ht="20.100000000000001" customHeight="1">
      <c r="M184" s="134"/>
    </row>
    <row r="185" spans="13:13" s="23" customFormat="1" ht="20.100000000000001" customHeight="1">
      <c r="M185" s="134"/>
    </row>
    <row r="186" spans="13:13" s="23" customFormat="1" ht="20.100000000000001" customHeight="1">
      <c r="M186" s="134"/>
    </row>
    <row r="187" spans="13:13" s="23" customFormat="1" ht="20.100000000000001" customHeight="1">
      <c r="M187" s="134"/>
    </row>
    <row r="188" spans="13:13" s="23" customFormat="1" ht="20.100000000000001" customHeight="1">
      <c r="M188" s="134"/>
    </row>
    <row r="189" spans="13:13" s="23" customFormat="1" ht="20.100000000000001" customHeight="1">
      <c r="M189" s="134"/>
    </row>
    <row r="190" spans="13:13" s="23" customFormat="1" ht="20.100000000000001" customHeight="1">
      <c r="M190" s="134"/>
    </row>
    <row r="191" spans="13:13" s="23" customFormat="1" ht="20.100000000000001" customHeight="1">
      <c r="M191" s="134"/>
    </row>
    <row r="192" spans="13:13" s="23" customFormat="1" ht="20.100000000000001" customHeight="1">
      <c r="M192" s="134"/>
    </row>
    <row r="193" spans="13:13" s="23" customFormat="1" ht="20.100000000000001" customHeight="1">
      <c r="M193" s="134"/>
    </row>
    <row r="194" spans="13:13" s="23" customFormat="1" ht="20.100000000000001" customHeight="1">
      <c r="M194" s="134"/>
    </row>
    <row r="195" spans="13:13" s="23" customFormat="1" ht="20.100000000000001" customHeight="1">
      <c r="M195" s="134"/>
    </row>
  </sheetData>
  <autoFilter ref="A3:Q82" xr:uid="{00000000-0009-0000-0000-000000000000}"/>
  <mergeCells count="24">
    <mergeCell ref="A1:C1"/>
    <mergeCell ref="A3:A4"/>
    <mergeCell ref="E3:E4"/>
    <mergeCell ref="F3:F4"/>
    <mergeCell ref="G3:G4"/>
    <mergeCell ref="E90:I90"/>
    <mergeCell ref="N90:O90"/>
    <mergeCell ref="E88:I88"/>
    <mergeCell ref="N88:O88"/>
    <mergeCell ref="J3:J4"/>
    <mergeCell ref="K3:K4"/>
    <mergeCell ref="L3:L4"/>
    <mergeCell ref="M3:M4"/>
    <mergeCell ref="N3:N4"/>
    <mergeCell ref="E87:I87"/>
    <mergeCell ref="N87:O87"/>
    <mergeCell ref="Q3:Q4"/>
    <mergeCell ref="C3:C4"/>
    <mergeCell ref="D3:D4"/>
    <mergeCell ref="O3:O4"/>
    <mergeCell ref="B3:B4"/>
    <mergeCell ref="H3:H4"/>
    <mergeCell ref="I3:I4"/>
    <mergeCell ref="P3:P4"/>
  </mergeCells>
  <phoneticPr fontId="6" type="noConversion"/>
  <printOptions horizontalCentered="1"/>
  <pageMargins left="0.19685039370078741" right="0.19685039370078741" top="0.23622047244094491" bottom="0.15748031496062992" header="0.15748031496062992" footer="0.15748031496062992"/>
  <pageSetup paperSize="9" scale="5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65"/>
  <sheetViews>
    <sheetView view="pageBreakPreview" zoomScale="85" zoomScaleNormal="100" zoomScaleSheetLayoutView="85" workbookViewId="0">
      <pane ySplit="5" topLeftCell="A129" activePane="bottomLeft" state="frozen"/>
      <selection pane="bottomLeft" activeCell="A146" sqref="A146"/>
    </sheetView>
  </sheetViews>
  <sheetFormatPr defaultRowHeight="13.5"/>
  <cols>
    <col min="1" max="2" width="5.77734375" customWidth="1"/>
    <col min="3" max="3" width="6.6640625" bestFit="1" customWidth="1"/>
    <col min="4" max="4" width="5" bestFit="1" customWidth="1"/>
    <col min="5" max="5" width="7.77734375" bestFit="1" customWidth="1"/>
    <col min="6" max="6" width="11.21875" bestFit="1" customWidth="1"/>
    <col min="7" max="7" width="7.77734375" bestFit="1" customWidth="1"/>
    <col min="8" max="8" width="7.88671875" bestFit="1" customWidth="1"/>
    <col min="9" max="9" width="10.77734375" customWidth="1"/>
    <col min="10" max="10" width="8.6640625" bestFit="1" customWidth="1"/>
    <col min="11" max="11" width="10.77734375" customWidth="1"/>
    <col min="12" max="12" width="7.44140625" bestFit="1" customWidth="1"/>
    <col min="13" max="13" width="12.44140625" bestFit="1" customWidth="1"/>
    <col min="14" max="27" width="8.77734375" customWidth="1"/>
    <col min="28" max="28" width="5.77734375" customWidth="1"/>
    <col min="31" max="31" width="8.88671875" customWidth="1"/>
  </cols>
  <sheetData>
    <row r="1" spans="1:28" ht="16.5">
      <c r="A1" s="785" t="s">
        <v>500</v>
      </c>
      <c r="B1" s="785"/>
      <c r="C1" s="785"/>
      <c r="D1" s="5"/>
      <c r="E1" s="5"/>
      <c r="F1" s="5"/>
      <c r="G1" s="5"/>
      <c r="H1" s="5"/>
      <c r="I1" s="5"/>
      <c r="J1" s="5"/>
      <c r="K1" s="5"/>
      <c r="L1" s="5"/>
      <c r="M1" s="5"/>
      <c r="N1" s="5"/>
      <c r="O1" s="5"/>
      <c r="P1" s="5"/>
      <c r="Q1" s="5"/>
      <c r="R1" s="5"/>
      <c r="S1" s="5"/>
      <c r="T1" s="5"/>
      <c r="U1" s="5"/>
      <c r="V1" s="5"/>
      <c r="W1" s="5"/>
      <c r="X1" s="5"/>
      <c r="Y1" s="5"/>
      <c r="Z1" s="5"/>
      <c r="AA1" s="5"/>
    </row>
    <row r="2" spans="1:28" ht="26.25">
      <c r="A2" s="786" t="s">
        <v>1836</v>
      </c>
      <c r="B2" s="786"/>
      <c r="C2" s="786"/>
      <c r="D2" s="1"/>
      <c r="E2" s="1"/>
      <c r="F2" s="2"/>
      <c r="G2" s="2"/>
      <c r="H2" s="2"/>
      <c r="I2" s="2" t="s">
        <v>290</v>
      </c>
      <c r="J2" s="2"/>
      <c r="K2" s="2"/>
    </row>
    <row r="4" spans="1:28" ht="30" customHeight="1" thickBot="1">
      <c r="A4" s="783" t="s">
        <v>371</v>
      </c>
      <c r="B4" s="783" t="s">
        <v>380</v>
      </c>
      <c r="C4" s="783" t="s">
        <v>422</v>
      </c>
      <c r="D4" s="783" t="s">
        <v>370</v>
      </c>
      <c r="E4" s="783" t="s">
        <v>25</v>
      </c>
      <c r="F4" s="783" t="s">
        <v>21</v>
      </c>
      <c r="G4" s="783" t="s">
        <v>26</v>
      </c>
      <c r="H4" s="783" t="s">
        <v>22</v>
      </c>
      <c r="I4" s="792" t="s">
        <v>431</v>
      </c>
      <c r="J4" s="783" t="s">
        <v>31</v>
      </c>
      <c r="K4" s="783" t="s">
        <v>36</v>
      </c>
      <c r="L4" s="787" t="s">
        <v>446</v>
      </c>
      <c r="M4" s="789" t="s">
        <v>1636</v>
      </c>
      <c r="N4" s="789"/>
      <c r="O4" s="789"/>
      <c r="P4" s="789"/>
      <c r="Q4" s="789"/>
      <c r="R4" s="789"/>
      <c r="S4" s="789"/>
      <c r="T4" s="789"/>
      <c r="U4" s="789"/>
      <c r="V4" s="789"/>
      <c r="W4" s="789"/>
      <c r="X4" s="789"/>
      <c r="Y4" s="789"/>
      <c r="Z4" s="789"/>
      <c r="AA4" s="789"/>
      <c r="AB4" s="790" t="s">
        <v>450</v>
      </c>
    </row>
    <row r="5" spans="1:28" ht="30" customHeight="1">
      <c r="A5" s="784"/>
      <c r="B5" s="784"/>
      <c r="C5" s="784"/>
      <c r="D5" s="784"/>
      <c r="E5" s="784"/>
      <c r="F5" s="784"/>
      <c r="G5" s="784"/>
      <c r="H5" s="784"/>
      <c r="I5" s="793"/>
      <c r="J5" s="784"/>
      <c r="K5" s="784"/>
      <c r="L5" s="788"/>
      <c r="M5" s="389" t="s">
        <v>495</v>
      </c>
      <c r="N5" s="390" t="s">
        <v>1438</v>
      </c>
      <c r="O5" s="390" t="s">
        <v>1435</v>
      </c>
      <c r="P5" s="390" t="s">
        <v>1436</v>
      </c>
      <c r="Q5" s="391" t="s">
        <v>1437</v>
      </c>
      <c r="R5" s="389" t="s">
        <v>495</v>
      </c>
      <c r="S5" s="390" t="s">
        <v>1438</v>
      </c>
      <c r="T5" s="390" t="s">
        <v>1435</v>
      </c>
      <c r="U5" s="390" t="s">
        <v>1436</v>
      </c>
      <c r="V5" s="391" t="s">
        <v>1437</v>
      </c>
      <c r="W5" s="395" t="s">
        <v>495</v>
      </c>
      <c r="X5" s="390" t="s">
        <v>1438</v>
      </c>
      <c r="Y5" s="390" t="s">
        <v>1435</v>
      </c>
      <c r="Z5" s="390" t="s">
        <v>1436</v>
      </c>
      <c r="AA5" s="391" t="s">
        <v>1437</v>
      </c>
      <c r="AB5" s="791"/>
    </row>
    <row r="6" spans="1:28" ht="20.100000000000001" customHeight="1">
      <c r="A6" s="401">
        <f>'GST 지식재산권 관리현황_요약본'!A5</f>
        <v>1</v>
      </c>
      <c r="B6" s="401" t="str">
        <f>'GST 지식재산권 관리현황_요약본'!B5</f>
        <v>특허</v>
      </c>
      <c r="C6" s="401" t="str">
        <f>'GST 지식재산권 관리현황_요약본'!C5</f>
        <v>포기</v>
      </c>
      <c r="D6" s="401" t="str">
        <f>'GST 지식재산권 관리현황_요약본'!D5</f>
        <v>국내</v>
      </c>
      <c r="E6" s="402">
        <f>'GST 지식재산권 관리현황_요약본'!E5</f>
        <v>37418</v>
      </c>
      <c r="F6" s="401" t="str">
        <f>'GST 지식재산권 관리현황_요약본'!F5</f>
        <v>2002-0032654</v>
      </c>
      <c r="G6" s="402">
        <f>'GST 지식재산권 관리현황_요약본'!G5</f>
        <v>38433</v>
      </c>
      <c r="H6" s="401" t="str">
        <f>'GST 지식재산권 관리현황_요약본'!H5</f>
        <v>10-0479935</v>
      </c>
      <c r="I6" s="403" t="str">
        <f>'GST 지식재산권 관리현황_요약본'!I5</f>
        <v>이중 진공배관 및 그 제조방법</v>
      </c>
      <c r="J6" s="402">
        <f>'GST 지식재산권 관리현황_요약본'!J5</f>
        <v>44723</v>
      </c>
      <c r="K6" s="403" t="str">
        <f>'GST 지식재산권 관리현황_요약본'!K5</f>
        <v>김 덕 준</v>
      </c>
      <c r="L6" s="404" t="str">
        <f>'GST 지식재산권 관리현황_요약본'!L5</f>
        <v>유니스특허</v>
      </c>
      <c r="M6" s="398"/>
      <c r="N6" s="399"/>
      <c r="O6" s="443"/>
      <c r="P6" s="443"/>
      <c r="Q6" s="444"/>
      <c r="R6" s="398"/>
      <c r="S6" s="399"/>
      <c r="T6" s="443"/>
      <c r="U6" s="443"/>
      <c r="V6" s="444"/>
      <c r="W6" s="398"/>
      <c r="X6" s="400"/>
      <c r="Y6" s="441"/>
      <c r="Z6" s="441"/>
      <c r="AA6" s="442"/>
      <c r="AB6" s="412"/>
    </row>
    <row r="7" spans="1:28" ht="20.100000000000001" customHeight="1">
      <c r="A7" s="401">
        <f>'GST 지식재산권 관리현황_요약본'!A6</f>
        <v>2</v>
      </c>
      <c r="B7" s="401" t="str">
        <f>'GST 지식재산권 관리현황_요약본'!B6</f>
        <v>실용신안</v>
      </c>
      <c r="C7" s="401" t="str">
        <f>'GST 지식재산권 관리현황_요약본'!C6</f>
        <v>포기</v>
      </c>
      <c r="D7" s="401" t="str">
        <f>'GST 지식재산권 관리현황_요약본'!D6</f>
        <v>국내</v>
      </c>
      <c r="E7" s="402">
        <f>'GST 지식재산권 관리현황_요약본'!E6</f>
        <v>37931</v>
      </c>
      <c r="F7" s="401" t="str">
        <f>'GST 지식재산권 관리현황_요약본'!F6</f>
        <v>2003-0034801</v>
      </c>
      <c r="G7" s="402">
        <f>'GST 지식재산권 관리현황_요약본'!G6</f>
        <v>38020</v>
      </c>
      <c r="H7" s="401" t="str">
        <f>'GST 지식재산권 관리현황_요약본'!H6</f>
        <v>20-0341827</v>
      </c>
      <c r="I7" s="403" t="str">
        <f>'GST 지식재산권 관리현황_요약본'!I6</f>
        <v>반도체 제조 설비의 온도 제어 대응속도 개선 구조</v>
      </c>
      <c r="J7" s="402">
        <f>'GST 지식재산권 관리현황_요약본'!J6</f>
        <v>0</v>
      </c>
      <c r="K7" s="403">
        <f>'GST 지식재산권 관리현황_요약본'!K6</f>
        <v>0</v>
      </c>
      <c r="L7" s="404" t="str">
        <f>'GST 지식재산권 관리현황_요약본'!L6</f>
        <v>유니스특허</v>
      </c>
      <c r="M7" s="398"/>
      <c r="N7" s="399"/>
      <c r="O7" s="443"/>
      <c r="P7" s="443"/>
      <c r="Q7" s="444"/>
      <c r="R7" s="398"/>
      <c r="S7" s="399"/>
      <c r="T7" s="443"/>
      <c r="U7" s="443"/>
      <c r="V7" s="444"/>
      <c r="W7" s="398"/>
      <c r="X7" s="399"/>
      <c r="Y7" s="443"/>
      <c r="Z7" s="443"/>
      <c r="AA7" s="444"/>
      <c r="AB7" s="412"/>
    </row>
    <row r="8" spans="1:28" ht="20.100000000000001" customHeight="1">
      <c r="A8" s="401">
        <f>'GST 지식재산권 관리현황_요약본'!A7</f>
        <v>3</v>
      </c>
      <c r="B8" s="401" t="str">
        <f>'GST 지식재산권 관리현황_요약본'!B7</f>
        <v>실용신안</v>
      </c>
      <c r="C8" s="401" t="str">
        <f>'GST 지식재산권 관리현황_요약본'!C7</f>
        <v>포기</v>
      </c>
      <c r="D8" s="401" t="str">
        <f>'GST 지식재산권 관리현황_요약본'!D7</f>
        <v>국내</v>
      </c>
      <c r="E8" s="402">
        <f>'GST 지식재산권 관리현황_요약본'!E7</f>
        <v>37985</v>
      </c>
      <c r="F8" s="401" t="str">
        <f>'GST 지식재산권 관리현황_요약본'!F7</f>
        <v>20-2003-40740</v>
      </c>
      <c r="G8" s="402">
        <f>'GST 지식재산권 관리현황_요약본'!G7</f>
        <v>38104</v>
      </c>
      <c r="H8" s="401" t="str">
        <f>'GST 지식재산권 관리현황_요약본'!H7</f>
        <v>20-349617</v>
      </c>
      <c r="I8" s="403" t="str">
        <f>'GST 지식재산권 관리현황_요약본'!I7</f>
        <v>체결장치를 구비한 단열재</v>
      </c>
      <c r="J8" s="402">
        <f>'GST 지식재산권 관리현황_요약본'!J7</f>
        <v>41638</v>
      </c>
      <c r="K8" s="403" t="str">
        <f>'GST 지식재산권 관리현황_요약본'!K7</f>
        <v>김덕준, 김영덕</v>
      </c>
      <c r="L8" s="404" t="str">
        <f>'GST 지식재산권 관리현황_요약본'!L7</f>
        <v>유니스특허</v>
      </c>
      <c r="M8" s="398"/>
      <c r="N8" s="399"/>
      <c r="O8" s="443"/>
      <c r="P8" s="443"/>
      <c r="Q8" s="444"/>
      <c r="R8" s="398"/>
      <c r="S8" s="399"/>
      <c r="T8" s="443"/>
      <c r="U8" s="443"/>
      <c r="V8" s="444"/>
      <c r="W8" s="398"/>
      <c r="X8" s="399"/>
      <c r="Y8" s="443"/>
      <c r="Z8" s="443"/>
      <c r="AA8" s="444"/>
      <c r="AB8" s="412"/>
    </row>
    <row r="9" spans="1:28" ht="20.100000000000001" customHeight="1">
      <c r="A9" s="380" t="e">
        <f>'GST 지식재산권 관리현황_요약본'!A8</f>
        <v>#REF!</v>
      </c>
      <c r="B9" s="380" t="e">
        <f>'GST 지식재산권 관리현황_요약본'!B8</f>
        <v>#REF!</v>
      </c>
      <c r="C9" s="380" t="e">
        <f>'GST 지식재산권 관리현황_요약본'!C8</f>
        <v>#REF!</v>
      </c>
      <c r="D9" s="380" t="e">
        <f>'GST 지식재산권 관리현황_요약본'!D8</f>
        <v>#REF!</v>
      </c>
      <c r="E9" s="381" t="e">
        <f>'GST 지식재산권 관리현황_요약본'!E8</f>
        <v>#REF!</v>
      </c>
      <c r="F9" s="380" t="e">
        <f>'GST 지식재산권 관리현황_요약본'!F8</f>
        <v>#REF!</v>
      </c>
      <c r="G9" s="475" t="e">
        <f>'GST 지식재산권 관리현황_요약본'!G8</f>
        <v>#REF!</v>
      </c>
      <c r="H9" s="380" t="e">
        <f>'GST 지식재산권 관리현황_요약본'!H8</f>
        <v>#REF!</v>
      </c>
      <c r="I9" s="382" t="e">
        <f>'GST 지식재산권 관리현황_요약본'!I8</f>
        <v>#REF!</v>
      </c>
      <c r="J9" s="381" t="e">
        <f>'GST 지식재산권 관리현황_요약본'!J8</f>
        <v>#REF!</v>
      </c>
      <c r="K9" s="382" t="e">
        <f>'GST 지식재산권 관리현황_요약본'!K8</f>
        <v>#REF!</v>
      </c>
      <c r="L9" s="388" t="e">
        <f>'GST 지식재산권 관리현황_요약본'!L8</f>
        <v>#REF!</v>
      </c>
      <c r="M9" s="392"/>
      <c r="N9" s="386"/>
      <c r="O9" s="435"/>
      <c r="P9" s="435"/>
      <c r="Q9" s="436"/>
      <c r="R9" s="392"/>
      <c r="S9" s="386"/>
      <c r="T9" s="435"/>
      <c r="U9" s="435"/>
      <c r="V9" s="436"/>
      <c r="W9" s="392"/>
      <c r="X9" s="386"/>
      <c r="Y9" s="435"/>
      <c r="Z9" s="435"/>
      <c r="AA9" s="436"/>
      <c r="AB9" s="393"/>
    </row>
    <row r="10" spans="1:28" ht="19.5" customHeight="1">
      <c r="A10" s="380" t="e">
        <f>'GST 지식재산권 관리현황_요약본'!A9</f>
        <v>#REF!</v>
      </c>
      <c r="B10" s="380" t="e">
        <f>'GST 지식재산권 관리현황_요약본'!B9</f>
        <v>#REF!</v>
      </c>
      <c r="C10" s="380" t="e">
        <f>'GST 지식재산권 관리현황_요약본'!C9</f>
        <v>#REF!</v>
      </c>
      <c r="D10" s="380" t="e">
        <f>'GST 지식재산권 관리현황_요약본'!D9</f>
        <v>#REF!</v>
      </c>
      <c r="E10" s="381" t="e">
        <f>'GST 지식재산권 관리현황_요약본'!E9</f>
        <v>#REF!</v>
      </c>
      <c r="F10" s="380" t="e">
        <f>'GST 지식재산권 관리현황_요약본'!F9</f>
        <v>#REF!</v>
      </c>
      <c r="G10" s="381" t="e">
        <f>'GST 지식재산권 관리현황_요약본'!G9</f>
        <v>#REF!</v>
      </c>
      <c r="H10" s="380" t="e">
        <f>'GST 지식재산권 관리현황_요약본'!H9</f>
        <v>#REF!</v>
      </c>
      <c r="I10" s="382" t="e">
        <f>'GST 지식재산권 관리현황_요약본'!I9</f>
        <v>#REF!</v>
      </c>
      <c r="J10" s="381" t="e">
        <f>'GST 지식재산권 관리현황_요약본'!J9</f>
        <v>#REF!</v>
      </c>
      <c r="K10" s="382" t="e">
        <f>'GST 지식재산권 관리현황_요약본'!K9</f>
        <v>#REF!</v>
      </c>
      <c r="L10" s="388" t="e">
        <f>'GST 지식재산권 관리현황_요약본'!L9</f>
        <v>#REF!</v>
      </c>
      <c r="M10" s="392" t="s">
        <v>1828</v>
      </c>
      <c r="N10" s="496">
        <v>44434</v>
      </c>
      <c r="O10" s="435">
        <v>800000</v>
      </c>
      <c r="P10" s="435">
        <v>30000</v>
      </c>
      <c r="Q10" s="436">
        <f>O10+(P10*1.1)</f>
        <v>833000</v>
      </c>
      <c r="R10" s="392"/>
      <c r="S10" s="386"/>
      <c r="T10" s="435"/>
      <c r="U10" s="435"/>
      <c r="V10" s="436"/>
      <c r="W10" s="392"/>
      <c r="X10" s="386"/>
      <c r="Y10" s="435"/>
      <c r="Z10" s="435"/>
      <c r="AA10" s="436"/>
      <c r="AB10" s="393"/>
    </row>
    <row r="11" spans="1:28" ht="20.100000000000001" customHeight="1">
      <c r="A11" s="380" t="e">
        <f>'GST 지식재산권 관리현황_요약본'!A10</f>
        <v>#REF!</v>
      </c>
      <c r="B11" s="380" t="e">
        <f>'GST 지식재산권 관리현황_요약본'!B10</f>
        <v>#REF!</v>
      </c>
      <c r="C11" s="380" t="e">
        <f>'GST 지식재산권 관리현황_요약본'!C10</f>
        <v>#REF!</v>
      </c>
      <c r="D11" s="380" t="e">
        <f>'GST 지식재산권 관리현황_요약본'!D10</f>
        <v>#REF!</v>
      </c>
      <c r="E11" s="381" t="e">
        <f>'GST 지식재산권 관리현황_요약본'!E10</f>
        <v>#REF!</v>
      </c>
      <c r="F11" s="380" t="e">
        <f>'GST 지식재산권 관리현황_요약본'!F10</f>
        <v>#REF!</v>
      </c>
      <c r="G11" s="381" t="e">
        <f>'GST 지식재산권 관리현황_요약본'!G10</f>
        <v>#REF!</v>
      </c>
      <c r="H11" s="380" t="e">
        <f>'GST 지식재산권 관리현황_요약본'!H10</f>
        <v>#REF!</v>
      </c>
      <c r="I11" s="382" t="e">
        <f>'GST 지식재산권 관리현황_요약본'!I10</f>
        <v>#REF!</v>
      </c>
      <c r="J11" s="381" t="e">
        <f>'GST 지식재산권 관리현황_요약본'!J10</f>
        <v>#REF!</v>
      </c>
      <c r="K11" s="382" t="e">
        <f>'GST 지식재산권 관리현황_요약본'!K10</f>
        <v>#REF!</v>
      </c>
      <c r="L11" s="388" t="e">
        <f>'GST 지식재산권 관리현황_요약본'!L10</f>
        <v>#REF!</v>
      </c>
      <c r="M11" s="392" t="s">
        <v>1832</v>
      </c>
      <c r="N11" s="496">
        <v>44446</v>
      </c>
      <c r="O11" s="435">
        <v>690000</v>
      </c>
      <c r="P11" s="435">
        <v>30000</v>
      </c>
      <c r="Q11" s="436">
        <f>O11+(P11*1.1)</f>
        <v>723000</v>
      </c>
      <c r="R11" s="392"/>
      <c r="S11" s="386"/>
      <c r="T11" s="435"/>
      <c r="U11" s="435"/>
      <c r="V11" s="436"/>
      <c r="W11" s="392"/>
      <c r="X11" s="386"/>
      <c r="Y11" s="435"/>
      <c r="Z11" s="435"/>
      <c r="AA11" s="436"/>
      <c r="AB11" s="393"/>
    </row>
    <row r="12" spans="1:28" ht="20.100000000000001" customHeight="1">
      <c r="A12" s="405">
        <f>'GST 지식재산권 관리현황_요약본'!A11</f>
        <v>7</v>
      </c>
      <c r="B12" s="405" t="str">
        <f>'GST 지식재산권 관리현황_요약본'!B11</f>
        <v>실용신안</v>
      </c>
      <c r="C12" s="405" t="str">
        <f>'GST 지식재산권 관리현황_요약본'!C11</f>
        <v>취소</v>
      </c>
      <c r="D12" s="405" t="str">
        <f>'GST 지식재산권 관리현황_요약본'!D11</f>
        <v>국내</v>
      </c>
      <c r="E12" s="406">
        <f>'GST 지식재산권 관리현황_요약본'!E11</f>
        <v>38358</v>
      </c>
      <c r="F12" s="405" t="str">
        <f>'GST 지식재산권 관리현황_요약본'!F11</f>
        <v>20-2005-425</v>
      </c>
      <c r="G12" s="406">
        <f>'GST 지식재산권 관리현황_요약본'!G11</f>
        <v>38493</v>
      </c>
      <c r="H12" s="405" t="str">
        <f>'GST 지식재산권 관리현황_요약본'!H11</f>
        <v>20-385461</v>
      </c>
      <c r="I12" s="407" t="str">
        <f>'GST 지식재산권 관리현황_요약본'!I11</f>
        <v>폐가스 정화 처리장치의 가스 버너 노즐</v>
      </c>
      <c r="J12" s="406">
        <f>'GST 지식재산권 관리현황_요약본'!J11</f>
        <v>0</v>
      </c>
      <c r="K12" s="407">
        <f>'GST 지식재산권 관리현황_요약본'!K11</f>
        <v>0</v>
      </c>
      <c r="L12" s="408" t="str">
        <f>'GST 지식재산권 관리현황_요약본'!L11</f>
        <v>유니스특허</v>
      </c>
      <c r="M12" s="409"/>
      <c r="N12" s="405"/>
      <c r="O12" s="445"/>
      <c r="P12" s="445"/>
      <c r="Q12" s="446"/>
      <c r="R12" s="409"/>
      <c r="S12" s="405"/>
      <c r="T12" s="445"/>
      <c r="U12" s="445"/>
      <c r="V12" s="446"/>
      <c r="W12" s="409"/>
      <c r="X12" s="405"/>
      <c r="Y12" s="445"/>
      <c r="Z12" s="445"/>
      <c r="AA12" s="446"/>
      <c r="AB12" s="412"/>
    </row>
    <row r="13" spans="1:28" ht="20.100000000000001" customHeight="1">
      <c r="A13" s="405">
        <f>'GST 지식재산권 관리현황_요약본'!A12</f>
        <v>8</v>
      </c>
      <c r="B13" s="405" t="str">
        <f>'GST 지식재산권 관리현황_요약본'!B12</f>
        <v>실용신안</v>
      </c>
      <c r="C13" s="405" t="str">
        <f>'GST 지식재산권 관리현황_요약본'!C12</f>
        <v>취소</v>
      </c>
      <c r="D13" s="405" t="str">
        <f>'GST 지식재산권 관리현황_요약본'!D12</f>
        <v>국내</v>
      </c>
      <c r="E13" s="406">
        <f>'GST 지식재산권 관리현황_요약본'!E12</f>
        <v>38358</v>
      </c>
      <c r="F13" s="405" t="str">
        <f>'GST 지식재산권 관리현황_요약본'!F12</f>
        <v>20-2005-426</v>
      </c>
      <c r="G13" s="406">
        <f>'GST 지식재산권 관리현황_요약본'!G12</f>
        <v>38472</v>
      </c>
      <c r="H13" s="405" t="str">
        <f>'GST 지식재산권 관리현황_요약본'!H12</f>
        <v>20-383760</v>
      </c>
      <c r="I13" s="407" t="str">
        <f>'GST 지식재산권 관리현황_요약본'!I12</f>
        <v>습식 전기집진을 이용한 폐가스 정화처리장치</v>
      </c>
      <c r="J13" s="406">
        <f>'GST 지식재산권 관리현황_요약본'!J12</f>
        <v>0</v>
      </c>
      <c r="K13" s="407" t="str">
        <f>'GST 지식재산권 관리현황_요약본'!K12</f>
        <v>최운선</v>
      </c>
      <c r="L13" s="408" t="str">
        <f>'GST 지식재산권 관리현황_요약본'!L12</f>
        <v>유니스특허</v>
      </c>
      <c r="M13" s="409"/>
      <c r="N13" s="405"/>
      <c r="O13" s="445"/>
      <c r="P13" s="445"/>
      <c r="Q13" s="446"/>
      <c r="R13" s="409"/>
      <c r="S13" s="405"/>
      <c r="T13" s="445"/>
      <c r="U13" s="445"/>
      <c r="V13" s="446"/>
      <c r="W13" s="409"/>
      <c r="X13" s="405"/>
      <c r="Y13" s="445"/>
      <c r="Z13" s="445"/>
      <c r="AA13" s="446"/>
      <c r="AB13" s="411"/>
    </row>
    <row r="14" spans="1:28" ht="20.100000000000001" customHeight="1">
      <c r="A14" s="380">
        <f>'GST 지식재산권 관리현황_요약본'!A13</f>
        <v>9</v>
      </c>
      <c r="B14" s="380" t="str">
        <f>'GST 지식재산권 관리현황_요약본'!B13</f>
        <v>특허</v>
      </c>
      <c r="C14" s="380" t="str">
        <f>'GST 지식재산권 관리현황_요약본'!C13</f>
        <v>등록</v>
      </c>
      <c r="D14" s="380" t="str">
        <f>'GST 지식재산권 관리현황_요약본'!D13</f>
        <v>국내</v>
      </c>
      <c r="E14" s="381">
        <f>'GST 지식재산권 관리현황_요약본'!E13</f>
        <v>38652</v>
      </c>
      <c r="F14" s="380" t="str">
        <f>'GST 지식재산권 관리현황_요약본'!F13</f>
        <v>2005-0101829</v>
      </c>
      <c r="G14" s="381">
        <f>'GST 지식재산권 관리현황_요약본'!G13</f>
        <v>39192</v>
      </c>
      <c r="H14" s="380" t="str">
        <f>'GST 지식재산권 관리현황_요약본'!H13</f>
        <v>10-0711940</v>
      </c>
      <c r="I14" s="382" t="str">
        <f>'GST 지식재산권 관리현황_요약본'!I13</f>
        <v>폐가스 정화처리장치용 습식 유닛</v>
      </c>
      <c r="J14" s="381">
        <f>'GST 지식재산권 관리현황_요약본'!J13</f>
        <v>45957</v>
      </c>
      <c r="K14" s="382" t="str">
        <f>'GST 지식재산권 관리현황_요약본'!K13</f>
        <v>최 운 선</v>
      </c>
      <c r="L14" s="388" t="str">
        <f>'GST 지식재산권 관리현황_요약본'!L13</f>
        <v>유니스특허</v>
      </c>
      <c r="M14" s="392" t="s">
        <v>1792</v>
      </c>
      <c r="N14" s="496">
        <v>44252</v>
      </c>
      <c r="O14" s="435">
        <v>317500</v>
      </c>
      <c r="P14" s="435">
        <v>30000</v>
      </c>
      <c r="Q14" s="436">
        <f>O14+(P14*1.1)</f>
        <v>350500</v>
      </c>
      <c r="R14" s="392"/>
      <c r="S14" s="386"/>
      <c r="T14" s="435"/>
      <c r="U14" s="435"/>
      <c r="V14" s="436"/>
      <c r="W14" s="392"/>
      <c r="X14" s="386"/>
      <c r="Y14" s="435"/>
      <c r="Z14" s="435"/>
      <c r="AA14" s="436"/>
      <c r="AB14" s="393"/>
    </row>
    <row r="15" spans="1:28" ht="20.100000000000001" customHeight="1">
      <c r="A15" s="405">
        <f>'GST 지식재산권 관리현황_요약본'!A14</f>
        <v>10</v>
      </c>
      <c r="B15" s="405" t="str">
        <f>'GST 지식재산권 관리현황_요약본'!B14</f>
        <v>특허</v>
      </c>
      <c r="C15" s="405" t="str">
        <f>'GST 지식재산권 관리현황_요약본'!C14</f>
        <v>취소</v>
      </c>
      <c r="D15" s="405" t="str">
        <f>'GST 지식재산권 관리현황_요약본'!D14</f>
        <v>국내</v>
      </c>
      <c r="E15" s="406">
        <f>'GST 지식재산권 관리현황_요약본'!E14</f>
        <v>38652</v>
      </c>
      <c r="F15" s="405" t="str">
        <f>'GST 지식재산권 관리현황_요약본'!F14</f>
        <v>2005-0101830</v>
      </c>
      <c r="G15" s="406">
        <f>'GST 지식재산권 관리현황_요약본'!G14</f>
        <v>39192</v>
      </c>
      <c r="H15" s="405" t="str">
        <f>'GST 지식재산권 관리현황_요약본'!H14</f>
        <v>10-0711941</v>
      </c>
      <c r="I15" s="407" t="str">
        <f>'GST 지식재산권 관리현황_요약본'!I14</f>
        <v>폐가스 정화처리장치</v>
      </c>
      <c r="J15" s="406">
        <f>'GST 지식재산권 관리현황_요약본'!J14</f>
        <v>45957</v>
      </c>
      <c r="K15" s="407" t="str">
        <f>'GST 지식재산권 관리현황_요약본'!K14</f>
        <v>최 운 선</v>
      </c>
      <c r="L15" s="408" t="str">
        <f>'GST 지식재산권 관리현황_요약본'!L14</f>
        <v>유니스특허</v>
      </c>
      <c r="M15" s="409"/>
      <c r="N15" s="405"/>
      <c r="O15" s="445"/>
      <c r="P15" s="445"/>
      <c r="Q15" s="446"/>
      <c r="R15" s="409"/>
      <c r="S15" s="405"/>
      <c r="T15" s="445"/>
      <c r="U15" s="445"/>
      <c r="V15" s="446"/>
      <c r="W15" s="409"/>
      <c r="X15" s="405"/>
      <c r="Y15" s="445"/>
      <c r="Z15" s="445"/>
      <c r="AA15" s="446"/>
      <c r="AB15" s="411"/>
    </row>
    <row r="16" spans="1:28" ht="20.100000000000001" customHeight="1">
      <c r="A16" s="405">
        <f>'GST 지식재산권 관리현황_요약본'!A15</f>
        <v>11</v>
      </c>
      <c r="B16" s="405" t="str">
        <f>'GST 지식재산권 관리현황_요약본'!B15</f>
        <v>실용</v>
      </c>
      <c r="C16" s="405" t="str">
        <f>'GST 지식재산권 관리현황_요약본'!C15</f>
        <v>취소</v>
      </c>
      <c r="D16" s="405" t="str">
        <f>'GST 지식재산권 관리현황_요약본'!D15</f>
        <v>국내</v>
      </c>
      <c r="E16" s="406">
        <f>'GST 지식재산권 관리현황_요약본'!E15</f>
        <v>38652</v>
      </c>
      <c r="F16" s="405" t="str">
        <f>'GST 지식재산권 관리현황_요약본'!F15</f>
        <v>2005-0030557</v>
      </c>
      <c r="G16" s="406">
        <f>'GST 지식재산권 관리현황_요약본'!G15</f>
        <v>38716</v>
      </c>
      <c r="H16" s="405" t="str">
        <f>'GST 지식재산권 관리현황_요약본'!H15</f>
        <v>20-0405301</v>
      </c>
      <c r="I16" s="407" t="str">
        <f>'GST 지식재산권 관리현황_요약본'!I15</f>
        <v>폐가스 정화처리장치에 사용되는 헤드 유닛 및 그 제어장치</v>
      </c>
      <c r="J16" s="406">
        <f>'GST 지식재산권 관리현황_요약본'!J15</f>
        <v>42304</v>
      </c>
      <c r="K16" s="407" t="str">
        <f>'GST 지식재산권 관리현황_요약본'!K15</f>
        <v>최 운 선</v>
      </c>
      <c r="L16" s="408" t="str">
        <f>'GST 지식재산권 관리현황_요약본'!L15</f>
        <v>유니스특허</v>
      </c>
      <c r="M16" s="409"/>
      <c r="N16" s="405"/>
      <c r="O16" s="445"/>
      <c r="P16" s="445"/>
      <c r="Q16" s="446"/>
      <c r="R16" s="409"/>
      <c r="S16" s="405"/>
      <c r="T16" s="445"/>
      <c r="U16" s="445"/>
      <c r="V16" s="446"/>
      <c r="W16" s="409"/>
      <c r="X16" s="405"/>
      <c r="Y16" s="445"/>
      <c r="Z16" s="445"/>
      <c r="AA16" s="446"/>
      <c r="AB16" s="411"/>
    </row>
    <row r="17" spans="1:28" ht="20.100000000000001" customHeight="1">
      <c r="A17" s="405">
        <f>'GST 지식재산권 관리현황_요약본'!A16</f>
        <v>12</v>
      </c>
      <c r="B17" s="405" t="str">
        <f>'GST 지식재산권 관리현황_요약본'!B16</f>
        <v>실용</v>
      </c>
      <c r="C17" s="405" t="str">
        <f>'GST 지식재산권 관리현황_요약본'!C16</f>
        <v>취소</v>
      </c>
      <c r="D17" s="405" t="str">
        <f>'GST 지식재산권 관리현황_요약본'!D16</f>
        <v>국내</v>
      </c>
      <c r="E17" s="406">
        <f>'GST 지식재산권 관리현황_요약본'!E16</f>
        <v>38652</v>
      </c>
      <c r="F17" s="405" t="str">
        <f>'GST 지식재산권 관리현황_요약본'!F16</f>
        <v>2005-0030558</v>
      </c>
      <c r="G17" s="406">
        <f>'GST 지식재산권 관리현황_요약본'!G16</f>
        <v>38716</v>
      </c>
      <c r="H17" s="405" t="str">
        <f>'GST 지식재산권 관리현황_요약본'!H16</f>
        <v>20-0405302</v>
      </c>
      <c r="I17" s="407" t="str">
        <f>'GST 지식재산권 관리현황_요약본'!I16</f>
        <v>폐가스 정화처리장치의 연소챔버부</v>
      </c>
      <c r="J17" s="406">
        <f>'GST 지식재산권 관리현황_요약본'!J16</f>
        <v>42304</v>
      </c>
      <c r="K17" s="407" t="str">
        <f>'GST 지식재산권 관리현황_요약본'!K16</f>
        <v>최 운 선</v>
      </c>
      <c r="L17" s="408" t="str">
        <f>'GST 지식재산권 관리현황_요약본'!L16</f>
        <v>유니스특허</v>
      </c>
      <c r="M17" s="409"/>
      <c r="N17" s="405"/>
      <c r="O17" s="445"/>
      <c r="P17" s="445"/>
      <c r="Q17" s="446"/>
      <c r="R17" s="409"/>
      <c r="S17" s="405"/>
      <c r="T17" s="445"/>
      <c r="U17" s="445"/>
      <c r="V17" s="446"/>
      <c r="W17" s="409"/>
      <c r="X17" s="405"/>
      <c r="Y17" s="445"/>
      <c r="Z17" s="445"/>
      <c r="AA17" s="446"/>
      <c r="AB17" s="411"/>
    </row>
    <row r="18" spans="1:28" ht="20.100000000000001" customHeight="1">
      <c r="A18" s="405">
        <f>'GST 지식재산권 관리현황_요약본'!A17</f>
        <v>13</v>
      </c>
      <c r="B18" s="405" t="str">
        <f>'GST 지식재산권 관리현황_요약본'!B17</f>
        <v>실용신안</v>
      </c>
      <c r="C18" s="405" t="str">
        <f>'GST 지식재산권 관리현황_요약본'!C17</f>
        <v>취소</v>
      </c>
      <c r="D18" s="405" t="str">
        <f>'GST 지식재산권 관리현황_요약본'!D17</f>
        <v>국내</v>
      </c>
      <c r="E18" s="406">
        <f>'GST 지식재산권 관리현황_요약본'!E17</f>
        <v>38652</v>
      </c>
      <c r="F18" s="405" t="str">
        <f>'GST 지식재산권 관리현황_요약본'!F17</f>
        <v>20-2005-30561</v>
      </c>
      <c r="G18" s="406">
        <f>'GST 지식재산권 관리현황_요약본'!G17</f>
        <v>38716</v>
      </c>
      <c r="H18" s="405" t="str">
        <f>'GST 지식재산권 관리현황_요약본'!H17</f>
        <v>20-405303</v>
      </c>
      <c r="I18" s="407" t="str">
        <f>'GST 지식재산권 관리현황_요약본'!I17</f>
        <v>폐가스 정화처리 장치</v>
      </c>
      <c r="J18" s="406">
        <f>'GST 지식재산권 관리현황_요약본'!J17</f>
        <v>0</v>
      </c>
      <c r="K18" s="407" t="str">
        <f>'GST 지식재산권 관리현황_요약본'!K17</f>
        <v>최운선</v>
      </c>
      <c r="L18" s="408" t="str">
        <f>'GST 지식재산권 관리현황_요약본'!L17</f>
        <v>유니스특허</v>
      </c>
      <c r="M18" s="409"/>
      <c r="N18" s="405"/>
      <c r="O18" s="445"/>
      <c r="P18" s="445"/>
      <c r="Q18" s="446"/>
      <c r="R18" s="409"/>
      <c r="S18" s="405"/>
      <c r="T18" s="445"/>
      <c r="U18" s="445"/>
      <c r="V18" s="446"/>
      <c r="W18" s="409"/>
      <c r="X18" s="405"/>
      <c r="Y18" s="445"/>
      <c r="Z18" s="445"/>
      <c r="AA18" s="446"/>
      <c r="AB18" s="411"/>
    </row>
    <row r="19" spans="1:28" ht="20.100000000000001" customHeight="1">
      <c r="A19" s="405">
        <f>'GST 지식재산권 관리현황_요약본'!A18</f>
        <v>14</v>
      </c>
      <c r="B19" s="405" t="str">
        <f>'GST 지식재산권 관리현황_요약본'!B18</f>
        <v>특허</v>
      </c>
      <c r="C19" s="405" t="str">
        <f>'GST 지식재산권 관리현황_요약본'!C18</f>
        <v>포기</v>
      </c>
      <c r="D19" s="405" t="str">
        <f>'GST 지식재산권 관리현황_요약본'!D18</f>
        <v>국내</v>
      </c>
      <c r="E19" s="406">
        <f>'GST 지식재산권 관리현황_요약본'!E18</f>
        <v>38665</v>
      </c>
      <c r="F19" s="405" t="str">
        <f>'GST 지식재산권 관리현황_요약본'!F18</f>
        <v>2005-0107080</v>
      </c>
      <c r="G19" s="406">
        <f>'GST 지식재산권 관리현황_요약본'!G18</f>
        <v>39042</v>
      </c>
      <c r="H19" s="405" t="str">
        <f>'GST 지식재산권 관리현황_요약본'!H18</f>
        <v>10-0650277</v>
      </c>
      <c r="I19" s="407" t="str">
        <f>'GST 지식재산권 관리현황_요약본'!I18</f>
        <v>폐가스 정화처리장치에 사용하는 버너조립체의 챔버구조</v>
      </c>
      <c r="J19" s="406">
        <f>'GST 지식재산권 관리현황_요약본'!J18</f>
        <v>45970</v>
      </c>
      <c r="K19" s="407" t="str">
        <f>'GST 지식재산권 관리현황_요약본'!K18</f>
        <v>최 운 선</v>
      </c>
      <c r="L19" s="408" t="str">
        <f>'GST 지식재산권 관리현황_요약본'!L18</f>
        <v>유니스특허</v>
      </c>
      <c r="M19" s="409"/>
      <c r="N19" s="405"/>
      <c r="O19" s="445"/>
      <c r="P19" s="445"/>
      <c r="Q19" s="446"/>
      <c r="R19" s="409"/>
      <c r="S19" s="405"/>
      <c r="T19" s="445"/>
      <c r="U19" s="445"/>
      <c r="V19" s="446"/>
      <c r="W19" s="409"/>
      <c r="X19" s="405"/>
      <c r="Y19" s="445"/>
      <c r="Z19" s="445"/>
      <c r="AA19" s="446"/>
      <c r="AB19" s="411"/>
    </row>
    <row r="20" spans="1:28" ht="20.100000000000001" customHeight="1">
      <c r="A20" s="405">
        <f>'GST 지식재산권 관리현황_요약본'!A19</f>
        <v>15</v>
      </c>
      <c r="B20" s="405" t="str">
        <f>'GST 지식재산권 관리현황_요약본'!B19</f>
        <v>특허</v>
      </c>
      <c r="C20" s="405" t="str">
        <f>'GST 지식재산권 관리현황_요약본'!C19</f>
        <v>포기</v>
      </c>
      <c r="D20" s="405" t="str">
        <f>'GST 지식재산권 관리현황_요약본'!D19</f>
        <v>국내</v>
      </c>
      <c r="E20" s="406">
        <f>'GST 지식재산권 관리현황_요약본'!E19</f>
        <v>38665</v>
      </c>
      <c r="F20" s="405" t="str">
        <f>'GST 지식재산권 관리현황_요약본'!F19</f>
        <v>2005-0107079</v>
      </c>
      <c r="G20" s="406">
        <f>'GST 지식재산권 관리현황_요약본'!G19</f>
        <v>39043</v>
      </c>
      <c r="H20" s="405" t="str">
        <f>'GST 지식재산권 관리현황_요약본'!H19</f>
        <v>10-0650937</v>
      </c>
      <c r="I20" s="407" t="str">
        <f>'GST 지식재산권 관리현황_요약본'!I19</f>
        <v>폐가스 정화처리장치의 버너조립체</v>
      </c>
      <c r="J20" s="406">
        <f>'GST 지식재산권 관리현황_요약본'!J19</f>
        <v>45970</v>
      </c>
      <c r="K20" s="407" t="str">
        <f>'GST 지식재산권 관리현황_요약본'!K19</f>
        <v>최 운 선</v>
      </c>
      <c r="L20" s="408" t="str">
        <f>'GST 지식재산권 관리현황_요약본'!L19</f>
        <v>유니스특허</v>
      </c>
      <c r="M20" s="409"/>
      <c r="N20" s="405"/>
      <c r="O20" s="445"/>
      <c r="P20" s="445"/>
      <c r="Q20" s="446"/>
      <c r="R20" s="409"/>
      <c r="S20" s="405"/>
      <c r="T20" s="445"/>
      <c r="U20" s="445"/>
      <c r="V20" s="446"/>
      <c r="W20" s="409"/>
      <c r="X20" s="405"/>
      <c r="Y20" s="445"/>
      <c r="Z20" s="445"/>
      <c r="AA20" s="446"/>
      <c r="AB20" s="411"/>
    </row>
    <row r="21" spans="1:28" ht="20.100000000000001" customHeight="1">
      <c r="A21" s="405">
        <f>'GST 지식재산권 관리현황_요약본'!A20</f>
        <v>16</v>
      </c>
      <c r="B21" s="405" t="str">
        <f>'GST 지식재산권 관리현황_요약본'!B20</f>
        <v>실용</v>
      </c>
      <c r="C21" s="405" t="str">
        <f>'GST 지식재산권 관리현황_요약본'!C20</f>
        <v>취소</v>
      </c>
      <c r="D21" s="405" t="str">
        <f>'GST 지식재산권 관리현황_요약본'!D20</f>
        <v>국내</v>
      </c>
      <c r="E21" s="406">
        <f>'GST 지식재산권 관리현황_요약본'!E20</f>
        <v>38665</v>
      </c>
      <c r="F21" s="405" t="str">
        <f>'GST 지식재산권 관리현황_요약본'!F20</f>
        <v>2005-0031812</v>
      </c>
      <c r="G21" s="406">
        <f>'GST 지식재산권 관리현황_요약본'!G20</f>
        <v>38744</v>
      </c>
      <c r="H21" s="405" t="str">
        <f>'GST 지식재산권 관리현황_요약본'!H20</f>
        <v>20-0407845</v>
      </c>
      <c r="I21" s="407" t="str">
        <f>'GST 지식재산권 관리현황_요약본'!I20</f>
        <v>폐가스 정화처리 장치</v>
      </c>
      <c r="J21" s="406">
        <f>'GST 지식재산권 관리현황_요약본'!J20</f>
        <v>42317</v>
      </c>
      <c r="K21" s="407" t="str">
        <f>'GST 지식재산권 관리현황_요약본'!K20</f>
        <v>최 운 선</v>
      </c>
      <c r="L21" s="408" t="str">
        <f>'GST 지식재산권 관리현황_요약본'!L20</f>
        <v>유니스특허</v>
      </c>
      <c r="M21" s="409"/>
      <c r="N21" s="405"/>
      <c r="O21" s="445"/>
      <c r="P21" s="445"/>
      <c r="Q21" s="446"/>
      <c r="R21" s="409"/>
      <c r="S21" s="405"/>
      <c r="T21" s="445"/>
      <c r="U21" s="445"/>
      <c r="V21" s="446"/>
      <c r="W21" s="409"/>
      <c r="X21" s="405"/>
      <c r="Y21" s="445"/>
      <c r="Z21" s="445"/>
      <c r="AA21" s="446"/>
      <c r="AB21" s="411"/>
    </row>
    <row r="22" spans="1:28" ht="20.100000000000001" customHeight="1">
      <c r="A22" s="405">
        <f>'GST 지식재산권 관리현황_요약본'!A21</f>
        <v>17</v>
      </c>
      <c r="B22" s="405" t="str">
        <f>'GST 지식재산권 관리현황_요약본'!B21</f>
        <v>특허</v>
      </c>
      <c r="C22" s="405" t="str">
        <f>'GST 지식재산권 관리현황_요약본'!C21</f>
        <v>취소</v>
      </c>
      <c r="D22" s="405" t="str">
        <f>'GST 지식재산권 관리현황_요약본'!D21</f>
        <v>국외(대만)</v>
      </c>
      <c r="E22" s="406">
        <f>'GST 지식재산권 관리현황_요약본'!E21</f>
        <v>38692</v>
      </c>
      <c r="F22" s="405">
        <f>'GST 지식재산권 관리현황_요약본'!F21</f>
        <v>94142921</v>
      </c>
      <c r="G22" s="406">
        <f>'GST 지식재산권 관리현황_요약본'!G21</f>
        <v>39134</v>
      </c>
      <c r="H22" s="405" t="str">
        <f>'GST 지식재산권 관리현황_요약본'!H21</f>
        <v>I274129</v>
      </c>
      <c r="I22" s="407" t="str">
        <f>'GST 지식재산권 관리현황_요약본'!I21</f>
        <v>폐가스 정화처리장치(대만)</v>
      </c>
      <c r="J22" s="406">
        <f>'GST 지식재산권 관리현황_요약본'!J21</f>
        <v>0</v>
      </c>
      <c r="K22" s="407" t="str">
        <f>'GST 지식재산권 관리현황_요약본'!K21</f>
        <v>최운선</v>
      </c>
      <c r="L22" s="408" t="str">
        <f>'GST 지식재산권 관리현황_요약본'!L21</f>
        <v>유니스특허</v>
      </c>
      <c r="M22" s="409"/>
      <c r="N22" s="405"/>
      <c r="O22" s="445"/>
      <c r="P22" s="445"/>
      <c r="Q22" s="446"/>
      <c r="R22" s="409"/>
      <c r="S22" s="405"/>
      <c r="T22" s="445"/>
      <c r="U22" s="445"/>
      <c r="V22" s="446"/>
      <c r="W22" s="409"/>
      <c r="X22" s="405"/>
      <c r="Y22" s="445"/>
      <c r="Z22" s="445"/>
      <c r="AA22" s="446"/>
      <c r="AB22" s="411"/>
    </row>
    <row r="23" spans="1:28" ht="20.100000000000001" customHeight="1">
      <c r="A23" s="380">
        <f>'GST 지식재산권 관리현황_요약본'!A22</f>
        <v>18</v>
      </c>
      <c r="B23" s="380" t="str">
        <f>'GST 지식재산권 관리현황_요약본'!B22</f>
        <v>특허</v>
      </c>
      <c r="C23" s="380" t="str">
        <f>'GST 지식재산권 관리현황_요약본'!C22</f>
        <v>등록</v>
      </c>
      <c r="D23" s="380" t="str">
        <f>'GST 지식재산권 관리현황_요약본'!D22</f>
        <v>국외(일본)</v>
      </c>
      <c r="E23" s="381">
        <f>'GST 지식재산권 관리현황_요약본'!E22</f>
        <v>38695</v>
      </c>
      <c r="F23" s="380" t="str">
        <f>'GST 지식재산권 관리현황_요약본'!F22</f>
        <v>2005-355660</v>
      </c>
      <c r="G23" s="381">
        <f>'GST 지식재산권 관리현황_요약본'!G22</f>
        <v>39654</v>
      </c>
      <c r="H23" s="380">
        <f>'GST 지식재산권 관리현황_요약본'!H22</f>
        <v>4160977</v>
      </c>
      <c r="I23" s="382" t="str">
        <f>'GST 지식재산권 관리현황_요약본'!I22</f>
        <v>폐가스 정화처리 장치</v>
      </c>
      <c r="J23" s="381">
        <f>'GST 지식재산권 관리현황_요약본'!J22</f>
        <v>46000</v>
      </c>
      <c r="K23" s="382" t="str">
        <f>'GST 지식재산권 관리현황_요약본'!K22</f>
        <v>최 운 선</v>
      </c>
      <c r="L23" s="388" t="str">
        <f>'GST 지식재산권 관리현황_요약본'!L22</f>
        <v>유니스특허</v>
      </c>
      <c r="M23" s="392"/>
      <c r="N23" s="386"/>
      <c r="O23" s="435"/>
      <c r="P23" s="435"/>
      <c r="Q23" s="436"/>
      <c r="R23" s="392"/>
      <c r="S23" s="386"/>
      <c r="T23" s="435"/>
      <c r="U23" s="435"/>
      <c r="V23" s="436"/>
      <c r="W23" s="392"/>
      <c r="X23" s="386"/>
      <c r="Y23" s="435"/>
      <c r="Z23" s="435"/>
      <c r="AA23" s="436"/>
      <c r="AB23" s="394"/>
    </row>
    <row r="24" spans="1:28" ht="20.100000000000001" customHeight="1">
      <c r="A24" s="380">
        <f>'GST 지식재산권 관리현황_요약본'!A23</f>
        <v>19</v>
      </c>
      <c r="B24" s="380" t="str">
        <f>'GST 지식재산권 관리현황_요약본'!B23</f>
        <v>특허</v>
      </c>
      <c r="C24" s="380" t="str">
        <f>'GST 지식재산권 관리현황_요약본'!C23</f>
        <v>등록</v>
      </c>
      <c r="D24" s="380" t="str">
        <f>'GST 지식재산권 관리현황_요약본'!D23</f>
        <v>국내</v>
      </c>
      <c r="E24" s="381">
        <f>'GST 지식재산권 관리현황_요약본'!E23</f>
        <v>38707</v>
      </c>
      <c r="F24" s="380" t="str">
        <f>'GST 지식재산권 관리현황_요약본'!F23</f>
        <v>2005-0126721</v>
      </c>
      <c r="G24" s="381">
        <f>'GST 지식재산권 관리현황_요약본'!G23</f>
        <v>39213</v>
      </c>
      <c r="H24" s="380" t="str">
        <f>'GST 지식재산권 관리현황_요약본'!H23</f>
        <v>10-0719225</v>
      </c>
      <c r="I24" s="382" t="str">
        <f>'GST 지식재산권 관리현황_요약본'!I23</f>
        <v>반도체 제조 공정용 온도조절 시스템</v>
      </c>
      <c r="J24" s="381">
        <f>'GST 지식재산권 관리현황_요약본'!J23</f>
        <v>46012</v>
      </c>
      <c r="K24" s="382" t="str">
        <f>'GST 지식재산권 관리현황_요약본'!K23</f>
        <v>송 경 호</v>
      </c>
      <c r="L24" s="388" t="str">
        <f>'GST 지식재산권 관리현황_요약본'!L23</f>
        <v>유니스특허</v>
      </c>
      <c r="M24" s="392" t="s">
        <v>1799</v>
      </c>
      <c r="N24" s="496">
        <v>44280</v>
      </c>
      <c r="O24" s="435">
        <v>455000</v>
      </c>
      <c r="P24" s="435">
        <v>30000</v>
      </c>
      <c r="Q24" s="436">
        <f>O24+(P24*1.1)</f>
        <v>488000</v>
      </c>
      <c r="R24" s="392"/>
      <c r="S24" s="386"/>
      <c r="T24" s="435"/>
      <c r="U24" s="435"/>
      <c r="V24" s="436"/>
      <c r="W24" s="392"/>
      <c r="X24" s="386"/>
      <c r="Y24" s="435"/>
      <c r="Z24" s="435"/>
      <c r="AA24" s="436"/>
      <c r="AB24" s="393"/>
    </row>
    <row r="25" spans="1:28" ht="20.100000000000001" customHeight="1">
      <c r="A25" s="380" t="e">
        <f>'GST 지식재산권 관리현황_요약본'!A24</f>
        <v>#REF!</v>
      </c>
      <c r="B25" s="380" t="e">
        <f>'GST 지식재산권 관리현황_요약본'!B24</f>
        <v>#REF!</v>
      </c>
      <c r="C25" s="380" t="e">
        <f>'GST 지식재산권 관리현황_요약본'!C24</f>
        <v>#REF!</v>
      </c>
      <c r="D25" s="380" t="e">
        <f>'GST 지식재산권 관리현황_요약본'!D24</f>
        <v>#REF!</v>
      </c>
      <c r="E25" s="381" t="e">
        <f>'GST 지식재산권 관리현황_요약본'!E24</f>
        <v>#REF!</v>
      </c>
      <c r="F25" s="380" t="e">
        <f>'GST 지식재산권 관리현황_요약본'!F24</f>
        <v>#REF!</v>
      </c>
      <c r="G25" s="381" t="e">
        <f>'GST 지식재산권 관리현황_요약본'!G24</f>
        <v>#REF!</v>
      </c>
      <c r="H25" s="380" t="e">
        <f>'GST 지식재산권 관리현황_요약본'!H24</f>
        <v>#REF!</v>
      </c>
      <c r="I25" s="382" t="e">
        <f>'GST 지식재산권 관리현황_요약본'!I24</f>
        <v>#REF!</v>
      </c>
      <c r="J25" s="381" t="e">
        <f>'GST 지식재산권 관리현황_요약본'!J24</f>
        <v>#REF!</v>
      </c>
      <c r="K25" s="382" t="e">
        <f>'GST 지식재산권 관리현황_요약본'!K24</f>
        <v>#REF!</v>
      </c>
      <c r="L25" s="388" t="e">
        <f>'GST 지식재산권 관리현황_요약본'!L24</f>
        <v>#REF!</v>
      </c>
      <c r="M25" s="392"/>
      <c r="N25" s="386"/>
      <c r="O25" s="435"/>
      <c r="P25" s="435"/>
      <c r="Q25" s="436"/>
      <c r="R25" s="392"/>
      <c r="S25" s="386"/>
      <c r="T25" s="435"/>
      <c r="U25" s="435"/>
      <c r="V25" s="436"/>
      <c r="W25" s="392"/>
      <c r="X25" s="386"/>
      <c r="Y25" s="435"/>
      <c r="Z25" s="435"/>
      <c r="AA25" s="436"/>
      <c r="AB25" s="394"/>
    </row>
    <row r="26" spans="1:28" ht="20.100000000000001" customHeight="1">
      <c r="A26" s="380">
        <f>'GST 지식재산권 관리현황_요약본'!A25</f>
        <v>21</v>
      </c>
      <c r="B26" s="380" t="str">
        <f>'GST 지식재산권 관리현황_요약본'!B25</f>
        <v>특허</v>
      </c>
      <c r="C26" s="380" t="str">
        <f>'GST 지식재산권 관리현황_요약본'!C25</f>
        <v>등록</v>
      </c>
      <c r="D26" s="380" t="str">
        <f>'GST 지식재산권 관리현황_요약본'!D25</f>
        <v>국내</v>
      </c>
      <c r="E26" s="381">
        <f>'GST 지식재산권 관리현황_요약본'!E25</f>
        <v>38875</v>
      </c>
      <c r="F26" s="380" t="str">
        <f>'GST 지식재산권 관리현황_요약본'!F25</f>
        <v>2006-0050821</v>
      </c>
      <c r="G26" s="381">
        <f>'GST 지식재산권 관리현황_요약본'!G25</f>
        <v>39545</v>
      </c>
      <c r="H26" s="380" t="str">
        <f>'GST 지식재산권 관리현황_요약본'!H25</f>
        <v>10-0822048</v>
      </c>
      <c r="I26" s="382" t="str">
        <f>'GST 지식재산권 관리현황_요약본'!I25</f>
        <v>플라즈마 토치를 이용한 폐가스 처리장치</v>
      </c>
      <c r="J26" s="381">
        <f>'GST 지식재산권 관리현황_요약본'!J25</f>
        <v>46180</v>
      </c>
      <c r="K26" s="382" t="str">
        <f>'GST 지식재산권 관리현황_요약본'!K25</f>
        <v>최 운 선</v>
      </c>
      <c r="L26" s="388" t="str">
        <f>'GST 지식재산권 관리현황_요약본'!L25</f>
        <v>유니스특허</v>
      </c>
      <c r="M26" s="392" t="s">
        <v>1790</v>
      </c>
      <c r="N26" s="496">
        <v>44252</v>
      </c>
      <c r="O26" s="435">
        <v>427500</v>
      </c>
      <c r="P26" s="435">
        <v>30000</v>
      </c>
      <c r="Q26" s="436">
        <f>O26+(P26*1.1)</f>
        <v>460500</v>
      </c>
      <c r="R26" s="392"/>
      <c r="S26" s="386"/>
      <c r="T26" s="435"/>
      <c r="U26" s="435"/>
      <c r="V26" s="436"/>
      <c r="W26" s="392"/>
      <c r="X26" s="386"/>
      <c r="Y26" s="435"/>
      <c r="Z26" s="435"/>
      <c r="AA26" s="436"/>
      <c r="AB26" s="393"/>
    </row>
    <row r="27" spans="1:28" ht="20.100000000000001" customHeight="1">
      <c r="A27" s="405">
        <f>'GST 지식재산권 관리현황_요약본'!A26</f>
        <v>22</v>
      </c>
      <c r="B27" s="405" t="str">
        <f>'GST 지식재산권 관리현황_요약본'!B26</f>
        <v>실용</v>
      </c>
      <c r="C27" s="405" t="str">
        <f>'GST 지식재산권 관리현황_요약본'!C26</f>
        <v>포기</v>
      </c>
      <c r="D27" s="405" t="str">
        <f>'GST 지식재산권 관리현황_요약본'!D26</f>
        <v>국내</v>
      </c>
      <c r="E27" s="406">
        <f>'GST 지식재산권 관리현황_요약본'!E26</f>
        <v>38875</v>
      </c>
      <c r="F27" s="405" t="str">
        <f>'GST 지식재산권 관리현황_요약본'!F26</f>
        <v>2006-0015186</v>
      </c>
      <c r="G27" s="406">
        <f>'GST 지식재산권 관리현황_요약본'!G26</f>
        <v>38952</v>
      </c>
      <c r="H27" s="405" t="str">
        <f>'GST 지식재산권 관리현황_요약본'!H26</f>
        <v>20-0425108</v>
      </c>
      <c r="I27" s="407" t="str">
        <f>'GST 지식재산권 관리현황_요약본'!I26</f>
        <v>플라즈마 토치의 워킹 가스 공급기</v>
      </c>
      <c r="J27" s="406">
        <f>'GST 지식재산권 관리현황_요약본'!J26</f>
        <v>42528</v>
      </c>
      <c r="K27" s="407" t="str">
        <f>'GST 지식재산권 관리현황_요약본'!K26</f>
        <v>최 운 선</v>
      </c>
      <c r="L27" s="408" t="str">
        <f>'GST 지식재산권 관리현황_요약본'!L26</f>
        <v>유니스특허</v>
      </c>
      <c r="M27" s="409"/>
      <c r="N27" s="405"/>
      <c r="O27" s="445"/>
      <c r="P27" s="445"/>
      <c r="Q27" s="446"/>
      <c r="R27" s="409"/>
      <c r="S27" s="405"/>
      <c r="T27" s="445"/>
      <c r="U27" s="445"/>
      <c r="V27" s="446"/>
      <c r="W27" s="409"/>
      <c r="X27" s="405"/>
      <c r="Y27" s="445"/>
      <c r="Z27" s="445"/>
      <c r="AA27" s="446"/>
      <c r="AB27" s="411"/>
    </row>
    <row r="28" spans="1:28" ht="20.100000000000001" customHeight="1">
      <c r="A28" s="405">
        <f>'GST 지식재산권 관리현황_요약본'!A27</f>
        <v>23</v>
      </c>
      <c r="B28" s="405" t="str">
        <f>'GST 지식재산권 관리현황_요약본'!B27</f>
        <v>실용신안</v>
      </c>
      <c r="C28" s="405" t="str">
        <f>'GST 지식재산권 관리현황_요약본'!C27</f>
        <v>포기</v>
      </c>
      <c r="D28" s="405" t="str">
        <f>'GST 지식재산권 관리현황_요약본'!D27</f>
        <v>국내</v>
      </c>
      <c r="E28" s="406">
        <f>'GST 지식재산권 관리현황_요약본'!E27</f>
        <v>38875</v>
      </c>
      <c r="F28" s="405" t="str">
        <f>'GST 지식재산권 관리현황_요약본'!F27</f>
        <v>20-2006-15205</v>
      </c>
      <c r="G28" s="406">
        <f>'GST 지식재산권 관리현황_요약본'!G27</f>
        <v>38940</v>
      </c>
      <c r="H28" s="405" t="str">
        <f>'GST 지식재산권 관리현황_요약본'!H27</f>
        <v>20-0424378</v>
      </c>
      <c r="I28" s="407" t="str">
        <f>'GST 지식재산권 관리현황_요약본'!I27</f>
        <v>플라즈마 토치를 이용한 폐가스 처리장치</v>
      </c>
      <c r="J28" s="406">
        <f>'GST 지식재산권 관리현황_요약본'!J27</f>
        <v>0</v>
      </c>
      <c r="K28" s="407" t="str">
        <f>'GST 지식재산권 관리현황_요약본'!K27</f>
        <v>최운선</v>
      </c>
      <c r="L28" s="408" t="str">
        <f>'GST 지식재산권 관리현황_요약본'!L27</f>
        <v>유니스특허</v>
      </c>
      <c r="M28" s="409"/>
      <c r="N28" s="405"/>
      <c r="O28" s="445"/>
      <c r="P28" s="445"/>
      <c r="Q28" s="446"/>
      <c r="R28" s="409"/>
      <c r="S28" s="405"/>
      <c r="T28" s="445"/>
      <c r="U28" s="445"/>
      <c r="V28" s="446"/>
      <c r="W28" s="409"/>
      <c r="X28" s="405"/>
      <c r="Y28" s="445"/>
      <c r="Z28" s="445"/>
      <c r="AA28" s="446"/>
      <c r="AB28" s="411"/>
    </row>
    <row r="29" spans="1:28" ht="20.100000000000001" customHeight="1">
      <c r="A29" s="405">
        <f>'GST 지식재산권 관리현황_요약본'!A28</f>
        <v>24</v>
      </c>
      <c r="B29" s="405" t="str">
        <f>'GST 지식재산권 관리현황_요약본'!B28</f>
        <v>실용신안</v>
      </c>
      <c r="C29" s="405" t="str">
        <f>'GST 지식재산권 관리현황_요약본'!C28</f>
        <v>포기</v>
      </c>
      <c r="D29" s="405" t="str">
        <f>'GST 지식재산권 관리현황_요약본'!D28</f>
        <v>국내</v>
      </c>
      <c r="E29" s="406">
        <f>'GST 지식재산권 관리현황_요약본'!E28</f>
        <v>38875</v>
      </c>
      <c r="F29" s="405" t="str">
        <f>'GST 지식재산권 관리현황_요약본'!F28</f>
        <v>20-2006-15206</v>
      </c>
      <c r="G29" s="406">
        <f>'GST 지식재산권 관리현황_요약본'!G28</f>
        <v>38952</v>
      </c>
      <c r="H29" s="405" t="str">
        <f>'GST 지식재산권 관리현황_요약본'!H28</f>
        <v>20-425109</v>
      </c>
      <c r="I29" s="407" t="str">
        <f>'GST 지식재산권 관리현황_요약본'!I28</f>
        <v>플라즈마 토치</v>
      </c>
      <c r="J29" s="406">
        <f>'GST 지식재산권 관리현황_요약본'!J28</f>
        <v>0</v>
      </c>
      <c r="K29" s="407" t="str">
        <f>'GST 지식재산권 관리현황_요약본'!K28</f>
        <v>최운선</v>
      </c>
      <c r="L29" s="408" t="str">
        <f>'GST 지식재산권 관리현황_요약본'!L28</f>
        <v>유니스특허</v>
      </c>
      <c r="M29" s="409"/>
      <c r="N29" s="405"/>
      <c r="O29" s="445"/>
      <c r="P29" s="445"/>
      <c r="Q29" s="446"/>
      <c r="R29" s="409"/>
      <c r="S29" s="405"/>
      <c r="T29" s="445"/>
      <c r="U29" s="445"/>
      <c r="V29" s="446"/>
      <c r="W29" s="409"/>
      <c r="X29" s="405"/>
      <c r="Y29" s="445"/>
      <c r="Z29" s="445"/>
      <c r="AA29" s="446"/>
      <c r="AB29" s="411"/>
    </row>
    <row r="30" spans="1:28" ht="20.100000000000001" customHeight="1">
      <c r="A30" s="405">
        <f>'GST 지식재산권 관리현황_요약본'!A29</f>
        <v>25</v>
      </c>
      <c r="B30" s="405" t="str">
        <f>'GST 지식재산권 관리현황_요약본'!B29</f>
        <v>실용</v>
      </c>
      <c r="C30" s="405" t="str">
        <f>'GST 지식재산권 관리현황_요약본'!C29</f>
        <v>포기</v>
      </c>
      <c r="D30" s="405" t="str">
        <f>'GST 지식재산권 관리현황_요약본'!D29</f>
        <v>국내</v>
      </c>
      <c r="E30" s="406">
        <f>'GST 지식재산권 관리현황_요약본'!E29</f>
        <v>38876</v>
      </c>
      <c r="F30" s="405" t="str">
        <f>'GST 지식재산권 관리현황_요약본'!F29</f>
        <v>2006-0015365</v>
      </c>
      <c r="G30" s="406">
        <f>'GST 지식재산권 관리현황_요약본'!G29</f>
        <v>38959</v>
      </c>
      <c r="H30" s="405" t="str">
        <f>'GST 지식재산권 관리현황_요약본'!H29</f>
        <v>20-0425668</v>
      </c>
      <c r="I30" s="407" t="str">
        <f>'GST 지식재산권 관리현황_요약본'!I29</f>
        <v>맥동방지장치</v>
      </c>
      <c r="J30" s="406">
        <f>'GST 지식재산권 관리현황_요약본'!J29</f>
        <v>42529</v>
      </c>
      <c r="K30" s="407" t="str">
        <f>'GST 지식재산권 관리현황_요약본'!K29</f>
        <v>최 윤 경</v>
      </c>
      <c r="L30" s="408" t="str">
        <f>'GST 지식재산권 관리현황_요약본'!L29</f>
        <v>유니스특허</v>
      </c>
      <c r="M30" s="409"/>
      <c r="N30" s="405"/>
      <c r="O30" s="445"/>
      <c r="P30" s="445"/>
      <c r="Q30" s="446"/>
      <c r="R30" s="409"/>
      <c r="S30" s="405"/>
      <c r="T30" s="445"/>
      <c r="U30" s="445"/>
      <c r="V30" s="446"/>
      <c r="W30" s="409"/>
      <c r="X30" s="405"/>
      <c r="Y30" s="445"/>
      <c r="Z30" s="445"/>
      <c r="AA30" s="446"/>
      <c r="AB30" s="411"/>
    </row>
    <row r="31" spans="1:28" ht="20.100000000000001" customHeight="1">
      <c r="A31" s="380">
        <f>'GST 지식재산권 관리현황_요약본'!A30</f>
        <v>26</v>
      </c>
      <c r="B31" s="380" t="str">
        <f>'GST 지식재산권 관리현황_요약본'!B30</f>
        <v>특허</v>
      </c>
      <c r="C31" s="380" t="str">
        <f>'GST 지식재산권 관리현황_요약본'!C30</f>
        <v>포기</v>
      </c>
      <c r="D31" s="380" t="str">
        <f>'GST 지식재산권 관리현황_요약본'!D30</f>
        <v>국외(미국)</v>
      </c>
      <c r="E31" s="381">
        <f>'GST 지식재산권 관리현황_요약본'!E30</f>
        <v>38894</v>
      </c>
      <c r="F31" s="380" t="str">
        <f>'GST 지식재산권 관리현황_요약본'!F30</f>
        <v>11/474,624</v>
      </c>
      <c r="G31" s="381">
        <f>'GST 지식재산권 관리현황_요약본'!G30</f>
        <v>39630</v>
      </c>
      <c r="H31" s="380" t="str">
        <f>'GST 지식재산권 관리현황_요약본'!H30</f>
        <v>7394041</v>
      </c>
      <c r="I31" s="382" t="str">
        <f>'GST 지식재산권 관리현황_요약본'!I30</f>
        <v>플라즈마 토치를 이용한 폐가스 처리장치</v>
      </c>
      <c r="J31" s="381">
        <f>'GST 지식재산권 관리현황_요약본'!J30</f>
        <v>46211</v>
      </c>
      <c r="K31" s="382" t="str">
        <f>'GST 지식재산권 관리현황_요약본'!K30</f>
        <v>최 운 선</v>
      </c>
      <c r="L31" s="388" t="str">
        <f>'GST 지식재산권 관리현황_요약본'!L30</f>
        <v>유니스특허</v>
      </c>
      <c r="M31" s="392"/>
      <c r="N31" s="386"/>
      <c r="O31" s="435"/>
      <c r="P31" s="435"/>
      <c r="Q31" s="436"/>
      <c r="R31" s="392"/>
      <c r="S31" s="386"/>
      <c r="T31" s="435"/>
      <c r="U31" s="435"/>
      <c r="V31" s="436"/>
      <c r="W31" s="392"/>
      <c r="X31" s="386"/>
      <c r="Y31" s="435"/>
      <c r="Z31" s="435"/>
      <c r="AA31" s="436"/>
      <c r="AB31" s="394"/>
    </row>
    <row r="32" spans="1:28" ht="20.100000000000001" customHeight="1">
      <c r="A32" s="405">
        <f>'GST 지식재산권 관리현황_요약본'!A31</f>
        <v>27</v>
      </c>
      <c r="B32" s="405" t="str">
        <f>'GST 지식재산권 관리현황_요약본'!B31</f>
        <v>특허</v>
      </c>
      <c r="C32" s="405" t="str">
        <f>'GST 지식재산권 관리현황_요약본'!C31</f>
        <v>포기</v>
      </c>
      <c r="D32" s="405" t="str">
        <f>'GST 지식재산권 관리현황_요약본'!D31</f>
        <v>국외(유럽)</v>
      </c>
      <c r="E32" s="406">
        <f>'GST 지식재산권 관리현황_요약본'!E31</f>
        <v>38896</v>
      </c>
      <c r="F32" s="405">
        <f>'GST 지식재산권 관리현황_요약본'!F31</f>
        <v>6013315.4000000004</v>
      </c>
      <c r="G32" s="406">
        <f>'GST 지식재산권 관리현황_요약본'!G31</f>
        <v>0</v>
      </c>
      <c r="H32" s="405">
        <f>'GST 지식재산권 관리현황_요약본'!H31</f>
        <v>0</v>
      </c>
      <c r="I32" s="407" t="str">
        <f>'GST 지식재산권 관리현황_요약본'!I31</f>
        <v>플라즈마 토치를 이용한 폐가스 처리장치(유럽)</v>
      </c>
      <c r="J32" s="406">
        <f>'GST 지식재산권 관리현황_요약본'!J31</f>
        <v>0</v>
      </c>
      <c r="K32" s="407" t="str">
        <f>'GST 지식재산권 관리현황_요약본'!K31</f>
        <v>최운선</v>
      </c>
      <c r="L32" s="408" t="str">
        <f>'GST 지식재산권 관리현황_요약본'!L31</f>
        <v>유니스특허</v>
      </c>
      <c r="M32" s="409"/>
      <c r="N32" s="405"/>
      <c r="O32" s="445"/>
      <c r="P32" s="445"/>
      <c r="Q32" s="446"/>
      <c r="R32" s="409"/>
      <c r="S32" s="405"/>
      <c r="T32" s="445"/>
      <c r="U32" s="445"/>
      <c r="V32" s="446"/>
      <c r="W32" s="409"/>
      <c r="X32" s="405"/>
      <c r="Y32" s="445"/>
      <c r="Z32" s="445"/>
      <c r="AA32" s="446"/>
      <c r="AB32" s="411"/>
    </row>
    <row r="33" spans="1:28" ht="20.100000000000001" customHeight="1">
      <c r="A33" s="405">
        <f>'GST 지식재산권 관리현황_요약본'!A32</f>
        <v>28</v>
      </c>
      <c r="B33" s="405" t="str">
        <f>'GST 지식재산권 관리현황_요약본'!B32</f>
        <v>특허</v>
      </c>
      <c r="C33" s="405" t="str">
        <f>'GST 지식재산권 관리현황_요약본'!C32</f>
        <v>포기</v>
      </c>
      <c r="D33" s="405" t="str">
        <f>'GST 지식재산권 관리현황_요약본'!D32</f>
        <v>국외(일본)</v>
      </c>
      <c r="E33" s="406">
        <f>'GST 지식재산권 관리현황_요약본'!E32</f>
        <v>38902</v>
      </c>
      <c r="F33" s="405" t="str">
        <f>'GST 지식재산권 관리현황_요약본'!F32</f>
        <v>2006-184158</v>
      </c>
      <c r="G33" s="406">
        <f>'GST 지식재산권 관리현황_요약본'!G32</f>
        <v>0</v>
      </c>
      <c r="H33" s="405">
        <f>'GST 지식재산권 관리현황_요약본'!H32</f>
        <v>0</v>
      </c>
      <c r="I33" s="407" t="str">
        <f>'GST 지식재산권 관리현황_요약본'!I32</f>
        <v>플라즈마 토치를 이용한 폐가스 처리장치(일본)</v>
      </c>
      <c r="J33" s="406">
        <f>'GST 지식재산권 관리현황_요약본'!J32</f>
        <v>0</v>
      </c>
      <c r="K33" s="407" t="str">
        <f>'GST 지식재산권 관리현황_요약본'!K32</f>
        <v>최운선</v>
      </c>
      <c r="L33" s="408" t="str">
        <f>'GST 지식재산권 관리현황_요약본'!L32</f>
        <v>유니스특허</v>
      </c>
      <c r="M33" s="409"/>
      <c r="N33" s="405"/>
      <c r="O33" s="445"/>
      <c r="P33" s="445"/>
      <c r="Q33" s="446"/>
      <c r="R33" s="409"/>
      <c r="S33" s="405"/>
      <c r="T33" s="445"/>
      <c r="U33" s="445"/>
      <c r="V33" s="446"/>
      <c r="W33" s="409"/>
      <c r="X33" s="405"/>
      <c r="Y33" s="445"/>
      <c r="Z33" s="445"/>
      <c r="AA33" s="446"/>
      <c r="AB33" s="411"/>
    </row>
    <row r="34" spans="1:28" ht="20.100000000000001" customHeight="1">
      <c r="A34" s="405">
        <f>'GST 지식재산권 관리현황_요약본'!A33</f>
        <v>29</v>
      </c>
      <c r="B34" s="405" t="str">
        <f>'GST 지식재산권 관리현황_요약본'!B33</f>
        <v>특허</v>
      </c>
      <c r="C34" s="405" t="str">
        <f>'GST 지식재산권 관리현황_요약본'!C33</f>
        <v>포기</v>
      </c>
      <c r="D34" s="405" t="str">
        <f>'GST 지식재산권 관리현황_요약본'!D33</f>
        <v>국외(PCT)</v>
      </c>
      <c r="E34" s="406">
        <f>'GST 지식재산권 관리현황_요약본'!E33</f>
        <v>39071</v>
      </c>
      <c r="F34" s="405" t="str">
        <f>'GST 지식재산권 관리현황_요약본'!F33</f>
        <v>PCT/KR2006/005595</v>
      </c>
      <c r="G34" s="406">
        <f>'GST 지식재산권 관리현황_요약본'!G33</f>
        <v>0</v>
      </c>
      <c r="H34" s="405">
        <f>'GST 지식재산권 관리현황_요약본'!H33</f>
        <v>0</v>
      </c>
      <c r="I34" s="407" t="str">
        <f>'GST 지식재산권 관리현황_요약본'!I33</f>
        <v>반도체 제조공정용 온도조절 시스템 (PCT)</v>
      </c>
      <c r="J34" s="406">
        <f>'GST 지식재산권 관리현황_요약본'!J33</f>
        <v>0</v>
      </c>
      <c r="K34" s="407" t="str">
        <f>'GST 지식재산권 관리현황_요약본'!K33</f>
        <v>송경호</v>
      </c>
      <c r="L34" s="408" t="str">
        <f>'GST 지식재산권 관리현황_요약본'!L33</f>
        <v>유니스특허</v>
      </c>
      <c r="M34" s="409"/>
      <c r="N34" s="405"/>
      <c r="O34" s="445"/>
      <c r="P34" s="445"/>
      <c r="Q34" s="446"/>
      <c r="R34" s="409"/>
      <c r="S34" s="405"/>
      <c r="T34" s="445"/>
      <c r="U34" s="445"/>
      <c r="V34" s="446"/>
      <c r="W34" s="409"/>
      <c r="X34" s="405"/>
      <c r="Y34" s="445"/>
      <c r="Z34" s="445"/>
      <c r="AA34" s="446"/>
      <c r="AB34" s="411"/>
    </row>
    <row r="35" spans="1:28" ht="20.100000000000001" customHeight="1">
      <c r="A35" s="380">
        <f>'GST 지식재산권 관리현황_요약본'!A34</f>
        <v>30</v>
      </c>
      <c r="B35" s="380" t="str">
        <f>'GST 지식재산권 관리현황_요약본'!B34</f>
        <v>특허</v>
      </c>
      <c r="C35" s="380" t="str">
        <f>'GST 지식재산권 관리현황_요약본'!C34</f>
        <v>등록</v>
      </c>
      <c r="D35" s="380" t="str">
        <f>'GST 지식재산권 관리현황_요약본'!D34</f>
        <v>국내</v>
      </c>
      <c r="E35" s="381">
        <f>'GST 지식재산권 관리현황_요약본'!E34</f>
        <v>39085</v>
      </c>
      <c r="F35" s="380" t="str">
        <f>'GST 지식재산권 관리현황_요약본'!F34</f>
        <v>2007-0000642</v>
      </c>
      <c r="G35" s="381">
        <f>'GST 지식재산권 관리현황_요약본'!G34</f>
        <v>39385</v>
      </c>
      <c r="H35" s="380" t="str">
        <f>'GST 지식재산권 관리현황_요약본'!H34</f>
        <v>10-0773474</v>
      </c>
      <c r="I35" s="382" t="str">
        <f>'GST 지식재산권 관리현황_요약본'!I34</f>
        <v>반도체 제조장비의 칠러 시스템</v>
      </c>
      <c r="J35" s="381">
        <f>'GST 지식재산권 관리현황_요약본'!J34</f>
        <v>46390</v>
      </c>
      <c r="K35" s="382" t="str">
        <f>'GST 지식재산권 관리현황_요약본'!K34</f>
        <v>송경호/조봉현</v>
      </c>
      <c r="L35" s="388" t="str">
        <f>'GST 지식재산권 관리현황_요약본'!L34</f>
        <v>유니스특허</v>
      </c>
      <c r="M35" s="392" t="s">
        <v>1832</v>
      </c>
      <c r="N35" s="496">
        <v>44448</v>
      </c>
      <c r="O35" s="435">
        <v>558000</v>
      </c>
      <c r="P35" s="435">
        <v>30000</v>
      </c>
      <c r="Q35" s="436">
        <f>O35+(P35*1.1)</f>
        <v>591000</v>
      </c>
      <c r="R35" s="392"/>
      <c r="S35" s="386"/>
      <c r="T35" s="435"/>
      <c r="U35" s="435"/>
      <c r="V35" s="436"/>
      <c r="W35" s="392"/>
      <c r="X35" s="386"/>
      <c r="Y35" s="435"/>
      <c r="Z35" s="435"/>
      <c r="AA35" s="436"/>
      <c r="AB35" s="394"/>
    </row>
    <row r="36" spans="1:28" ht="20.100000000000001" customHeight="1">
      <c r="A36" s="405">
        <f>'GST 지식재산권 관리현황_요약본'!A35</f>
        <v>31</v>
      </c>
      <c r="B36" s="405" t="str">
        <f>'GST 지식재산권 관리현황_요약본'!B35</f>
        <v>특허</v>
      </c>
      <c r="C36" s="405" t="str">
        <f>'GST 지식재산권 관리현황_요약본'!C35</f>
        <v>포기</v>
      </c>
      <c r="D36" s="405" t="str">
        <f>'GST 지식재산권 관리현황_요약본'!D35</f>
        <v>국내</v>
      </c>
      <c r="E36" s="406">
        <f>'GST 지식재산권 관리현황_요약본'!E35</f>
        <v>39087</v>
      </c>
      <c r="F36" s="405" t="str">
        <f>'GST 지식재산권 관리현황_요약본'!F35</f>
        <v>2007-0001382</v>
      </c>
      <c r="G36" s="406">
        <f>'GST 지식재산권 관리현황_요약본'!G35</f>
        <v>39699</v>
      </c>
      <c r="H36" s="405" t="str">
        <f>'GST 지식재산권 관리현황_요약본'!H35</f>
        <v>10-0858528</v>
      </c>
      <c r="I36" s="407" t="str">
        <f>'GST 지식재산권 관리현황_요약본'!I35</f>
        <v>반도체 제조장비의 웨이퍼척 냉각시스템</v>
      </c>
      <c r="J36" s="406">
        <f>'GST 지식재산권 관리현황_요약본'!J35</f>
        <v>46392</v>
      </c>
      <c r="K36" s="407" t="str">
        <f>'GST 지식재산권 관리현황_요약본'!K35</f>
        <v>조 봉 현</v>
      </c>
      <c r="L36" s="408" t="str">
        <f>'GST 지식재산권 관리현황_요약본'!L35</f>
        <v>유니스특허</v>
      </c>
      <c r="M36" s="409"/>
      <c r="N36" s="405"/>
      <c r="O36" s="445"/>
      <c r="P36" s="445"/>
      <c r="Q36" s="446"/>
      <c r="R36" s="409"/>
      <c r="S36" s="405"/>
      <c r="T36" s="445"/>
      <c r="U36" s="445"/>
      <c r="V36" s="446"/>
      <c r="W36" s="409"/>
      <c r="X36" s="405"/>
      <c r="Y36" s="445"/>
      <c r="Z36" s="445"/>
      <c r="AA36" s="446"/>
      <c r="AB36" s="411"/>
    </row>
    <row r="37" spans="1:28" ht="20.100000000000001" customHeight="1">
      <c r="A37" s="405">
        <f>'GST 지식재산권 관리현황_요약본'!A36</f>
        <v>32</v>
      </c>
      <c r="B37" s="405" t="str">
        <f>'GST 지식재산권 관리현황_요약본'!B36</f>
        <v>특허</v>
      </c>
      <c r="C37" s="405" t="str">
        <f>'GST 지식재산권 관리현황_요약본'!C36</f>
        <v>포기</v>
      </c>
      <c r="D37" s="405" t="str">
        <f>'GST 지식재산권 관리현황_요약본'!D36</f>
        <v>국내</v>
      </c>
      <c r="E37" s="406">
        <f>'GST 지식재산권 관리현황_요약본'!E36</f>
        <v>39094</v>
      </c>
      <c r="F37" s="405" t="str">
        <f>'GST 지식재산권 관리현황_요약본'!F36</f>
        <v>2007-0003677</v>
      </c>
      <c r="G37" s="406">
        <f>'GST 지식재산권 관리현황_요약본'!G36</f>
        <v>39797</v>
      </c>
      <c r="H37" s="405" t="str">
        <f>'GST 지식재산권 관리현황_요약본'!H36</f>
        <v>10-0875287</v>
      </c>
      <c r="I37" s="407" t="str">
        <f>'GST 지식재산권 관리현황_요약본'!I36</f>
        <v>반도체 제조장비용 잠열재 파이프</v>
      </c>
      <c r="J37" s="406">
        <f>'GST 지식재산권 관리현황_요약본'!J36</f>
        <v>46399</v>
      </c>
      <c r="K37" s="407" t="str">
        <f>'GST 지식재산권 관리현황_요약본'!K36</f>
        <v>송경호/오지은</v>
      </c>
      <c r="L37" s="408" t="str">
        <f>'GST 지식재산권 관리현황_요약본'!L36</f>
        <v>유니스특허</v>
      </c>
      <c r="M37" s="409"/>
      <c r="N37" s="405"/>
      <c r="O37" s="445"/>
      <c r="P37" s="445"/>
      <c r="Q37" s="446"/>
      <c r="R37" s="409"/>
      <c r="S37" s="405"/>
      <c r="T37" s="445"/>
      <c r="U37" s="445"/>
      <c r="V37" s="446"/>
      <c r="W37" s="409"/>
      <c r="X37" s="405"/>
      <c r="Y37" s="445"/>
      <c r="Z37" s="445"/>
      <c r="AA37" s="446"/>
      <c r="AB37" s="411"/>
    </row>
    <row r="38" spans="1:28" ht="20.100000000000001" customHeight="1">
      <c r="A38" s="405">
        <f>'GST 지식재산권 관리현황_요약본'!A37</f>
        <v>33</v>
      </c>
      <c r="B38" s="405" t="str">
        <f>'GST 지식재산권 관리현황_요약본'!B37</f>
        <v>특허</v>
      </c>
      <c r="C38" s="405" t="str">
        <f>'GST 지식재산권 관리현황_요약본'!C37</f>
        <v>포기</v>
      </c>
      <c r="D38" s="405" t="str">
        <f>'GST 지식재산권 관리현황_요약본'!D37</f>
        <v>국외(PCT)</v>
      </c>
      <c r="E38" s="406">
        <f>'GST 지식재산권 관리현황_요약본'!E37</f>
        <v>39100</v>
      </c>
      <c r="F38" s="405" t="str">
        <f>'GST 지식재산권 관리현황_요약본'!F37</f>
        <v>PCT/KR2007/000289</v>
      </c>
      <c r="G38" s="406">
        <f>'GST 지식재산권 관리현황_요약본'!G37</f>
        <v>0</v>
      </c>
      <c r="H38" s="405">
        <f>'GST 지식재산권 관리현황_요약본'!H37</f>
        <v>0</v>
      </c>
      <c r="I38" s="407" t="str">
        <f>'GST 지식재산권 관리현황_요약본'!I37</f>
        <v>반도체 제조장비의 칠러 시스템(PCT)</v>
      </c>
      <c r="J38" s="406">
        <f>'GST 지식재산권 관리현황_요약본'!J37</f>
        <v>0</v>
      </c>
      <c r="K38" s="407" t="str">
        <f>'GST 지식재산권 관리현황_요약본'!K37</f>
        <v>송경호, 조봉현</v>
      </c>
      <c r="L38" s="408" t="str">
        <f>'GST 지식재산권 관리현황_요약본'!L37</f>
        <v>유니스특허</v>
      </c>
      <c r="M38" s="409"/>
      <c r="N38" s="405"/>
      <c r="O38" s="445"/>
      <c r="P38" s="445"/>
      <c r="Q38" s="446"/>
      <c r="R38" s="409"/>
      <c r="S38" s="405"/>
      <c r="T38" s="445"/>
      <c r="U38" s="445"/>
      <c r="V38" s="446"/>
      <c r="W38" s="409"/>
      <c r="X38" s="405"/>
      <c r="Y38" s="445"/>
      <c r="Z38" s="445"/>
      <c r="AA38" s="446"/>
      <c r="AB38" s="411"/>
    </row>
    <row r="39" spans="1:28" ht="20.100000000000001" customHeight="1">
      <c r="A39" s="405">
        <f>'GST 지식재산권 관리현황_요약본'!A38</f>
        <v>34</v>
      </c>
      <c r="B39" s="405" t="str">
        <f>'GST 지식재산권 관리현황_요약본'!B38</f>
        <v>특허</v>
      </c>
      <c r="C39" s="405" t="str">
        <f>'GST 지식재산권 관리현황_요약본'!C38</f>
        <v>포기</v>
      </c>
      <c r="D39" s="405" t="str">
        <f>'GST 지식재산권 관리현황_요약본'!D38</f>
        <v>국내</v>
      </c>
      <c r="E39" s="406">
        <f>'GST 지식재산권 관리현황_요약본'!E38</f>
        <v>39160</v>
      </c>
      <c r="F39" s="405" t="str">
        <f>'GST 지식재산권 관리현황_요약본'!F38</f>
        <v>2007-0026679</v>
      </c>
      <c r="G39" s="406">
        <f>'GST 지식재산권 관리현황_요약본'!G38</f>
        <v>39589</v>
      </c>
      <c r="H39" s="405" t="str">
        <f>'GST 지식재산권 관리현황_요약본'!H38</f>
        <v>10-0832851</v>
      </c>
      <c r="I39" s="407" t="str">
        <f>'GST 지식재산권 관리현황_요약본'!I38</f>
        <v>상변환물질을 이용한 잠열 축열식 연료전지용 열저장 시스템</v>
      </c>
      <c r="J39" s="406">
        <f>'GST 지식재산권 관리현황_요약본'!J38</f>
        <v>46465</v>
      </c>
      <c r="K39" s="407" t="str">
        <f>'GST 지식재산권 관리현황_요약본'!K38</f>
        <v>송경호/홍성철/전범수</v>
      </c>
      <c r="L39" s="408" t="str">
        <f>'GST 지식재산권 관리현황_요약본'!L38</f>
        <v>한별국제특허</v>
      </c>
      <c r="M39" s="409"/>
      <c r="N39" s="405"/>
      <c r="O39" s="445"/>
      <c r="P39" s="445"/>
      <c r="Q39" s="446"/>
      <c r="R39" s="409"/>
      <c r="S39" s="405"/>
      <c r="T39" s="445"/>
      <c r="U39" s="445"/>
      <c r="V39" s="446"/>
      <c r="W39" s="409"/>
      <c r="X39" s="405"/>
      <c r="Y39" s="445"/>
      <c r="Z39" s="445"/>
      <c r="AA39" s="446"/>
      <c r="AB39" s="411"/>
    </row>
    <row r="40" spans="1:28" ht="20.100000000000001" customHeight="1">
      <c r="A40" s="405">
        <f>'GST 지식재산권 관리현황_요약본'!A39</f>
        <v>35</v>
      </c>
      <c r="B40" s="405" t="str">
        <f>'GST 지식재산권 관리현황_요약본'!B39</f>
        <v>특허</v>
      </c>
      <c r="C40" s="405" t="str">
        <f>'GST 지식재산권 관리현황_요약본'!C39</f>
        <v>포기</v>
      </c>
      <c r="D40" s="405" t="str">
        <f>'GST 지식재산권 관리현황_요약본'!D39</f>
        <v>국내</v>
      </c>
      <c r="E40" s="406">
        <f>'GST 지식재산권 관리현황_요약본'!E39</f>
        <v>39191</v>
      </c>
      <c r="F40" s="405" t="str">
        <f>'GST 지식재산권 관리현황_요약본'!F39</f>
        <v>2007-0038392</v>
      </c>
      <c r="G40" s="406">
        <f>'GST 지식재산권 관리현황_요약본'!G39</f>
        <v>39699</v>
      </c>
      <c r="H40" s="405" t="str">
        <f>'GST 지식재산권 관리현황_요약본'!H39</f>
        <v>10-0858529</v>
      </c>
      <c r="I40" s="407" t="str">
        <f>'GST 지식재산권 관리현황_요약본'!I39</f>
        <v>반도체 제조장비의 온도제어장치</v>
      </c>
      <c r="J40" s="406">
        <f>'GST 지식재산권 관리현황_요약본'!J39</f>
        <v>46496</v>
      </c>
      <c r="K40" s="407" t="str">
        <f>'GST 지식재산권 관리현황_요약본'!K39</f>
        <v>송경호/최현석</v>
      </c>
      <c r="L40" s="408" t="str">
        <f>'GST 지식재산권 관리현황_요약본'!L39</f>
        <v>유니스특허</v>
      </c>
      <c r="M40" s="409"/>
      <c r="N40" s="405"/>
      <c r="O40" s="445"/>
      <c r="P40" s="445"/>
      <c r="Q40" s="446"/>
      <c r="R40" s="409"/>
      <c r="S40" s="405"/>
      <c r="T40" s="445"/>
      <c r="U40" s="445"/>
      <c r="V40" s="446"/>
      <c r="W40" s="409"/>
      <c r="X40" s="405"/>
      <c r="Y40" s="445"/>
      <c r="Z40" s="445"/>
      <c r="AA40" s="446"/>
      <c r="AB40" s="411"/>
    </row>
    <row r="41" spans="1:28" ht="20.100000000000001" customHeight="1">
      <c r="A41" s="380">
        <f>'GST 지식재산권 관리현황_요약본'!A40</f>
        <v>36</v>
      </c>
      <c r="B41" s="380" t="str">
        <f>'GST 지식재산권 관리현황_요약본'!B40</f>
        <v>특허</v>
      </c>
      <c r="C41" s="380" t="str">
        <f>'GST 지식재산권 관리현황_요약본'!C40</f>
        <v>등록</v>
      </c>
      <c r="D41" s="380" t="str">
        <f>'GST 지식재산권 관리현황_요약본'!D40</f>
        <v>국내</v>
      </c>
      <c r="E41" s="381">
        <f>'GST 지식재산권 관리현황_요약본'!E40</f>
        <v>39230</v>
      </c>
      <c r="F41" s="380" t="str">
        <f>'GST 지식재산권 관리현황_요약본'!F40</f>
        <v>2007-0051387</v>
      </c>
      <c r="G41" s="381">
        <f>'GST 지식재산권 관리현황_요약본'!G40</f>
        <v>39630</v>
      </c>
      <c r="H41" s="380" t="str">
        <f>'GST 지식재산권 관리현황_요약본'!H40</f>
        <v>10-0844530</v>
      </c>
      <c r="I41" s="382" t="str">
        <f>'GST 지식재산권 관리현황_요약본'!I40</f>
        <v>폐가스 정화 처리 장치 및 폐가스 정화 처리 방법</v>
      </c>
      <c r="J41" s="381">
        <f>'GST 지식재산권 관리현황_요약본'!J40</f>
        <v>46535</v>
      </c>
      <c r="K41" s="382" t="str">
        <f>'GST 지식재산권 관리현황_요약본'!K40</f>
        <v>이정우</v>
      </c>
      <c r="L41" s="388" t="str">
        <f>'GST 지식재산권 관리현황_요약본'!L40</f>
        <v>유니스특허</v>
      </c>
      <c r="M41" s="392" t="s">
        <v>1819</v>
      </c>
      <c r="N41" s="496">
        <v>44376</v>
      </c>
      <c r="O41" s="435">
        <v>910000</v>
      </c>
      <c r="P41" s="435">
        <v>30000</v>
      </c>
      <c r="Q41" s="436">
        <f>O41+(P41*1.1)</f>
        <v>943000</v>
      </c>
      <c r="R41" s="392"/>
      <c r="S41" s="386"/>
      <c r="T41" s="435"/>
      <c r="U41" s="435"/>
      <c r="V41" s="436"/>
      <c r="W41" s="392"/>
      <c r="X41" s="386"/>
      <c r="Y41" s="435"/>
      <c r="Z41" s="435"/>
      <c r="AA41" s="436"/>
      <c r="AB41" s="393"/>
    </row>
    <row r="42" spans="1:28" ht="20.100000000000001" customHeight="1">
      <c r="A42" s="380">
        <f>'GST 지식재산권 관리현황_요약본'!A41</f>
        <v>37</v>
      </c>
      <c r="B42" s="380" t="str">
        <f>'GST 지식재산권 관리현황_요약본'!B41</f>
        <v>특허</v>
      </c>
      <c r="C42" s="380" t="str">
        <f>'GST 지식재산권 관리현황_요약본'!C41</f>
        <v>등록</v>
      </c>
      <c r="D42" s="380" t="str">
        <f>'GST 지식재산권 관리현황_요약본'!D41</f>
        <v>국내</v>
      </c>
      <c r="E42" s="381">
        <f>'GST 지식재산권 관리현황_요약본'!E41</f>
        <v>39230</v>
      </c>
      <c r="F42" s="380" t="str">
        <f>'GST 지식재산권 관리현황_요약본'!F41</f>
        <v>2007-0051388</v>
      </c>
      <c r="G42" s="381">
        <f>'GST 지식재산권 관리현황_요약본'!G41</f>
        <v>39630</v>
      </c>
      <c r="H42" s="380" t="str">
        <f>'GST 지식재산권 관리현황_요약본'!H41</f>
        <v>10-0844531</v>
      </c>
      <c r="I42" s="382" t="str">
        <f>'GST 지식재산권 관리현황_요약본'!I41</f>
        <v>폐가스 정화 처리 장치 (Device for purifying exhausted gas)</v>
      </c>
      <c r="J42" s="381">
        <f>'GST 지식재산권 관리현황_요약본'!J41</f>
        <v>46535</v>
      </c>
      <c r="K42" s="382" t="str">
        <f>'GST 지식재산권 관리현황_요약본'!K41</f>
        <v>이정우/김태현</v>
      </c>
      <c r="L42" s="388" t="str">
        <f>'GST 지식재산권 관리현황_요약본'!L41</f>
        <v>유니스특허</v>
      </c>
      <c r="M42" s="392" t="s">
        <v>1819</v>
      </c>
      <c r="N42" s="496">
        <v>44376</v>
      </c>
      <c r="O42" s="435">
        <v>910000</v>
      </c>
      <c r="P42" s="435">
        <v>30000</v>
      </c>
      <c r="Q42" s="436">
        <f>O42+(P42*1.1)</f>
        <v>943000</v>
      </c>
      <c r="R42" s="392"/>
      <c r="S42" s="386"/>
      <c r="T42" s="435"/>
      <c r="U42" s="435"/>
      <c r="V42" s="436"/>
      <c r="W42" s="392"/>
      <c r="X42" s="386"/>
      <c r="Y42" s="435"/>
      <c r="Z42" s="435"/>
      <c r="AA42" s="436"/>
      <c r="AB42" s="393"/>
    </row>
    <row r="43" spans="1:28" ht="20.100000000000001" customHeight="1">
      <c r="A43" s="380">
        <f>'GST 지식재산권 관리현황_요약본'!A42</f>
        <v>38</v>
      </c>
      <c r="B43" s="380" t="str">
        <f>'GST 지식재산권 관리현황_요약본'!B42</f>
        <v>특허</v>
      </c>
      <c r="C43" s="380" t="str">
        <f>'GST 지식재산권 관리현황_요약본'!C42</f>
        <v>포기</v>
      </c>
      <c r="D43" s="380" t="str">
        <f>'GST 지식재산권 관리현황_요약본'!D42</f>
        <v>국내</v>
      </c>
      <c r="E43" s="381">
        <f>'GST 지식재산권 관리현황_요약본'!E42</f>
        <v>39290</v>
      </c>
      <c r="F43" s="380" t="str">
        <f>'GST 지식재산권 관리현황_요약본'!F42</f>
        <v>2007-0075770</v>
      </c>
      <c r="G43" s="381">
        <f>'GST 지식재산권 관리현황_요약본'!G42</f>
        <v>39713</v>
      </c>
      <c r="H43" s="380" t="str">
        <f>'GST 지식재산권 관리현황_요약본'!H42</f>
        <v>10-0860599</v>
      </c>
      <c r="I43" s="382" t="str">
        <f>'GST 지식재산권 관리현황_요약본'!I42</f>
        <v>플라즈마 토치를 이용한 폐가스연소장치</v>
      </c>
      <c r="J43" s="381">
        <f>'GST 지식재산권 관리현황_요약본'!J42</f>
        <v>46595</v>
      </c>
      <c r="K43" s="382" t="str">
        <f>'GST 지식재산권 관리현황_요약본'!K42</f>
        <v>이성욱 박진만 박종민 김태현 김선호 박용근 채명기 이재복</v>
      </c>
      <c r="L43" s="388" t="str">
        <f>'GST 지식재산권 관리현황_요약본'!L42</f>
        <v>다인특허</v>
      </c>
      <c r="M43" s="392"/>
      <c r="N43" s="386"/>
      <c r="O43" s="435"/>
      <c r="P43" s="435"/>
      <c r="Q43" s="436">
        <f>O43+(P43*1.1)</f>
        <v>0</v>
      </c>
      <c r="R43" s="392"/>
      <c r="S43" s="386"/>
      <c r="T43" s="435"/>
      <c r="U43" s="435"/>
      <c r="V43" s="436"/>
      <c r="W43" s="392"/>
      <c r="X43" s="386"/>
      <c r="Y43" s="435"/>
      <c r="Z43" s="435"/>
      <c r="AA43" s="436"/>
      <c r="AB43" s="394"/>
    </row>
    <row r="44" spans="1:28" ht="20.100000000000001" customHeight="1">
      <c r="A44" s="380">
        <f>'GST 지식재산권 관리현황_요약본'!A43</f>
        <v>39</v>
      </c>
      <c r="B44" s="380" t="str">
        <f>'GST 지식재산권 관리현황_요약본'!B43</f>
        <v>특허</v>
      </c>
      <c r="C44" s="380" t="str">
        <f>'GST 지식재산권 관리현황_요약본'!C43</f>
        <v>포기</v>
      </c>
      <c r="D44" s="380" t="str">
        <f>'GST 지식재산권 관리현황_요약본'!D43</f>
        <v>국내</v>
      </c>
      <c r="E44" s="381">
        <f>'GST 지식재산권 관리현황_요약본'!E43</f>
        <v>39290</v>
      </c>
      <c r="F44" s="380" t="str">
        <f>'GST 지식재산권 관리현황_요약본'!F43</f>
        <v>2007-0075701</v>
      </c>
      <c r="G44" s="381">
        <f>'GST 지식재산권 관리현황_요약본'!G43</f>
        <v>39713</v>
      </c>
      <c r="H44" s="380" t="str">
        <f>'GST 지식재산권 관리현황_요약본'!H43</f>
        <v>10-0860598</v>
      </c>
      <c r="I44" s="382" t="str">
        <f>'GST 지식재산권 관리현황_요약본'!I43</f>
        <v>폐가스연소장치의 가스분사노즐</v>
      </c>
      <c r="J44" s="381">
        <f>'GST 지식재산권 관리현황_요약본'!J43</f>
        <v>46595</v>
      </c>
      <c r="K44" s="382" t="str">
        <f>'GST 지식재산권 관리현황_요약본'!K43</f>
        <v>이성욱 박진만 박종민 김태현 김선호 박용근 채명기 이재복</v>
      </c>
      <c r="L44" s="388" t="str">
        <f>'GST 지식재산권 관리현황_요약본'!L43</f>
        <v>다인특허</v>
      </c>
      <c r="M44" s="392"/>
      <c r="N44" s="386"/>
      <c r="O44" s="435"/>
      <c r="P44" s="435"/>
      <c r="Q44" s="436">
        <f>O44+(P44*1.1)</f>
        <v>0</v>
      </c>
      <c r="R44" s="392"/>
      <c r="S44" s="386"/>
      <c r="T44" s="435"/>
      <c r="U44" s="435"/>
      <c r="V44" s="436"/>
      <c r="W44" s="392"/>
      <c r="X44" s="386"/>
      <c r="Y44" s="435"/>
      <c r="Z44" s="435"/>
      <c r="AA44" s="436"/>
      <c r="AB44" s="394"/>
    </row>
    <row r="45" spans="1:28" ht="20.100000000000001" customHeight="1">
      <c r="A45" s="405">
        <f>'GST 지식재산권 관리현황_요약본'!A44</f>
        <v>40</v>
      </c>
      <c r="B45" s="405" t="str">
        <f>'GST 지식재산권 관리현황_요약본'!B44</f>
        <v>특허</v>
      </c>
      <c r="C45" s="405" t="str">
        <f>'GST 지식재산권 관리현황_요약본'!C44</f>
        <v>거절</v>
      </c>
      <c r="D45" s="405" t="str">
        <f>'GST 지식재산권 관리현황_요약본'!D44</f>
        <v>국내</v>
      </c>
      <c r="E45" s="406">
        <f>'GST 지식재산권 관리현황_요약본'!E44</f>
        <v>39342</v>
      </c>
      <c r="F45" s="405" t="str">
        <f>'GST 지식재산권 관리현황_요약본'!F44</f>
        <v>2007-0094153</v>
      </c>
      <c r="G45" s="406">
        <f>'GST 지식재산권 관리현황_요약본'!G44</f>
        <v>0</v>
      </c>
      <c r="H45" s="405">
        <f>'GST 지식재산권 관리현황_요약본'!H44</f>
        <v>0</v>
      </c>
      <c r="I45" s="407" t="str">
        <f>'GST 지식재산권 관리현황_요약본'!I44</f>
        <v>히팅자켓 제어 시스템</v>
      </c>
      <c r="J45" s="406">
        <f>'GST 지식재산권 관리현황_요약본'!J44</f>
        <v>0</v>
      </c>
      <c r="K45" s="407" t="str">
        <f>'GST 지식재산권 관리현황_요약본'!K44</f>
        <v>이정수</v>
      </c>
      <c r="L45" s="408" t="str">
        <f>'GST 지식재산권 관리현황_요약본'!L44</f>
        <v>다인특허</v>
      </c>
      <c r="M45" s="409"/>
      <c r="N45" s="405"/>
      <c r="O45" s="445"/>
      <c r="P45" s="445"/>
      <c r="Q45" s="446"/>
      <c r="R45" s="409"/>
      <c r="S45" s="405"/>
      <c r="T45" s="445"/>
      <c r="U45" s="445"/>
      <c r="V45" s="446"/>
      <c r="W45" s="409"/>
      <c r="X45" s="405"/>
      <c r="Y45" s="445"/>
      <c r="Z45" s="445"/>
      <c r="AA45" s="446"/>
      <c r="AB45" s="411"/>
    </row>
    <row r="46" spans="1:28" ht="20.100000000000001" customHeight="1">
      <c r="A46" s="380">
        <f>'GST 지식재산권 관리현황_요약본'!A45</f>
        <v>41</v>
      </c>
      <c r="B46" s="380" t="str">
        <f>'GST 지식재산권 관리현황_요약본'!B45</f>
        <v>특허</v>
      </c>
      <c r="C46" s="380" t="str">
        <f>'GST 지식재산권 관리현황_요약본'!C45</f>
        <v>등록</v>
      </c>
      <c r="D46" s="380" t="str">
        <f>'GST 지식재산권 관리현황_요약본'!D45</f>
        <v>국내(공동)</v>
      </c>
      <c r="E46" s="381">
        <f>'GST 지식재산권 관리현황_요약본'!E45</f>
        <v>39373</v>
      </c>
      <c r="F46" s="380" t="str">
        <f>'GST 지식재산권 관리현황_요약본'!F45</f>
        <v>2007-0105057</v>
      </c>
      <c r="G46" s="381">
        <f>'GST 지식재산권 관리현황_요약본'!G45</f>
        <v>40115</v>
      </c>
      <c r="H46" s="380" t="str">
        <f>'GST 지식재산권 관리현황_요약본'!H45</f>
        <v>10-0925236</v>
      </c>
      <c r="I46" s="382" t="str">
        <f>'GST 지식재산권 관리현황_요약본'!I45</f>
        <v>반도체 제조 장비의 온도 조절 시스템</v>
      </c>
      <c r="J46" s="381">
        <f>'GST 지식재산권 관리현황_요약본'!J45</f>
        <v>46678</v>
      </c>
      <c r="K46" s="382" t="str">
        <f>'GST 지식재산권 관리현황_요약본'!K45</f>
        <v>조봉현 은창우 최현석 이상곤 이광명 이인주 최용호 안승국 박철오</v>
      </c>
      <c r="L46" s="388" t="str">
        <f>'GST 지식재산권 관리현황_요약본'!L45</f>
        <v>유니스특허</v>
      </c>
      <c r="M46" s="392" t="s">
        <v>1833</v>
      </c>
      <c r="N46" s="496">
        <v>44446</v>
      </c>
      <c r="O46" s="435">
        <v>690000</v>
      </c>
      <c r="P46" s="435">
        <v>30000</v>
      </c>
      <c r="Q46" s="436">
        <f>O46+(P46*1.1)</f>
        <v>723000</v>
      </c>
      <c r="R46" s="392"/>
      <c r="S46" s="386"/>
      <c r="T46" s="435"/>
      <c r="U46" s="435"/>
      <c r="V46" s="436"/>
      <c r="W46" s="392"/>
      <c r="X46" s="386"/>
      <c r="Y46" s="435"/>
      <c r="Z46" s="435"/>
      <c r="AA46" s="436"/>
      <c r="AB46" s="394"/>
    </row>
    <row r="47" spans="1:28" ht="20.100000000000001" customHeight="1">
      <c r="A47" s="405">
        <f>'GST 지식재산권 관리현황_요약본'!A46</f>
        <v>42</v>
      </c>
      <c r="B47" s="405" t="str">
        <f>'GST 지식재산권 관리현황_요약본'!B46</f>
        <v>특허</v>
      </c>
      <c r="C47" s="405" t="str">
        <f>'GST 지식재산권 관리현황_요약본'!C46</f>
        <v>포기</v>
      </c>
      <c r="D47" s="405" t="str">
        <f>'GST 지식재산권 관리현황_요약본'!D46</f>
        <v>국외(PCT)</v>
      </c>
      <c r="E47" s="406">
        <f>'GST 지식재산권 관리현황_요약본'!E46</f>
        <v>39395</v>
      </c>
      <c r="F47" s="405" t="str">
        <f>'GST 지식재산권 관리현황_요약본'!F46</f>
        <v>PCT/KR2007/005642</v>
      </c>
      <c r="G47" s="406">
        <f>'GST 지식재산권 관리현황_요약본'!G46</f>
        <v>0</v>
      </c>
      <c r="H47" s="405">
        <f>'GST 지식재산권 관리현황_요약본'!H46</f>
        <v>0</v>
      </c>
      <c r="I47" s="407" t="str">
        <f>'GST 지식재산권 관리현황_요약본'!I46</f>
        <v>반도체 제조 장비의 온도조절 시스템(PCT)</v>
      </c>
      <c r="J47" s="406">
        <f>'GST 지식재산권 관리현황_요약본'!J46</f>
        <v>0</v>
      </c>
      <c r="K47" s="407" t="str">
        <f>'GST 지식재산권 관리현황_요약본'!K46</f>
        <v>조봉현 은창우 최현석 이상곤 이광명 이인주 최용호 안승국 박철오</v>
      </c>
      <c r="L47" s="408" t="str">
        <f>'GST 지식재산권 관리현황_요약본'!L46</f>
        <v>유니스특허</v>
      </c>
      <c r="M47" s="409"/>
      <c r="N47" s="405"/>
      <c r="O47" s="445"/>
      <c r="P47" s="445"/>
      <c r="Q47" s="446"/>
      <c r="R47" s="409"/>
      <c r="S47" s="405"/>
      <c r="T47" s="445"/>
      <c r="U47" s="445"/>
      <c r="V47" s="446"/>
      <c r="W47" s="409"/>
      <c r="X47" s="405"/>
      <c r="Y47" s="445"/>
      <c r="Z47" s="445"/>
      <c r="AA47" s="446"/>
      <c r="AB47" s="411"/>
    </row>
    <row r="48" spans="1:28" ht="20.100000000000001" customHeight="1">
      <c r="A48" s="405">
        <f>'GST 지식재산권 관리현황_요약본'!A47</f>
        <v>43</v>
      </c>
      <c r="B48" s="405" t="str">
        <f>'GST 지식재산권 관리현황_요약본'!B47</f>
        <v>디자인</v>
      </c>
      <c r="C48" s="405" t="str">
        <f>'GST 지식재산권 관리현황_요약본'!C47</f>
        <v>포기</v>
      </c>
      <c r="D48" s="405" t="str">
        <f>'GST 지식재산권 관리현황_요약본'!D47</f>
        <v>국내</v>
      </c>
      <c r="E48" s="406">
        <f>'GST 지식재산권 관리현황_요약본'!E47</f>
        <v>39405</v>
      </c>
      <c r="F48" s="405" t="str">
        <f>'GST 지식재산권 관리현황_요약본'!F47</f>
        <v>2007-0047957</v>
      </c>
      <c r="G48" s="406">
        <f>'GST 지식재산권 관리현황_요약본'!G47</f>
        <v>39594</v>
      </c>
      <c r="H48" s="405" t="str">
        <f>'GST 지식재산권 관리현황_요약본'!H47</f>
        <v>30-0492761</v>
      </c>
      <c r="I48" s="407" t="str">
        <f>'GST 지식재산권 관리현황_요약본'!I47</f>
        <v>잠열재 파이프</v>
      </c>
      <c r="J48" s="406">
        <f>'GST 지식재산권 관리현황_요약본'!J47</f>
        <v>45072</v>
      </c>
      <c r="K48" s="407" t="str">
        <f>'GST 지식재산권 관리현황_요약본'!K47</f>
        <v>오지은</v>
      </c>
      <c r="L48" s="408" t="str">
        <f>'GST 지식재산권 관리현황_요약본'!L47</f>
        <v>유니스특허</v>
      </c>
      <c r="M48" s="409"/>
      <c r="N48" s="405"/>
      <c r="O48" s="445"/>
      <c r="P48" s="445"/>
      <c r="Q48" s="446"/>
      <c r="R48" s="409"/>
      <c r="S48" s="405"/>
      <c r="T48" s="445"/>
      <c r="U48" s="445"/>
      <c r="V48" s="446"/>
      <c r="W48" s="409"/>
      <c r="X48" s="405"/>
      <c r="Y48" s="445"/>
      <c r="Z48" s="445"/>
      <c r="AA48" s="446"/>
      <c r="AB48" s="411"/>
    </row>
    <row r="49" spans="1:28" ht="20.100000000000001" customHeight="1">
      <c r="A49" s="380">
        <f>'GST 지식재산권 관리현황_요약본'!A48</f>
        <v>44</v>
      </c>
      <c r="B49" s="380" t="str">
        <f>'GST 지식재산권 관리현황_요약본'!B48</f>
        <v>특허</v>
      </c>
      <c r="C49" s="380" t="str">
        <f>'GST 지식재산권 관리현황_요약본'!C48</f>
        <v>등록</v>
      </c>
      <c r="D49" s="380" t="str">
        <f>'GST 지식재산권 관리현황_요약본'!D48</f>
        <v>국내</v>
      </c>
      <c r="E49" s="381">
        <f>'GST 지식재산권 관리현황_요약본'!E48</f>
        <v>39469</v>
      </c>
      <c r="F49" s="380" t="str">
        <f>'GST 지식재산권 관리현황_요약본'!F48</f>
        <v>2008-0006820</v>
      </c>
      <c r="G49" s="381">
        <f>'GST 지식재산권 관리현황_요약본'!G48</f>
        <v>40290</v>
      </c>
      <c r="H49" s="380" t="str">
        <f>'GST 지식재산권 관리현황_요약본'!H48</f>
        <v>10-0955466</v>
      </c>
      <c r="I49" s="382" t="str">
        <f>'GST 지식재산권 관리현황_요약본'!I48</f>
        <v>누수방식의 전기 집진기</v>
      </c>
      <c r="J49" s="381">
        <f>'GST 지식재산권 관리현황_요약본'!J48</f>
        <v>46774</v>
      </c>
      <c r="K49" s="382" t="str">
        <f>'GST 지식재산권 관리현황_요약본'!K48</f>
        <v>김태현/유국열/성창현</v>
      </c>
      <c r="L49" s="388" t="str">
        <f>'GST 지식재산권 관리현황_요약본'!L48</f>
        <v>다인특허</v>
      </c>
      <c r="M49" s="392" t="s">
        <v>1793</v>
      </c>
      <c r="N49" s="496">
        <v>44252</v>
      </c>
      <c r="O49" s="435">
        <v>202500</v>
      </c>
      <c r="P49" s="435">
        <v>30000</v>
      </c>
      <c r="Q49" s="436">
        <f>O49+(P49*1.1)</f>
        <v>235500</v>
      </c>
      <c r="R49" s="392"/>
      <c r="S49" s="386"/>
      <c r="T49" s="435"/>
      <c r="U49" s="435"/>
      <c r="V49" s="436"/>
      <c r="W49" s="392"/>
      <c r="X49" s="386"/>
      <c r="Y49" s="435"/>
      <c r="Z49" s="435"/>
      <c r="AA49" s="436"/>
      <c r="AB49" s="394"/>
    </row>
    <row r="50" spans="1:28" ht="20.100000000000001" customHeight="1">
      <c r="A50" s="405">
        <f>'GST 지식재산권 관리현황_요약본'!A49</f>
        <v>45</v>
      </c>
      <c r="B50" s="405" t="str">
        <f>'GST 지식재산권 관리현황_요약본'!B49</f>
        <v>특허</v>
      </c>
      <c r="C50" s="405" t="str">
        <f>'GST 지식재산권 관리현황_요약본'!C49</f>
        <v>거절</v>
      </c>
      <c r="D50" s="405" t="str">
        <f>'GST 지식재산권 관리현황_요약본'!D49</f>
        <v>국내</v>
      </c>
      <c r="E50" s="406">
        <f>'GST 지식재산권 관리현황_요약본'!E49</f>
        <v>39685</v>
      </c>
      <c r="F50" s="405" t="str">
        <f>'GST 지식재산권 관리현황_요약본'!F49</f>
        <v>2008-0083086</v>
      </c>
      <c r="G50" s="406">
        <f>'GST 지식재산권 관리현황_요약본'!G49</f>
        <v>0</v>
      </c>
      <c r="H50" s="405">
        <f>'GST 지식재산권 관리현황_요약본'!H49</f>
        <v>0</v>
      </c>
      <c r="I50" s="407" t="str">
        <f>'GST 지식재산권 관리현황_요약본'!I49</f>
        <v>전향연소방식의 폐가스연소장치</v>
      </c>
      <c r="J50" s="406">
        <f>'GST 지식재산권 관리현황_요약본'!J49</f>
        <v>0</v>
      </c>
      <c r="K50" s="407" t="str">
        <f>'GST 지식재산권 관리현황_요약본'!K49</f>
        <v>채명기 외 8인</v>
      </c>
      <c r="L50" s="408" t="str">
        <f>'GST 지식재산권 관리현황_요약본'!L49</f>
        <v>다인특허</v>
      </c>
      <c r="M50" s="409"/>
      <c r="N50" s="405"/>
      <c r="O50" s="445"/>
      <c r="P50" s="445"/>
      <c r="Q50" s="446"/>
      <c r="R50" s="409"/>
      <c r="S50" s="405"/>
      <c r="T50" s="445"/>
      <c r="U50" s="445"/>
      <c r="V50" s="446"/>
      <c r="W50" s="409"/>
      <c r="X50" s="405"/>
      <c r="Y50" s="445"/>
      <c r="Z50" s="445"/>
      <c r="AA50" s="446"/>
      <c r="AB50" s="411"/>
    </row>
    <row r="51" spans="1:28" ht="20.100000000000001" customHeight="1">
      <c r="A51" s="405">
        <f>'GST 지식재산권 관리현황_요약본'!A50</f>
        <v>46</v>
      </c>
      <c r="B51" s="405" t="str">
        <f>'GST 지식재산권 관리현황_요약본'!B50</f>
        <v>특허</v>
      </c>
      <c r="C51" s="405" t="str">
        <f>'GST 지식재산권 관리현황_요약본'!C50</f>
        <v>포기</v>
      </c>
      <c r="D51" s="405" t="str">
        <f>'GST 지식재산권 관리현황_요약본'!D50</f>
        <v>국내</v>
      </c>
      <c r="E51" s="406">
        <f>'GST 지식재산권 관리현황_요약본'!E50</f>
        <v>39793</v>
      </c>
      <c r="F51" s="405" t="str">
        <f>'GST 지식재산권 관리현황_요약본'!F50</f>
        <v>2008-0125813</v>
      </c>
      <c r="G51" s="406">
        <f>'GST 지식재산권 관리현황_요약본'!G50</f>
        <v>40660</v>
      </c>
      <c r="H51" s="405" t="str">
        <f>'GST 지식재산권 관리현황_요약본'!H50</f>
        <v>10-1033012</v>
      </c>
      <c r="I51" s="407" t="str">
        <f>'GST 지식재산권 관리현황_요약본'!I50</f>
        <v>산소발생기, 산소농도 조절기 및 이를 구비한 스크러버장치</v>
      </c>
      <c r="J51" s="406">
        <f>'GST 지식재산권 관리현황_요약본'!J50</f>
        <v>47098</v>
      </c>
      <c r="K51" s="407" t="str">
        <f>'GST 지식재산권 관리현황_요약본'!K50</f>
        <v>김태현/이정우</v>
      </c>
      <c r="L51" s="408" t="str">
        <f>'GST 지식재산권 관리현황_요약본'!L50</f>
        <v>다인특허</v>
      </c>
      <c r="M51" s="409"/>
      <c r="N51" s="405"/>
      <c r="O51" s="445"/>
      <c r="P51" s="445"/>
      <c r="Q51" s="446"/>
      <c r="R51" s="409"/>
      <c r="S51" s="405"/>
      <c r="T51" s="445"/>
      <c r="U51" s="445"/>
      <c r="V51" s="446"/>
      <c r="W51" s="409"/>
      <c r="X51" s="405"/>
      <c r="Y51" s="445"/>
      <c r="Z51" s="445"/>
      <c r="AA51" s="446"/>
      <c r="AB51" s="411"/>
    </row>
    <row r="52" spans="1:28" ht="20.100000000000001" customHeight="1">
      <c r="A52" s="380">
        <f>'GST 지식재산권 관리현황_요약본'!A51</f>
        <v>47</v>
      </c>
      <c r="B52" s="380" t="str">
        <f>'GST 지식재산권 관리현황_요약본'!B51</f>
        <v>특허</v>
      </c>
      <c r="C52" s="380" t="str">
        <f>'GST 지식재산권 관리현황_요약본'!C51</f>
        <v>등록</v>
      </c>
      <c r="D52" s="380" t="str">
        <f>'GST 지식재산권 관리현황_요약본'!D51</f>
        <v>국외(일본)</v>
      </c>
      <c r="E52" s="381">
        <f>'GST 지식재산권 관리현황_요약본'!E51</f>
        <v>40284</v>
      </c>
      <c r="F52" s="380" t="str">
        <f>'GST 지식재산권 관리현황_요약본'!F51</f>
        <v>2010-529836</v>
      </c>
      <c r="G52" s="381">
        <f>'GST 지식재산권 관리현황_요약본'!G51</f>
        <v>40991</v>
      </c>
      <c r="H52" s="380">
        <f>'GST 지식재산권 관리현황_요약본'!H51</f>
        <v>4956672</v>
      </c>
      <c r="I52" s="382" t="str">
        <f>'GST 지식재산권 관리현황_요약본'!I51</f>
        <v>반도체 제조 장비의 온도 조절 시스템</v>
      </c>
      <c r="J52" s="381">
        <f>'GST 지식재산권 관리현황_요약본'!J51</f>
        <v>47200</v>
      </c>
      <c r="K52" s="382" t="str">
        <f>'GST 지식재산권 관리현황_요약본'!K51</f>
        <v>조봉현 은창우 최현석 이상곤 이광명 이인주 최용호 안승국 박철오</v>
      </c>
      <c r="L52" s="388" t="str">
        <f>'GST 지식재산권 관리현황_요약본'!L51</f>
        <v>유니스특허</v>
      </c>
      <c r="M52" s="392" t="s">
        <v>1788</v>
      </c>
      <c r="N52" s="496">
        <v>44230</v>
      </c>
      <c r="O52" s="435">
        <v>1111324</v>
      </c>
      <c r="P52" s="435">
        <v>50000</v>
      </c>
      <c r="Q52" s="436">
        <f>O52+(P52*1.1)</f>
        <v>1166324</v>
      </c>
      <c r="R52" s="392"/>
      <c r="S52" s="386"/>
      <c r="T52" s="435"/>
      <c r="U52" s="435"/>
      <c r="V52" s="436"/>
      <c r="W52" s="392"/>
      <c r="X52" s="386"/>
      <c r="Y52" s="435"/>
      <c r="Z52" s="435"/>
      <c r="AA52" s="436"/>
      <c r="AB52" s="394"/>
    </row>
    <row r="53" spans="1:28" ht="20.100000000000001" customHeight="1">
      <c r="A53" s="405">
        <f>'GST 지식재산권 관리현황_요약본'!A52</f>
        <v>48</v>
      </c>
      <c r="B53" s="405" t="str">
        <f>'GST 지식재산권 관리현황_요약본'!B52</f>
        <v>특허</v>
      </c>
      <c r="C53" s="405" t="str">
        <f>'GST 지식재산권 관리현황_요약본'!C52</f>
        <v>포기</v>
      </c>
      <c r="D53" s="405" t="str">
        <f>'GST 지식재산권 관리현황_요약본'!D52</f>
        <v>국외(미국)</v>
      </c>
      <c r="E53" s="406">
        <f>'GST 지식재산권 관리현황_요약본'!E52</f>
        <v>40284</v>
      </c>
      <c r="F53" s="405" t="str">
        <f>'GST 지식재산권 관리현황_요약본'!F52</f>
        <v>12/738,553</v>
      </c>
      <c r="G53" s="406">
        <f>'GST 지식재산권 관리현황_요약본'!G52</f>
        <v>0</v>
      </c>
      <c r="H53" s="405">
        <f>'GST 지식재산권 관리현황_요약본'!H52</f>
        <v>0</v>
      </c>
      <c r="I53" s="407" t="str">
        <f>'GST 지식재산권 관리현황_요약본'!I52</f>
        <v>반도체 제조 장비의 온도조절 시스템(미국)</v>
      </c>
      <c r="J53" s="406">
        <f>'GST 지식재산권 관리현황_요약본'!J52</f>
        <v>0</v>
      </c>
      <c r="K53" s="407" t="str">
        <f>'GST 지식재산권 관리현황_요약본'!K52</f>
        <v>조봉현, 은창우, 최현석, 이상곤, 이광명, 이인주, 최용호, 안승국, 박철오</v>
      </c>
      <c r="L53" s="408" t="str">
        <f>'GST 지식재산권 관리현황_요약본'!L52</f>
        <v>유니스특허</v>
      </c>
      <c r="M53" s="409"/>
      <c r="N53" s="405"/>
      <c r="O53" s="445"/>
      <c r="P53" s="445"/>
      <c r="Q53" s="446"/>
      <c r="R53" s="409"/>
      <c r="S53" s="405"/>
      <c r="T53" s="445"/>
      <c r="U53" s="445"/>
      <c r="V53" s="446"/>
      <c r="W53" s="409"/>
      <c r="X53" s="405"/>
      <c r="Y53" s="445"/>
      <c r="Z53" s="445"/>
      <c r="AA53" s="446"/>
      <c r="AB53" s="411"/>
    </row>
    <row r="54" spans="1:28" ht="20.100000000000001" customHeight="1">
      <c r="A54" s="405">
        <f>'GST 지식재산권 관리현황_요약본'!A53</f>
        <v>49</v>
      </c>
      <c r="B54" s="405" t="str">
        <f>'GST 지식재산권 관리현황_요약본'!B53</f>
        <v>특허</v>
      </c>
      <c r="C54" s="405" t="str">
        <f>'GST 지식재산권 관리현황_요약본'!C53</f>
        <v>거절</v>
      </c>
      <c r="D54" s="405" t="str">
        <f>'GST 지식재산권 관리현황_요약본'!D53</f>
        <v>국내</v>
      </c>
      <c r="E54" s="406">
        <f>'GST 지식재산권 관리현황_요약본'!E53</f>
        <v>40379</v>
      </c>
      <c r="F54" s="405" t="str">
        <f>'GST 지식재산권 관리현황_요약본'!F53</f>
        <v>2010-0069925</v>
      </c>
      <c r="G54" s="406">
        <f>'GST 지식재산권 관리현황_요약본'!G53</f>
        <v>0</v>
      </c>
      <c r="H54" s="405">
        <f>'GST 지식재산권 관리현황_요약본'!H53</f>
        <v>0</v>
      </c>
      <c r="I54" s="407" t="str">
        <f>'GST 지식재산권 관리현황_요약본'!I53</f>
        <v>체중 측정이 가능한 소변기</v>
      </c>
      <c r="J54" s="406">
        <f>'GST 지식재산권 관리현황_요약본'!J53</f>
        <v>0</v>
      </c>
      <c r="K54" s="407" t="str">
        <f>'GST 지식재산권 관리현황_요약본'!K53</f>
        <v>이정수</v>
      </c>
      <c r="L54" s="408" t="str">
        <f>'GST 지식재산권 관리현황_요약본'!L53</f>
        <v>다인특허</v>
      </c>
      <c r="M54" s="409"/>
      <c r="N54" s="405"/>
      <c r="O54" s="445"/>
      <c r="P54" s="445"/>
      <c r="Q54" s="446"/>
      <c r="R54" s="409"/>
      <c r="S54" s="405"/>
      <c r="T54" s="445"/>
      <c r="U54" s="445"/>
      <c r="V54" s="446"/>
      <c r="W54" s="409"/>
      <c r="X54" s="405"/>
      <c r="Y54" s="445"/>
      <c r="Z54" s="445"/>
      <c r="AA54" s="446"/>
      <c r="AB54" s="411"/>
    </row>
    <row r="55" spans="1:28" ht="20.100000000000001" customHeight="1">
      <c r="A55" s="380">
        <f>'GST 지식재산권 관리현황_요약본'!A54</f>
        <v>50</v>
      </c>
      <c r="B55" s="380" t="str">
        <f>'GST 지식재산권 관리현황_요약본'!B54</f>
        <v>특허</v>
      </c>
      <c r="C55" s="380" t="str">
        <f>'GST 지식재산권 관리현황_요약본'!C54</f>
        <v>등록</v>
      </c>
      <c r="D55" s="380" t="str">
        <f>'GST 지식재산권 관리현황_요약본'!D54</f>
        <v>국내</v>
      </c>
      <c r="E55" s="381">
        <f>'GST 지식재산권 관리현황_요약본'!E54</f>
        <v>40396</v>
      </c>
      <c r="F55" s="380" t="str">
        <f>'GST 지식재산권 관리현황_요약본'!F54</f>
        <v>2010-0076123</v>
      </c>
      <c r="G55" s="381">
        <f>'GST 지식재산권 관리현황_요약본'!G54</f>
        <v>41220</v>
      </c>
      <c r="H55" s="380" t="str">
        <f>'GST 지식재산권 관리현황_요약본'!H54</f>
        <v>10-1200977</v>
      </c>
      <c r="I55" s="382" t="str">
        <f>'GST 지식재산권 관리현황_요약본'!I54</f>
        <v>폐 가스 연소장치</v>
      </c>
      <c r="J55" s="381">
        <f>'GST 지식재산권 관리현황_요약본'!J54</f>
        <v>47701</v>
      </c>
      <c r="K55" s="382" t="str">
        <f>'GST 지식재산권 관리현황_요약본'!K54</f>
        <v>이영춘/장순기/이재복/   노완기</v>
      </c>
      <c r="L55" s="388" t="str">
        <f>'GST 지식재산권 관리현황_요약본'!L54</f>
        <v>다인특허</v>
      </c>
      <c r="M55" s="392" t="s">
        <v>1837</v>
      </c>
      <c r="N55" s="496">
        <v>44501</v>
      </c>
      <c r="O55" s="435">
        <v>570000</v>
      </c>
      <c r="P55" s="435">
        <v>30000</v>
      </c>
      <c r="Q55" s="436">
        <f>O55+(P55*1.1)</f>
        <v>603000</v>
      </c>
      <c r="R55" s="392"/>
      <c r="S55" s="386"/>
      <c r="T55" s="435"/>
      <c r="U55" s="435"/>
      <c r="V55" s="436"/>
      <c r="W55" s="392"/>
      <c r="X55" s="386"/>
      <c r="Y55" s="435"/>
      <c r="Z55" s="435"/>
      <c r="AA55" s="436"/>
      <c r="AB55" s="393"/>
    </row>
    <row r="56" spans="1:28" ht="20.100000000000001" customHeight="1">
      <c r="A56" s="405">
        <f>'GST 지식재산권 관리현황_요약본'!A55</f>
        <v>51</v>
      </c>
      <c r="B56" s="405" t="str">
        <f>'GST 지식재산권 관리현황_요약본'!B55</f>
        <v>특허</v>
      </c>
      <c r="C56" s="405" t="str">
        <f>'GST 지식재산권 관리현황_요약본'!C55</f>
        <v>포기</v>
      </c>
      <c r="D56" s="405" t="str">
        <f>'GST 지식재산권 관리현황_요약본'!D55</f>
        <v>국내</v>
      </c>
      <c r="E56" s="406">
        <f>'GST 지식재산권 관리현황_요약본'!E55</f>
        <v>40396</v>
      </c>
      <c r="F56" s="405" t="str">
        <f>'GST 지식재산권 관리현황_요약본'!F55</f>
        <v>2010-0076125</v>
      </c>
      <c r="G56" s="406">
        <f>'GST 지식재산권 관리현황_요약본'!G55</f>
        <v>41369</v>
      </c>
      <c r="H56" s="405" t="str">
        <f>'GST 지식재산권 관리현황_요약본'!H55</f>
        <v>10-1253698</v>
      </c>
      <c r="I56" s="407" t="str">
        <f>'GST 지식재산권 관리현황_요약본'!I55</f>
        <v>폐 가스 정화용 연소장치</v>
      </c>
      <c r="J56" s="406">
        <f>'GST 지식재산권 관리현황_요약본'!J55</f>
        <v>47701</v>
      </c>
      <c r="K56" s="407" t="str">
        <f>'GST 지식재산권 관리현황_요약본'!K55</f>
        <v>이영춘/장순기/이재복/노완기</v>
      </c>
      <c r="L56" s="408" t="str">
        <f>'GST 지식재산권 관리현황_요약본'!L55</f>
        <v>다인특허</v>
      </c>
      <c r="M56" s="409"/>
      <c r="N56" s="405"/>
      <c r="O56" s="445"/>
      <c r="P56" s="445"/>
      <c r="Q56" s="446"/>
      <c r="R56" s="409"/>
      <c r="S56" s="405"/>
      <c r="T56" s="445"/>
      <c r="U56" s="445"/>
      <c r="V56" s="446"/>
      <c r="W56" s="409"/>
      <c r="X56" s="405"/>
      <c r="Y56" s="445"/>
      <c r="Z56" s="445"/>
      <c r="AA56" s="446"/>
      <c r="AB56" s="411"/>
    </row>
    <row r="57" spans="1:28" ht="20.100000000000001" customHeight="1">
      <c r="A57" s="405">
        <f>'GST 지식재산권 관리현황_요약본'!A56</f>
        <v>52</v>
      </c>
      <c r="B57" s="405" t="str">
        <f>'GST 지식재산권 관리현황_요약본'!B56</f>
        <v>특허</v>
      </c>
      <c r="C57" s="405" t="str">
        <f>'GST 지식재산권 관리현황_요약본'!C56</f>
        <v>거절</v>
      </c>
      <c r="D57" s="405" t="str">
        <f>'GST 지식재산권 관리현황_요약본'!D56</f>
        <v>국내</v>
      </c>
      <c r="E57" s="406">
        <f>'GST 지식재산권 관리현황_요약본'!E56</f>
        <v>40402</v>
      </c>
      <c r="F57" s="405" t="str">
        <f>'GST 지식재산권 관리현황_요약본'!F56</f>
        <v>2010-0077611</v>
      </c>
      <c r="G57" s="406">
        <f>'GST 지식재산권 관리현황_요약본'!G56</f>
        <v>0</v>
      </c>
      <c r="H57" s="405">
        <f>'GST 지식재산권 관리현황_요약본'!H56</f>
        <v>0</v>
      </c>
      <c r="I57" s="407" t="str">
        <f>'GST 지식재산권 관리현황_요약본'!I56</f>
        <v>PFCs 가스 분해 장치 및 방법</v>
      </c>
      <c r="J57" s="406">
        <f>'GST 지식재산권 관리현황_요약본'!J56</f>
        <v>0</v>
      </c>
      <c r="K57" s="407" t="str">
        <f>'GST 지식재산권 관리현황_요약본'!K56</f>
        <v>이영춘/장순기/이재복/이성욱</v>
      </c>
      <c r="L57" s="408" t="str">
        <f>'GST 지식재산권 관리현황_요약본'!L56</f>
        <v>다인특허</v>
      </c>
      <c r="M57" s="409"/>
      <c r="N57" s="405"/>
      <c r="O57" s="445"/>
      <c r="P57" s="445"/>
      <c r="Q57" s="446"/>
      <c r="R57" s="409"/>
      <c r="S57" s="405"/>
      <c r="T57" s="445"/>
      <c r="U57" s="445"/>
      <c r="V57" s="446"/>
      <c r="W57" s="409"/>
      <c r="X57" s="405"/>
      <c r="Y57" s="445"/>
      <c r="Z57" s="445"/>
      <c r="AA57" s="446"/>
      <c r="AB57" s="411"/>
    </row>
    <row r="58" spans="1:28" ht="20.100000000000001" customHeight="1">
      <c r="A58" s="405">
        <f>'GST 지식재산권 관리현황_요약본'!A57</f>
        <v>53</v>
      </c>
      <c r="B58" s="405" t="str">
        <f>'GST 지식재산권 관리현황_요약본'!B57</f>
        <v>특허</v>
      </c>
      <c r="C58" s="405" t="str">
        <f>'GST 지식재산권 관리현황_요약본'!C57</f>
        <v>거절</v>
      </c>
      <c r="D58" s="405" t="str">
        <f>'GST 지식재산권 관리현황_요약본'!D57</f>
        <v>국내</v>
      </c>
      <c r="E58" s="406">
        <f>'GST 지식재산권 관리현황_요약본'!E57</f>
        <v>40450</v>
      </c>
      <c r="F58" s="405" t="str">
        <f>'GST 지식재산권 관리현황_요약본'!F57</f>
        <v>2010-0094032</v>
      </c>
      <c r="G58" s="406">
        <f>'GST 지식재산권 관리현황_요약본'!G57</f>
        <v>0</v>
      </c>
      <c r="H58" s="405">
        <f>'GST 지식재산권 관리현황_요약본'!H57</f>
        <v>0</v>
      </c>
      <c r="I58" s="407" t="str">
        <f>'GST 지식재산권 관리현황_요약본'!I57</f>
        <v>가스 분리막을 이용한 반도체 및 에씨디용 설비 가스 재생 공급장치 및 가스재생 공급방법</v>
      </c>
      <c r="J58" s="406">
        <f>'GST 지식재산권 관리현황_요약본'!J57</f>
        <v>0</v>
      </c>
      <c r="K58" s="407" t="str">
        <f>'GST 지식재산권 관리현황_요약본'!K57</f>
        <v>김명진</v>
      </c>
      <c r="L58" s="408" t="str">
        <f>'GST 지식재산권 관리현황_요약본'!L57</f>
        <v>다인특허</v>
      </c>
      <c r="M58" s="409"/>
      <c r="N58" s="405"/>
      <c r="O58" s="445"/>
      <c r="P58" s="445"/>
      <c r="Q58" s="446"/>
      <c r="R58" s="409"/>
      <c r="S58" s="405"/>
      <c r="T58" s="445"/>
      <c r="U58" s="445"/>
      <c r="V58" s="446"/>
      <c r="W58" s="409"/>
      <c r="X58" s="405"/>
      <c r="Y58" s="445"/>
      <c r="Z58" s="445"/>
      <c r="AA58" s="446"/>
      <c r="AB58" s="411"/>
    </row>
    <row r="59" spans="1:28" ht="20.100000000000001" customHeight="1">
      <c r="A59" s="405">
        <f>'GST 지식재산권 관리현황_요약본'!A58</f>
        <v>54</v>
      </c>
      <c r="B59" s="405" t="str">
        <f>'GST 지식재산권 관리현황_요약본'!B58</f>
        <v>특허</v>
      </c>
      <c r="C59" s="405" t="str">
        <f>'GST 지식재산권 관리현황_요약본'!C58</f>
        <v>거절</v>
      </c>
      <c r="D59" s="405" t="str">
        <f>'GST 지식재산권 관리현황_요약본'!D58</f>
        <v>국내</v>
      </c>
      <c r="E59" s="406">
        <f>'GST 지식재산권 관리현황_요약본'!E58</f>
        <v>40592</v>
      </c>
      <c r="F59" s="405" t="str">
        <f>'GST 지식재산권 관리현황_요약본'!F58</f>
        <v>2011-0014637</v>
      </c>
      <c r="G59" s="406">
        <f>'GST 지식재산권 관리현황_요약본'!G58</f>
        <v>0</v>
      </c>
      <c r="H59" s="405">
        <f>'GST 지식재산권 관리현황_요약본'!H58</f>
        <v>0</v>
      </c>
      <c r="I59" s="407" t="str">
        <f>'GST 지식재산권 관리현황_요약본'!I58</f>
        <v>이동식 전기 자동차 충전 시스템</v>
      </c>
      <c r="J59" s="406">
        <f>'GST 지식재산권 관리현황_요약본'!J58</f>
        <v>0</v>
      </c>
      <c r="K59" s="407" t="str">
        <f>'GST 지식재산권 관리현황_요약본'!K58</f>
        <v>김명진</v>
      </c>
      <c r="L59" s="408" t="str">
        <f>'GST 지식재산권 관리현황_요약본'!L58</f>
        <v>다인특허</v>
      </c>
      <c r="M59" s="409"/>
      <c r="N59" s="405"/>
      <c r="O59" s="445"/>
      <c r="P59" s="445"/>
      <c r="Q59" s="446"/>
      <c r="R59" s="409"/>
      <c r="S59" s="405"/>
      <c r="T59" s="445"/>
      <c r="U59" s="445"/>
      <c r="V59" s="446"/>
      <c r="W59" s="409"/>
      <c r="X59" s="405"/>
      <c r="Y59" s="445"/>
      <c r="Z59" s="445"/>
      <c r="AA59" s="446"/>
      <c r="AB59" s="411"/>
    </row>
    <row r="60" spans="1:28" ht="20.100000000000001" customHeight="1">
      <c r="A60" s="380">
        <f>'GST 지식재산권 관리현황_요약본'!A59</f>
        <v>55</v>
      </c>
      <c r="B60" s="380" t="str">
        <f>'GST 지식재산권 관리현황_요약본'!B59</f>
        <v>특허</v>
      </c>
      <c r="C60" s="380" t="str">
        <f>'GST 지식재산권 관리현황_요약본'!C59</f>
        <v>등록</v>
      </c>
      <c r="D60" s="380" t="str">
        <f>'GST 지식재산권 관리현황_요약본'!D59</f>
        <v>국내</v>
      </c>
      <c r="E60" s="381">
        <f>'GST 지식재산권 관리현황_요약본'!E59</f>
        <v>40751</v>
      </c>
      <c r="F60" s="380" t="str">
        <f>'GST 지식재산권 관리현황_요약본'!F59</f>
        <v>2011-0074698</v>
      </c>
      <c r="G60" s="381">
        <f>'GST 지식재산권 관리현황_요약본'!G59</f>
        <v>41544</v>
      </c>
      <c r="H60" s="380" t="str">
        <f>'GST 지식재산권 관리현황_요약본'!H59</f>
        <v>10-1314723</v>
      </c>
      <c r="I60" s="382" t="str">
        <f>'GST 지식재산권 관리현황_요약본'!I59</f>
        <v>공정냉각시스템용 열교환기</v>
      </c>
      <c r="J60" s="381">
        <f>'GST 지식재산권 관리현황_요약본'!J59</f>
        <v>48056</v>
      </c>
      <c r="K60" s="382" t="str">
        <f>'GST 지식재산권 관리현황_요약본'!K59</f>
        <v>최기봉/안세훈</v>
      </c>
      <c r="L60" s="388" t="str">
        <f>'GST 지식재산권 관리현황_요약본'!L59</f>
        <v>다인특허</v>
      </c>
      <c r="M60" s="392" t="s">
        <v>1827</v>
      </c>
      <c r="N60" s="496">
        <v>44434</v>
      </c>
      <c r="O60" s="435">
        <v>176400</v>
      </c>
      <c r="P60" s="435">
        <v>30000</v>
      </c>
      <c r="Q60" s="436">
        <f>O60+(P60*1.1)</f>
        <v>209400</v>
      </c>
      <c r="R60" s="392"/>
      <c r="S60" s="386"/>
      <c r="T60" s="435"/>
      <c r="U60" s="435"/>
      <c r="V60" s="436"/>
      <c r="W60" s="392"/>
      <c r="X60" s="386"/>
      <c r="Y60" s="435"/>
      <c r="Z60" s="435"/>
      <c r="AA60" s="436"/>
      <c r="AB60" s="394"/>
    </row>
    <row r="61" spans="1:28" ht="20.100000000000001" customHeight="1">
      <c r="A61" s="405">
        <f>'GST 지식재산권 관리현황_요약본'!A60</f>
        <v>56</v>
      </c>
      <c r="B61" s="405" t="str">
        <f>'GST 지식재산권 관리현황_요약본'!B60</f>
        <v>특허</v>
      </c>
      <c r="C61" s="405" t="str">
        <f>'GST 지식재산권 관리현황_요약본'!C60</f>
        <v>포기</v>
      </c>
      <c r="D61" s="405" t="str">
        <f>'GST 지식재산권 관리현황_요약본'!D60</f>
        <v>국내</v>
      </c>
      <c r="E61" s="406">
        <f>'GST 지식재산권 관리현황_요약본'!E60</f>
        <v>40886</v>
      </c>
      <c r="F61" s="405" t="str">
        <f>'GST 지식재산권 관리현황_요약본'!F60</f>
        <v>2011-0131409</v>
      </c>
      <c r="G61" s="406">
        <f>'GST 지식재산권 관리현황_요약본'!G60</f>
        <v>41278</v>
      </c>
      <c r="H61" s="405" t="str">
        <f>'GST 지식재산권 관리현황_요약본'!H60</f>
        <v>10-1221036</v>
      </c>
      <c r="I61" s="407" t="str">
        <f>'GST 지식재산권 관리현황_요약본'!I60</f>
        <v>슬릿 코터를 이용하는 디스플레이 패널용 커버 부재 접합 장치</v>
      </c>
      <c r="J61" s="406">
        <f>'GST 지식재산권 관리현황_요약본'!J60</f>
        <v>48191</v>
      </c>
      <c r="K61" s="407" t="str">
        <f>'GST 지식재산권 관리현황_요약본'!K60</f>
        <v>박필석/김병극</v>
      </c>
      <c r="L61" s="408" t="str">
        <f>'GST 지식재산권 관리현황_요약본'!L60</f>
        <v>다인특허</v>
      </c>
      <c r="M61" s="409"/>
      <c r="N61" s="405"/>
      <c r="O61" s="445"/>
      <c r="P61" s="445"/>
      <c r="Q61" s="446"/>
      <c r="R61" s="409"/>
      <c r="S61" s="405"/>
      <c r="T61" s="445"/>
      <c r="U61" s="445"/>
      <c r="V61" s="446"/>
      <c r="W61" s="409"/>
      <c r="X61" s="405"/>
      <c r="Y61" s="445"/>
      <c r="Z61" s="445"/>
      <c r="AA61" s="446"/>
      <c r="AB61" s="411"/>
    </row>
    <row r="62" spans="1:28" ht="20.100000000000001" customHeight="1">
      <c r="A62" s="380">
        <f>'GST 지식재산권 관리현황_요약본'!A61</f>
        <v>57</v>
      </c>
      <c r="B62" s="380" t="str">
        <f>'GST 지식재산권 관리현황_요약본'!B61</f>
        <v>특허</v>
      </c>
      <c r="C62" s="380" t="str">
        <f>'GST 지식재산권 관리현황_요약본'!C61</f>
        <v>포기</v>
      </c>
      <c r="D62" s="380" t="str">
        <f>'GST 지식재산권 관리현황_요약본'!D61</f>
        <v>국내</v>
      </c>
      <c r="E62" s="381">
        <f>'GST 지식재산권 관리현황_요약본'!E61</f>
        <v>40892</v>
      </c>
      <c r="F62" s="380" t="str">
        <f>'GST 지식재산권 관리현황_요약본'!F61</f>
        <v>2011-0135502</v>
      </c>
      <c r="G62" s="381">
        <f>'GST 지식재산권 관리현황_요약본'!G61</f>
        <v>41571</v>
      </c>
      <c r="H62" s="380" t="str">
        <f>'GST 지식재산권 관리현황_요약본'!H61</f>
        <v>10-1323720</v>
      </c>
      <c r="I62" s="382" t="str">
        <f>'GST 지식재산권 관리현황_요약본'!I61</f>
        <v>폐가스 처리용 화염 회전 연소 버너</v>
      </c>
      <c r="J62" s="381">
        <f>'GST 지식재산권 관리현황_요약본'!J61</f>
        <v>48197</v>
      </c>
      <c r="K62" s="382" t="str">
        <f>'GST 지식재산권 관리현황_요약본'!K61</f>
        <v>채명기/전재두/정종국</v>
      </c>
      <c r="L62" s="388" t="str">
        <f>'GST 지식재산권 관리현황_요약본'!L61</f>
        <v>유니스특허</v>
      </c>
      <c r="M62" s="392"/>
      <c r="N62" s="386"/>
      <c r="O62" s="435"/>
      <c r="P62" s="435"/>
      <c r="Q62" s="436"/>
      <c r="R62" s="392"/>
      <c r="S62" s="386"/>
      <c r="T62" s="435"/>
      <c r="U62" s="435"/>
      <c r="V62" s="436"/>
      <c r="W62" s="392"/>
      <c r="X62" s="386"/>
      <c r="Y62" s="435"/>
      <c r="Z62" s="435"/>
      <c r="AA62" s="436"/>
      <c r="AB62" s="394"/>
    </row>
    <row r="63" spans="1:28" ht="20.100000000000001" customHeight="1">
      <c r="A63" s="380" t="e">
        <f>'GST 지식재산권 관리현황_요약본'!A62</f>
        <v>#REF!</v>
      </c>
      <c r="B63" s="380" t="e">
        <f>'GST 지식재산권 관리현황_요약본'!B62</f>
        <v>#REF!</v>
      </c>
      <c r="C63" s="380" t="e">
        <f>'GST 지식재산권 관리현황_요약본'!C62</f>
        <v>#REF!</v>
      </c>
      <c r="D63" s="380" t="e">
        <f>'GST 지식재산권 관리현황_요약본'!D62</f>
        <v>#REF!</v>
      </c>
      <c r="E63" s="381" t="e">
        <f>'GST 지식재산권 관리현황_요약본'!E62</f>
        <v>#REF!</v>
      </c>
      <c r="F63" s="380" t="e">
        <f>'GST 지식재산권 관리현황_요약본'!F62</f>
        <v>#REF!</v>
      </c>
      <c r="G63" s="475" t="e">
        <f>'GST 지식재산권 관리현황_요약본'!G62</f>
        <v>#REF!</v>
      </c>
      <c r="H63" s="380" t="e">
        <f>'GST 지식재산권 관리현황_요약본'!H62</f>
        <v>#REF!</v>
      </c>
      <c r="I63" s="382" t="e">
        <f>'GST 지식재산권 관리현황_요약본'!I62</f>
        <v>#REF!</v>
      </c>
      <c r="J63" s="381" t="e">
        <f>'GST 지식재산권 관리현황_요약본'!J62</f>
        <v>#REF!</v>
      </c>
      <c r="K63" s="382" t="e">
        <f>'GST 지식재산권 관리현황_요약본'!K62</f>
        <v>#REF!</v>
      </c>
      <c r="L63" s="388" t="e">
        <f>'GST 지식재산권 관리현황_요약본'!L62</f>
        <v>#REF!</v>
      </c>
      <c r="M63" s="392"/>
      <c r="N63" s="386"/>
      <c r="O63" s="435"/>
      <c r="P63" s="435"/>
      <c r="Q63" s="436"/>
      <c r="R63" s="392"/>
      <c r="S63" s="386"/>
      <c r="T63" s="435"/>
      <c r="U63" s="435"/>
      <c r="V63" s="436"/>
      <c r="W63" s="392"/>
      <c r="X63" s="386"/>
      <c r="Y63" s="435"/>
      <c r="Z63" s="435"/>
      <c r="AA63" s="436"/>
      <c r="AB63" s="394"/>
    </row>
    <row r="64" spans="1:28" ht="20.100000000000001" customHeight="1">
      <c r="A64" s="380" t="e">
        <f>'GST 지식재산권 관리현황_요약본'!A63</f>
        <v>#REF!</v>
      </c>
      <c r="B64" s="380" t="e">
        <f>'GST 지식재산권 관리현황_요약본'!B63</f>
        <v>#REF!</v>
      </c>
      <c r="C64" s="380" t="e">
        <f>'GST 지식재산권 관리현황_요약본'!C63</f>
        <v>#REF!</v>
      </c>
      <c r="D64" s="380" t="e">
        <f>'GST 지식재산권 관리현황_요약본'!D63</f>
        <v>#REF!</v>
      </c>
      <c r="E64" s="381" t="e">
        <f>'GST 지식재산권 관리현황_요약본'!E63</f>
        <v>#REF!</v>
      </c>
      <c r="F64" s="380" t="e">
        <f>'GST 지식재산권 관리현황_요약본'!F63</f>
        <v>#REF!</v>
      </c>
      <c r="G64" s="381" t="e">
        <f>'GST 지식재산권 관리현황_요약본'!G63</f>
        <v>#REF!</v>
      </c>
      <c r="H64" s="380" t="e">
        <f>'GST 지식재산권 관리현황_요약본'!H63</f>
        <v>#REF!</v>
      </c>
      <c r="I64" s="382" t="e">
        <f>'GST 지식재산권 관리현황_요약본'!I63</f>
        <v>#REF!</v>
      </c>
      <c r="J64" s="381" t="e">
        <f>'GST 지식재산권 관리현황_요약본'!J63</f>
        <v>#REF!</v>
      </c>
      <c r="K64" s="382" t="e">
        <f>'GST 지식재산권 관리현황_요약본'!K63</f>
        <v>#REF!</v>
      </c>
      <c r="L64" s="388" t="e">
        <f>'GST 지식재산권 관리현황_요약본'!L63</f>
        <v>#REF!</v>
      </c>
      <c r="M64" s="392"/>
      <c r="N64" s="386"/>
      <c r="O64" s="435"/>
      <c r="P64" s="435"/>
      <c r="Q64" s="436"/>
      <c r="R64" s="392"/>
      <c r="S64" s="386"/>
      <c r="T64" s="435"/>
      <c r="U64" s="435"/>
      <c r="V64" s="436"/>
      <c r="W64" s="392"/>
      <c r="X64" s="386"/>
      <c r="Y64" s="435"/>
      <c r="Z64" s="435"/>
      <c r="AA64" s="436"/>
      <c r="AB64" s="394"/>
    </row>
    <row r="65" spans="1:28" ht="20.100000000000001" customHeight="1">
      <c r="A65" s="380" t="e">
        <f>'GST 지식재산권 관리현황_요약본'!A64</f>
        <v>#REF!</v>
      </c>
      <c r="B65" s="380" t="e">
        <f>'GST 지식재산권 관리현황_요약본'!B64</f>
        <v>#REF!</v>
      </c>
      <c r="C65" s="380" t="e">
        <f>'GST 지식재산권 관리현황_요약본'!C64</f>
        <v>#REF!</v>
      </c>
      <c r="D65" s="380" t="e">
        <f>'GST 지식재산권 관리현황_요약본'!D64</f>
        <v>#REF!</v>
      </c>
      <c r="E65" s="381" t="e">
        <f>'GST 지식재산권 관리현황_요약본'!E64</f>
        <v>#REF!</v>
      </c>
      <c r="F65" s="380" t="e">
        <f>'GST 지식재산권 관리현황_요약본'!F64</f>
        <v>#REF!</v>
      </c>
      <c r="G65" s="381" t="e">
        <f>'GST 지식재산권 관리현황_요약본'!G64</f>
        <v>#REF!</v>
      </c>
      <c r="H65" s="380" t="e">
        <f>'GST 지식재산권 관리현황_요약본'!H64</f>
        <v>#REF!</v>
      </c>
      <c r="I65" s="382" t="e">
        <f>'GST 지식재산권 관리현황_요약본'!I64</f>
        <v>#REF!</v>
      </c>
      <c r="J65" s="381" t="e">
        <f>'GST 지식재산권 관리현황_요약본'!J64</f>
        <v>#REF!</v>
      </c>
      <c r="K65" s="382" t="e">
        <f>'GST 지식재산권 관리현황_요약본'!K64</f>
        <v>#REF!</v>
      </c>
      <c r="L65" s="388" t="e">
        <f>'GST 지식재산권 관리현황_요약본'!L64</f>
        <v>#REF!</v>
      </c>
      <c r="M65" s="392"/>
      <c r="N65" s="386"/>
      <c r="O65" s="435"/>
      <c r="P65" s="435"/>
      <c r="Q65" s="436"/>
      <c r="R65" s="392"/>
      <c r="S65" s="386"/>
      <c r="T65" s="435"/>
      <c r="U65" s="435"/>
      <c r="V65" s="436"/>
      <c r="W65" s="392"/>
      <c r="X65" s="386"/>
      <c r="Y65" s="435"/>
      <c r="Z65" s="435"/>
      <c r="AA65" s="436"/>
      <c r="AB65" s="394"/>
    </row>
    <row r="66" spans="1:28" ht="20.100000000000001" customHeight="1">
      <c r="A66" s="380">
        <f>'GST 지식재산권 관리현황_요약본'!A65</f>
        <v>61</v>
      </c>
      <c r="B66" s="380" t="str">
        <f>'GST 지식재산권 관리현황_요약본'!B65</f>
        <v>특허</v>
      </c>
      <c r="C66" s="380" t="str">
        <f>'GST 지식재산권 관리현황_요약본'!C65</f>
        <v>등록</v>
      </c>
      <c r="D66" s="380" t="str">
        <f>'GST 지식재산권 관리현황_요약본'!D65</f>
        <v>국내</v>
      </c>
      <c r="E66" s="381">
        <f>'GST 지식재산권 관리현황_요약본'!E65</f>
        <v>40956</v>
      </c>
      <c r="F66" s="380" t="str">
        <f>'GST 지식재산권 관리현황_요약본'!F65</f>
        <v>2012-0016332</v>
      </c>
      <c r="G66" s="381">
        <f>'GST 지식재산권 관리현황_요약본'!G65</f>
        <v>41543</v>
      </c>
      <c r="H66" s="380" t="str">
        <f>'GST 지식재산권 관리현황_요약본'!H65</f>
        <v>10-1314187</v>
      </c>
      <c r="I66" s="382" t="str">
        <f>'GST 지식재산권 관리현황_요약본'!I65</f>
        <v>스크러버 장비의 에너지 저감용 제어 장치 및 그 방법과 시스템</v>
      </c>
      <c r="J66" s="381">
        <f>'GST 지식재산권 관리현황_요약본'!J65</f>
        <v>48261</v>
      </c>
      <c r="K66" s="382" t="str">
        <f>'GST 지식재산권 관리현황_요약본'!K65</f>
        <v>이재복/이정우/전재두/노완기/채명기</v>
      </c>
      <c r="L66" s="388" t="str">
        <f>'GST 지식재산권 관리현황_요약본'!L65</f>
        <v>유니스특허</v>
      </c>
      <c r="M66" s="392" t="s">
        <v>1827</v>
      </c>
      <c r="N66" s="496">
        <v>44434</v>
      </c>
      <c r="O66" s="435">
        <v>336600</v>
      </c>
      <c r="P66" s="435">
        <v>30000</v>
      </c>
      <c r="Q66" s="436">
        <f>O66+(P66*1.1)</f>
        <v>369600</v>
      </c>
      <c r="R66" s="392"/>
      <c r="S66" s="386"/>
      <c r="T66" s="435"/>
      <c r="U66" s="435"/>
      <c r="V66" s="436"/>
      <c r="W66" s="392"/>
      <c r="X66" s="386"/>
      <c r="Y66" s="435"/>
      <c r="Z66" s="435"/>
      <c r="AA66" s="436"/>
      <c r="AB66" s="394"/>
    </row>
    <row r="67" spans="1:28" ht="20.100000000000001" customHeight="1">
      <c r="A67" s="380">
        <f>'GST 지식재산권 관리현황_요약본'!A66</f>
        <v>62</v>
      </c>
      <c r="B67" s="380" t="str">
        <f>'GST 지식재산권 관리현황_요약본'!B66</f>
        <v>특허</v>
      </c>
      <c r="C67" s="380" t="str">
        <f>'GST 지식재산권 관리현황_요약본'!C66</f>
        <v>등록</v>
      </c>
      <c r="D67" s="380" t="str">
        <f>'GST 지식재산권 관리현황_요약본'!D66</f>
        <v>국내</v>
      </c>
      <c r="E67" s="381">
        <f>'GST 지식재산권 관리현황_요약본'!E66</f>
        <v>40984</v>
      </c>
      <c r="F67" s="380" t="str">
        <f>'GST 지식재산권 관리현황_요약본'!F66</f>
        <v>2012-0026861</v>
      </c>
      <c r="G67" s="381">
        <f>'GST 지식재산권 관리현황_요약본'!G66</f>
        <v>41793</v>
      </c>
      <c r="H67" s="380" t="str">
        <f>'GST 지식재산권 관리현황_요약본'!H66</f>
        <v>10-1406065</v>
      </c>
      <c r="I67" s="382" t="str">
        <f>'GST 지식재산권 관리현황_요약본'!I66</f>
        <v>선회류 예혼합 저공해 연소장치</v>
      </c>
      <c r="J67" s="381">
        <f>'GST 지식재산권 관리현황_요약본'!J66</f>
        <v>0</v>
      </c>
      <c r="K67" s="382" t="str">
        <f>'GST 지식재산권 관리현황_요약본'!K66</f>
        <v>김종철/정종국/이성욱/김선호/김원기/노완기</v>
      </c>
      <c r="L67" s="388" t="str">
        <f>'GST 지식재산권 관리현황_요약본'!L66</f>
        <v>다인특허</v>
      </c>
      <c r="M67" s="392" t="s">
        <v>1816</v>
      </c>
      <c r="N67" s="496">
        <v>44341</v>
      </c>
      <c r="O67" s="435">
        <v>149800</v>
      </c>
      <c r="P67" s="435">
        <v>30000</v>
      </c>
      <c r="Q67" s="436">
        <f>O67+(P67*1.1)</f>
        <v>182800</v>
      </c>
      <c r="R67" s="392"/>
      <c r="S67" s="386"/>
      <c r="T67" s="435"/>
      <c r="U67" s="435"/>
      <c r="V67" s="436"/>
      <c r="W67" s="392"/>
      <c r="X67" s="386"/>
      <c r="Y67" s="435"/>
      <c r="Z67" s="435"/>
      <c r="AA67" s="436"/>
      <c r="AB67" s="393"/>
    </row>
    <row r="68" spans="1:28" ht="20.100000000000001" customHeight="1">
      <c r="A68" s="405">
        <f>'GST 지식재산권 관리현황_요약본'!A67</f>
        <v>63</v>
      </c>
      <c r="B68" s="405" t="str">
        <f>'GST 지식재산권 관리현황_요약본'!B67</f>
        <v>특허</v>
      </c>
      <c r="C68" s="405" t="str">
        <f>'GST 지식재산권 관리현황_요약본'!C67</f>
        <v>거절</v>
      </c>
      <c r="D68" s="405" t="str">
        <f>'GST 지식재산권 관리현황_요약본'!D67</f>
        <v>국내</v>
      </c>
      <c r="E68" s="406">
        <f>'GST 지식재산권 관리현황_요약본'!E67</f>
        <v>40995</v>
      </c>
      <c r="F68" s="405" t="str">
        <f>'GST 지식재산권 관리현황_요약본'!F67</f>
        <v>2012-0031001</v>
      </c>
      <c r="G68" s="406">
        <f>'GST 지식재산권 관리현황_요약본'!G67</f>
        <v>0</v>
      </c>
      <c r="H68" s="405">
        <f>'GST 지식재산권 관리현황_요약본'!H67</f>
        <v>0</v>
      </c>
      <c r="I68" s="407" t="str">
        <f>'GST 지식재산권 관리현황_요약본'!I67</f>
        <v>도포액 재활용이 용이한 슬릿코터 및 도포액 재활용 구조</v>
      </c>
      <c r="J68" s="406">
        <f>'GST 지식재산권 관리현황_요약본'!J67</f>
        <v>0</v>
      </c>
      <c r="K68" s="407" t="str">
        <f>'GST 지식재산권 관리현황_요약본'!K67</f>
        <v>박필석/김병극</v>
      </c>
      <c r="L68" s="408" t="str">
        <f>'GST 지식재산권 관리현황_요약본'!L67</f>
        <v>다인특허</v>
      </c>
      <c r="M68" s="409"/>
      <c r="N68" s="405"/>
      <c r="O68" s="445"/>
      <c r="P68" s="445"/>
      <c r="Q68" s="446"/>
      <c r="R68" s="409"/>
      <c r="S68" s="405"/>
      <c r="T68" s="445"/>
      <c r="U68" s="445"/>
      <c r="V68" s="446"/>
      <c r="W68" s="409"/>
      <c r="X68" s="405"/>
      <c r="Y68" s="445"/>
      <c r="Z68" s="445"/>
      <c r="AA68" s="446"/>
      <c r="AB68" s="411"/>
    </row>
    <row r="69" spans="1:28" ht="20.100000000000001" customHeight="1">
      <c r="A69" s="405">
        <f>'GST 지식재산권 관리현황_요약본'!A68</f>
        <v>64</v>
      </c>
      <c r="B69" s="405" t="str">
        <f>'GST 지식재산권 관리현황_요약본'!B68</f>
        <v>특허</v>
      </c>
      <c r="C69" s="405" t="str">
        <f>'GST 지식재산권 관리현황_요약본'!C68</f>
        <v>포기</v>
      </c>
      <c r="D69" s="405" t="str">
        <f>'GST 지식재산권 관리현황_요약본'!D68</f>
        <v>국내</v>
      </c>
      <c r="E69" s="406">
        <f>'GST 지식재산권 관리현황_요약본'!E68</f>
        <v>40996</v>
      </c>
      <c r="F69" s="405" t="str">
        <f>'GST 지식재산권 관리현황_요약본'!F68</f>
        <v>2012-0031576</v>
      </c>
      <c r="G69" s="406">
        <f>'GST 지식재산권 관리현황_요약본'!G68</f>
        <v>41708</v>
      </c>
      <c r="H69" s="405" t="str">
        <f>'GST 지식재산권 관리현황_요약본'!H68</f>
        <v>10-1374813</v>
      </c>
      <c r="I69" s="407" t="str">
        <f>'GST 지식재산권 관리현황_요약본'!I68</f>
        <v>판재 자세 조절 장치</v>
      </c>
      <c r="J69" s="406">
        <f>'GST 지식재산권 관리현황_요약본'!J68</f>
        <v>0</v>
      </c>
      <c r="K69" s="407" t="str">
        <f>'GST 지식재산권 관리현황_요약본'!K68</f>
        <v>박필석/김병극</v>
      </c>
      <c r="L69" s="408" t="str">
        <f>'GST 지식재산권 관리현황_요약본'!L68</f>
        <v>다인특허</v>
      </c>
      <c r="M69" s="409"/>
      <c r="N69" s="405"/>
      <c r="O69" s="445"/>
      <c r="P69" s="445"/>
      <c r="Q69" s="446"/>
      <c r="R69" s="409"/>
      <c r="S69" s="405"/>
      <c r="T69" s="445"/>
      <c r="U69" s="445"/>
      <c r="V69" s="446"/>
      <c r="W69" s="409"/>
      <c r="X69" s="405"/>
      <c r="Y69" s="445"/>
      <c r="Z69" s="445"/>
      <c r="AA69" s="446"/>
      <c r="AB69" s="411"/>
    </row>
    <row r="70" spans="1:28" ht="20.100000000000001" customHeight="1">
      <c r="A70" s="405">
        <f>'GST 지식재산권 관리현황_요약본'!A69</f>
        <v>65</v>
      </c>
      <c r="B70" s="405" t="str">
        <f>'GST 지식재산권 관리현황_요약본'!B69</f>
        <v>특허</v>
      </c>
      <c r="C70" s="405" t="str">
        <f>'GST 지식재산권 관리현황_요약본'!C69</f>
        <v>포기</v>
      </c>
      <c r="D70" s="405" t="str">
        <f>'GST 지식재산권 관리현황_요약본'!D69</f>
        <v>국내</v>
      </c>
      <c r="E70" s="406">
        <f>'GST 지식재산권 관리현황_요약본'!E69</f>
        <v>40998</v>
      </c>
      <c r="F70" s="405" t="str">
        <f>'GST 지식재산권 관리현황_요약본'!F69</f>
        <v>2012-0033153</v>
      </c>
      <c r="G70" s="406">
        <f>'GST 지식재산권 관리현황_요약본'!G69</f>
        <v>41526</v>
      </c>
      <c r="H70" s="405" t="str">
        <f>'GST 지식재산권 관리현황_요약본'!H69</f>
        <v>10-1312051</v>
      </c>
      <c r="I70" s="407" t="str">
        <f>'GST 지식재산권 관리현황_요약본'!I69</f>
        <v>글래스의 크기 변경에 따른 진공흡착판의 진공구역 조절장치</v>
      </c>
      <c r="J70" s="406">
        <f>'GST 지식재산권 관리현황_요약본'!J69</f>
        <v>0</v>
      </c>
      <c r="K70" s="407" t="str">
        <f>'GST 지식재산권 관리현황_요약본'!K69</f>
        <v>박필석/김병극</v>
      </c>
      <c r="L70" s="408" t="str">
        <f>'GST 지식재산권 관리현황_요약본'!L69</f>
        <v>다인특허</v>
      </c>
      <c r="M70" s="409"/>
      <c r="N70" s="405"/>
      <c r="O70" s="445"/>
      <c r="P70" s="445"/>
      <c r="Q70" s="446"/>
      <c r="R70" s="409"/>
      <c r="S70" s="405"/>
      <c r="T70" s="445"/>
      <c r="U70" s="445"/>
      <c r="V70" s="446"/>
      <c r="W70" s="409"/>
      <c r="X70" s="405"/>
      <c r="Y70" s="445"/>
      <c r="Z70" s="445"/>
      <c r="AA70" s="446"/>
      <c r="AB70" s="411"/>
    </row>
    <row r="71" spans="1:28" ht="20.100000000000001" customHeight="1">
      <c r="A71" s="380">
        <f>'GST 지식재산권 관리현황_요약본'!A70</f>
        <v>66</v>
      </c>
      <c r="B71" s="380" t="str">
        <f>'GST 지식재산권 관리현황_요약본'!B70</f>
        <v>특허</v>
      </c>
      <c r="C71" s="380" t="str">
        <f>'GST 지식재산권 관리현황_요약본'!C70</f>
        <v>등록</v>
      </c>
      <c r="D71" s="380" t="str">
        <f>'GST 지식재산권 관리현황_요약본'!D70</f>
        <v>국내</v>
      </c>
      <c r="E71" s="381">
        <f>'GST 지식재산권 관리현황_요약본'!E70</f>
        <v>41022</v>
      </c>
      <c r="F71" s="380" t="str">
        <f>'GST 지식재산권 관리현황_요약본'!F70</f>
        <v>2012-0042062</v>
      </c>
      <c r="G71" s="381">
        <f>'GST 지식재산권 관리현황_요약본'!G70</f>
        <v>41744</v>
      </c>
      <c r="H71" s="380" t="str">
        <f>'GST 지식재산권 관리현황_요약본'!H70</f>
        <v>10-1387611</v>
      </c>
      <c r="I71" s="382" t="str">
        <f>'GST 지식재산권 관리현황_요약본'!I70</f>
        <v>과불화 화합물 처리 장치 및 방법</v>
      </c>
      <c r="J71" s="381">
        <f>'GST 지식재산권 관리현황_요약본'!J70</f>
        <v>48327</v>
      </c>
      <c r="K71" s="382" t="str">
        <f>'GST 지식재산권 관리현황_요약본'!K70</f>
        <v>정종국/채명기/전재두/김종철</v>
      </c>
      <c r="L71" s="388" t="str">
        <f>'GST 지식재산권 관리현황_요약본'!L70</f>
        <v>유니스특허</v>
      </c>
      <c r="M71" s="392" t="s">
        <v>1791</v>
      </c>
      <c r="N71" s="496">
        <v>44252</v>
      </c>
      <c r="O71" s="435">
        <v>297000</v>
      </c>
      <c r="P71" s="435">
        <v>30000</v>
      </c>
      <c r="Q71" s="436">
        <f>O71+(P71*1.1)</f>
        <v>330000</v>
      </c>
      <c r="R71" s="392"/>
      <c r="S71" s="386"/>
      <c r="T71" s="435"/>
      <c r="U71" s="435"/>
      <c r="V71" s="436"/>
      <c r="W71" s="392"/>
      <c r="X71" s="386"/>
      <c r="Y71" s="435"/>
      <c r="Z71" s="435"/>
      <c r="AA71" s="436"/>
      <c r="AB71" s="393"/>
    </row>
    <row r="72" spans="1:28" ht="20.100000000000001" customHeight="1">
      <c r="A72" s="405">
        <f>'GST 지식재산권 관리현황_요약본'!A71</f>
        <v>67</v>
      </c>
      <c r="B72" s="405" t="str">
        <f>'GST 지식재산권 관리현황_요약본'!B71</f>
        <v>특허</v>
      </c>
      <c r="C72" s="405" t="str">
        <f>'GST 지식재산권 관리현황_요약본'!C71</f>
        <v>포기</v>
      </c>
      <c r="D72" s="405" t="str">
        <f>'GST 지식재산권 관리현황_요약본'!D71</f>
        <v>국내</v>
      </c>
      <c r="E72" s="406">
        <f>'GST 지식재산권 관리현황_요약본'!E71</f>
        <v>41096</v>
      </c>
      <c r="F72" s="405" t="str">
        <f>'GST 지식재산권 관리현황_요약본'!F71</f>
        <v>2012-0074034</v>
      </c>
      <c r="G72" s="406">
        <f>'GST 지식재산권 관리현황_요약본'!G71</f>
        <v>41782</v>
      </c>
      <c r="H72" s="405" t="str">
        <f>'GST 지식재산권 관리현황_요약본'!H71</f>
        <v>10-1401349</v>
      </c>
      <c r="I72" s="407" t="str">
        <f>'GST 지식재산권 관리현황_요약본'!I71</f>
        <v>반도체 제조설비의 칠러장치 및 그 제어방법</v>
      </c>
      <c r="J72" s="406">
        <f>'GST 지식재산권 관리현황_요약본'!J71</f>
        <v>48401</v>
      </c>
      <c r="K72" s="407" t="str">
        <f>'GST 지식재산권 관리현황_요약본'!K71</f>
        <v>최기봉/김병호/허재석</v>
      </c>
      <c r="L72" s="408" t="str">
        <f>'GST 지식재산권 관리현황_요약본'!L71</f>
        <v>유니스특허</v>
      </c>
      <c r="M72" s="409"/>
      <c r="N72" s="405"/>
      <c r="O72" s="445"/>
      <c r="P72" s="445"/>
      <c r="Q72" s="446"/>
      <c r="R72" s="409"/>
      <c r="S72" s="405"/>
      <c r="T72" s="445"/>
      <c r="U72" s="445"/>
      <c r="V72" s="446"/>
      <c r="W72" s="409"/>
      <c r="X72" s="405"/>
      <c r="Y72" s="445"/>
      <c r="Z72" s="445"/>
      <c r="AA72" s="446"/>
      <c r="AB72" s="411"/>
    </row>
    <row r="73" spans="1:28" ht="20.100000000000001" customHeight="1">
      <c r="A73" s="405">
        <f>'GST 지식재산권 관리현황_요약본'!A72</f>
        <v>68</v>
      </c>
      <c r="B73" s="405" t="str">
        <f>'GST 지식재산권 관리현황_요약본'!B72</f>
        <v>특허</v>
      </c>
      <c r="C73" s="405" t="str">
        <f>'GST 지식재산권 관리현황_요약본'!C72</f>
        <v>거절</v>
      </c>
      <c r="D73" s="405" t="str">
        <f>'GST 지식재산권 관리현황_요약본'!D72</f>
        <v>국내</v>
      </c>
      <c r="E73" s="406">
        <f>'GST 지식재산권 관리현황_요약본'!E72</f>
        <v>41108</v>
      </c>
      <c r="F73" s="405" t="str">
        <f>'GST 지식재산권 관리현황_요약본'!F72</f>
        <v>2012-0078284</v>
      </c>
      <c r="G73" s="406">
        <f>'GST 지식재산권 관리현황_요약본'!G72</f>
        <v>0</v>
      </c>
      <c r="H73" s="405">
        <f>'GST 지식재산권 관리현황_요약본'!H72</f>
        <v>0</v>
      </c>
      <c r="I73" s="407" t="str">
        <f>'GST 지식재산권 관리현황_요약본'!I72</f>
        <v>펌프의 수명 예측 방법 및 이를 이용한 수명 예측 시스템</v>
      </c>
      <c r="J73" s="406">
        <f>'GST 지식재산권 관리현황_요약본'!J72</f>
        <v>0</v>
      </c>
      <c r="K73" s="407" t="str">
        <f>'GST 지식재산권 관리현황_요약본'!K72</f>
        <v>이석찬/조영인/정민섭</v>
      </c>
      <c r="L73" s="408" t="str">
        <f>'GST 지식재산권 관리현황_요약본'!L72</f>
        <v>다인특허</v>
      </c>
      <c r="M73" s="409"/>
      <c r="N73" s="405"/>
      <c r="O73" s="445"/>
      <c r="P73" s="445"/>
      <c r="Q73" s="446"/>
      <c r="R73" s="409"/>
      <c r="S73" s="405"/>
      <c r="T73" s="445"/>
      <c r="U73" s="445"/>
      <c r="V73" s="446"/>
      <c r="W73" s="409"/>
      <c r="X73" s="405"/>
      <c r="Y73" s="445"/>
      <c r="Z73" s="445"/>
      <c r="AA73" s="446"/>
      <c r="AB73" s="411"/>
    </row>
    <row r="74" spans="1:28" ht="20.100000000000001" customHeight="1">
      <c r="A74" s="405">
        <f>'GST 지식재산권 관리현황_요약본'!A73</f>
        <v>69</v>
      </c>
      <c r="B74" s="405" t="str">
        <f>'GST 지식재산권 관리현황_요약본'!B73</f>
        <v>특허</v>
      </c>
      <c r="C74" s="405" t="str">
        <f>'GST 지식재산권 관리현황_요약본'!C73</f>
        <v>포기</v>
      </c>
      <c r="D74" s="405" t="str">
        <f>'GST 지식재산권 관리현황_요약본'!D73</f>
        <v>국내</v>
      </c>
      <c r="E74" s="406">
        <f>'GST 지식재산권 관리현황_요약본'!E73</f>
        <v>41145</v>
      </c>
      <c r="F74" s="405" t="str">
        <f>'GST 지식재산권 관리현황_요약본'!F73</f>
        <v>2012-0093063</v>
      </c>
      <c r="G74" s="406">
        <f>'GST 지식재산권 관리현황_요약본'!G73</f>
        <v>41782</v>
      </c>
      <c r="H74" s="405" t="str">
        <f>'GST 지식재산권 관리현황_요약본'!H73</f>
        <v>10-1401350</v>
      </c>
      <c r="I74" s="407" t="str">
        <f>'GST 지식재산권 관리현황_요약본'!I73</f>
        <v>반도체 제조설비의 온도제어 장치 및 그 제어방법</v>
      </c>
      <c r="J74" s="406">
        <f>'GST 지식재산권 관리현황_요약본'!J73</f>
        <v>48450</v>
      </c>
      <c r="K74" s="407" t="str">
        <f>'GST 지식재산권 관리현황_요약본'!K73</f>
        <v>최기봉/안세훈/김병호</v>
      </c>
      <c r="L74" s="408" t="str">
        <f>'GST 지식재산권 관리현황_요약본'!L73</f>
        <v>유니스특허</v>
      </c>
      <c r="M74" s="409"/>
      <c r="N74" s="405"/>
      <c r="O74" s="445"/>
      <c r="P74" s="445"/>
      <c r="Q74" s="446"/>
      <c r="R74" s="409"/>
      <c r="S74" s="405"/>
      <c r="T74" s="445"/>
      <c r="U74" s="445"/>
      <c r="V74" s="446"/>
      <c r="W74" s="409"/>
      <c r="X74" s="405"/>
      <c r="Y74" s="445"/>
      <c r="Z74" s="445"/>
      <c r="AA74" s="446"/>
      <c r="AB74" s="411"/>
    </row>
    <row r="75" spans="1:28" ht="20.100000000000001" customHeight="1">
      <c r="A75" s="380" t="e">
        <f>'GST 지식재산권 관리현황_요약본'!A74</f>
        <v>#REF!</v>
      </c>
      <c r="B75" s="380" t="e">
        <f>'GST 지식재산권 관리현황_요약본'!B74</f>
        <v>#REF!</v>
      </c>
      <c r="C75" s="380" t="e">
        <f>'GST 지식재산권 관리현황_요약본'!C74</f>
        <v>#REF!</v>
      </c>
      <c r="D75" s="380" t="e">
        <f>'GST 지식재산권 관리현황_요약본'!D74</f>
        <v>#REF!</v>
      </c>
      <c r="E75" s="381" t="e">
        <f>'GST 지식재산권 관리현황_요약본'!E74</f>
        <v>#REF!</v>
      </c>
      <c r="F75" s="380" t="e">
        <f>'GST 지식재산권 관리현황_요약본'!F74</f>
        <v>#REF!</v>
      </c>
      <c r="G75" s="381" t="e">
        <f>'GST 지식재산권 관리현황_요약본'!G74</f>
        <v>#REF!</v>
      </c>
      <c r="H75" s="380" t="e">
        <f>'GST 지식재산권 관리현황_요약본'!H74</f>
        <v>#REF!</v>
      </c>
      <c r="I75" s="382" t="e">
        <f>'GST 지식재산권 관리현황_요약본'!I74</f>
        <v>#REF!</v>
      </c>
      <c r="J75" s="381" t="e">
        <f>'GST 지식재산권 관리현황_요약본'!J74</f>
        <v>#REF!</v>
      </c>
      <c r="K75" s="382" t="e">
        <f>'GST 지식재산권 관리현황_요약본'!K74</f>
        <v>#REF!</v>
      </c>
      <c r="L75" s="388" t="e">
        <f>'GST 지식재산권 관리현황_요약본'!L74</f>
        <v>#REF!</v>
      </c>
      <c r="M75" s="392" t="s">
        <v>1839</v>
      </c>
      <c r="N75" s="496">
        <v>44539</v>
      </c>
      <c r="O75" s="435">
        <v>49000</v>
      </c>
      <c r="P75" s="435">
        <v>30000</v>
      </c>
      <c r="Q75" s="436">
        <f t="shared" ref="Q75:Q76" si="0">O75+(P75*1.1)</f>
        <v>82000</v>
      </c>
      <c r="R75" s="392"/>
      <c r="S75" s="386"/>
      <c r="T75" s="435"/>
      <c r="U75" s="435"/>
      <c r="V75" s="436"/>
      <c r="W75" s="392"/>
      <c r="X75" s="386"/>
      <c r="Y75" s="435"/>
      <c r="Z75" s="435"/>
      <c r="AA75" s="436"/>
      <c r="AB75" s="393"/>
    </row>
    <row r="76" spans="1:28" ht="20.100000000000001" customHeight="1">
      <c r="A76" s="380" t="e">
        <f>'GST 지식재산권 관리현황_요약본'!A75</f>
        <v>#REF!</v>
      </c>
      <c r="B76" s="380" t="e">
        <f>'GST 지식재산권 관리현황_요약본'!B75</f>
        <v>#REF!</v>
      </c>
      <c r="C76" s="380" t="e">
        <f>'GST 지식재산권 관리현황_요약본'!C75</f>
        <v>#REF!</v>
      </c>
      <c r="D76" s="380" t="e">
        <f>'GST 지식재산권 관리현황_요약본'!D75</f>
        <v>#REF!</v>
      </c>
      <c r="E76" s="381" t="e">
        <f>'GST 지식재산권 관리현황_요약본'!E75</f>
        <v>#REF!</v>
      </c>
      <c r="F76" s="380" t="e">
        <f>'GST 지식재산권 관리현황_요약본'!F75</f>
        <v>#REF!</v>
      </c>
      <c r="G76" s="381" t="e">
        <f>'GST 지식재산권 관리현황_요약본'!G75</f>
        <v>#REF!</v>
      </c>
      <c r="H76" s="380" t="e">
        <f>'GST 지식재산권 관리현황_요약본'!H75</f>
        <v>#REF!</v>
      </c>
      <c r="I76" s="382" t="e">
        <f>'GST 지식재산권 관리현황_요약본'!I75</f>
        <v>#REF!</v>
      </c>
      <c r="J76" s="381" t="e">
        <f>'GST 지식재산권 관리현황_요약본'!J75</f>
        <v>#REF!</v>
      </c>
      <c r="K76" s="382" t="e">
        <f>'GST 지식재산권 관리현황_요약본'!K75</f>
        <v>#REF!</v>
      </c>
      <c r="L76" s="388" t="e">
        <f>'GST 지식재산권 관리현황_요약본'!L75</f>
        <v>#REF!</v>
      </c>
      <c r="M76" s="392" t="s">
        <v>1820</v>
      </c>
      <c r="N76" s="496">
        <v>44376</v>
      </c>
      <c r="O76" s="435">
        <v>49000</v>
      </c>
      <c r="P76" s="435">
        <v>30000</v>
      </c>
      <c r="Q76" s="436">
        <f t="shared" si="0"/>
        <v>82000</v>
      </c>
      <c r="R76" s="392"/>
      <c r="S76" s="386"/>
      <c r="T76" s="435"/>
      <c r="U76" s="435"/>
      <c r="V76" s="436"/>
      <c r="W76" s="392"/>
      <c r="X76" s="386"/>
      <c r="Y76" s="435"/>
      <c r="Z76" s="435"/>
      <c r="AA76" s="436"/>
      <c r="AB76" s="393"/>
    </row>
    <row r="77" spans="1:28" ht="20.100000000000001" customHeight="1">
      <c r="A77" s="380">
        <f>'GST 지식재산권 관리현황_요약본'!A76</f>
        <v>72</v>
      </c>
      <c r="B77" s="380" t="str">
        <f>'GST 지식재산권 관리현황_요약본'!B76</f>
        <v>특허</v>
      </c>
      <c r="C77" s="380" t="str">
        <f>'GST 지식재산권 관리현황_요약본'!C76</f>
        <v>등록</v>
      </c>
      <c r="D77" s="380" t="str">
        <f>'GST 지식재산권 관리현황_요약본'!D76</f>
        <v>국내</v>
      </c>
      <c r="E77" s="381">
        <f>'GST 지식재산권 관리현황_요약본'!E76</f>
        <v>41198</v>
      </c>
      <c r="F77" s="380" t="str">
        <f>'GST 지식재산권 관리현황_요약본'!F76</f>
        <v>2012-0114895</v>
      </c>
      <c r="G77" s="381">
        <f>'GST 지식재산권 관리현황_요약본'!G76</f>
        <v>41873</v>
      </c>
      <c r="H77" s="380" t="str">
        <f>'GST 지식재산권 관리현황_요약본'!H76</f>
        <v>10-1435371</v>
      </c>
      <c r="I77" s="382" t="str">
        <f>'GST 지식재산권 관리현황_요약본'!I76</f>
        <v>CO,Nox 개별 제어 방식을 이용한 저공해 연소방법</v>
      </c>
      <c r="J77" s="381">
        <f>'GST 지식재산권 관리현황_요약본'!J76</f>
        <v>0</v>
      </c>
      <c r="K77" s="382" t="str">
        <f>'GST 지식재산권 관리현황_요약본'!K76</f>
        <v>김종철/정종국/이성욱/노완기/김선호/강석호</v>
      </c>
      <c r="L77" s="388" t="str">
        <f>'GST 지식재산권 관리현황_요약본'!L76</f>
        <v>다인특허</v>
      </c>
      <c r="M77" s="392" t="s">
        <v>1823</v>
      </c>
      <c r="N77" s="496">
        <v>44413</v>
      </c>
      <c r="O77" s="435">
        <v>229600</v>
      </c>
      <c r="P77" s="435">
        <v>30000</v>
      </c>
      <c r="Q77" s="436">
        <f>O77+(P77*1.1)</f>
        <v>262600</v>
      </c>
      <c r="R77" s="392"/>
      <c r="S77" s="386"/>
      <c r="T77" s="435"/>
      <c r="U77" s="435"/>
      <c r="V77" s="436"/>
      <c r="W77" s="392"/>
      <c r="X77" s="386"/>
      <c r="Y77" s="435"/>
      <c r="Z77" s="435"/>
      <c r="AA77" s="436"/>
      <c r="AB77" s="393"/>
    </row>
    <row r="78" spans="1:28" ht="20.100000000000001" customHeight="1">
      <c r="A78" s="405">
        <f>'GST 지식재산권 관리현황_요약본'!A77</f>
        <v>73</v>
      </c>
      <c r="B78" s="405" t="str">
        <f>'GST 지식재산권 관리현황_요약본'!B77</f>
        <v>특허</v>
      </c>
      <c r="C78" s="405" t="str">
        <f>'GST 지식재산권 관리현황_요약본'!C77</f>
        <v>포기</v>
      </c>
      <c r="D78" s="405" t="str">
        <f>'GST 지식재산권 관리현황_요약본'!D77</f>
        <v>국내</v>
      </c>
      <c r="E78" s="406">
        <f>'GST 지식재산권 관리현황_요약본'!E77</f>
        <v>41198</v>
      </c>
      <c r="F78" s="405" t="str">
        <f>'GST 지식재산권 관리현황_요약본'!F77</f>
        <v>2012-0114897</v>
      </c>
      <c r="G78" s="406">
        <f>'GST 지식재산권 관리현황_요약본'!G77</f>
        <v>41976</v>
      </c>
      <c r="H78" s="405" t="str">
        <f>'GST 지식재산권 관리현황_요약본'!H77</f>
        <v>10-1470921</v>
      </c>
      <c r="I78" s="407" t="str">
        <f>'GST 지식재산권 관리현황_요약본'!I77</f>
        <v>기판 합착장치 및 기판 합착방법</v>
      </c>
      <c r="J78" s="406">
        <f>'GST 지식재산권 관리현황_요약본'!J77</f>
        <v>0</v>
      </c>
      <c r="K78" s="407" t="str">
        <f>'GST 지식재산권 관리현황_요약본'!K77</f>
        <v>박필석/김병극/이정보/문장수</v>
      </c>
      <c r="L78" s="408" t="str">
        <f>'GST 지식재산권 관리현황_요약본'!L77</f>
        <v>다인특허</v>
      </c>
      <c r="M78" s="409"/>
      <c r="N78" s="405"/>
      <c r="O78" s="445"/>
      <c r="P78" s="445"/>
      <c r="Q78" s="446"/>
      <c r="R78" s="409"/>
      <c r="S78" s="405"/>
      <c r="T78" s="445"/>
      <c r="U78" s="445"/>
      <c r="V78" s="446"/>
      <c r="W78" s="409"/>
      <c r="X78" s="405"/>
      <c r="Y78" s="445"/>
      <c r="Z78" s="445"/>
      <c r="AA78" s="446"/>
      <c r="AB78" s="411"/>
    </row>
    <row r="79" spans="1:28" ht="20.100000000000001" customHeight="1">
      <c r="A79" s="405">
        <f>'GST 지식재산권 관리현황_요약본'!A78</f>
        <v>74</v>
      </c>
      <c r="B79" s="405" t="str">
        <f>'GST 지식재산권 관리현황_요약본'!B78</f>
        <v>특허</v>
      </c>
      <c r="C79" s="405" t="str">
        <f>'GST 지식재산권 관리현황_요약본'!C78</f>
        <v>거절</v>
      </c>
      <c r="D79" s="405" t="str">
        <f>'GST 지식재산권 관리현황_요약본'!D78</f>
        <v>국외(미국)</v>
      </c>
      <c r="E79" s="406">
        <f>'GST 지식재산권 관리현황_요약본'!E78</f>
        <v>41211</v>
      </c>
      <c r="F79" s="405" t="str">
        <f>'GST 지식재산권 관리현황_요약본'!F78</f>
        <v>13/663159</v>
      </c>
      <c r="G79" s="406">
        <f>'GST 지식재산권 관리현황_요약본'!G78</f>
        <v>0</v>
      </c>
      <c r="H79" s="405">
        <f>'GST 지식재산권 관리현황_요약본'!H78</f>
        <v>0</v>
      </c>
      <c r="I79" s="407" t="str">
        <f>'GST 지식재산권 관리현황_요약본'!I78</f>
        <v>선회류 예혼합 저공해 연소장치</v>
      </c>
      <c r="J79" s="406">
        <f>'GST 지식재산권 관리현황_요약본'!J78</f>
        <v>0</v>
      </c>
      <c r="K79" s="407" t="str">
        <f>'GST 지식재산권 관리현황_요약본'!K78</f>
        <v>김종철/정종국/이성욱/김선호/김원기/노완기</v>
      </c>
      <c r="L79" s="408" t="str">
        <f>'GST 지식재산권 관리현황_요약본'!L78</f>
        <v>다인특허</v>
      </c>
      <c r="M79" s="409"/>
      <c r="N79" s="405"/>
      <c r="O79" s="445"/>
      <c r="P79" s="445"/>
      <c r="Q79" s="446"/>
      <c r="R79" s="409"/>
      <c r="S79" s="405"/>
      <c r="T79" s="445"/>
      <c r="U79" s="445"/>
      <c r="V79" s="446"/>
      <c r="W79" s="409"/>
      <c r="X79" s="405"/>
      <c r="Y79" s="445"/>
      <c r="Z79" s="445"/>
      <c r="AA79" s="446"/>
      <c r="AB79" s="411"/>
    </row>
    <row r="80" spans="1:28" ht="20.100000000000001" customHeight="1">
      <c r="A80" s="405">
        <f>'GST 지식재산권 관리현황_요약본'!A79</f>
        <v>75</v>
      </c>
      <c r="B80" s="405" t="str">
        <f>'GST 지식재산권 관리현황_요약본'!B79</f>
        <v>특허</v>
      </c>
      <c r="C80" s="405" t="str">
        <f>'GST 지식재산권 관리현황_요약본'!C79</f>
        <v>거절</v>
      </c>
      <c r="D80" s="405" t="str">
        <f>'GST 지식재산권 관리현황_요약본'!D79</f>
        <v>국내</v>
      </c>
      <c r="E80" s="406">
        <f>'GST 지식재산권 관리현황_요약본'!E79</f>
        <v>41212</v>
      </c>
      <c r="F80" s="405" t="str">
        <f>'GST 지식재산권 관리현황_요약본'!F79</f>
        <v>10-2012-121431</v>
      </c>
      <c r="G80" s="406">
        <f>'GST 지식재산권 관리현황_요약본'!G79</f>
        <v>0</v>
      </c>
      <c r="H80" s="405">
        <f>'GST 지식재산권 관리현황_요약본'!H79</f>
        <v>0</v>
      </c>
      <c r="I80" s="407" t="str">
        <f>'GST 지식재산권 관리현황_요약본'!I79</f>
        <v>VOC 처리 시스템용 VOC 처리 로터의 소화제어 장치 및 그 방법</v>
      </c>
      <c r="J80" s="406">
        <f>'GST 지식재산권 관리현황_요약본'!J79</f>
        <v>0</v>
      </c>
      <c r="K80" s="407" t="str">
        <f>'GST 지식재산권 관리현황_요약본'!K79</f>
        <v>정종국, 채명기, 김병천, 김종철, 신지훈</v>
      </c>
      <c r="L80" s="408" t="str">
        <f>'GST 지식재산권 관리현황_요약본'!L79</f>
        <v>유니스특허</v>
      </c>
      <c r="M80" s="409"/>
      <c r="N80" s="405"/>
      <c r="O80" s="445"/>
      <c r="P80" s="445"/>
      <c r="Q80" s="446"/>
      <c r="R80" s="409"/>
      <c r="S80" s="405"/>
      <c r="T80" s="445"/>
      <c r="U80" s="445"/>
      <c r="V80" s="446"/>
      <c r="W80" s="409"/>
      <c r="X80" s="405"/>
      <c r="Y80" s="445"/>
      <c r="Z80" s="445"/>
      <c r="AA80" s="446"/>
      <c r="AB80" s="411"/>
    </row>
    <row r="81" spans="1:28" ht="20.100000000000001" customHeight="1">
      <c r="A81" s="380">
        <f>'GST 지식재산권 관리현황_요약본'!A80</f>
        <v>76</v>
      </c>
      <c r="B81" s="380" t="str">
        <f>'GST 지식재산권 관리현황_요약본'!B80</f>
        <v>특허</v>
      </c>
      <c r="C81" s="380" t="str">
        <f>'GST 지식재산권 관리현황_요약본'!C80</f>
        <v>등록</v>
      </c>
      <c r="D81" s="380" t="str">
        <f>'GST 지식재산권 관리현황_요약본'!D80</f>
        <v>국외(일본)</v>
      </c>
      <c r="E81" s="381">
        <f>'GST 지식재산권 관리현황_요약본'!E80</f>
        <v>41213</v>
      </c>
      <c r="F81" s="380" t="str">
        <f>'GST 지식재산권 관리현황_요약본'!F80</f>
        <v>2012-239853</v>
      </c>
      <c r="G81" s="381">
        <f>'GST 지식재산권 관리현황_요약본'!G80</f>
        <v>41649</v>
      </c>
      <c r="H81" s="380">
        <f>'GST 지식재산권 관리현황_요약본'!H80</f>
        <v>5451856</v>
      </c>
      <c r="I81" s="382" t="str">
        <f>'GST 지식재산권 관리현황_요약본'!I80</f>
        <v>선회류 예혼합 저공해 연소장치</v>
      </c>
      <c r="J81" s="381">
        <f>'GST 지식재산권 관리현황_요약본'!J80</f>
        <v>48518</v>
      </c>
      <c r="K81" s="382" t="str">
        <f>'GST 지식재산권 관리현황_요약본'!K80</f>
        <v>김종철/정종국/이성욱/김선호/김원기/노완기</v>
      </c>
      <c r="L81" s="388" t="str">
        <f>'GST 지식재산권 관리현황_요약본'!L80</f>
        <v>다인특허</v>
      </c>
      <c r="M81" s="392"/>
      <c r="N81" s="496"/>
      <c r="O81" s="435"/>
      <c r="P81" s="435"/>
      <c r="Q81" s="436"/>
      <c r="R81" s="397"/>
      <c r="S81" s="387"/>
      <c r="T81" s="435"/>
      <c r="U81" s="435"/>
      <c r="V81" s="436"/>
      <c r="W81" s="396"/>
      <c r="X81" s="386"/>
      <c r="Y81" s="435"/>
      <c r="Z81" s="435"/>
      <c r="AA81" s="436"/>
      <c r="AB81" s="394"/>
    </row>
    <row r="82" spans="1:28" ht="20.100000000000001" customHeight="1">
      <c r="A82" s="380">
        <f>'GST 지식재산권 관리현황_요약본'!A81</f>
        <v>77</v>
      </c>
      <c r="B82" s="380" t="str">
        <f>'GST 지식재산권 관리현황_요약본'!B81</f>
        <v>특허</v>
      </c>
      <c r="C82" s="380" t="str">
        <f>'GST 지식재산권 관리현황_요약본'!C81</f>
        <v>등록</v>
      </c>
      <c r="D82" s="380" t="str">
        <f>'GST 지식재산권 관리현황_요약본'!D81</f>
        <v>국외(미국)</v>
      </c>
      <c r="E82" s="381">
        <f>'GST 지식재산권 관리현황_요약본'!E81</f>
        <v>41241</v>
      </c>
      <c r="F82" s="380" t="str">
        <f>'GST 지식재산권 관리현황_요약본'!F81</f>
        <v>13/686960</v>
      </c>
      <c r="G82" s="381">
        <f>'GST 지식재산권 관리현황_요약본'!G81</f>
        <v>42318</v>
      </c>
      <c r="H82" s="380">
        <f>'GST 지식재산권 관리현황_요약본'!H81</f>
        <v>9182120</v>
      </c>
      <c r="I82" s="382" t="str">
        <f>'GST 지식재산권 관리현황_요약본'!I81</f>
        <v>CO,Nox 개별 제어 방식을 이용한 저공해 연소방법</v>
      </c>
      <c r="J82" s="381">
        <f>'GST 지식재산권 관리현황_요약본'!J81</f>
        <v>0</v>
      </c>
      <c r="K82" s="382" t="str">
        <f>'GST 지식재산권 관리현황_요약본'!K81</f>
        <v>김종철/정종국/이성욱/   노완기/김선호/강석호</v>
      </c>
      <c r="L82" s="388" t="str">
        <f>'GST 지식재산권 관리현황_요약본'!L81</f>
        <v>다인특허</v>
      </c>
      <c r="M82" s="392"/>
      <c r="N82" s="386"/>
      <c r="O82" s="435"/>
      <c r="P82" s="435"/>
      <c r="Q82" s="436"/>
      <c r="R82" s="392"/>
      <c r="S82" s="386"/>
      <c r="T82" s="435"/>
      <c r="U82" s="435"/>
      <c r="V82" s="436"/>
      <c r="W82" s="392"/>
      <c r="X82" s="386"/>
      <c r="Y82" s="435"/>
      <c r="Z82" s="435"/>
      <c r="AA82" s="436"/>
      <c r="AB82" s="394"/>
    </row>
    <row r="83" spans="1:28" ht="20.100000000000001" customHeight="1">
      <c r="A83" s="380">
        <f>'GST 지식재산권 관리현황_요약본'!A82</f>
        <v>78</v>
      </c>
      <c r="B83" s="380" t="str">
        <f>'GST 지식재산권 관리현황_요약본'!B82</f>
        <v>특허</v>
      </c>
      <c r="C83" s="380" t="str">
        <f>'GST 지식재산권 관리현황_요약본'!C82</f>
        <v>등록</v>
      </c>
      <c r="D83" s="380" t="str">
        <f>'GST 지식재산권 관리현황_요약본'!D82</f>
        <v>국내</v>
      </c>
      <c r="E83" s="381">
        <f>'GST 지식재산권 관리현황_요약본'!E82</f>
        <v>41242</v>
      </c>
      <c r="F83" s="380" t="str">
        <f>'GST 지식재산권 관리현황_요약본'!F82</f>
        <v>2012-0136753</v>
      </c>
      <c r="G83" s="381">
        <f>'GST 지식재산권 관리현황_요약본'!G82</f>
        <v>41851</v>
      </c>
      <c r="H83" s="380" t="str">
        <f>'GST 지식재산권 관리현황_요약본'!H82</f>
        <v>10-1427217</v>
      </c>
      <c r="I83" s="382" t="str">
        <f>'GST 지식재산권 관리현황_요약본'!I82</f>
        <v>폐가스 정화처리용 순환수 공급 및 배출시스템</v>
      </c>
      <c r="J83" s="381">
        <f>'GST 지식재산권 관리현황_요약본'!J82</f>
        <v>48547</v>
      </c>
      <c r="K83" s="382" t="str">
        <f>'GST 지식재산권 관리현황_요약본'!K82</f>
        <v>김종철/장순기/최윤경/    이재복/채명기</v>
      </c>
      <c r="L83" s="388" t="str">
        <f>'GST 지식재산권 관리현황_요약본'!L82</f>
        <v>다인특허</v>
      </c>
      <c r="M83" s="392" t="s">
        <v>1816</v>
      </c>
      <c r="N83" s="496">
        <v>44376</v>
      </c>
      <c r="O83" s="435">
        <v>309400</v>
      </c>
      <c r="P83" s="435">
        <v>30000</v>
      </c>
      <c r="Q83" s="436">
        <f>O83+(P83*1.1)</f>
        <v>342400</v>
      </c>
      <c r="R83" s="392"/>
      <c r="S83" s="386"/>
      <c r="T83" s="435"/>
      <c r="U83" s="435"/>
      <c r="V83" s="436"/>
      <c r="W83" s="392"/>
      <c r="X83" s="386"/>
      <c r="Y83" s="435"/>
      <c r="Z83" s="435"/>
      <c r="AA83" s="436"/>
      <c r="AB83" s="393"/>
    </row>
    <row r="84" spans="1:28" ht="20.100000000000001" customHeight="1">
      <c r="A84" s="405">
        <f>'GST 지식재산권 관리현황_요약본'!A83</f>
        <v>79</v>
      </c>
      <c r="B84" s="405" t="str">
        <f>'GST 지식재산권 관리현황_요약본'!B83</f>
        <v>특허</v>
      </c>
      <c r="C84" s="405" t="str">
        <f>'GST 지식재산권 관리현황_요약본'!C83</f>
        <v>거절</v>
      </c>
      <c r="D84" s="405" t="str">
        <f>'GST 지식재산권 관리현황_요약본'!D83</f>
        <v>국외(중국)</v>
      </c>
      <c r="E84" s="406">
        <f>'GST 지식재산권 관리현황_요약본'!E83</f>
        <v>41255</v>
      </c>
      <c r="F84" s="405">
        <f>'GST 지식재산권 관리현황_요약본'!F83</f>
        <v>2012105363591</v>
      </c>
      <c r="G84" s="406">
        <f>'GST 지식재산권 관리현황_요약본'!G83</f>
        <v>0</v>
      </c>
      <c r="H84" s="405">
        <f>'GST 지식재산권 관리현황_요약본'!H83</f>
        <v>0</v>
      </c>
      <c r="I84" s="407" t="str">
        <f>'GST 지식재산권 관리현황_요약본'!I83</f>
        <v>판재용 평탄 유지 장치</v>
      </c>
      <c r="J84" s="406">
        <f>'GST 지식재산권 관리현황_요약본'!J83</f>
        <v>0</v>
      </c>
      <c r="K84" s="407" t="str">
        <f>'GST 지식재산권 관리현황_요약본'!K83</f>
        <v>박필석,김병극</v>
      </c>
      <c r="L84" s="408" t="str">
        <f>'GST 지식재산권 관리현황_요약본'!L83</f>
        <v>다인특허</v>
      </c>
      <c r="M84" s="409"/>
      <c r="N84" s="405"/>
      <c r="O84" s="445"/>
      <c r="P84" s="445"/>
      <c r="Q84" s="446"/>
      <c r="R84" s="409"/>
      <c r="S84" s="405"/>
      <c r="T84" s="445"/>
      <c r="U84" s="445"/>
      <c r="V84" s="446"/>
      <c r="W84" s="409"/>
      <c r="X84" s="405"/>
      <c r="Y84" s="445"/>
      <c r="Z84" s="445"/>
      <c r="AA84" s="446"/>
      <c r="AB84" s="411"/>
    </row>
    <row r="85" spans="1:28" ht="20.100000000000001" customHeight="1">
      <c r="A85" s="405">
        <f>'GST 지식재산권 관리현황_요약본'!A84</f>
        <v>80</v>
      </c>
      <c r="B85" s="405" t="str">
        <f>'GST 지식재산권 관리현황_요약본'!B84</f>
        <v>특허</v>
      </c>
      <c r="C85" s="405" t="str">
        <f>'GST 지식재산권 관리현황_요약본'!C84</f>
        <v>거절</v>
      </c>
      <c r="D85" s="405" t="str">
        <f>'GST 지식재산권 관리현황_요약본'!D84</f>
        <v>국외(중국)</v>
      </c>
      <c r="E85" s="406">
        <f>'GST 지식재산권 관리현황_요약본'!E84</f>
        <v>41255</v>
      </c>
      <c r="F85" s="405">
        <f>'GST 지식재산권 관리현황_요약본'!F84</f>
        <v>2012105356723</v>
      </c>
      <c r="G85" s="406">
        <f>'GST 지식재산권 관리현황_요약본'!G84</f>
        <v>0</v>
      </c>
      <c r="H85" s="405">
        <f>'GST 지식재산권 관리현황_요약본'!H84</f>
        <v>0</v>
      </c>
      <c r="I85" s="407" t="str">
        <f>'GST 지식재산권 관리현황_요약본'!I84</f>
        <v>판재 자세 조절 장치</v>
      </c>
      <c r="J85" s="406">
        <f>'GST 지식재산권 관리현황_요약본'!J84</f>
        <v>0</v>
      </c>
      <c r="K85" s="407" t="str">
        <f>'GST 지식재산권 관리현황_요약본'!K84</f>
        <v>박필석/김병극</v>
      </c>
      <c r="L85" s="408" t="str">
        <f>'GST 지식재산권 관리현황_요약본'!L84</f>
        <v>다인특허</v>
      </c>
      <c r="M85" s="409"/>
      <c r="N85" s="405"/>
      <c r="O85" s="445"/>
      <c r="P85" s="445"/>
      <c r="Q85" s="446"/>
      <c r="R85" s="409"/>
      <c r="S85" s="405"/>
      <c r="T85" s="445"/>
      <c r="U85" s="445"/>
      <c r="V85" s="446"/>
      <c r="W85" s="409"/>
      <c r="X85" s="405"/>
      <c r="Y85" s="445"/>
      <c r="Z85" s="445"/>
      <c r="AA85" s="446"/>
      <c r="AB85" s="411"/>
    </row>
    <row r="86" spans="1:28" ht="20.100000000000001" customHeight="1">
      <c r="A86" s="405">
        <f>'GST 지식재산권 관리현황_요약본'!A85</f>
        <v>81</v>
      </c>
      <c r="B86" s="405" t="str">
        <f>'GST 지식재산권 관리현황_요약본'!B85</f>
        <v>특허</v>
      </c>
      <c r="C86" s="405" t="str">
        <f>'GST 지식재산권 관리현황_요약본'!C85</f>
        <v>거절</v>
      </c>
      <c r="D86" s="405" t="str">
        <f>'GST 지식재산권 관리현황_요약본'!D85</f>
        <v>국외(중국)</v>
      </c>
      <c r="E86" s="406">
        <f>'GST 지식재산권 관리현황_요약본'!E85</f>
        <v>41256</v>
      </c>
      <c r="F86" s="405">
        <f>'GST 지식재산권 관리현황_요약본'!F85</f>
        <v>2012105400069</v>
      </c>
      <c r="G86" s="406">
        <f>'GST 지식재산권 관리현황_요약본'!G85</f>
        <v>0</v>
      </c>
      <c r="H86" s="405">
        <f>'GST 지식재산권 관리현황_요약본'!H85</f>
        <v>0</v>
      </c>
      <c r="I86" s="407" t="str">
        <f>'GST 지식재산권 관리현황_요약본'!I85</f>
        <v>기판 합착장치 및 기판 합착방법</v>
      </c>
      <c r="J86" s="406">
        <f>'GST 지식재산권 관리현황_요약본'!J85</f>
        <v>0</v>
      </c>
      <c r="K86" s="407" t="str">
        <f>'GST 지식재산권 관리현황_요약본'!K85</f>
        <v>김병극/이정보/문장수</v>
      </c>
      <c r="L86" s="408" t="str">
        <f>'GST 지식재산권 관리현황_요약본'!L85</f>
        <v>다인특허</v>
      </c>
      <c r="M86" s="409"/>
      <c r="N86" s="405"/>
      <c r="O86" s="445"/>
      <c r="P86" s="445"/>
      <c r="Q86" s="446"/>
      <c r="R86" s="409"/>
      <c r="S86" s="405"/>
      <c r="T86" s="445"/>
      <c r="U86" s="445"/>
      <c r="V86" s="446"/>
      <c r="W86" s="409"/>
      <c r="X86" s="405"/>
      <c r="Y86" s="445"/>
      <c r="Z86" s="445"/>
      <c r="AA86" s="446"/>
      <c r="AB86" s="411"/>
    </row>
    <row r="87" spans="1:28" ht="20.100000000000001" customHeight="1">
      <c r="A87" s="380">
        <f>'GST 지식재산권 관리현황_요약본'!A86</f>
        <v>82</v>
      </c>
      <c r="B87" s="380" t="str">
        <f>'GST 지식재산권 관리현황_요약본'!B86</f>
        <v>특허</v>
      </c>
      <c r="C87" s="380" t="str">
        <f>'GST 지식재산권 관리현황_요약본'!C86</f>
        <v>등록</v>
      </c>
      <c r="D87" s="380" t="str">
        <f>'GST 지식재산권 관리현황_요약본'!D86</f>
        <v>국외(일본)</v>
      </c>
      <c r="E87" s="381">
        <f>'GST 지식재산권 관리현황_요약본'!E86</f>
        <v>41256</v>
      </c>
      <c r="F87" s="380" t="str">
        <f>'GST 지식재산권 관리현황_요약본'!F86</f>
        <v xml:space="preserve">2012-271970 </v>
      </c>
      <c r="G87" s="381">
        <f>'GST 지식재산권 관리현황_요약본'!G86</f>
        <v>41908</v>
      </c>
      <c r="H87" s="380">
        <f>'GST 지식재산권 관리현황_요약본'!H86</f>
        <v>5620461</v>
      </c>
      <c r="I87" s="382" t="str">
        <f>'GST 지식재산권 관리현황_요약본'!I86</f>
        <v>CO,Nox 개별 제어 방식을 이용한 저공해 연소방법</v>
      </c>
      <c r="J87" s="381">
        <f>'GST 지식재산권 관리현황_요약본'!J86</f>
        <v>48561</v>
      </c>
      <c r="K87" s="382" t="str">
        <f>'GST 지식재산권 관리현황_요약본'!K86</f>
        <v>김종철/정종국/이성욱/노완기/김선호/강석호</v>
      </c>
      <c r="L87" s="388" t="str">
        <f>'GST 지식재산권 관리현황_요약본'!L86</f>
        <v>다인특허</v>
      </c>
      <c r="M87" s="392" t="s">
        <v>1823</v>
      </c>
      <c r="N87" s="496">
        <v>44434</v>
      </c>
      <c r="O87" s="435">
        <v>458000</v>
      </c>
      <c r="P87" s="435">
        <v>100000</v>
      </c>
      <c r="Q87" s="436">
        <f>O87+(P87*1.1)</f>
        <v>568000</v>
      </c>
      <c r="R87" s="392"/>
      <c r="S87" s="386"/>
      <c r="T87" s="435"/>
      <c r="U87" s="435"/>
      <c r="V87" s="436"/>
      <c r="W87" s="392"/>
      <c r="X87" s="386"/>
      <c r="Y87" s="435"/>
      <c r="Z87" s="435"/>
      <c r="AA87" s="436"/>
      <c r="AB87" s="394"/>
    </row>
    <row r="88" spans="1:28" ht="20.100000000000001" customHeight="1">
      <c r="A88" s="405">
        <f>'GST 지식재산권 관리현황_요약본'!A87</f>
        <v>83</v>
      </c>
      <c r="B88" s="405" t="str">
        <f>'GST 지식재산권 관리현황_요약본'!B87</f>
        <v>특허</v>
      </c>
      <c r="C88" s="405" t="str">
        <f>'GST 지식재산권 관리현황_요약본'!C87</f>
        <v>포기</v>
      </c>
      <c r="D88" s="405" t="str">
        <f>'GST 지식재산권 관리현황_요약본'!D87</f>
        <v>국외(미국)</v>
      </c>
      <c r="E88" s="406">
        <f>'GST 지식재산권 관리현황_요약본'!E87</f>
        <v>41267</v>
      </c>
      <c r="F88" s="405" t="str">
        <f>'GST 지식재산권 관리현황_요약본'!F87</f>
        <v>13/726,262</v>
      </c>
      <c r="G88" s="406">
        <f>'GST 지식재산권 관리현황_요약본'!G87</f>
        <v>0</v>
      </c>
      <c r="H88" s="405">
        <f>'GST 지식재산권 관리현황_요약본'!H87</f>
        <v>0</v>
      </c>
      <c r="I88" s="407" t="str">
        <f>'GST 지식재산권 관리현황_요약본'!I87</f>
        <v>과불화 화합물 처리 장치 및 방법(미국)</v>
      </c>
      <c r="J88" s="406">
        <f>'GST 지식재산권 관리현황_요약본'!J87</f>
        <v>0</v>
      </c>
      <c r="K88" s="407" t="str">
        <f>'GST 지식재산권 관리현황_요약본'!K87</f>
        <v>정종국, 채명기, 전재두, 김종철</v>
      </c>
      <c r="L88" s="408" t="str">
        <f>'GST 지식재산권 관리현황_요약본'!L87</f>
        <v>유니스특허</v>
      </c>
      <c r="M88" s="409"/>
      <c r="N88" s="405"/>
      <c r="O88" s="445"/>
      <c r="P88" s="445"/>
      <c r="Q88" s="446"/>
      <c r="R88" s="409"/>
      <c r="S88" s="405"/>
      <c r="T88" s="445"/>
      <c r="U88" s="445"/>
      <c r="V88" s="446"/>
      <c r="W88" s="409"/>
      <c r="X88" s="405"/>
      <c r="Y88" s="445"/>
      <c r="Z88" s="445"/>
      <c r="AA88" s="446"/>
      <c r="AB88" s="411"/>
    </row>
    <row r="89" spans="1:28" ht="20.100000000000001" customHeight="1">
      <c r="A89" s="405">
        <f>'GST 지식재산권 관리현황_요약본'!A88</f>
        <v>84</v>
      </c>
      <c r="B89" s="405" t="str">
        <f>'GST 지식재산권 관리현황_요약본'!B88</f>
        <v>상표</v>
      </c>
      <c r="C89" s="405" t="str">
        <f>'GST 지식재산권 관리현황_요약본'!C88</f>
        <v>거절</v>
      </c>
      <c r="D89" s="405" t="str">
        <f>'GST 지식재산권 관리현황_요약본'!D88</f>
        <v>국내</v>
      </c>
      <c r="E89" s="406">
        <f>'GST 지식재산권 관리현황_요약본'!E88</f>
        <v>41289</v>
      </c>
      <c r="F89" s="405" t="str">
        <f>'GST 지식재산권 관리현황_요약본'!F88</f>
        <v>41-2013-1568</v>
      </c>
      <c r="G89" s="406">
        <f>'GST 지식재산권 관리현황_요약본'!G88</f>
        <v>0</v>
      </c>
      <c r="H89" s="405">
        <f>'GST 지식재산권 관리현황_요약본'!H88</f>
        <v>0</v>
      </c>
      <c r="I89" s="407" t="str">
        <f>'GST 지식재산권 관리현황_요약본'!I88</f>
        <v>제37류, 글로벌스탠다드테크놀로지</v>
      </c>
      <c r="J89" s="406">
        <f>'GST 지식재산권 관리현황_요약본'!J88</f>
        <v>0</v>
      </c>
      <c r="K89" s="407">
        <f>'GST 지식재산권 관리현황_요약본'!K88</f>
        <v>0</v>
      </c>
      <c r="L89" s="408" t="str">
        <f>'GST 지식재산권 관리현황_요약본'!L88</f>
        <v>유니스특허</v>
      </c>
      <c r="M89" s="409"/>
      <c r="N89" s="405"/>
      <c r="O89" s="445"/>
      <c r="P89" s="445"/>
      <c r="Q89" s="446"/>
      <c r="R89" s="409"/>
      <c r="S89" s="405"/>
      <c r="T89" s="445"/>
      <c r="U89" s="445"/>
      <c r="V89" s="446"/>
      <c r="W89" s="409"/>
      <c r="X89" s="405"/>
      <c r="Y89" s="445"/>
      <c r="Z89" s="445"/>
      <c r="AA89" s="446"/>
      <c r="AB89" s="411"/>
    </row>
    <row r="90" spans="1:28" ht="20.100000000000001" customHeight="1">
      <c r="A90" s="405">
        <f>'GST 지식재산권 관리현황_요약본'!A89</f>
        <v>85</v>
      </c>
      <c r="B90" s="405" t="str">
        <f>'GST 지식재산권 관리현황_요약본'!B89</f>
        <v>상표</v>
      </c>
      <c r="C90" s="405" t="str">
        <f>'GST 지식재산권 관리현황_요약본'!C89</f>
        <v>거절</v>
      </c>
      <c r="D90" s="405" t="str">
        <f>'GST 지식재산권 관리현황_요약본'!D89</f>
        <v>국내</v>
      </c>
      <c r="E90" s="406">
        <f>'GST 지식재산권 관리현황_요약본'!E89</f>
        <v>41289</v>
      </c>
      <c r="F90" s="405" t="str">
        <f>'GST 지식재산권 관리현황_요약본'!F89</f>
        <v>41-2013-1569</v>
      </c>
      <c r="G90" s="406">
        <f>'GST 지식재산권 관리현황_요약본'!G89</f>
        <v>0</v>
      </c>
      <c r="H90" s="405">
        <f>'GST 지식재산권 관리현황_요약본'!H89</f>
        <v>0</v>
      </c>
      <c r="I90" s="407" t="str">
        <f>'GST 지식재산권 관리현황_요약본'!I89</f>
        <v>제40류, 글로벌스탠다드테크놀로지</v>
      </c>
      <c r="J90" s="406">
        <f>'GST 지식재산권 관리현황_요약본'!J89</f>
        <v>0</v>
      </c>
      <c r="K90" s="407">
        <f>'GST 지식재산권 관리현황_요약본'!K89</f>
        <v>0</v>
      </c>
      <c r="L90" s="408" t="str">
        <f>'GST 지식재산권 관리현황_요약본'!L89</f>
        <v>유니스특허</v>
      </c>
      <c r="M90" s="409"/>
      <c r="N90" s="405"/>
      <c r="O90" s="445"/>
      <c r="P90" s="445"/>
      <c r="Q90" s="446"/>
      <c r="R90" s="409"/>
      <c r="S90" s="405"/>
      <c r="T90" s="445"/>
      <c r="U90" s="445"/>
      <c r="V90" s="446"/>
      <c r="W90" s="409"/>
      <c r="X90" s="405"/>
      <c r="Y90" s="445"/>
      <c r="Z90" s="445"/>
      <c r="AA90" s="446"/>
      <c r="AB90" s="411"/>
    </row>
    <row r="91" spans="1:28" ht="20.100000000000001" customHeight="1">
      <c r="A91" s="405">
        <f>'GST 지식재산권 관리현황_요약본'!A90</f>
        <v>86</v>
      </c>
      <c r="B91" s="405" t="str">
        <f>'GST 지식재산권 관리현황_요약본'!B90</f>
        <v>상표</v>
      </c>
      <c r="C91" s="405" t="str">
        <f>'GST 지식재산권 관리현황_요약본'!C90</f>
        <v>거절</v>
      </c>
      <c r="D91" s="405" t="str">
        <f>'GST 지식재산권 관리현황_요약본'!D90</f>
        <v>국내</v>
      </c>
      <c r="E91" s="406">
        <f>'GST 지식재산권 관리현황_요약본'!E90</f>
        <v>41289</v>
      </c>
      <c r="F91" s="405" t="str">
        <f>'GST 지식재산권 관리현황_요약본'!F90</f>
        <v>41-2013-1570</v>
      </c>
      <c r="G91" s="406">
        <f>'GST 지식재산권 관리현황_요약본'!G90</f>
        <v>0</v>
      </c>
      <c r="H91" s="405">
        <f>'GST 지식재산권 관리현황_요약본'!H90</f>
        <v>0</v>
      </c>
      <c r="I91" s="407" t="str">
        <f>'GST 지식재산권 관리현황_요약본'!I90</f>
        <v>제37류, GLOBAL STANDARD TECHNOLOGY</v>
      </c>
      <c r="J91" s="406">
        <f>'GST 지식재산권 관리현황_요약본'!J90</f>
        <v>0</v>
      </c>
      <c r="K91" s="407">
        <f>'GST 지식재산권 관리현황_요약본'!K90</f>
        <v>0</v>
      </c>
      <c r="L91" s="408" t="str">
        <f>'GST 지식재산권 관리현황_요약본'!L90</f>
        <v>유니스특허</v>
      </c>
      <c r="M91" s="409"/>
      <c r="N91" s="405"/>
      <c r="O91" s="445"/>
      <c r="P91" s="445"/>
      <c r="Q91" s="446"/>
      <c r="R91" s="409"/>
      <c r="S91" s="405"/>
      <c r="T91" s="445"/>
      <c r="U91" s="445"/>
      <c r="V91" s="446"/>
      <c r="W91" s="409"/>
      <c r="X91" s="405"/>
      <c r="Y91" s="445"/>
      <c r="Z91" s="445"/>
      <c r="AA91" s="446"/>
      <c r="AB91" s="411"/>
    </row>
    <row r="92" spans="1:28" ht="20.100000000000001" customHeight="1">
      <c r="A92" s="405">
        <f>'GST 지식재산권 관리현황_요약본'!A91</f>
        <v>87</v>
      </c>
      <c r="B92" s="405" t="str">
        <f>'GST 지식재산권 관리현황_요약본'!B91</f>
        <v>상표</v>
      </c>
      <c r="C92" s="405" t="str">
        <f>'GST 지식재산권 관리현황_요약본'!C91</f>
        <v>거절</v>
      </c>
      <c r="D92" s="405" t="str">
        <f>'GST 지식재산권 관리현황_요약본'!D91</f>
        <v>국내</v>
      </c>
      <c r="E92" s="406">
        <f>'GST 지식재산권 관리현황_요약본'!E91</f>
        <v>41289</v>
      </c>
      <c r="F92" s="405" t="str">
        <f>'GST 지식재산권 관리현황_요약본'!F91</f>
        <v>41-2013-1571</v>
      </c>
      <c r="G92" s="406">
        <f>'GST 지식재산권 관리현황_요약본'!G91</f>
        <v>0</v>
      </c>
      <c r="H92" s="405">
        <f>'GST 지식재산권 관리현황_요약본'!H91</f>
        <v>0</v>
      </c>
      <c r="I92" s="407" t="str">
        <f>'GST 지식재산권 관리현황_요약본'!I91</f>
        <v>제40류, GLOBAL STANDARD TECHNOLOGY</v>
      </c>
      <c r="J92" s="406">
        <f>'GST 지식재산권 관리현황_요약본'!J91</f>
        <v>0</v>
      </c>
      <c r="K92" s="407">
        <f>'GST 지식재산권 관리현황_요약본'!K91</f>
        <v>0</v>
      </c>
      <c r="L92" s="408" t="str">
        <f>'GST 지식재산권 관리현황_요약본'!L91</f>
        <v>유니스특허</v>
      </c>
      <c r="M92" s="409"/>
      <c r="N92" s="405"/>
      <c r="O92" s="445"/>
      <c r="P92" s="445"/>
      <c r="Q92" s="446"/>
      <c r="R92" s="409"/>
      <c r="S92" s="405"/>
      <c r="T92" s="445"/>
      <c r="U92" s="445"/>
      <c r="V92" s="446"/>
      <c r="W92" s="409"/>
      <c r="X92" s="405"/>
      <c r="Y92" s="445"/>
      <c r="Z92" s="445"/>
      <c r="AA92" s="446"/>
      <c r="AB92" s="411"/>
    </row>
    <row r="93" spans="1:28" ht="20.100000000000001" customHeight="1">
      <c r="A93" s="405">
        <f>'GST 지식재산권 관리현황_요약본'!A92</f>
        <v>88</v>
      </c>
      <c r="B93" s="405" t="str">
        <f>'GST 지식재산권 관리현황_요약본'!B92</f>
        <v>특허</v>
      </c>
      <c r="C93" s="405" t="str">
        <f>'GST 지식재산권 관리현황_요약본'!C92</f>
        <v>거절</v>
      </c>
      <c r="D93" s="405" t="str">
        <f>'GST 지식재산권 관리현황_요약본'!D92</f>
        <v>국내</v>
      </c>
      <c r="E93" s="406">
        <f>'GST 지식재산권 관리현황_요약본'!E92</f>
        <v>41367</v>
      </c>
      <c r="F93" s="405" t="str">
        <f>'GST 지식재산권 관리현황_요약본'!F92</f>
        <v>2013-0036189</v>
      </c>
      <c r="G93" s="406">
        <f>'GST 지식재산권 관리현황_요약본'!G92</f>
        <v>0</v>
      </c>
      <c r="H93" s="405">
        <f>'GST 지식재산권 관리현황_요약본'!H92</f>
        <v>0</v>
      </c>
      <c r="I93" s="407" t="str">
        <f>'GST 지식재산권 관리현황_요약본'!I92</f>
        <v>공정 가스 정화장치를 구비한 누출가스 자동 제어 시스템</v>
      </c>
      <c r="J93" s="406">
        <f>'GST 지식재산권 관리현황_요약본'!J92</f>
        <v>0</v>
      </c>
      <c r="K93" s="407" t="str">
        <f>'GST 지식재산권 관리현황_요약본'!K92</f>
        <v>장순기/김종철/채명기</v>
      </c>
      <c r="L93" s="408" t="str">
        <f>'GST 지식재산권 관리현황_요약본'!L92</f>
        <v>다인특허</v>
      </c>
      <c r="M93" s="409"/>
      <c r="N93" s="405"/>
      <c r="O93" s="445"/>
      <c r="P93" s="445"/>
      <c r="Q93" s="446"/>
      <c r="R93" s="409"/>
      <c r="S93" s="405"/>
      <c r="T93" s="445"/>
      <c r="U93" s="445"/>
      <c r="V93" s="446"/>
      <c r="W93" s="409"/>
      <c r="X93" s="405"/>
      <c r="Y93" s="445"/>
      <c r="Z93" s="445"/>
      <c r="AA93" s="446"/>
      <c r="AB93" s="411"/>
    </row>
    <row r="94" spans="1:28" ht="20.100000000000001" customHeight="1">
      <c r="A94" s="380" t="e">
        <f>'GST 지식재산권 관리현황_요약본'!A93</f>
        <v>#REF!</v>
      </c>
      <c r="B94" s="380" t="e">
        <f>'GST 지식재산권 관리현황_요약본'!B93</f>
        <v>#REF!</v>
      </c>
      <c r="C94" s="380" t="e">
        <f>'GST 지식재산권 관리현황_요약본'!C93</f>
        <v>#REF!</v>
      </c>
      <c r="D94" s="380" t="e">
        <f>'GST 지식재산권 관리현황_요약본'!D93</f>
        <v>#REF!</v>
      </c>
      <c r="E94" s="381" t="e">
        <f>'GST 지식재산권 관리현황_요약본'!E93</f>
        <v>#REF!</v>
      </c>
      <c r="F94" s="380" t="e">
        <f>'GST 지식재산권 관리현황_요약본'!F93</f>
        <v>#REF!</v>
      </c>
      <c r="G94" s="475" t="e">
        <f>'GST 지식재산권 관리현황_요약본'!G93</f>
        <v>#REF!</v>
      </c>
      <c r="H94" s="380" t="e">
        <f>'GST 지식재산권 관리현황_요약본'!H93</f>
        <v>#REF!</v>
      </c>
      <c r="I94" s="382" t="e">
        <f>'GST 지식재산권 관리현황_요약본'!I93</f>
        <v>#REF!</v>
      </c>
      <c r="J94" s="381" t="e">
        <f>'GST 지식재산권 관리현황_요약본'!J93</f>
        <v>#REF!</v>
      </c>
      <c r="K94" s="382" t="e">
        <f>'GST 지식재산권 관리현황_요약본'!K93</f>
        <v>#REF!</v>
      </c>
      <c r="L94" s="388" t="e">
        <f>'GST 지식재산권 관리현황_요약본'!L93</f>
        <v>#REF!</v>
      </c>
      <c r="M94" s="392"/>
      <c r="N94" s="386"/>
      <c r="O94" s="435"/>
      <c r="P94" s="435"/>
      <c r="Q94" s="436"/>
      <c r="R94" s="392"/>
      <c r="S94" s="386"/>
      <c r="T94" s="435"/>
      <c r="U94" s="435"/>
      <c r="V94" s="436"/>
      <c r="W94" s="392"/>
      <c r="X94" s="386"/>
      <c r="Y94" s="435"/>
      <c r="Z94" s="435"/>
      <c r="AA94" s="436"/>
      <c r="AB94" s="394"/>
    </row>
    <row r="95" spans="1:28" ht="20.100000000000001" customHeight="1">
      <c r="A95" s="405">
        <f>'GST 지식재산권 관리현황_요약본'!A94</f>
        <v>90</v>
      </c>
      <c r="B95" s="405" t="str">
        <f>'GST 지식재산권 관리현황_요약본'!B94</f>
        <v>특허</v>
      </c>
      <c r="C95" s="405" t="str">
        <f>'GST 지식재산권 관리현황_요약본'!C94</f>
        <v>거절</v>
      </c>
      <c r="D95" s="405" t="str">
        <f>'GST 지식재산권 관리현황_요약본'!D94</f>
        <v>국내</v>
      </c>
      <c r="E95" s="406">
        <f>'GST 지식재산권 관리현황_요약본'!E94</f>
        <v>41422</v>
      </c>
      <c r="F95" s="405" t="str">
        <f>'GST 지식재산권 관리현황_요약본'!F94</f>
        <v>2013-0060103</v>
      </c>
      <c r="G95" s="406">
        <f>'GST 지식재산권 관리현황_요약본'!G94</f>
        <v>0</v>
      </c>
      <c r="H95" s="405">
        <f>'GST 지식재산권 관리현황_요약본'!H94</f>
        <v>0</v>
      </c>
      <c r="I95" s="407" t="str">
        <f>'GST 지식재산권 관리현황_요약본'!I94</f>
        <v>공정 가스 정화장치를 구비한 누출가스 자동 제어 시스템</v>
      </c>
      <c r="J95" s="406">
        <f>'GST 지식재산권 관리현황_요약본'!J94</f>
        <v>0</v>
      </c>
      <c r="K95" s="407" t="str">
        <f>'GST 지식재산권 관리현황_요약본'!K94</f>
        <v>장순기/김종철/채명기</v>
      </c>
      <c r="L95" s="408" t="str">
        <f>'GST 지식재산권 관리현황_요약본'!L94</f>
        <v>다인특허</v>
      </c>
      <c r="M95" s="409"/>
      <c r="N95" s="405"/>
      <c r="O95" s="445"/>
      <c r="P95" s="445"/>
      <c r="Q95" s="446"/>
      <c r="R95" s="409"/>
      <c r="S95" s="405"/>
      <c r="T95" s="445"/>
      <c r="U95" s="445"/>
      <c r="V95" s="446"/>
      <c r="W95" s="409"/>
      <c r="X95" s="405"/>
      <c r="Y95" s="445"/>
      <c r="Z95" s="445"/>
      <c r="AA95" s="446"/>
      <c r="AB95" s="411"/>
    </row>
    <row r="96" spans="1:28" ht="20.100000000000001" customHeight="1">
      <c r="A96" s="405">
        <f>'GST 지식재산권 관리현황_요약본'!A95</f>
        <v>91</v>
      </c>
      <c r="B96" s="405" t="str">
        <f>'GST 지식재산권 관리현황_요약본'!B95</f>
        <v>특허</v>
      </c>
      <c r="C96" s="405" t="str">
        <f>'GST 지식재산권 관리현황_요약본'!C95</f>
        <v>거절</v>
      </c>
      <c r="D96" s="405" t="str">
        <f>'GST 지식재산권 관리현황_요약본'!D95</f>
        <v>국내</v>
      </c>
      <c r="E96" s="406">
        <f>'GST 지식재산권 관리현황_요약본'!E95</f>
        <v>41425</v>
      </c>
      <c r="F96" s="405" t="str">
        <f>'GST 지식재산권 관리현황_요약본'!F95</f>
        <v>2013-0062312</v>
      </c>
      <c r="G96" s="406">
        <f>'GST 지식재산권 관리현황_요약본'!G95</f>
        <v>0</v>
      </c>
      <c r="H96" s="405">
        <f>'GST 지식재산권 관리현황_요약본'!H95</f>
        <v>0</v>
      </c>
      <c r="I96" s="407" t="str">
        <f>'GST 지식재산권 관리현황_요약본'!I95</f>
        <v>폐가스 정화처리용 부산물 제거유닛 및 이를 포함한 폐가스 정화처리장치</v>
      </c>
      <c r="J96" s="406">
        <f>'GST 지식재산권 관리현황_요약본'!J95</f>
        <v>0</v>
      </c>
      <c r="K96" s="407" t="str">
        <f>'GST 지식재산권 관리현황_요약본'!K95</f>
        <v>노완기/이성욱</v>
      </c>
      <c r="L96" s="408" t="str">
        <f>'GST 지식재산권 관리현황_요약본'!L95</f>
        <v>다인특허</v>
      </c>
      <c r="M96" s="409"/>
      <c r="N96" s="405"/>
      <c r="O96" s="445"/>
      <c r="P96" s="445"/>
      <c r="Q96" s="446"/>
      <c r="R96" s="409"/>
      <c r="S96" s="405"/>
      <c r="T96" s="445"/>
      <c r="U96" s="445"/>
      <c r="V96" s="446"/>
      <c r="W96" s="409"/>
      <c r="X96" s="405"/>
      <c r="Y96" s="445"/>
      <c r="Z96" s="445"/>
      <c r="AA96" s="446"/>
      <c r="AB96" s="411"/>
    </row>
    <row r="97" spans="1:28" ht="20.100000000000001" customHeight="1">
      <c r="A97" s="405">
        <f>'GST 지식재산권 관리현황_요약본'!A96</f>
        <v>92</v>
      </c>
      <c r="B97" s="405" t="str">
        <f>'GST 지식재산권 관리현황_요약본'!B96</f>
        <v>특허</v>
      </c>
      <c r="C97" s="405" t="str">
        <f>'GST 지식재산권 관리현황_요약본'!C96</f>
        <v>포기</v>
      </c>
      <c r="D97" s="405" t="str">
        <f>'GST 지식재산권 관리현황_요약본'!D96</f>
        <v>국내</v>
      </c>
      <c r="E97" s="406">
        <f>'GST 지식재산권 관리현황_요약본'!E96</f>
        <v>41677</v>
      </c>
      <c r="F97" s="405" t="str">
        <f>'GST 지식재산권 관리현황_요약본'!F96</f>
        <v>10-2014-0014124</v>
      </c>
      <c r="G97" s="406">
        <f>'GST 지식재산권 관리현황_요약본'!G96</f>
        <v>0</v>
      </c>
      <c r="H97" s="405">
        <f>'GST 지식재산권 관리현황_요약본'!H96</f>
        <v>0</v>
      </c>
      <c r="I97" s="407" t="str">
        <f>'GST 지식재산권 관리현황_요약본'!I96</f>
        <v>보조진공수단이 구비된 반도체공정설비용 배기라인</v>
      </c>
      <c r="J97" s="406">
        <f>'GST 지식재산권 관리현황_요약본'!J96</f>
        <v>0</v>
      </c>
      <c r="K97" s="407" t="str">
        <f>'GST 지식재산권 관리현황_요약본'!K96</f>
        <v>전동근, 모선희, 진용호, 신현욱</v>
      </c>
      <c r="L97" s="408" t="str">
        <f>'GST 지식재산권 관리현황_요약본'!L96</f>
        <v>유니스특허</v>
      </c>
      <c r="M97" s="409"/>
      <c r="N97" s="405"/>
      <c r="O97" s="445"/>
      <c r="P97" s="445"/>
      <c r="Q97" s="446"/>
      <c r="R97" s="409"/>
      <c r="S97" s="405"/>
      <c r="T97" s="445"/>
      <c r="U97" s="445"/>
      <c r="V97" s="446"/>
      <c r="W97" s="409"/>
      <c r="X97" s="405"/>
      <c r="Y97" s="445"/>
      <c r="Z97" s="445"/>
      <c r="AA97" s="446"/>
      <c r="AB97" s="411"/>
    </row>
    <row r="98" spans="1:28" ht="20.100000000000001" customHeight="1">
      <c r="A98" s="405">
        <f>'GST 지식재산권 관리현황_요약본'!A97</f>
        <v>93</v>
      </c>
      <c r="B98" s="405" t="str">
        <f>'GST 지식재산권 관리현황_요약본'!B97</f>
        <v>특허</v>
      </c>
      <c r="C98" s="405" t="str">
        <f>'GST 지식재산권 관리현황_요약본'!C97</f>
        <v>포기</v>
      </c>
      <c r="D98" s="405" t="str">
        <f>'GST 지식재산권 관리현황_요약본'!D97</f>
        <v>국내</v>
      </c>
      <c r="E98" s="406">
        <f>'GST 지식재산권 관리현황_요약본'!E97</f>
        <v>41677</v>
      </c>
      <c r="F98" s="405" t="str">
        <f>'GST 지식재산권 관리현황_요약본'!F97</f>
        <v>10-2014-0014125</v>
      </c>
      <c r="G98" s="406">
        <f>'GST 지식재산권 관리현황_요약본'!G97</f>
        <v>0</v>
      </c>
      <c r="H98" s="405">
        <f>'GST 지식재산권 관리현황_요약본'!H97</f>
        <v>0</v>
      </c>
      <c r="I98" s="407" t="str">
        <f>'GST 지식재산권 관리현황_요약본'!I97</f>
        <v>보조진공수단이 구비된 스크러버</v>
      </c>
      <c r="J98" s="406">
        <f>'GST 지식재산권 관리현황_요약본'!J97</f>
        <v>0</v>
      </c>
      <c r="K98" s="407" t="str">
        <f>'GST 지식재산권 관리현황_요약본'!K97</f>
        <v>전동근, 모선희, 진용호, 신현욱, 김원기, 문규동</v>
      </c>
      <c r="L98" s="408" t="str">
        <f>'GST 지식재산권 관리현황_요약본'!L97</f>
        <v>유니스특허</v>
      </c>
      <c r="M98" s="409"/>
      <c r="N98" s="405"/>
      <c r="O98" s="445"/>
      <c r="P98" s="445"/>
      <c r="Q98" s="446"/>
      <c r="R98" s="409"/>
      <c r="S98" s="405"/>
      <c r="T98" s="445"/>
      <c r="U98" s="445"/>
      <c r="V98" s="446"/>
      <c r="W98" s="409"/>
      <c r="X98" s="405"/>
      <c r="Y98" s="445"/>
      <c r="Z98" s="445"/>
      <c r="AA98" s="446"/>
      <c r="AB98" s="411"/>
    </row>
    <row r="99" spans="1:28" ht="20.100000000000001" customHeight="1">
      <c r="A99" s="405">
        <f>'GST 지식재산권 관리현황_요약본'!A98</f>
        <v>94</v>
      </c>
      <c r="B99" s="405" t="str">
        <f>'GST 지식재산권 관리현황_요약본'!B98</f>
        <v>특허</v>
      </c>
      <c r="C99" s="405" t="str">
        <f>'GST 지식재산권 관리현황_요약본'!C98</f>
        <v>포기</v>
      </c>
      <c r="D99" s="405" t="str">
        <f>'GST 지식재산권 관리현황_요약본'!D98</f>
        <v>국내</v>
      </c>
      <c r="E99" s="406">
        <f>'GST 지식재산권 관리현황_요약본'!E98</f>
        <v>41677</v>
      </c>
      <c r="F99" s="405" t="str">
        <f>'GST 지식재산권 관리현황_요약본'!F98</f>
        <v>10-2014-0014126</v>
      </c>
      <c r="G99" s="406">
        <f>'GST 지식재산권 관리현황_요약본'!G98</f>
        <v>0</v>
      </c>
      <c r="H99" s="405">
        <f>'GST 지식재산권 관리현황_요약본'!H98</f>
        <v>0</v>
      </c>
      <c r="I99" s="407" t="str">
        <f>'GST 지식재산권 관리현황_요약본'!I98</f>
        <v>습식세정기능을 가지는 수봉식 진공펌프</v>
      </c>
      <c r="J99" s="406">
        <f>'GST 지식재산권 관리현황_요약본'!J98</f>
        <v>0</v>
      </c>
      <c r="K99" s="407" t="str">
        <f>'GST 지식재산권 관리현황_요약본'!K98</f>
        <v>전동근, 모선희, 진용호, 신현욱, 김원기, 문규동</v>
      </c>
      <c r="L99" s="408" t="str">
        <f>'GST 지식재산권 관리현황_요약본'!L98</f>
        <v>유니스특허</v>
      </c>
      <c r="M99" s="409"/>
      <c r="N99" s="405"/>
      <c r="O99" s="445"/>
      <c r="P99" s="445"/>
      <c r="Q99" s="446"/>
      <c r="R99" s="409"/>
      <c r="S99" s="405"/>
      <c r="T99" s="445"/>
      <c r="U99" s="445"/>
      <c r="V99" s="446"/>
      <c r="W99" s="409"/>
      <c r="X99" s="405"/>
      <c r="Y99" s="445"/>
      <c r="Z99" s="445"/>
      <c r="AA99" s="446"/>
      <c r="AB99" s="411"/>
    </row>
    <row r="100" spans="1:28" ht="20.100000000000001" customHeight="1">
      <c r="A100" s="380">
        <f>'GST 지식재산권 관리현황_요약본'!A99</f>
        <v>95</v>
      </c>
      <c r="B100" s="380" t="str">
        <f>'GST 지식재산권 관리현황_요약본'!B99</f>
        <v>특허</v>
      </c>
      <c r="C100" s="380" t="str">
        <f>'GST 지식재산권 관리현황_요약본'!C99</f>
        <v>등록</v>
      </c>
      <c r="D100" s="380" t="str">
        <f>'GST 지식재산권 관리현황_요약본'!D99</f>
        <v>국내</v>
      </c>
      <c r="E100" s="381">
        <f>'GST 지식재산권 관리현황_요약본'!E99</f>
        <v>41712</v>
      </c>
      <c r="F100" s="380" t="str">
        <f>'GST 지식재산권 관리현황_요약본'!F99</f>
        <v>2014-0030247</v>
      </c>
      <c r="G100" s="381">
        <f>'GST 지식재산권 관리현황_요약본'!G99</f>
        <v>42341</v>
      </c>
      <c r="H100" s="380" t="str">
        <f>'GST 지식재산권 관리현황_요약본'!H99</f>
        <v>10-1576212</v>
      </c>
      <c r="I100" s="382" t="str">
        <f>'GST 지식재산권 관리현황_요약본'!I99</f>
        <v>사전 수처리 기능을 가지는 스크러버</v>
      </c>
      <c r="J100" s="381">
        <f>'GST 지식재산권 관리현황_요약본'!J99</f>
        <v>49017</v>
      </c>
      <c r="K100" s="382" t="str">
        <f>'GST 지식재산권 관리현황_요약본'!K99</f>
        <v>박상준 / 채명기 /장순기</v>
      </c>
      <c r="L100" s="388" t="str">
        <f>'GST 지식재산권 관리현황_요약본'!L99</f>
        <v>유니스특허</v>
      </c>
      <c r="M100" s="392" t="s">
        <v>1838</v>
      </c>
      <c r="N100" s="496">
        <v>44501</v>
      </c>
      <c r="O100" s="435">
        <v>229600</v>
      </c>
      <c r="P100" s="435">
        <v>30000</v>
      </c>
      <c r="Q100" s="436">
        <f>O100+(P100*1.1)</f>
        <v>262600</v>
      </c>
      <c r="R100" s="392"/>
      <c r="S100" s="386"/>
      <c r="T100" s="435"/>
      <c r="U100" s="435"/>
      <c r="V100" s="436"/>
      <c r="W100" s="392"/>
      <c r="X100" s="386"/>
      <c r="Y100" s="435"/>
      <c r="Z100" s="435"/>
      <c r="AA100" s="436"/>
      <c r="AB100" s="393"/>
    </row>
    <row r="101" spans="1:28" ht="20.100000000000001" customHeight="1">
      <c r="A101" s="405">
        <f>'GST 지식재산권 관리현황_요약본'!A100</f>
        <v>96</v>
      </c>
      <c r="B101" s="405" t="str">
        <f>'GST 지식재산권 관리현황_요약본'!B100</f>
        <v>특허</v>
      </c>
      <c r="C101" s="405" t="str">
        <f>'GST 지식재산권 관리현황_요약본'!C100</f>
        <v>포기</v>
      </c>
      <c r="D101" s="405" t="str">
        <f>'GST 지식재산권 관리현황_요약본'!D100</f>
        <v>국내</v>
      </c>
      <c r="E101" s="406">
        <f>'GST 지식재산권 관리현황_요약본'!E100</f>
        <v>41820</v>
      </c>
      <c r="F101" s="405" t="str">
        <f>'GST 지식재산권 관리현황_요약본'!F100</f>
        <v>10-2014-0081047</v>
      </c>
      <c r="G101" s="406">
        <f>'GST 지식재산권 관리현황_요약본'!G100</f>
        <v>0</v>
      </c>
      <c r="H101" s="405">
        <f>'GST 지식재산권 관리현황_요약본'!H100</f>
        <v>0</v>
      </c>
      <c r="I101" s="407" t="str">
        <f>'GST 지식재산권 관리현황_요약본'!I100</f>
        <v>반응기 내벽에 수막이 형성되는 스크러버</v>
      </c>
      <c r="J101" s="406">
        <f>'GST 지식재산권 관리현황_요약본'!J100</f>
        <v>0</v>
      </c>
      <c r="K101" s="407" t="str">
        <f>'GST 지식재산권 관리현황_요약본'!K100</f>
        <v>박상준,전동근,이기용,장순기,모선희</v>
      </c>
      <c r="L101" s="408" t="str">
        <f>'GST 지식재산권 관리현황_요약본'!L100</f>
        <v>유니스특허</v>
      </c>
      <c r="M101" s="409"/>
      <c r="N101" s="405"/>
      <c r="O101" s="445"/>
      <c r="P101" s="445"/>
      <c r="Q101" s="446"/>
      <c r="R101" s="409"/>
      <c r="S101" s="405"/>
      <c r="T101" s="445"/>
      <c r="U101" s="445"/>
      <c r="V101" s="446"/>
      <c r="W101" s="409"/>
      <c r="X101" s="405"/>
      <c r="Y101" s="445"/>
      <c r="Z101" s="445"/>
      <c r="AA101" s="446"/>
      <c r="AB101" s="411"/>
    </row>
    <row r="102" spans="1:28" ht="20.100000000000001" customHeight="1">
      <c r="A102" s="405">
        <f>'GST 지식재산권 관리현황_요약본'!A101</f>
        <v>97</v>
      </c>
      <c r="B102" s="405" t="str">
        <f>'GST 지식재산권 관리현황_요약본'!B101</f>
        <v>특허</v>
      </c>
      <c r="C102" s="405" t="str">
        <f>'GST 지식재산권 관리현황_요약본'!C101</f>
        <v>거절</v>
      </c>
      <c r="D102" s="405" t="str">
        <f>'GST 지식재산권 관리현황_요약본'!D101</f>
        <v>국내</v>
      </c>
      <c r="E102" s="406">
        <f>'GST 지식재산권 관리현황_요약본'!E101</f>
        <v>41820</v>
      </c>
      <c r="F102" s="405" t="str">
        <f>'GST 지식재산권 관리현황_요약본'!F101</f>
        <v>10-2014-0081046</v>
      </c>
      <c r="G102" s="406">
        <f>'GST 지식재산권 관리현황_요약본'!G101</f>
        <v>0</v>
      </c>
      <c r="H102" s="405">
        <f>'GST 지식재산권 관리현황_요약본'!H101</f>
        <v>0</v>
      </c>
      <c r="I102" s="407" t="str">
        <f>'GST 지식재산권 관리현황_요약본'!I101</f>
        <v>예열기능을 가지는 스크러버</v>
      </c>
      <c r="J102" s="406">
        <f>'GST 지식재산권 관리현황_요약본'!J101</f>
        <v>0</v>
      </c>
      <c r="K102" s="407" t="str">
        <f>'GST 지식재산권 관리현황_요약본'!K101</f>
        <v>박상준, 전동근, 이기용, 김종철, 모선희</v>
      </c>
      <c r="L102" s="408" t="str">
        <f>'GST 지식재산권 관리현황_요약본'!L101</f>
        <v>유니스특허</v>
      </c>
      <c r="M102" s="409"/>
      <c r="N102" s="405"/>
      <c r="O102" s="445"/>
      <c r="P102" s="445"/>
      <c r="Q102" s="446"/>
      <c r="R102" s="409"/>
      <c r="S102" s="405"/>
      <c r="T102" s="445"/>
      <c r="U102" s="445"/>
      <c r="V102" s="446"/>
      <c r="W102" s="409"/>
      <c r="X102" s="405"/>
      <c r="Y102" s="445"/>
      <c r="Z102" s="445"/>
      <c r="AA102" s="446"/>
      <c r="AB102" s="411"/>
    </row>
    <row r="103" spans="1:28" ht="20.100000000000001" customHeight="1">
      <c r="A103" s="380">
        <f>'GST 지식재산권 관리현황_요약본'!A102</f>
        <v>98</v>
      </c>
      <c r="B103" s="380" t="str">
        <f>'GST 지식재산권 관리현황_요약본'!B102</f>
        <v>특허</v>
      </c>
      <c r="C103" s="380" t="str">
        <f>'GST 지식재산권 관리현황_요약본'!C102</f>
        <v>포기</v>
      </c>
      <c r="D103" s="380" t="str">
        <f>'GST 지식재산권 관리현황_요약본'!D102</f>
        <v>국내</v>
      </c>
      <c r="E103" s="381">
        <f>'GST 지식재산권 관리현황_요약본'!E102</f>
        <v>41989</v>
      </c>
      <c r="F103" s="380" t="str">
        <f>'GST 지식재산권 관리현황_요약본'!F102</f>
        <v>2014-0181177</v>
      </c>
      <c r="G103" s="381">
        <f>'GST 지식재산권 관리현황_요약본'!G102</f>
        <v>42545</v>
      </c>
      <c r="H103" s="380" t="str">
        <f>'GST 지식재산권 관리현황_요약본'!H102</f>
        <v>10-1635065</v>
      </c>
      <c r="I103" s="382" t="str">
        <f>'GST 지식재산권 관리현황_요약본'!I102</f>
        <v xml:space="preserve">사전 수처리 장치를 포함하는 스크러버 </v>
      </c>
      <c r="J103" s="381">
        <f>'GST 지식재산권 관리현황_요약본'!J102</f>
        <v>49294</v>
      </c>
      <c r="K103" s="382" t="str">
        <f>'GST 지식재산권 관리현황_요약본'!K102</f>
        <v>장순기, 박종민., 박진만. 박상준. 채명기. 김종윤, 이근환, 모선희., 김경민</v>
      </c>
      <c r="L103" s="388" t="str">
        <f>'GST 지식재산권 관리현황_요약본'!L102</f>
        <v>유니스특허</v>
      </c>
      <c r="M103" s="392"/>
      <c r="N103" s="386"/>
      <c r="O103" s="435"/>
      <c r="P103" s="435"/>
      <c r="Q103" s="436"/>
      <c r="R103" s="392"/>
      <c r="S103" s="386"/>
      <c r="T103" s="435"/>
      <c r="U103" s="435"/>
      <c r="V103" s="436"/>
      <c r="W103" s="392"/>
      <c r="X103" s="386"/>
      <c r="Y103" s="435"/>
      <c r="Z103" s="435"/>
      <c r="AA103" s="436"/>
      <c r="AB103" s="393"/>
    </row>
    <row r="104" spans="1:28" ht="20.100000000000001" customHeight="1">
      <c r="A104" s="380">
        <f>'GST 지식재산권 관리현황_요약본'!A103</f>
        <v>99</v>
      </c>
      <c r="B104" s="380" t="str">
        <f>'GST 지식재산권 관리현황_요약본'!B103</f>
        <v>특허</v>
      </c>
      <c r="C104" s="380" t="str">
        <f>'GST 지식재산권 관리현황_요약본'!C103</f>
        <v>등록</v>
      </c>
      <c r="D104" s="380" t="str">
        <f>'GST 지식재산권 관리현황_요약본'!D103</f>
        <v>국내</v>
      </c>
      <c r="E104" s="381">
        <f>'GST 지식재산권 관리현황_요약본'!E103</f>
        <v>41989</v>
      </c>
      <c r="F104" s="380" t="str">
        <f>'GST 지식재산권 관리현황_요약본'!F103</f>
        <v xml:space="preserve">10-2014-0181178
</v>
      </c>
      <c r="G104" s="475">
        <f>'GST 지식재산권 관리현황_요약본'!G103</f>
        <v>42751</v>
      </c>
      <c r="H104" s="380" t="str">
        <f>'GST 지식재산권 관리현황_요약본'!H103</f>
        <v>10-1698417</v>
      </c>
      <c r="I104" s="382" t="str">
        <f>'GST 지식재산권 관리현황_요약본'!I103</f>
        <v>반응기 내부에 수막이 형성되는 플라즈마 버너용 스크러버</v>
      </c>
      <c r="J104" s="381">
        <f>'GST 지식재산권 관리현황_요약본'!J103</f>
        <v>0</v>
      </c>
      <c r="K104" s="382" t="str">
        <f>'GST 지식재산권 관리현황_요약본'!K103</f>
        <v>박상준, 전동근, 이기용, 신현욱</v>
      </c>
      <c r="L104" s="388" t="str">
        <f>'GST 지식재산권 관리현황_요약본'!L103</f>
        <v>유니스특허</v>
      </c>
      <c r="M104" s="392" t="s">
        <v>1840</v>
      </c>
      <c r="N104" s="496">
        <v>44539</v>
      </c>
      <c r="O104" s="435">
        <v>43400</v>
      </c>
      <c r="P104" s="435">
        <v>30000</v>
      </c>
      <c r="Q104" s="436">
        <f>O104+(P104*1.1)</f>
        <v>76400</v>
      </c>
      <c r="R104" s="392"/>
      <c r="S104" s="386"/>
      <c r="T104" s="435"/>
      <c r="U104" s="435"/>
      <c r="V104" s="436"/>
      <c r="W104" s="392"/>
      <c r="X104" s="386"/>
      <c r="Y104" s="435"/>
      <c r="Z104" s="435"/>
      <c r="AA104" s="436"/>
      <c r="AB104" s="394"/>
    </row>
    <row r="105" spans="1:28" ht="20.100000000000001" customHeight="1">
      <c r="A105" s="380">
        <f>'GST 지식재산권 관리현황_요약본'!A104</f>
        <v>100</v>
      </c>
      <c r="B105" s="380" t="str">
        <f>'GST 지식재산권 관리현황_요약본'!B104</f>
        <v>특허</v>
      </c>
      <c r="C105" s="380" t="str">
        <f>'GST 지식재산권 관리현황_요약본'!C104</f>
        <v>등록</v>
      </c>
      <c r="D105" s="380" t="str">
        <f>'GST 지식재산권 관리현황_요약본'!D104</f>
        <v>국내</v>
      </c>
      <c r="E105" s="381">
        <f>'GST 지식재산권 관리현황_요약본'!E104</f>
        <v>42004</v>
      </c>
      <c r="F105" s="380" t="str">
        <f>'GST 지식재산권 관리현황_요약본'!F104</f>
        <v>10-2014-0195598</v>
      </c>
      <c r="G105" s="381">
        <f>'GST 지식재산권 관리현황_요약본'!G104</f>
        <v>42545</v>
      </c>
      <c r="H105" s="380" t="str">
        <f>'GST 지식재산권 관리현황_요약본'!H104</f>
        <v>10-1635064</v>
      </c>
      <c r="I105" s="382" t="str">
        <f>'GST 지식재산권 관리현황_요약본'!I104</f>
        <v>스크러버의 버너</v>
      </c>
      <c r="J105" s="381">
        <f>'GST 지식재산권 관리현황_요약본'!J104</f>
        <v>49309</v>
      </c>
      <c r="K105" s="382" t="str">
        <f>'GST 지식재산권 관리현황_요약본'!K104</f>
        <v>전동근,이성욱,채명기,신현욱</v>
      </c>
      <c r="L105" s="388" t="str">
        <f>'GST 지식재산권 관리현황_요약본'!L104</f>
        <v>유니스특허</v>
      </c>
      <c r="M105" s="392" t="s">
        <v>1815</v>
      </c>
      <c r="N105" s="496">
        <v>44308</v>
      </c>
      <c r="O105" s="435">
        <v>89600</v>
      </c>
      <c r="P105" s="435">
        <v>30000</v>
      </c>
      <c r="Q105" s="436">
        <f>O105+(P105*1.1)</f>
        <v>122600</v>
      </c>
      <c r="R105" s="392"/>
      <c r="S105" s="386"/>
      <c r="T105" s="435"/>
      <c r="U105" s="435"/>
      <c r="V105" s="436"/>
      <c r="W105" s="392"/>
      <c r="X105" s="386"/>
      <c r="Y105" s="435"/>
      <c r="Z105" s="435"/>
      <c r="AA105" s="436"/>
      <c r="AB105" s="393"/>
    </row>
    <row r="106" spans="1:28" ht="20.100000000000001" customHeight="1">
      <c r="A106" s="380">
        <f>'GST 지식재산권 관리현황_요약본'!A105</f>
        <v>101</v>
      </c>
      <c r="B106" s="380" t="str">
        <f>'GST 지식재산권 관리현황_요약본'!B105</f>
        <v>특허</v>
      </c>
      <c r="C106" s="380" t="str">
        <f>'GST 지식재산권 관리현황_요약본'!C105</f>
        <v>등록</v>
      </c>
      <c r="D106" s="380" t="str">
        <f>'GST 지식재산권 관리현황_요약본'!D105</f>
        <v>국내</v>
      </c>
      <c r="E106" s="381">
        <f>'GST 지식재산권 관리현황_요약본'!E105</f>
        <v>42027</v>
      </c>
      <c r="F106" s="380" t="str">
        <f>'GST 지식재산권 관리현황_요약본'!F105</f>
        <v>10-2015-0010727</v>
      </c>
      <c r="G106" s="381">
        <f>'GST 지식재산권 관리현황_요약본'!G105</f>
        <v>42621</v>
      </c>
      <c r="H106" s="380" t="str">
        <f>'GST 지식재산권 관리현황_요약본'!H105</f>
        <v>10-1657468</v>
      </c>
      <c r="I106" s="382" t="str">
        <f>'GST 지식재산권 관리현황_요약본'!I105</f>
        <v>난분해성 유해가스의 소각처리를 위한 배가스 전처리 장치 및 그 전처리장치를 이용한 배가스 전처리 방법</v>
      </c>
      <c r="J106" s="381">
        <f>'GST 지식재산권 관리현황_요약본'!J105</f>
        <v>0</v>
      </c>
      <c r="K106" s="382" t="str">
        <f>'GST 지식재산권 관리현황_요약본'!K105</f>
        <v>정종국,이기용</v>
      </c>
      <c r="L106" s="388" t="str">
        <f>'GST 지식재산권 관리현황_요약본'!L105</f>
        <v>아이퍼스</v>
      </c>
      <c r="M106" s="392" t="s">
        <v>1829</v>
      </c>
      <c r="N106" s="496">
        <v>44434</v>
      </c>
      <c r="O106" s="435">
        <v>212800</v>
      </c>
      <c r="P106" s="435">
        <v>30000</v>
      </c>
      <c r="Q106" s="436">
        <f>O106+(P106*1.1)</f>
        <v>245800</v>
      </c>
      <c r="R106" s="392"/>
      <c r="S106" s="386"/>
      <c r="T106" s="435"/>
      <c r="U106" s="435"/>
      <c r="V106" s="436"/>
      <c r="W106" s="392"/>
      <c r="X106" s="386"/>
      <c r="Y106" s="435"/>
      <c r="Z106" s="435"/>
      <c r="AA106" s="436"/>
      <c r="AB106" s="394"/>
    </row>
    <row r="107" spans="1:28" ht="20.100000000000001" customHeight="1">
      <c r="A107" s="405">
        <f>'GST 지식재산권 관리현황_요약본'!A106</f>
        <v>102</v>
      </c>
      <c r="B107" s="405" t="str">
        <f>'GST 지식재산권 관리현황_요약본'!B106</f>
        <v>특허</v>
      </c>
      <c r="C107" s="405" t="str">
        <f>'GST 지식재산권 관리현황_요약본'!C106</f>
        <v>거절</v>
      </c>
      <c r="D107" s="405" t="str">
        <f>'GST 지식재산권 관리현황_요약본'!D106</f>
        <v>국내</v>
      </c>
      <c r="E107" s="406">
        <f>'GST 지식재산권 관리현황_요약본'!E106</f>
        <v>42027</v>
      </c>
      <c r="F107" s="405" t="str">
        <f>'GST 지식재산권 관리현황_요약본'!F106</f>
        <v>10-2015-0010738</v>
      </c>
      <c r="G107" s="406">
        <f>'GST 지식재산권 관리현황_요약본'!G106</f>
        <v>0</v>
      </c>
      <c r="H107" s="405">
        <f>'GST 지식재산권 관리현황_요약본'!H106</f>
        <v>0</v>
      </c>
      <c r="I107" s="407" t="str">
        <f>'GST 지식재산권 관리현황_요약본'!I106</f>
        <v>난분해성 유해가스의 처리공정 시스템</v>
      </c>
      <c r="J107" s="406">
        <f>'GST 지식재산권 관리현황_요약본'!J106</f>
        <v>0</v>
      </c>
      <c r="K107" s="407" t="str">
        <f>'GST 지식재산권 관리현황_요약본'!K106</f>
        <v>정종국,이기용</v>
      </c>
      <c r="L107" s="408" t="str">
        <f>'GST 지식재산권 관리현황_요약본'!L106</f>
        <v>아이퍼스</v>
      </c>
      <c r="M107" s="409"/>
      <c r="N107" s="405"/>
      <c r="O107" s="445"/>
      <c r="P107" s="445"/>
      <c r="Q107" s="446"/>
      <c r="R107" s="409"/>
      <c r="S107" s="405"/>
      <c r="T107" s="445"/>
      <c r="U107" s="445"/>
      <c r="V107" s="446"/>
      <c r="W107" s="409"/>
      <c r="X107" s="405"/>
      <c r="Y107" s="445"/>
      <c r="Z107" s="445"/>
      <c r="AA107" s="446"/>
      <c r="AB107" s="411"/>
    </row>
    <row r="108" spans="1:28" ht="20.100000000000001" customHeight="1">
      <c r="A108" s="405">
        <f>'GST 지식재산권 관리현황_요약본'!A107</f>
        <v>103</v>
      </c>
      <c r="B108" s="405" t="str">
        <f>'GST 지식재산권 관리현황_요약본'!B107</f>
        <v>특허</v>
      </c>
      <c r="C108" s="405" t="str">
        <f>'GST 지식재산권 관리현황_요약본'!C107</f>
        <v>포기</v>
      </c>
      <c r="D108" s="405" t="str">
        <f>'GST 지식재산권 관리현황_요약본'!D107</f>
        <v>국외(PCT)</v>
      </c>
      <c r="E108" s="406">
        <f>'GST 지식재산권 관리현황_요약본'!E107</f>
        <v>42034</v>
      </c>
      <c r="F108" s="405" t="str">
        <f>'GST 지식재산권 관리현황_요약본'!F107</f>
        <v>PCT/KR2015/000764</v>
      </c>
      <c r="G108" s="406">
        <f>'GST 지식재산권 관리현황_요약본'!G107</f>
        <v>0</v>
      </c>
      <c r="H108" s="405">
        <f>'GST 지식재산권 관리현황_요약본'!H107</f>
        <v>0</v>
      </c>
      <c r="I108" s="407" t="str">
        <f>'GST 지식재산권 관리현황_요약본'!I107</f>
        <v>난분해성 유해가스의 소각처리를 위한 배가스 전처리 장치 및 그 전처리장치를 이용한 배가스 전처리 방법</v>
      </c>
      <c r="J108" s="406">
        <f>'GST 지식재산권 관리현황_요약본'!J107</f>
        <v>0</v>
      </c>
      <c r="K108" s="407" t="str">
        <f>'GST 지식재산권 관리현황_요약본'!K107</f>
        <v>정종국,이기용</v>
      </c>
      <c r="L108" s="408" t="str">
        <f>'GST 지식재산권 관리현황_요약본'!L107</f>
        <v>아이퍼스</v>
      </c>
      <c r="M108" s="409"/>
      <c r="N108" s="405"/>
      <c r="O108" s="445"/>
      <c r="P108" s="445"/>
      <c r="Q108" s="446"/>
      <c r="R108" s="409"/>
      <c r="S108" s="405"/>
      <c r="T108" s="445"/>
      <c r="U108" s="445"/>
      <c r="V108" s="446"/>
      <c r="W108" s="409"/>
      <c r="X108" s="405"/>
      <c r="Y108" s="445"/>
      <c r="Z108" s="445"/>
      <c r="AA108" s="446"/>
      <c r="AB108" s="411"/>
    </row>
    <row r="109" spans="1:28" ht="20.100000000000001" customHeight="1">
      <c r="A109" s="405">
        <f>'GST 지식재산권 관리현황_요약본'!A108</f>
        <v>104</v>
      </c>
      <c r="B109" s="405" t="str">
        <f>'GST 지식재산권 관리현황_요약본'!B108</f>
        <v>특허</v>
      </c>
      <c r="C109" s="405" t="str">
        <f>'GST 지식재산권 관리현황_요약본'!C108</f>
        <v>포기</v>
      </c>
      <c r="D109" s="405" t="str">
        <f>'GST 지식재산권 관리현황_요약본'!D108</f>
        <v>국외(PCT)</v>
      </c>
      <c r="E109" s="406">
        <f>'GST 지식재산권 관리현황_요약본'!E108</f>
        <v>42034</v>
      </c>
      <c r="F109" s="405" t="str">
        <f>'GST 지식재산권 관리현황_요약본'!F108</f>
        <v>PCT/KR2015/000765</v>
      </c>
      <c r="G109" s="406">
        <f>'GST 지식재산권 관리현황_요약본'!G108</f>
        <v>0</v>
      </c>
      <c r="H109" s="405">
        <f>'GST 지식재산권 관리현황_요약본'!H108</f>
        <v>0</v>
      </c>
      <c r="I109" s="407" t="str">
        <f>'GST 지식재산권 관리현황_요약본'!I108</f>
        <v>난분해성 유해가스의 처리공정 시스템</v>
      </c>
      <c r="J109" s="406">
        <f>'GST 지식재산권 관리현황_요약본'!J108</f>
        <v>0</v>
      </c>
      <c r="K109" s="407" t="str">
        <f>'GST 지식재산권 관리현황_요약본'!K108</f>
        <v>정종국,이기용</v>
      </c>
      <c r="L109" s="408" t="str">
        <f>'GST 지식재산권 관리현황_요약본'!L108</f>
        <v>아이퍼스</v>
      </c>
      <c r="M109" s="409"/>
      <c r="N109" s="405"/>
      <c r="O109" s="445"/>
      <c r="P109" s="445"/>
      <c r="Q109" s="446"/>
      <c r="R109" s="409"/>
      <c r="S109" s="405"/>
      <c r="T109" s="445"/>
      <c r="U109" s="445"/>
      <c r="V109" s="446"/>
      <c r="W109" s="409"/>
      <c r="X109" s="405"/>
      <c r="Y109" s="445"/>
      <c r="Z109" s="445"/>
      <c r="AA109" s="446"/>
      <c r="AB109" s="411"/>
    </row>
    <row r="110" spans="1:28" ht="20.100000000000001" customHeight="1">
      <c r="A110" s="405">
        <f>'GST 지식재산권 관리현황_요약본'!A109</f>
        <v>105</v>
      </c>
      <c r="B110" s="405" t="str">
        <f>'GST 지식재산권 관리현황_요약본'!B109</f>
        <v>특허</v>
      </c>
      <c r="C110" s="405" t="str">
        <f>'GST 지식재산권 관리현황_요약본'!C109</f>
        <v>거절</v>
      </c>
      <c r="D110" s="405" t="str">
        <f>'GST 지식재산권 관리현황_요약본'!D109</f>
        <v>국내</v>
      </c>
      <c r="E110" s="406">
        <f>'GST 지식재산권 관리현황_요약본'!E109</f>
        <v>42044</v>
      </c>
      <c r="F110" s="405" t="str">
        <f>'GST 지식재산권 관리현황_요약본'!F109</f>
        <v>10-2015-0019624</v>
      </c>
      <c r="G110" s="406">
        <f>'GST 지식재산권 관리현황_요약본'!G109</f>
        <v>0</v>
      </c>
      <c r="H110" s="405">
        <f>'GST 지식재산권 관리현황_요약본'!H109</f>
        <v>0</v>
      </c>
      <c r="I110" s="407" t="str">
        <f>'GST 지식재산권 관리현황_요약본'!I109</f>
        <v>보조진공수단이 구비된 공정설비용 배기라인  /우선권 주장</v>
      </c>
      <c r="J110" s="406">
        <f>'GST 지식재산권 관리현황_요약본'!J109</f>
        <v>0</v>
      </c>
      <c r="K110" s="407" t="str">
        <f>'GST 지식재산권 관리현황_요약본'!K109</f>
        <v>전동근,신현욱,진용호,모선희</v>
      </c>
      <c r="L110" s="408" t="str">
        <f>'GST 지식재산권 관리현황_요약본'!L109</f>
        <v>유니스특허</v>
      </c>
      <c r="M110" s="409"/>
      <c r="N110" s="405"/>
      <c r="O110" s="445"/>
      <c r="P110" s="445"/>
      <c r="Q110" s="446"/>
      <c r="R110" s="409"/>
      <c r="S110" s="405"/>
      <c r="T110" s="445"/>
      <c r="U110" s="445"/>
      <c r="V110" s="446"/>
      <c r="W110" s="409"/>
      <c r="X110" s="405"/>
      <c r="Y110" s="445"/>
      <c r="Z110" s="445"/>
      <c r="AA110" s="446"/>
      <c r="AB110" s="411"/>
    </row>
    <row r="111" spans="1:28" ht="20.100000000000001" customHeight="1">
      <c r="A111" s="380">
        <f>'GST 지식재산권 관리현황_요약본'!A110</f>
        <v>106</v>
      </c>
      <c r="B111" s="380" t="str">
        <f>'GST 지식재산권 관리현황_요약본'!B110</f>
        <v>특허</v>
      </c>
      <c r="C111" s="380" t="str">
        <f>'GST 지식재산권 관리현황_요약본'!C110</f>
        <v>등록</v>
      </c>
      <c r="D111" s="380" t="str">
        <f>'GST 지식재산권 관리현황_요약본'!D110</f>
        <v>국내</v>
      </c>
      <c r="E111" s="381">
        <f>'GST 지식재산권 관리현황_요약본'!E110</f>
        <v>42044</v>
      </c>
      <c r="F111" s="380" t="str">
        <f>'GST 지식재산권 관리현황_요약본'!F110</f>
        <v>10-2015-0019625</v>
      </c>
      <c r="G111" s="381">
        <f>'GST 지식재산권 관리현황_요약본'!G110</f>
        <v>42563</v>
      </c>
      <c r="H111" s="380" t="str">
        <f>'GST 지식재산권 관리현황_요약본'!H110</f>
        <v>10-1640395</v>
      </c>
      <c r="I111" s="382" t="str">
        <f>'GST 지식재산권 관리현황_요약본'!I110</f>
        <v>보조진공수단이 구비된 스크러버 /우선권 주장</v>
      </c>
      <c r="J111" s="381">
        <f>'GST 지식재산권 관리현황_요약본'!J110</f>
        <v>0</v>
      </c>
      <c r="K111" s="382" t="str">
        <f>'GST 지식재산권 관리현황_요약본'!K110</f>
        <v>전동근,신현욱,진용호,김원기,문규동,모선희</v>
      </c>
      <c r="L111" s="388" t="str">
        <f>'GST 지식재산권 관리현황_요약본'!L110</f>
        <v>유니스특허</v>
      </c>
      <c r="M111" s="392"/>
      <c r="N111" s="386"/>
      <c r="O111" s="435"/>
      <c r="P111" s="435"/>
      <c r="Q111" s="436">
        <f>O111+(P111*1.1)</f>
        <v>0</v>
      </c>
      <c r="R111" s="392"/>
      <c r="S111" s="386"/>
      <c r="T111" s="435"/>
      <c r="U111" s="435"/>
      <c r="V111" s="436"/>
      <c r="W111" s="392"/>
      <c r="X111" s="386"/>
      <c r="Y111" s="435"/>
      <c r="Z111" s="435"/>
      <c r="AA111" s="436"/>
      <c r="AB111" s="393"/>
    </row>
    <row r="112" spans="1:28" ht="20.100000000000001" customHeight="1">
      <c r="A112" s="405">
        <f>'GST 지식재산권 관리현황_요약본'!A111</f>
        <v>107</v>
      </c>
      <c r="B112" s="405" t="str">
        <f>'GST 지식재산권 관리현황_요약본'!B111</f>
        <v>특허</v>
      </c>
      <c r="C112" s="405" t="str">
        <f>'GST 지식재산권 관리현황_요약본'!C111</f>
        <v>거절</v>
      </c>
      <c r="D112" s="405" t="str">
        <f>'GST 지식재산권 관리현황_요약본'!D111</f>
        <v>국내</v>
      </c>
      <c r="E112" s="406">
        <f>'GST 지식재산권 관리현황_요약본'!E111</f>
        <v>42044</v>
      </c>
      <c r="F112" s="405" t="str">
        <f>'GST 지식재산권 관리현황_요약본'!F111</f>
        <v>10-2015-0019626</v>
      </c>
      <c r="G112" s="406">
        <f>'GST 지식재산권 관리현황_요약본'!G111</f>
        <v>0</v>
      </c>
      <c r="H112" s="405">
        <f>'GST 지식재산권 관리현황_요약본'!H111</f>
        <v>0</v>
      </c>
      <c r="I112" s="407" t="str">
        <f>'GST 지식재산권 관리현황_요약본'!I111</f>
        <v>습식세정기능을 가지는 수봉식 진공펌프 /우선권 주장</v>
      </c>
      <c r="J112" s="406">
        <f>'GST 지식재산권 관리현황_요약본'!J111</f>
        <v>0</v>
      </c>
      <c r="K112" s="407" t="str">
        <f>'GST 지식재산권 관리현황_요약본'!K111</f>
        <v>전동근,신현욱,진용호,김원기,문규동,모선희</v>
      </c>
      <c r="L112" s="408" t="str">
        <f>'GST 지식재산권 관리현황_요약본'!L111</f>
        <v>유니스특허</v>
      </c>
      <c r="M112" s="409"/>
      <c r="N112" s="405"/>
      <c r="O112" s="445"/>
      <c r="P112" s="445"/>
      <c r="Q112" s="446"/>
      <c r="R112" s="409"/>
      <c r="S112" s="405"/>
      <c r="T112" s="445"/>
      <c r="U112" s="445"/>
      <c r="V112" s="446"/>
      <c r="W112" s="409"/>
      <c r="X112" s="405"/>
      <c r="Y112" s="445"/>
      <c r="Z112" s="445"/>
      <c r="AA112" s="446"/>
      <c r="AB112" s="411"/>
    </row>
    <row r="113" spans="1:28" ht="20.100000000000001" customHeight="1">
      <c r="A113" s="380">
        <f>'GST 지식재산권 관리현황_요약본'!A112</f>
        <v>108</v>
      </c>
      <c r="B113" s="380" t="str">
        <f>'GST 지식재산권 관리현황_요약본'!B112</f>
        <v>특허</v>
      </c>
      <c r="C113" s="380" t="str">
        <f>'GST 지식재산권 관리현황_요약본'!C112</f>
        <v>등록</v>
      </c>
      <c r="D113" s="380" t="str">
        <f>'GST 지식재산권 관리현황_요약본'!D112</f>
        <v>국내</v>
      </c>
      <c r="E113" s="381">
        <f>'GST 지식재산권 관리현황_요약본'!E112</f>
        <v>42066</v>
      </c>
      <c r="F113" s="380" t="str">
        <f>'GST 지식재산권 관리현황_요약본'!F112</f>
        <v>10-2015-0029723</v>
      </c>
      <c r="G113" s="381">
        <f>'GST 지식재산권 관리현황_요약본'!G112</f>
        <v>42607</v>
      </c>
      <c r="H113" s="380" t="str">
        <f>'GST 지식재산권 관리현황_요약본'!H112</f>
        <v>10-1652911</v>
      </c>
      <c r="I113" s="382" t="str">
        <f>'GST 지식재산권 관리현황_요약본'!I112</f>
        <v>스크러버의 수처리 탱크용 순환펌프</v>
      </c>
      <c r="J113" s="381">
        <f>'GST 지식재산권 관리현황_요약본'!J112</f>
        <v>0</v>
      </c>
      <c r="K113" s="382" t="str">
        <f>'GST 지식재산권 관리현황_요약본'!K112</f>
        <v>박상준,박진만,전동근,이기용</v>
      </c>
      <c r="L113" s="388" t="str">
        <f>'GST 지식재산권 관리현황_요약본'!L112</f>
        <v>유니스특허</v>
      </c>
      <c r="M113" s="392"/>
      <c r="N113" s="386"/>
      <c r="O113" s="435"/>
      <c r="P113" s="435"/>
      <c r="Q113" s="436"/>
      <c r="R113" s="392"/>
      <c r="S113" s="386"/>
      <c r="T113" s="435"/>
      <c r="U113" s="435"/>
      <c r="V113" s="436"/>
      <c r="W113" s="392"/>
      <c r="X113" s="386"/>
      <c r="Y113" s="435"/>
      <c r="Z113" s="435"/>
      <c r="AA113" s="436"/>
      <c r="AB113" s="394"/>
    </row>
    <row r="114" spans="1:28" ht="20.100000000000001" customHeight="1">
      <c r="A114" s="380">
        <f>'GST 지식재산권 관리현황_요약본'!A113</f>
        <v>109</v>
      </c>
      <c r="B114" s="380" t="str">
        <f>'GST 지식재산권 관리현황_요약본'!B113</f>
        <v>특허</v>
      </c>
      <c r="C114" s="380" t="str">
        <f>'GST 지식재산권 관리현황_요약본'!C113</f>
        <v>포기</v>
      </c>
      <c r="D114" s="380" t="str">
        <f>'GST 지식재산권 관리현황_요약본'!D113</f>
        <v>국내</v>
      </c>
      <c r="E114" s="381">
        <f>'GST 지식재산권 관리현황_요약본'!E113</f>
        <v>42083</v>
      </c>
      <c r="F114" s="380" t="str">
        <f>'GST 지식재산권 관리현황_요약본'!F113</f>
        <v>10-2015-0039052</v>
      </c>
      <c r="G114" s="381">
        <f>'GST 지식재산권 관리현황_요약본'!G113</f>
        <v>42650</v>
      </c>
      <c r="H114" s="380" t="str">
        <f>'GST 지식재산권 관리현황_요약본'!H113</f>
        <v>10-1666069</v>
      </c>
      <c r="I114" s="382" t="str">
        <f>'GST 지식재산권 관리현황_요약본'!I113</f>
        <v>반도체 폐가스 처리용 스크러버의 출력 저감방법 및 장치</v>
      </c>
      <c r="J114" s="381">
        <f>'GST 지식재산권 관리현황_요약본'!J113</f>
        <v>0</v>
      </c>
      <c r="K114" s="382" t="str">
        <f>'GST 지식재산권 관리현황_요약본'!K113</f>
        <v>김원기,전동근,문규동,진용호,이창환</v>
      </c>
      <c r="L114" s="388" t="str">
        <f>'GST 지식재산권 관리현황_요약본'!L113</f>
        <v>유니스특허</v>
      </c>
      <c r="M114" s="392"/>
      <c r="N114" s="386"/>
      <c r="O114" s="435"/>
      <c r="P114" s="435"/>
      <c r="Q114" s="436"/>
      <c r="R114" s="392"/>
      <c r="S114" s="386"/>
      <c r="T114" s="435"/>
      <c r="U114" s="435"/>
      <c r="V114" s="436"/>
      <c r="W114" s="392"/>
      <c r="X114" s="386"/>
      <c r="Y114" s="435"/>
      <c r="Z114" s="435"/>
      <c r="AA114" s="436"/>
      <c r="AB114" s="394"/>
    </row>
    <row r="115" spans="1:28" ht="20.100000000000001" customHeight="1">
      <c r="A115" s="380">
        <f>'GST 지식재산권 관리현황_요약본'!A114</f>
        <v>110</v>
      </c>
      <c r="B115" s="380" t="str">
        <f>'GST 지식재산권 관리현황_요약본'!B114</f>
        <v>특허</v>
      </c>
      <c r="C115" s="380" t="str">
        <f>'GST 지식재산권 관리현황_요약본'!C114</f>
        <v>등록</v>
      </c>
      <c r="D115" s="380" t="str">
        <f>'GST 지식재산권 관리현황_요약본'!D114</f>
        <v>국내</v>
      </c>
      <c r="E115" s="381">
        <f>'GST 지식재산권 관리현황_요약본'!E114</f>
        <v>42192</v>
      </c>
      <c r="F115" s="380" t="str">
        <f>'GST 지식재산권 관리현황_요약본'!F114</f>
        <v>10-2015-0096541</v>
      </c>
      <c r="G115" s="381">
        <f>'GST 지식재산권 관리현황_요약본'!G114</f>
        <v>42992</v>
      </c>
      <c r="H115" s="380" t="str">
        <f>'GST 지식재산권 관리현황_요약본'!H114</f>
        <v>10-1780254</v>
      </c>
      <c r="I115" s="382" t="str">
        <f>'GST 지식재산권 관리현황_요약본'!I114</f>
        <v>폐가스 정화장치용 측면화염버너장치(사이드연소 방식 버너장치)</v>
      </c>
      <c r="J115" s="381">
        <f>'GST 지식재산권 관리현황_요약본'!J114</f>
        <v>0</v>
      </c>
      <c r="K115" s="382" t="str">
        <f>'GST 지식재산권 관리현황_요약본'!K114</f>
        <v>장순기,박종민,박진만,박상준,김종윤, 성창현,이근환,모선회,김경민</v>
      </c>
      <c r="L115" s="388" t="str">
        <f>'GST 지식재산권 관리현황_요약본'!L114</f>
        <v>유니스특허</v>
      </c>
      <c r="M115" s="392" t="s">
        <v>1826</v>
      </c>
      <c r="N115" s="496">
        <v>44434</v>
      </c>
      <c r="O115" s="435">
        <v>135800</v>
      </c>
      <c r="P115" s="435">
        <v>30000</v>
      </c>
      <c r="Q115" s="436">
        <f>O115+(P115*1.1)</f>
        <v>168800</v>
      </c>
      <c r="R115" s="392"/>
      <c r="S115" s="386"/>
      <c r="T115" s="435"/>
      <c r="U115" s="435"/>
      <c r="V115" s="436"/>
      <c r="W115" s="392"/>
      <c r="X115" s="386"/>
      <c r="Y115" s="435"/>
      <c r="Z115" s="435"/>
      <c r="AA115" s="436"/>
      <c r="AB115" s="394"/>
    </row>
    <row r="116" spans="1:28" ht="20.100000000000001" customHeight="1">
      <c r="A116" s="380">
        <f>'GST 지식재산권 관리현황_요약본'!A115</f>
        <v>111</v>
      </c>
      <c r="B116" s="380" t="str">
        <f>'GST 지식재산권 관리현황_요약본'!B115</f>
        <v>특허</v>
      </c>
      <c r="C116" s="380" t="str">
        <f>'GST 지식재산권 관리현황_요약본'!C115</f>
        <v>등록</v>
      </c>
      <c r="D116" s="380" t="str">
        <f>'GST 지식재산권 관리현황_요약본'!D115</f>
        <v>국내</v>
      </c>
      <c r="E116" s="381">
        <f>'GST 지식재산권 관리현황_요약본'!E115</f>
        <v>42248</v>
      </c>
      <c r="F116" s="380" t="str">
        <f>'GST 지식재산권 관리현황_요약본'!F115</f>
        <v>10-2015-0123691</v>
      </c>
      <c r="G116" s="381">
        <f>'GST 지식재산권 관리현황_요약본'!G115</f>
        <v>42804</v>
      </c>
      <c r="H116" s="380" t="str">
        <f>'GST 지식재산권 관리현황_요약본'!H115</f>
        <v>10-1717103</v>
      </c>
      <c r="I116" s="382" t="str">
        <f>'GST 지식재산권 관리현황_요약본'!I115</f>
        <v>전원 공급 장치와 그에 사용되는 전력제어부 및 그의 전원 제어방법</v>
      </c>
      <c r="J116" s="381">
        <f>'GST 지식재산권 관리현황_요약본'!J115</f>
        <v>0</v>
      </c>
      <c r="K116" s="382" t="str">
        <f>'GST 지식재산권 관리현황_요약본'!K115</f>
        <v>이현진,이인희</v>
      </c>
      <c r="L116" s="388" t="str">
        <f>'GST 지식재산권 관리현황_요약본'!L115</f>
        <v>유니스특허</v>
      </c>
      <c r="M116" s="392" t="s">
        <v>1772</v>
      </c>
      <c r="N116" s="496">
        <v>44223</v>
      </c>
      <c r="O116" s="435">
        <v>64000</v>
      </c>
      <c r="P116" s="435">
        <v>30000</v>
      </c>
      <c r="Q116" s="436">
        <f>O116+(P116*1.1)</f>
        <v>97000</v>
      </c>
      <c r="R116" s="392"/>
      <c r="S116" s="386"/>
      <c r="T116" s="435"/>
      <c r="U116" s="435"/>
      <c r="V116" s="436"/>
      <c r="W116" s="392"/>
      <c r="X116" s="386"/>
      <c r="Y116" s="435"/>
      <c r="Z116" s="435"/>
      <c r="AA116" s="436"/>
      <c r="AB116" s="394"/>
    </row>
    <row r="117" spans="1:28" ht="20.100000000000001" customHeight="1">
      <c r="A117" s="380">
        <f>'GST 지식재산권 관리현황_요약본'!A116</f>
        <v>112</v>
      </c>
      <c r="B117" s="380" t="str">
        <f>'GST 지식재산권 관리현황_요약본'!B116</f>
        <v>특허</v>
      </c>
      <c r="C117" s="380" t="str">
        <f>'GST 지식재산권 관리현황_요약본'!C116</f>
        <v>등록</v>
      </c>
      <c r="D117" s="380" t="str">
        <f>'GST 지식재산권 관리현황_요약본'!D116</f>
        <v>국내</v>
      </c>
      <c r="E117" s="381">
        <f>'GST 지식재산권 관리현황_요약본'!E116</f>
        <v>42251</v>
      </c>
      <c r="F117" s="380" t="str">
        <f>'GST 지식재산권 관리현황_요약본'!F116</f>
        <v>10-2015-0125530</v>
      </c>
      <c r="G117" s="475">
        <f>'GST 지식재산권 관리현황_요약본'!G116</f>
        <v>42815</v>
      </c>
      <c r="H117" s="380" t="str">
        <f>'GST 지식재산권 관리현황_요약본'!H116</f>
        <v>10-1720086</v>
      </c>
      <c r="I117" s="382" t="str">
        <f>'GST 지식재산권 관리현황_요약본'!I116</f>
        <v>통합형 반도체 폐가스 정화장치</v>
      </c>
      <c r="J117" s="381">
        <f>'GST 지식재산권 관리현황_요약본'!J116</f>
        <v>0</v>
      </c>
      <c r="K117" s="382" t="str">
        <f>'GST 지식재산권 관리현황_요약본'!K116</f>
        <v>김덕준,박상준,전동근,이기용,신현욱,문규동</v>
      </c>
      <c r="L117" s="388" t="str">
        <f>'GST 지식재산권 관리현황_요약본'!L116</f>
        <v>유니스특허</v>
      </c>
      <c r="M117" s="392" t="s">
        <v>1772</v>
      </c>
      <c r="N117" s="496">
        <v>44223</v>
      </c>
      <c r="O117" s="435">
        <v>42000</v>
      </c>
      <c r="P117" s="435">
        <v>30000</v>
      </c>
      <c r="Q117" s="436">
        <f>O117+(P117*1.1)</f>
        <v>75000</v>
      </c>
      <c r="R117" s="392"/>
      <c r="S117" s="386"/>
      <c r="T117" s="435"/>
      <c r="U117" s="435"/>
      <c r="V117" s="436"/>
      <c r="W117" s="392"/>
      <c r="X117" s="386"/>
      <c r="Y117" s="435"/>
      <c r="Z117" s="435"/>
      <c r="AA117" s="436"/>
      <c r="AB117" s="394"/>
    </row>
    <row r="118" spans="1:28" ht="20.100000000000001" customHeight="1">
      <c r="A118" s="380">
        <f>'GST 지식재산권 관리현황_요약본'!A117</f>
        <v>113</v>
      </c>
      <c r="B118" s="380" t="str">
        <f>'GST 지식재산권 관리현황_요약본'!B117</f>
        <v>특허</v>
      </c>
      <c r="C118" s="380" t="str">
        <f>'GST 지식재산권 관리현황_요약본'!C117</f>
        <v>등록</v>
      </c>
      <c r="D118" s="380" t="str">
        <f>'GST 지식재산권 관리현황_요약본'!D117</f>
        <v>국내</v>
      </c>
      <c r="E118" s="381">
        <f>'GST 지식재산권 관리현황_요약본'!E117</f>
        <v>42256</v>
      </c>
      <c r="F118" s="380" t="str">
        <f>'GST 지식재산권 관리현황_요약본'!F117</f>
        <v>10-2015-0059415</v>
      </c>
      <c r="G118" s="381">
        <f>'GST 지식재산권 관리현황_요약본'!G117</f>
        <v>42487</v>
      </c>
      <c r="H118" s="380" t="str">
        <f>'GST 지식재산권 관리현황_요약본'!H117</f>
        <v>10-1617691</v>
      </c>
      <c r="I118" s="382" t="str">
        <f>'GST 지식재산권 관리현황_요약본'!I117</f>
        <v>화학기상증착공정(CVD)으로부터 발생되는 폐가스 정화장치</v>
      </c>
      <c r="J118" s="381">
        <f>'GST 지식재산권 관리현황_요약본'!J117</f>
        <v>49427</v>
      </c>
      <c r="K118" s="382" t="str">
        <f>'GST 지식재산권 관리현황_요약본'!K117</f>
        <v>정종국,이기용,김도훈</v>
      </c>
      <c r="L118" s="388" t="str">
        <f>'GST 지식재산권 관리현황_요약본'!L117</f>
        <v>아이퍼스</v>
      </c>
      <c r="M118" s="392" t="s">
        <v>1773</v>
      </c>
      <c r="N118" s="496">
        <v>44223</v>
      </c>
      <c r="O118" s="435">
        <v>86000</v>
      </c>
      <c r="P118" s="435">
        <v>30000</v>
      </c>
      <c r="Q118" s="436">
        <f>O118+(1.1*P118)</f>
        <v>119000</v>
      </c>
      <c r="R118" s="392"/>
      <c r="S118" s="386"/>
      <c r="T118" s="435"/>
      <c r="U118" s="435"/>
      <c r="V118" s="436"/>
      <c r="W118" s="392"/>
      <c r="X118" s="386"/>
      <c r="Y118" s="435"/>
      <c r="Z118" s="435"/>
      <c r="AA118" s="436"/>
      <c r="AB118" s="394"/>
    </row>
    <row r="119" spans="1:28" ht="20.100000000000001" customHeight="1">
      <c r="A119" s="380">
        <f>'GST 지식재산권 관리현황_요약본'!A118</f>
        <v>114</v>
      </c>
      <c r="B119" s="380" t="str">
        <f>'GST 지식재산권 관리현황_요약본'!B118</f>
        <v>특허</v>
      </c>
      <c r="C119" s="380" t="str">
        <f>'GST 지식재산권 관리현황_요약본'!C118</f>
        <v>등록</v>
      </c>
      <c r="D119" s="380" t="str">
        <f>'GST 지식재산권 관리현황_요약본'!D118</f>
        <v>국내</v>
      </c>
      <c r="E119" s="381" t="str">
        <f>'GST 지식재산권 관리현황_요약본'!E118</f>
        <v xml:space="preserve">  </v>
      </c>
      <c r="F119" s="380" t="str">
        <f>'GST 지식재산권 관리현황_요약본'!F118</f>
        <v>10-2015-0059417</v>
      </c>
      <c r="G119" s="475">
        <f>'GST 지식재산권 관리현황_요약본'!G118</f>
        <v>42817</v>
      </c>
      <c r="H119" s="380" t="str">
        <f>'GST 지식재산권 관리현황_요약본'!H118</f>
        <v>10-1720987</v>
      </c>
      <c r="I119" s="382" t="str">
        <f>'GST 지식재산권 관리현황_요약본'!I118</f>
        <v xml:space="preserve">난분해성 유해가스의 처리 장치 및 방법 </v>
      </c>
      <c r="J119" s="381">
        <f>'GST 지식재산권 관리현황_요약본'!J118</f>
        <v>0</v>
      </c>
      <c r="K119" s="382" t="str">
        <f>'GST 지식재산권 관리현황_요약본'!K118</f>
        <v>정종국, 이기용, 김도훈</v>
      </c>
      <c r="L119" s="388" t="str">
        <f>'GST 지식재산권 관리현황_요약본'!L118</f>
        <v>아이퍼스</v>
      </c>
      <c r="M119" s="392" t="s">
        <v>1772</v>
      </c>
      <c r="N119" s="496">
        <v>44223</v>
      </c>
      <c r="O119" s="435">
        <v>75000</v>
      </c>
      <c r="P119" s="435">
        <v>25000</v>
      </c>
      <c r="Q119" s="436">
        <f>O119+(P119*1.1)</f>
        <v>102500</v>
      </c>
      <c r="R119" s="392"/>
      <c r="S119" s="386"/>
      <c r="T119" s="435"/>
      <c r="U119" s="435"/>
      <c r="V119" s="436"/>
      <c r="W119" s="392"/>
      <c r="X119" s="386"/>
      <c r="Y119" s="435"/>
      <c r="Z119" s="435"/>
      <c r="AA119" s="436"/>
      <c r="AB119" s="394"/>
    </row>
    <row r="120" spans="1:28" ht="20.100000000000001" customHeight="1">
      <c r="A120" s="380">
        <f>'GST 지식재산권 관리현황_요약본'!A119</f>
        <v>115</v>
      </c>
      <c r="B120" s="380" t="str">
        <f>'GST 지식재산권 관리현황_요약본'!B119</f>
        <v>특허</v>
      </c>
      <c r="C120" s="380" t="str">
        <f>'GST 지식재산권 관리현황_요약본'!C119</f>
        <v>등록</v>
      </c>
      <c r="D120" s="380" t="str">
        <f>'GST 지식재산권 관리현황_요약본'!D119</f>
        <v>국외(일본)</v>
      </c>
      <c r="E120" s="381">
        <f>'GST 지식재산권 관리현황_요약본'!E119</f>
        <v>42363</v>
      </c>
      <c r="F120" s="380" t="str">
        <f>'GST 지식재산권 관리현황_요약본'!F119</f>
        <v>2015-252749</v>
      </c>
      <c r="G120" s="381">
        <f>'GST 지식재산권 관리현황_요약본'!G119</f>
        <v>42699</v>
      </c>
      <c r="H120" s="380" t="str">
        <f>'GST 지식재산권 관리현황_요약본'!H119</f>
        <v>6047652/JP</v>
      </c>
      <c r="I120" s="382" t="str">
        <f>'GST 지식재산권 관리현황_요약본'!I119</f>
        <v>통합형 반도체 폐가스 정화장치 (일본 )</v>
      </c>
      <c r="J120" s="381">
        <f>'GST 지식재산권 관리현황_요약본'!J119</f>
        <v>0</v>
      </c>
      <c r="K120" s="382" t="str">
        <f>'GST 지식재산권 관리현황_요약본'!K119</f>
        <v>김덕준, 박상준, 전동근, 이기용, 신현욱, 문규동</v>
      </c>
      <c r="L120" s="388" t="str">
        <f>'GST 지식재산권 관리현황_요약본'!L119</f>
        <v>유니스특허</v>
      </c>
      <c r="M120" s="392" t="s">
        <v>1830</v>
      </c>
      <c r="N120" s="496">
        <v>44434</v>
      </c>
      <c r="O120" s="435">
        <v>184327</v>
      </c>
      <c r="P120" s="435">
        <v>50000</v>
      </c>
      <c r="Q120" s="436">
        <f>O120+(P120*1.1)</f>
        <v>239327</v>
      </c>
      <c r="R120" s="392"/>
      <c r="S120" s="386"/>
      <c r="T120" s="435"/>
      <c r="U120" s="435"/>
      <c r="V120" s="436"/>
      <c r="W120" s="392"/>
      <c r="X120" s="386"/>
      <c r="Y120" s="435"/>
      <c r="Z120" s="435"/>
      <c r="AA120" s="436"/>
      <c r="AB120" s="394"/>
    </row>
    <row r="121" spans="1:28" ht="20.100000000000001" customHeight="1">
      <c r="A121" s="380">
        <f>'GST 지식재산권 관리현황_요약본'!A120</f>
        <v>116</v>
      </c>
      <c r="B121" s="380" t="str">
        <f>'GST 지식재산권 관리현황_요약본'!B120</f>
        <v>특허</v>
      </c>
      <c r="C121" s="380" t="str">
        <f>'GST 지식재산권 관리현황_요약본'!C120</f>
        <v>등록</v>
      </c>
      <c r="D121" s="380" t="str">
        <f>'GST 지식재산권 관리현황_요약본'!D120</f>
        <v>국외(미국)</v>
      </c>
      <c r="E121" s="381">
        <f>'GST 지식재산권 관리현황_요약본'!E120</f>
        <v>42381</v>
      </c>
      <c r="F121" s="380" t="str">
        <f>'GST 지식재산권 관리현황_요약본'!F120</f>
        <v>14/993,170</v>
      </c>
      <c r="G121" s="381">
        <f>'GST 지식재산권 관리현황_요약본'!G120</f>
        <v>43221</v>
      </c>
      <c r="H121" s="380">
        <f>'GST 지식재산권 관리현황_요약본'!H120</f>
        <v>9956525</v>
      </c>
      <c r="I121" s="382" t="str">
        <f>'GST 지식재산권 관리현황_요약본'!I120</f>
        <v>통합형 반도체 폐가스 정화장치</v>
      </c>
      <c r="J121" s="381">
        <f>'GST 지식재산권 관리현황_요약본'!J120</f>
        <v>0</v>
      </c>
      <c r="K121" s="382" t="str">
        <f>'GST 지식재산권 관리현황_요약본'!K120</f>
        <v>김덕준, 박상준, 전동근, 이기용, 신현욱, 문규동</v>
      </c>
      <c r="L121" s="388" t="str">
        <f>'GST 지식재산권 관리현황_요약본'!L120</f>
        <v>유니스특허</v>
      </c>
      <c r="M121" s="392" t="s">
        <v>1831</v>
      </c>
      <c r="N121" s="496">
        <v>44446</v>
      </c>
      <c r="O121" s="435">
        <v>1673136</v>
      </c>
      <c r="P121" s="435">
        <v>50000</v>
      </c>
      <c r="Q121" s="436">
        <f>O121+(P121*1.1)</f>
        <v>1728136</v>
      </c>
      <c r="R121" s="392"/>
      <c r="S121" s="386"/>
      <c r="T121" s="435"/>
      <c r="U121" s="435"/>
      <c r="V121" s="436"/>
      <c r="W121" s="392"/>
      <c r="X121" s="386"/>
      <c r="Y121" s="435"/>
      <c r="Z121" s="435"/>
      <c r="AA121" s="436"/>
      <c r="AB121" s="394"/>
    </row>
    <row r="122" spans="1:28" ht="20.100000000000001" customHeight="1">
      <c r="A122" s="458">
        <f>'GST 지식재산권 관리현황_요약본'!A121</f>
        <v>117</v>
      </c>
      <c r="B122" s="458" t="str">
        <f>'GST 지식재산권 관리현황_요약본'!B121</f>
        <v>특허</v>
      </c>
      <c r="C122" s="458" t="str">
        <f>'GST 지식재산권 관리현황_요약본'!C121</f>
        <v>거절</v>
      </c>
      <c r="D122" s="458" t="str">
        <f>'GST 지식재산권 관리현황_요약본'!D121</f>
        <v>국외(중국)</v>
      </c>
      <c r="E122" s="459">
        <f>'GST 지식재산권 관리현황_요약본'!E121</f>
        <v>42383</v>
      </c>
      <c r="F122" s="458" t="str">
        <f>'GST 지식재산권 관리현황_요약본'!F121</f>
        <v>201610023976.X</v>
      </c>
      <c r="G122" s="459">
        <f>'GST 지식재산권 관리현황_요약본'!G121</f>
        <v>0</v>
      </c>
      <c r="H122" s="458">
        <f>'GST 지식재산권 관리현황_요약본'!H121</f>
        <v>0</v>
      </c>
      <c r="I122" s="460" t="str">
        <f>'GST 지식재산권 관리현황_요약본'!I121</f>
        <v>통합형 반도체 폐가스 정화장치 (중국 )</v>
      </c>
      <c r="J122" s="459">
        <f>'GST 지식재산권 관리현황_요약본'!J121</f>
        <v>0</v>
      </c>
      <c r="K122" s="460" t="str">
        <f>'GST 지식재산권 관리현황_요약본'!K121</f>
        <v>김덕준, 박상준, 전동근, 이기용, 신현욱, 문규동</v>
      </c>
      <c r="L122" s="461" t="str">
        <f>'GST 지식재산권 관리현황_요약본'!L121</f>
        <v>유니스특허</v>
      </c>
      <c r="M122" s="462"/>
      <c r="N122" s="458"/>
      <c r="O122" s="463"/>
      <c r="P122" s="463"/>
      <c r="Q122" s="464"/>
      <c r="R122" s="462"/>
      <c r="S122" s="458"/>
      <c r="T122" s="463"/>
      <c r="U122" s="463"/>
      <c r="V122" s="464"/>
      <c r="W122" s="462"/>
      <c r="X122" s="458"/>
      <c r="Y122" s="463"/>
      <c r="Z122" s="463"/>
      <c r="AA122" s="464"/>
      <c r="AB122" s="465"/>
    </row>
    <row r="123" spans="1:28" ht="20.100000000000001" customHeight="1">
      <c r="A123" s="380">
        <f>'GST 지식재산권 관리현황_요약본'!A122</f>
        <v>118</v>
      </c>
      <c r="B123" s="380" t="str">
        <f>'GST 지식재산권 관리현황_요약본'!B122</f>
        <v>특허</v>
      </c>
      <c r="C123" s="380" t="str">
        <f>'GST 지식재산권 관리현황_요약본'!C122</f>
        <v>등록</v>
      </c>
      <c r="D123" s="380" t="str">
        <f>'GST 지식재산권 관리현황_요약본'!D122</f>
        <v>국내</v>
      </c>
      <c r="E123" s="381">
        <f>'GST 지식재산권 관리현황_요약본'!E122</f>
        <v>42515</v>
      </c>
      <c r="F123" s="380" t="str">
        <f>'GST 지식재산권 관리현황_요약본'!F122</f>
        <v>10-2016-0064323</v>
      </c>
      <c r="G123" s="381">
        <f>'GST 지식재산권 관리현황_요약본'!G122</f>
        <v>43236</v>
      </c>
      <c r="H123" s="380" t="str">
        <f>'GST 지식재산권 관리현황_요약본'!H122</f>
        <v>10-1860633</v>
      </c>
      <c r="I123" s="382" t="str">
        <f>'GST 지식재산권 관리현황_요약본'!I122</f>
        <v>플라즈마와 촉매를 적용한 하이브리드 건식 유해가스 처리 시스템 및 이의 운전 방법</v>
      </c>
      <c r="J123" s="381">
        <f>'GST 지식재산권 관리현황_요약본'!J122</f>
        <v>0</v>
      </c>
      <c r="K123" s="382" t="str">
        <f>'GST 지식재산권 관리현황_요약본'!K122</f>
        <v>정종국, 이기용, 모선희, 이은미</v>
      </c>
      <c r="L123" s="388" t="str">
        <f>'GST 지식재산권 관리현황_요약본'!L122</f>
        <v>아이퍼스</v>
      </c>
      <c r="M123" s="392" t="s">
        <v>1798</v>
      </c>
      <c r="N123" s="496">
        <v>44279</v>
      </c>
      <c r="O123" s="435">
        <v>53000</v>
      </c>
      <c r="P123" s="435">
        <v>30000</v>
      </c>
      <c r="Q123" s="436">
        <f>O123+(P123*1.1)</f>
        <v>86000</v>
      </c>
      <c r="R123" s="392"/>
      <c r="S123" s="386"/>
      <c r="T123" s="435"/>
      <c r="U123" s="435"/>
      <c r="V123" s="436"/>
      <c r="W123" s="392"/>
      <c r="X123" s="386"/>
      <c r="Y123" s="435"/>
      <c r="Z123" s="435"/>
      <c r="AA123" s="436"/>
      <c r="AB123" s="394"/>
    </row>
    <row r="124" spans="1:28" ht="20.100000000000001" customHeight="1">
      <c r="A124" s="380">
        <f>'GST 지식재산권 관리현황_요약본'!A123</f>
        <v>119</v>
      </c>
      <c r="B124" s="380" t="str">
        <f>'GST 지식재산권 관리현황_요약본'!B123</f>
        <v>특허</v>
      </c>
      <c r="C124" s="380" t="str">
        <f>'GST 지식재산권 관리현황_요약본'!C123</f>
        <v>등록</v>
      </c>
      <c r="D124" s="380" t="str">
        <f>'GST 지식재산권 관리현황_요약본'!D123</f>
        <v>국내</v>
      </c>
      <c r="E124" s="381">
        <f>'GST 지식재산권 관리현황_요약본'!E123</f>
        <v>42670</v>
      </c>
      <c r="F124" s="380" t="str">
        <f>'GST 지식재산권 관리현황_요약본'!F123</f>
        <v>2016-0140736</v>
      </c>
      <c r="G124" s="381">
        <f>'GST 지식재산권 관리현황_요약본'!G123</f>
        <v>42976</v>
      </c>
      <c r="H124" s="380" t="str">
        <f>'GST 지식재산권 관리현황_요약본'!H123</f>
        <v>10-1774710</v>
      </c>
      <c r="I124" s="382" t="str">
        <f>'GST 지식재산권 관리현황_요약본'!I123</f>
        <v>플라즈마와 촉매를 이용한 하이브리드 건식 유해가스 처리 장치 및 이의 운전방법</v>
      </c>
      <c r="J124" s="381">
        <f>'GST 지식재산권 관리현황_요약본'!J123</f>
        <v>0</v>
      </c>
      <c r="K124" s="382" t="str">
        <f>'GST 지식재산권 관리현황_요약본'!K123</f>
        <v>정종국, 이기용, 모선희, 이은미</v>
      </c>
      <c r="L124" s="388" t="str">
        <f>'GST 지식재산권 관리현황_요약본'!L123</f>
        <v>아이퍼스</v>
      </c>
      <c r="M124" s="392"/>
      <c r="N124" s="386"/>
      <c r="O124" s="435"/>
      <c r="P124" s="435"/>
      <c r="Q124" s="436">
        <f t="shared" ref="Q124:Q129" si="1">O124+(P124*1.1)</f>
        <v>0</v>
      </c>
      <c r="R124" s="392"/>
      <c r="S124" s="386"/>
      <c r="T124" s="435"/>
      <c r="U124" s="435"/>
      <c r="V124" s="436"/>
      <c r="W124" s="392"/>
      <c r="X124" s="386"/>
      <c r="Y124" s="435"/>
      <c r="Z124" s="435"/>
      <c r="AA124" s="436"/>
      <c r="AB124" s="394"/>
    </row>
    <row r="125" spans="1:28" ht="20.100000000000001" customHeight="1">
      <c r="A125" s="380">
        <f>'GST 지식재산권 관리현황_요약본'!A124</f>
        <v>120</v>
      </c>
      <c r="B125" s="380" t="str">
        <f>'GST 지식재산권 관리현황_요약본'!B124</f>
        <v xml:space="preserve">특허 </v>
      </c>
      <c r="C125" s="380" t="str">
        <f>'GST 지식재산권 관리현황_요약본'!C124</f>
        <v>등록</v>
      </c>
      <c r="D125" s="380" t="str">
        <f>'GST 지식재산권 관리현황_요약본'!D124</f>
        <v>국내</v>
      </c>
      <c r="E125" s="381">
        <f>'GST 지식재산권 관리현황_요약본'!E124</f>
        <v>42709</v>
      </c>
      <c r="F125" s="380" t="str">
        <f>'GST 지식재산권 관리현황_요약본'!F124</f>
        <v>10-2016-0164378</v>
      </c>
      <c r="G125" s="381">
        <f>'GST 지식재산권 관리현황_요약본'!G124</f>
        <v>43389</v>
      </c>
      <c r="H125" s="380" t="str">
        <f>'GST 지식재산권 관리현황_요약본'!H124</f>
        <v>10-1910347</v>
      </c>
      <c r="I125" s="382" t="str">
        <f>'GST 지식재산권 관리현황_요약본'!I124</f>
        <v>반도체 제조설비의 고도화 온도제어장치</v>
      </c>
      <c r="J125" s="381">
        <f>'GST 지식재산권 관리현황_요약본'!J124</f>
        <v>0</v>
      </c>
      <c r="K125" s="382" t="str">
        <f>'GST 지식재산권 관리현황_요약본'!K124</f>
        <v>김종배 양승진 허재석 최치원 김제민 김형관 최용호</v>
      </c>
      <c r="L125" s="388" t="str">
        <f>'GST 지식재산권 관리현황_요약본'!L124</f>
        <v>명문(명륜)</v>
      </c>
      <c r="M125" s="392" t="s">
        <v>1834</v>
      </c>
      <c r="N125" s="496">
        <v>44474</v>
      </c>
      <c r="O125" s="435">
        <v>243600</v>
      </c>
      <c r="P125" s="435">
        <v>30000</v>
      </c>
      <c r="Q125" s="436">
        <f t="shared" si="1"/>
        <v>276600</v>
      </c>
      <c r="R125" s="392"/>
      <c r="S125" s="386"/>
      <c r="T125" s="435"/>
      <c r="U125" s="435"/>
      <c r="V125" s="436"/>
      <c r="W125" s="392"/>
      <c r="X125" s="386"/>
      <c r="Y125" s="435"/>
      <c r="Z125" s="435"/>
      <c r="AA125" s="436"/>
      <c r="AB125" s="394"/>
    </row>
    <row r="126" spans="1:28" ht="20.100000000000001" customHeight="1">
      <c r="A126" s="380">
        <f>'GST 지식재산권 관리현황_요약본'!A125</f>
        <v>121</v>
      </c>
      <c r="B126" s="380" t="str">
        <f>'GST 지식재산권 관리현황_요약본'!B125</f>
        <v>특허</v>
      </c>
      <c r="C126" s="380" t="str">
        <f>'GST 지식재산권 관리현황_요약본'!C125</f>
        <v>등록</v>
      </c>
      <c r="D126" s="380" t="str">
        <f>'GST 지식재산권 관리현황_요약본'!D125</f>
        <v>국내</v>
      </c>
      <c r="E126" s="381">
        <f>'GST 지식재산권 관리현황_요약본'!E125</f>
        <v>42870</v>
      </c>
      <c r="F126" s="380" t="str">
        <f>'GST 지식재산권 관리현황_요약본'!F125</f>
        <v>10-2017-0059766</v>
      </c>
      <c r="G126" s="381">
        <f>'GST 지식재산권 관리현황_요약본'!G125</f>
        <v>43537</v>
      </c>
      <c r="H126" s="380" t="str">
        <f>'GST 지식재산권 관리현황_요약본'!H125</f>
        <v>10-1959868</v>
      </c>
      <c r="I126" s="382" t="str">
        <f>'GST 지식재산권 관리현황_요약본'!I125</f>
        <v>열전소자모듈의 열교환기</v>
      </c>
      <c r="J126" s="381">
        <f>'GST 지식재산권 관리현황_요약본'!J125</f>
        <v>0</v>
      </c>
      <c r="K126" s="382" t="str">
        <f>'GST 지식재산권 관리현황_요약본'!K125</f>
        <v>안세훈, 김병호, 김성완</v>
      </c>
      <c r="L126" s="388" t="str">
        <f>'GST 지식재산권 관리현황_요약본'!L125</f>
        <v>명문(명륜)</v>
      </c>
      <c r="M126" s="392"/>
      <c r="N126" s="386"/>
      <c r="O126" s="435"/>
      <c r="P126" s="435"/>
      <c r="Q126" s="436">
        <f t="shared" si="1"/>
        <v>0</v>
      </c>
      <c r="R126" s="392"/>
      <c r="S126" s="386"/>
      <c r="T126" s="435"/>
      <c r="U126" s="435"/>
      <c r="V126" s="436"/>
      <c r="W126" s="392"/>
      <c r="X126" s="386"/>
      <c r="Y126" s="435"/>
      <c r="Z126" s="435"/>
      <c r="AA126" s="436"/>
      <c r="AB126" s="393"/>
    </row>
    <row r="127" spans="1:28" ht="20.100000000000001" customHeight="1">
      <c r="A127" s="380">
        <f>'GST 지식재산권 관리현황_요약본'!A126</f>
        <v>122</v>
      </c>
      <c r="B127" s="380" t="str">
        <f>'GST 지식재산권 관리현황_요약본'!B126</f>
        <v>특허</v>
      </c>
      <c r="C127" s="380" t="str">
        <f>'GST 지식재산권 관리현황_요약본'!C126</f>
        <v>등록</v>
      </c>
      <c r="D127" s="380" t="str">
        <f>'GST 지식재산권 관리현황_요약본'!D126</f>
        <v>국내</v>
      </c>
      <c r="E127" s="381">
        <f>'GST 지식재산권 관리현황_요약본'!E126</f>
        <v>42870</v>
      </c>
      <c r="F127" s="380" t="str">
        <f>'GST 지식재산권 관리현황_요약본'!F126</f>
        <v>10-2017-0059767</v>
      </c>
      <c r="G127" s="381">
        <f>'GST 지식재산권 관리현황_요약본'!G126</f>
        <v>43537</v>
      </c>
      <c r="H127" s="380" t="str">
        <f>'GST 지식재산권 관리현황_요약본'!H126</f>
        <v>10-1959874</v>
      </c>
      <c r="I127" s="382" t="str">
        <f>'GST 지식재산권 관리현황_요약본'!I126</f>
        <v>온도제어모듈의 응축방지시스템</v>
      </c>
      <c r="J127" s="381">
        <f>'GST 지식재산권 관리현황_요약본'!J126</f>
        <v>0</v>
      </c>
      <c r="K127" s="382" t="str">
        <f>'GST 지식재산권 관리현황_요약본'!K126</f>
        <v>안세훈, 김병호, 김성완</v>
      </c>
      <c r="L127" s="388" t="str">
        <f>'GST 지식재산권 관리현황_요약본'!L126</f>
        <v>명문(명륜)</v>
      </c>
      <c r="M127" s="392"/>
      <c r="N127" s="386"/>
      <c r="O127" s="435"/>
      <c r="P127" s="435"/>
      <c r="Q127" s="436">
        <f t="shared" si="1"/>
        <v>0</v>
      </c>
      <c r="R127" s="392"/>
      <c r="S127" s="386"/>
      <c r="T127" s="435"/>
      <c r="U127" s="435"/>
      <c r="V127" s="436"/>
      <c r="W127" s="392"/>
      <c r="X127" s="386"/>
      <c r="Y127" s="435"/>
      <c r="Z127" s="435"/>
      <c r="AA127" s="436"/>
      <c r="AB127" s="393"/>
    </row>
    <row r="128" spans="1:28" ht="20.100000000000001" customHeight="1">
      <c r="A128" s="380">
        <f>'GST 지식재산권 관리현황_요약본'!A127</f>
        <v>123</v>
      </c>
      <c r="B128" s="380" t="str">
        <f>'GST 지식재산권 관리현황_요약본'!B127</f>
        <v xml:space="preserve">특허 </v>
      </c>
      <c r="C128" s="380" t="str">
        <f>'GST 지식재산권 관리현황_요약본'!C127</f>
        <v>등록</v>
      </c>
      <c r="D128" s="380" t="str">
        <f>'GST 지식재산권 관리현황_요약본'!D127</f>
        <v>미국</v>
      </c>
      <c r="E128" s="381">
        <f>'GST 지식재산권 관리현황_요약본'!E127</f>
        <v>43070</v>
      </c>
      <c r="F128" s="380" t="str">
        <f>'GST 지식재산권 관리현황_요약본'!F127</f>
        <v>15/828,655</v>
      </c>
      <c r="G128" s="381">
        <f>'GST 지식재산권 관리현황_요약본'!G127</f>
        <v>44005</v>
      </c>
      <c r="H128" s="380">
        <f>'GST 지식재산권 관리현황_요약본'!H127</f>
        <v>10692748</v>
      </c>
      <c r="I128" s="382" t="str">
        <f>'GST 지식재산권 관리현황_요약본'!I127</f>
        <v>반도체 제조설비의 고도화 온도제어장치</v>
      </c>
      <c r="J128" s="381">
        <f>'GST 지식재산권 관리현황_요약본'!J127</f>
        <v>0</v>
      </c>
      <c r="K128" s="382" t="str">
        <f>'GST 지식재산권 관리현황_요약본'!K127</f>
        <v>김종배 양승진 허재석 최치원 김제민 김형관 최용호</v>
      </c>
      <c r="L128" s="388" t="str">
        <f>'GST 지식재산권 관리현황_요약본'!L127</f>
        <v>명문(명륜)</v>
      </c>
      <c r="M128" s="392"/>
      <c r="N128" s="386"/>
      <c r="O128" s="435"/>
      <c r="P128" s="435"/>
      <c r="Q128" s="436">
        <f t="shared" si="1"/>
        <v>0</v>
      </c>
      <c r="R128" s="392"/>
      <c r="S128" s="386"/>
      <c r="T128" s="435"/>
      <c r="U128" s="435"/>
      <c r="V128" s="436"/>
      <c r="W128" s="392"/>
      <c r="X128" s="386"/>
      <c r="Y128" s="435"/>
      <c r="Z128" s="435"/>
      <c r="AA128" s="436"/>
      <c r="AB128" s="394"/>
    </row>
    <row r="129" spans="1:28" ht="20.100000000000001" customHeight="1">
      <c r="A129" s="380">
        <f>'GST 지식재산권 관리현황_요약본'!A128</f>
        <v>124</v>
      </c>
      <c r="B129" s="380" t="str">
        <f>'GST 지식재산권 관리현황_요약본'!B128</f>
        <v xml:space="preserve">특허 </v>
      </c>
      <c r="C129" s="380" t="str">
        <f>'GST 지식재산권 관리현황_요약본'!C128</f>
        <v>등록</v>
      </c>
      <c r="D129" s="380" t="str">
        <f>'GST 지식재산권 관리현황_요약본'!D128</f>
        <v>일본</v>
      </c>
      <c r="E129" s="381">
        <f>'GST 지식재산권 관리현황_요약본'!E128</f>
        <v>43068</v>
      </c>
      <c r="F129" s="380" t="str">
        <f>'GST 지식재산권 관리현황_요약본'!F128</f>
        <v>2017-228684</v>
      </c>
      <c r="G129" s="381">
        <f>'GST 지식재산권 관리현황_요약본'!G128</f>
        <v>43644</v>
      </c>
      <c r="H129" s="380">
        <f>'GST 지식재산권 관리현황_요약본'!H128</f>
        <v>6546253</v>
      </c>
      <c r="I129" s="382" t="str">
        <f>'GST 지식재산권 관리현황_요약본'!I128</f>
        <v>반도체 제조설비의 고도화 온도제어장치</v>
      </c>
      <c r="J129" s="381">
        <f>'GST 지식재산권 관리현황_요약본'!J128</f>
        <v>0</v>
      </c>
      <c r="K129" s="382" t="str">
        <f>'GST 지식재산권 관리현황_요약본'!K128</f>
        <v>김종배 양승진 허재석 최치원 김제민 김형관 최용호</v>
      </c>
      <c r="L129" s="388" t="str">
        <f>'GST 지식재산권 관리현황_요약본'!L128</f>
        <v>명문(명륜)</v>
      </c>
      <c r="M129" s="392"/>
      <c r="N129" s="386"/>
      <c r="O129" s="435"/>
      <c r="P129" s="435"/>
      <c r="Q129" s="436">
        <f t="shared" si="1"/>
        <v>0</v>
      </c>
      <c r="R129" s="392"/>
      <c r="S129" s="386"/>
      <c r="T129" s="435"/>
      <c r="U129" s="435"/>
      <c r="V129" s="436"/>
      <c r="W129" s="392"/>
      <c r="X129" s="386"/>
      <c r="Y129" s="435"/>
      <c r="Z129" s="435"/>
      <c r="AA129" s="436"/>
      <c r="AB129" s="394"/>
    </row>
    <row r="130" spans="1:28" ht="20.100000000000001" customHeight="1">
      <c r="A130" s="380">
        <f>'GST 지식재산권 관리현황_요약본'!A129</f>
        <v>125</v>
      </c>
      <c r="B130" s="380" t="str">
        <f>'GST 지식재산권 관리현황_요약본'!B129</f>
        <v xml:space="preserve">특허 </v>
      </c>
      <c r="C130" s="380" t="str">
        <f>'GST 지식재산권 관리현황_요약본'!C129</f>
        <v>거절</v>
      </c>
      <c r="D130" s="380" t="str">
        <f>'GST 지식재산권 관리현황_요약본'!D129</f>
        <v>중국</v>
      </c>
      <c r="E130" s="381">
        <f>'GST 지식재산권 관리현황_요약본'!E129</f>
        <v>42999</v>
      </c>
      <c r="F130" s="380" t="str">
        <f>'GST 지식재산권 관리현황_요약본'!F129</f>
        <v>2017-10-858160.3</v>
      </c>
      <c r="G130" s="381">
        <f>'GST 지식재산권 관리현황_요약본'!G129</f>
        <v>0</v>
      </c>
      <c r="H130" s="380">
        <f>'GST 지식재산권 관리현황_요약본'!H129</f>
        <v>0</v>
      </c>
      <c r="I130" s="382" t="str">
        <f>'GST 지식재산권 관리현황_요약본'!I129</f>
        <v>반도체 제조설비의 고도화 온도제어장치</v>
      </c>
      <c r="J130" s="381">
        <f>'GST 지식재산권 관리현황_요약본'!J129</f>
        <v>0</v>
      </c>
      <c r="K130" s="382" t="str">
        <f>'GST 지식재산권 관리현황_요약본'!K129</f>
        <v>김종배 양승진 허재석 최치원 김제민 김형관 최용호</v>
      </c>
      <c r="L130" s="388" t="str">
        <f>'GST 지식재산권 관리현황_요약본'!L129</f>
        <v>명문(명륜)</v>
      </c>
      <c r="M130" s="392"/>
      <c r="N130" s="386"/>
      <c r="O130" s="435"/>
      <c r="P130" s="435"/>
      <c r="Q130" s="436"/>
      <c r="R130" s="392"/>
      <c r="S130" s="386"/>
      <c r="T130" s="435"/>
      <c r="U130" s="435"/>
      <c r="V130" s="436"/>
      <c r="W130" s="392"/>
      <c r="X130" s="386"/>
      <c r="Y130" s="435"/>
      <c r="Z130" s="435"/>
      <c r="AA130" s="436"/>
      <c r="AB130" s="394"/>
    </row>
    <row r="131" spans="1:28" ht="20.100000000000001" customHeight="1">
      <c r="A131" s="380">
        <f>'GST 지식재산권 관리현황_요약본'!A130</f>
        <v>126</v>
      </c>
      <c r="B131" s="380" t="str">
        <f>'GST 지식재산권 관리현황_요약본'!B130</f>
        <v xml:space="preserve">특허 </v>
      </c>
      <c r="C131" s="380" t="str">
        <f>'GST 지식재산권 관리현황_요약본'!C130</f>
        <v>등록</v>
      </c>
      <c r="D131" s="380" t="str">
        <f>'GST 지식재산권 관리현황_요약본'!D130</f>
        <v>대만</v>
      </c>
      <c r="E131" s="381">
        <f>'GST 지식재산권 관리현황_요약본'!E130</f>
        <v>43024</v>
      </c>
      <c r="F131" s="380" t="str">
        <f>'GST 지식재산권 관리현황_요약본'!F130</f>
        <v>10-61353173</v>
      </c>
      <c r="G131" s="381">
        <f>'GST 지식재산권 관리현황_요약본'!G130</f>
        <v>43525</v>
      </c>
      <c r="H131" s="380" t="str">
        <f>'GST 지식재산권 관리현황_요약본'!H130</f>
        <v>I652756</v>
      </c>
      <c r="I131" s="382" t="str">
        <f>'GST 지식재산권 관리현황_요약본'!I130</f>
        <v>반도체 제조설비의 고도화 온도제어장치</v>
      </c>
      <c r="J131" s="381">
        <f>'GST 지식재산권 관리현황_요약본'!J130</f>
        <v>0</v>
      </c>
      <c r="K131" s="382" t="str">
        <f>'GST 지식재산권 관리현황_요약본'!K130</f>
        <v>김종배 양승진 허재석 최치원 김제민 김형관 최용호</v>
      </c>
      <c r="L131" s="388" t="str">
        <f>'GST 지식재산권 관리현황_요약본'!L130</f>
        <v>명문(명륜)</v>
      </c>
      <c r="M131" s="392" t="s">
        <v>1789</v>
      </c>
      <c r="N131" s="496">
        <v>44252</v>
      </c>
      <c r="O131" s="435">
        <v>297451</v>
      </c>
      <c r="P131" s="435">
        <v>50000</v>
      </c>
      <c r="Q131" s="436">
        <f>O131+(P131*1.1)</f>
        <v>352451</v>
      </c>
      <c r="R131" s="392"/>
      <c r="S131" s="386"/>
      <c r="T131" s="435"/>
      <c r="U131" s="435"/>
      <c r="V131" s="436"/>
      <c r="W131" s="392"/>
      <c r="X131" s="386"/>
      <c r="Y131" s="435"/>
      <c r="Z131" s="435"/>
      <c r="AA131" s="436"/>
      <c r="AB131" s="394"/>
    </row>
    <row r="132" spans="1:28" ht="20.100000000000001" customHeight="1">
      <c r="A132" s="405">
        <f>'GST 지식재산권 관리현황_요약본'!A131</f>
        <v>127</v>
      </c>
      <c r="B132" s="405" t="str">
        <f>'GST 지식재산권 관리현황_요약본'!B131</f>
        <v>특허</v>
      </c>
      <c r="C132" s="405" t="str">
        <f>'GST 지식재산권 관리현황_요약본'!C131</f>
        <v>포기</v>
      </c>
      <c r="D132" s="405" t="str">
        <f>'GST 지식재산권 관리현황_요약본'!D131</f>
        <v>국내</v>
      </c>
      <c r="E132" s="406">
        <f>'GST 지식재산권 관리현황_요약본'!E131</f>
        <v>43063</v>
      </c>
      <c r="F132" s="405" t="str">
        <f>'GST 지식재산권 관리현황_요약본'!F131</f>
        <v>10-2017-0158466</v>
      </c>
      <c r="G132" s="406">
        <f>'GST 지식재산권 관리현황_요약본'!G131</f>
        <v>0</v>
      </c>
      <c r="H132" s="405">
        <f>'GST 지식재산권 관리현황_요약본'!H131</f>
        <v>0</v>
      </c>
      <c r="I132" s="407" t="str">
        <f>'GST 지식재산권 관리현황_요약본'!I131</f>
        <v>플라즈마 및 유전가열 촉매 기반의 유해가스 처리 시스템</v>
      </c>
      <c r="J132" s="406">
        <f>'GST 지식재산권 관리현황_요약본'!J131</f>
        <v>0</v>
      </c>
      <c r="K132" s="407" t="str">
        <f>'GST 지식재산권 관리현황_요약본'!K131</f>
        <v>정종국, 강연석, 정창구, 김영민, 이은미</v>
      </c>
      <c r="L132" s="408" t="str">
        <f>'GST 지식재산권 관리현황_요약본'!L131</f>
        <v>아이퍼스</v>
      </c>
      <c r="M132" s="409"/>
      <c r="N132" s="405"/>
      <c r="O132" s="445"/>
      <c r="P132" s="445"/>
      <c r="Q132" s="446"/>
      <c r="R132" s="409"/>
      <c r="S132" s="405"/>
      <c r="T132" s="445"/>
      <c r="U132" s="445"/>
      <c r="V132" s="446"/>
      <c r="W132" s="409"/>
      <c r="X132" s="405"/>
      <c r="Y132" s="445"/>
      <c r="Z132" s="445"/>
      <c r="AA132" s="446"/>
      <c r="AB132" s="411"/>
    </row>
    <row r="133" spans="1:28" ht="20.100000000000001" customHeight="1">
      <c r="A133" s="380">
        <f>'GST 지식재산권 관리현황_요약본'!A132</f>
        <v>128</v>
      </c>
      <c r="B133" s="380" t="str">
        <f>'GST 지식재산권 관리현황_요약본'!B132</f>
        <v>특허</v>
      </c>
      <c r="C133" s="380" t="str">
        <f>'GST 지식재산권 관리현황_요약본'!C132</f>
        <v>등록</v>
      </c>
      <c r="D133" s="380" t="str">
        <f>'GST 지식재산권 관리현황_요약본'!D132</f>
        <v>국내</v>
      </c>
      <c r="E133" s="381">
        <f>'GST 지식재산권 관리현황_요약본'!E132</f>
        <v>43266</v>
      </c>
      <c r="F133" s="380" t="str">
        <f>'GST 지식재산권 관리현황_요약본'!F132</f>
        <v>10-2018-0068560</v>
      </c>
      <c r="G133" s="381">
        <f>'GST 지식재산권 관리현황_요약본'!G132</f>
        <v>43759</v>
      </c>
      <c r="H133" s="380" t="str">
        <f>'GST 지식재산권 관리현황_요약본'!H132</f>
        <v>10-2036697</v>
      </c>
      <c r="I133" s="382" t="str">
        <f>'GST 지식재산권 관리현황_요약본'!I132</f>
        <v>입자를 포함하는 유체의 흐름을 제어하기 위한 매니폴드를 포함하는 미모 시스템</v>
      </c>
      <c r="J133" s="381">
        <f>'GST 지식재산권 관리현황_요약본'!J132</f>
        <v>0</v>
      </c>
      <c r="K133" s="382" t="str">
        <f>'GST 지식재산권 관리현황_요약본'!K132</f>
        <v>최익성</v>
      </c>
      <c r="L133" s="388" t="str">
        <f>'GST 지식재산권 관리현황_요약본'!L132</f>
        <v>명문</v>
      </c>
      <c r="M133" s="392"/>
      <c r="N133" s="386"/>
      <c r="O133" s="435"/>
      <c r="P133" s="435"/>
      <c r="Q133" s="436"/>
      <c r="R133" s="392"/>
      <c r="S133" s="386"/>
      <c r="T133" s="435"/>
      <c r="U133" s="435"/>
      <c r="V133" s="436"/>
      <c r="W133" s="392"/>
      <c r="X133" s="386"/>
      <c r="Y133" s="435"/>
      <c r="Z133" s="435"/>
      <c r="AA133" s="436"/>
      <c r="AB133" s="394"/>
    </row>
    <row r="134" spans="1:28" ht="20.100000000000001" customHeight="1">
      <c r="A134" s="380">
        <f>'GST 지식재산권 관리현황_요약본'!A133</f>
        <v>129</v>
      </c>
      <c r="B134" s="380" t="str">
        <f>'GST 지식재산권 관리현황_요약본'!B133</f>
        <v>특허</v>
      </c>
      <c r="C134" s="380" t="str">
        <f>'GST 지식재산권 관리현황_요약본'!C133</f>
        <v>거절</v>
      </c>
      <c r="D134" s="380" t="str">
        <f>'GST 지식재산권 관리현황_요약본'!D133</f>
        <v>국내</v>
      </c>
      <c r="E134" s="381">
        <f>'GST 지식재산권 관리현황_요약본'!E133</f>
        <v>43334</v>
      </c>
      <c r="F134" s="380" t="str">
        <f>'GST 지식재산권 관리현황_요약본'!F133</f>
        <v>10-2018-0098052</v>
      </c>
      <c r="G134" s="381">
        <f>'GST 지식재산권 관리현황_요약본'!G133</f>
        <v>0</v>
      </c>
      <c r="H134" s="380">
        <f>'GST 지식재산권 관리현황_요약본'!H133</f>
        <v>0</v>
      </c>
      <c r="I134" s="382" t="str">
        <f>'GST 지식재산권 관리현황_요약본'!I133</f>
        <v>풀브릿지 부스트 컨버터를 활용한 능동형 PFC가 적용된 컨버터 시스템</v>
      </c>
      <c r="J134" s="381">
        <f>'GST 지식재산권 관리현황_요약본'!J133</f>
        <v>0</v>
      </c>
      <c r="K134" s="382" t="str">
        <f>'GST 지식재산권 관리현황_요약본'!K133</f>
        <v>조은석, 이현진, 김기범</v>
      </c>
      <c r="L134" s="388" t="str">
        <f>'GST 지식재산권 관리현황_요약본'!L133</f>
        <v>유니스특허</v>
      </c>
      <c r="M134" s="392"/>
      <c r="N134" s="386"/>
      <c r="O134" s="435"/>
      <c r="P134" s="435"/>
      <c r="Q134" s="436"/>
      <c r="R134" s="392"/>
      <c r="S134" s="386"/>
      <c r="T134" s="435"/>
      <c r="U134" s="435"/>
      <c r="V134" s="436"/>
      <c r="W134" s="392"/>
      <c r="X134" s="386"/>
      <c r="Y134" s="435"/>
      <c r="Z134" s="435"/>
      <c r="AA134" s="436"/>
      <c r="AB134" s="394"/>
    </row>
    <row r="135" spans="1:28" ht="20.100000000000001" customHeight="1">
      <c r="A135" s="380">
        <f>'GST 지식재산권 관리현황_요약본'!A134</f>
        <v>130</v>
      </c>
      <c r="B135" s="380" t="str">
        <f>'GST 지식재산권 관리현황_요약본'!B134</f>
        <v>특허</v>
      </c>
      <c r="C135" s="380" t="str">
        <f>'GST 지식재산권 관리현황_요약본'!C134</f>
        <v>등록</v>
      </c>
      <c r="D135" s="380" t="str">
        <f>'GST 지식재산권 관리현황_요약본'!D134</f>
        <v>국내</v>
      </c>
      <c r="E135" s="381">
        <f>'GST 지식재산권 관리현황_요약본'!E134</f>
        <v>43334</v>
      </c>
      <c r="F135" s="380" t="str">
        <f>'GST 지식재산권 관리현황_요약본'!F134</f>
        <v>10-2018-0098053</v>
      </c>
      <c r="G135" s="381">
        <f>'GST 지식재산권 관리현황_요약본'!G134</f>
        <v>44090</v>
      </c>
      <c r="H135" s="380" t="str">
        <f>'GST 지식재산권 관리현황_요약본'!H134</f>
        <v>10-2158616</v>
      </c>
      <c r="I135" s="382" t="str">
        <f>'GST 지식재산권 관리현황_요약본'!I134</f>
        <v>능동형 PFC가 적용된 출력극성 가변형 벅컨버터 시스템 및 그 제어 방법</v>
      </c>
      <c r="J135" s="381">
        <f>'GST 지식재산권 관리현황_요약본'!J134</f>
        <v>0</v>
      </c>
      <c r="K135" s="382" t="str">
        <f>'GST 지식재산권 관리현황_요약본'!K134</f>
        <v>조은석, 이현진, 김기범</v>
      </c>
      <c r="L135" s="388" t="str">
        <f>'GST 지식재산권 관리현황_요약본'!L134</f>
        <v>유니스특허</v>
      </c>
      <c r="M135" s="392"/>
      <c r="N135" s="386"/>
      <c r="O135" s="435"/>
      <c r="P135" s="435"/>
      <c r="Q135" s="436">
        <f>O135+(P135*1.1)</f>
        <v>0</v>
      </c>
      <c r="R135" s="392"/>
      <c r="S135" s="386"/>
      <c r="T135" s="435"/>
      <c r="U135" s="435"/>
      <c r="V135" s="436"/>
      <c r="W135" s="392"/>
      <c r="X135" s="386"/>
      <c r="Y135" s="435"/>
      <c r="Z135" s="435"/>
      <c r="AA135" s="436"/>
      <c r="AB135" s="394"/>
    </row>
    <row r="136" spans="1:28" ht="20.100000000000001" customHeight="1">
      <c r="A136" s="380">
        <f>'GST 지식재산권 관리현황_요약본'!A135</f>
        <v>131</v>
      </c>
      <c r="B136" s="380" t="str">
        <f>'GST 지식재산권 관리현황_요약본'!B135</f>
        <v>특허</v>
      </c>
      <c r="C136" s="380" t="str">
        <f>'GST 지식재산권 관리현황_요약본'!C135</f>
        <v>등록</v>
      </c>
      <c r="D136" s="380" t="str">
        <f>'GST 지식재산권 관리현황_요약본'!D135</f>
        <v>국내</v>
      </c>
      <c r="E136" s="381">
        <f>'GST 지식재산권 관리현황_요약본'!E135</f>
        <v>43343</v>
      </c>
      <c r="F136" s="380" t="str">
        <f>'GST 지식재산권 관리현황_요약본'!F135</f>
        <v>10-2018-0103408</v>
      </c>
      <c r="G136" s="381">
        <f>'GST 지식재산권 관리현황_요약본'!G135</f>
        <v>43902</v>
      </c>
      <c r="H136" s="380" t="str">
        <f>'GST 지식재산권 관리현황_요약본'!H135</f>
        <v>10-2090873</v>
      </c>
      <c r="I136" s="382" t="str">
        <f>'GST 지식재산권 관리현황_요약본'!I135</f>
        <v>흡착제를 이용하여 폐가스에 포함된 질소산화물을 제거하는 장치 및 방법</v>
      </c>
      <c r="J136" s="381">
        <f>'GST 지식재산권 관리현황_요약본'!J135</f>
        <v>0</v>
      </c>
      <c r="K136" s="382" t="str">
        <f>'GST 지식재산권 관리현황_요약본'!K135</f>
        <v>정종국, 오주형, 이은미, 채명기</v>
      </c>
      <c r="L136" s="388" t="str">
        <f>'GST 지식재산권 관리현황_요약본'!L135</f>
        <v>아이퍼스</v>
      </c>
      <c r="M136" s="392"/>
      <c r="N136" s="386"/>
      <c r="O136" s="435"/>
      <c r="P136" s="435"/>
      <c r="Q136" s="436">
        <f>O136+(P136*1.1)</f>
        <v>0</v>
      </c>
      <c r="R136" s="392"/>
      <c r="S136" s="386"/>
      <c r="T136" s="435"/>
      <c r="U136" s="435"/>
      <c r="V136" s="436">
        <f>T136+(U136*1.1)</f>
        <v>0</v>
      </c>
      <c r="W136" s="392"/>
      <c r="X136" s="386"/>
      <c r="Y136" s="435"/>
      <c r="Z136" s="435"/>
      <c r="AA136" s="436"/>
      <c r="AB136" s="394"/>
    </row>
    <row r="137" spans="1:28" ht="20.100000000000001" customHeight="1">
      <c r="A137" s="380">
        <f>'GST 지식재산권 관리현황_요약본'!A136</f>
        <v>132</v>
      </c>
      <c r="B137" s="380" t="str">
        <f>'GST 지식재산권 관리현황_요약본'!B136</f>
        <v>특허</v>
      </c>
      <c r="C137" s="380" t="str">
        <f>'GST 지식재산권 관리현황_요약본'!C136</f>
        <v>등록</v>
      </c>
      <c r="D137" s="380" t="str">
        <f>'GST 지식재산권 관리현황_요약본'!D136</f>
        <v>국내</v>
      </c>
      <c r="E137" s="381">
        <f>'GST 지식재산권 관리현황_요약본'!E136</f>
        <v>43343</v>
      </c>
      <c r="F137" s="380" t="str">
        <f>'GST 지식재산권 관리현황_요약본'!F136</f>
        <v>10-2018-0103409</v>
      </c>
      <c r="G137" s="381">
        <f>'GST 지식재산권 관리현황_요약본'!G136</f>
        <v>44165</v>
      </c>
      <c r="H137" s="380" t="str">
        <f>'GST 지식재산권 관리현황_요약본'!H136</f>
        <v>10-2187036</v>
      </c>
      <c r="I137" s="382" t="str">
        <f>'GST 지식재산권 관리현황_요약본'!I136</f>
        <v>흡착 ROTOR와 산화촉매를 이용한 모듈화 VOCs 제거 시스템 및 그 방법</v>
      </c>
      <c r="J137" s="381">
        <f>'GST 지식재산권 관리현황_요약본'!J136</f>
        <v>0</v>
      </c>
      <c r="K137" s="382" t="str">
        <f>'GST 지식재산권 관리현황_요약본'!K136</f>
        <v>정종국, 오현석, 오주형</v>
      </c>
      <c r="L137" s="388" t="str">
        <f>'GST 지식재산권 관리현황_요약본'!L136</f>
        <v>아이퍼스</v>
      </c>
      <c r="M137" s="392"/>
      <c r="N137" s="386"/>
      <c r="O137" s="435"/>
      <c r="P137" s="435"/>
      <c r="Q137" s="436">
        <f>O137+(P137*1.1)</f>
        <v>0</v>
      </c>
      <c r="R137" s="392"/>
      <c r="S137" s="386"/>
      <c r="T137" s="435"/>
      <c r="U137" s="435"/>
      <c r="V137" s="436">
        <f>T137+(U137*1.1)</f>
        <v>0</v>
      </c>
      <c r="W137" s="392"/>
      <c r="X137" s="386"/>
      <c r="Y137" s="435"/>
      <c r="Z137" s="435"/>
      <c r="AA137" s="436"/>
      <c r="AB137" s="394"/>
    </row>
    <row r="138" spans="1:28" ht="20.100000000000001" customHeight="1">
      <c r="A138" s="380">
        <f>'GST 지식재산권 관리현황_요약본'!A137</f>
        <v>133</v>
      </c>
      <c r="B138" s="380" t="str">
        <f>'GST 지식재산권 관리현황_요약본'!B137</f>
        <v>특허</v>
      </c>
      <c r="C138" s="380" t="str">
        <f>'GST 지식재산권 관리현황_요약본'!C137</f>
        <v>등록</v>
      </c>
      <c r="D138" s="380" t="str">
        <f>'GST 지식재산권 관리현황_요약본'!D137</f>
        <v>국내</v>
      </c>
      <c r="E138" s="381">
        <f>'GST 지식재산권 관리현황_요약본'!E137</f>
        <v>43360</v>
      </c>
      <c r="F138" s="380" t="str">
        <f>'GST 지식재산권 관리현황_요약본'!F137</f>
        <v>10-2018-0110866</v>
      </c>
      <c r="G138" s="381">
        <f>'GST 지식재산권 관리현황_요약본'!G137</f>
        <v>44119</v>
      </c>
      <c r="H138" s="380" t="str">
        <f>'GST 지식재산권 관리현황_요약본'!H137</f>
        <v>10-2168514</v>
      </c>
      <c r="I138" s="382" t="str">
        <f>'GST 지식재산권 관리현황_요약본'!I137</f>
        <v>돌입전류 방지기능을 가진 3상 전파정류장치</v>
      </c>
      <c r="J138" s="381">
        <f>'GST 지식재산권 관리현황_요약본'!J137</f>
        <v>0</v>
      </c>
      <c r="K138" s="382" t="str">
        <f>'GST 지식재산권 관리현황_요약본'!K137</f>
        <v>이현진, 조은석, 김기범</v>
      </c>
      <c r="L138" s="388" t="str">
        <f>'GST 지식재산권 관리현황_요약본'!L137</f>
        <v>유니스특허</v>
      </c>
      <c r="M138" s="392"/>
      <c r="N138" s="386"/>
      <c r="O138" s="435"/>
      <c r="P138" s="435"/>
      <c r="Q138" s="436">
        <f>O138+(P138*1.1)</f>
        <v>0</v>
      </c>
      <c r="R138" s="392"/>
      <c r="S138" s="386"/>
      <c r="T138" s="435"/>
      <c r="U138" s="435"/>
      <c r="V138" s="436"/>
      <c r="W138" s="392"/>
      <c r="X138" s="386"/>
      <c r="Y138" s="435"/>
      <c r="Z138" s="435"/>
      <c r="AA138" s="436"/>
      <c r="AB138" s="394"/>
    </row>
    <row r="139" spans="1:28" ht="20.100000000000001" customHeight="1">
      <c r="A139" s="405">
        <f>'GST 지식재산권 관리현황_요약본'!A138</f>
        <v>134</v>
      </c>
      <c r="B139" s="405" t="str">
        <f>'GST 지식재산권 관리현황_요약본'!B138</f>
        <v>특허</v>
      </c>
      <c r="C139" s="405" t="str">
        <f>'GST 지식재산권 관리현황_요약본'!C138</f>
        <v>포기</v>
      </c>
      <c r="D139" s="405" t="str">
        <f>'GST 지식재산권 관리현황_요약본'!D138</f>
        <v>국외(PCT)</v>
      </c>
      <c r="E139" s="406">
        <f>'GST 지식재산권 관리현황_요약본'!E138</f>
        <v>43389</v>
      </c>
      <c r="F139" s="405" t="str">
        <f>'GST 지식재산권 관리현황_요약본'!F138</f>
        <v>PCT/KR2018/012204</v>
      </c>
      <c r="G139" s="406">
        <f>'GST 지식재산권 관리현황_요약본'!G138</f>
        <v>0</v>
      </c>
      <c r="H139" s="405">
        <f>'GST 지식재산권 관리현황_요약본'!H138</f>
        <v>0</v>
      </c>
      <c r="I139" s="407" t="str">
        <f>'GST 지식재산권 관리현황_요약본'!I138</f>
        <v>플라즈마 및 유전가열 촉매 기반의 유해가스 처리 시스템</v>
      </c>
      <c r="J139" s="406">
        <f>'GST 지식재산권 관리현황_요약본'!J138</f>
        <v>0</v>
      </c>
      <c r="K139" s="407" t="str">
        <f>'GST 지식재산권 관리현황_요약본'!K138</f>
        <v>정종국, 강연석, 정창구, 김영민, 이은미</v>
      </c>
      <c r="L139" s="408" t="str">
        <f>'GST 지식재산권 관리현황_요약본'!L138</f>
        <v>아이퍼스</v>
      </c>
      <c r="M139" s="409"/>
      <c r="N139" s="405"/>
      <c r="O139" s="445"/>
      <c r="P139" s="445"/>
      <c r="Q139" s="446"/>
      <c r="R139" s="413"/>
      <c r="S139" s="410"/>
      <c r="T139" s="445"/>
      <c r="U139" s="445"/>
      <c r="V139" s="446"/>
      <c r="W139" s="409"/>
      <c r="X139" s="405"/>
      <c r="Y139" s="445"/>
      <c r="Z139" s="445"/>
      <c r="AA139" s="446"/>
      <c r="AB139" s="411"/>
    </row>
    <row r="140" spans="1:28" ht="20.100000000000001" customHeight="1">
      <c r="A140" s="380">
        <f>'GST 지식재산권 관리현황_요약본'!A139</f>
        <v>135</v>
      </c>
      <c r="B140" s="380" t="str">
        <f>'GST 지식재산권 관리현황_요약본'!B139</f>
        <v>특허</v>
      </c>
      <c r="C140" s="380" t="str">
        <f>'GST 지식재산권 관리현황_요약본'!C139</f>
        <v>등록</v>
      </c>
      <c r="D140" s="380" t="str">
        <f>'GST 지식재산권 관리현황_요약본'!D139</f>
        <v>국내</v>
      </c>
      <c r="E140" s="381">
        <f>'GST 지식재산권 관리현황_요약본'!E139</f>
        <v>43468</v>
      </c>
      <c r="F140" s="380" t="str">
        <f>'GST 지식재산권 관리현황_요약본'!F139</f>
        <v>10-2019-0000653</v>
      </c>
      <c r="G140" s="381">
        <f>'GST 지식재산권 관리현황_요약본'!G139</f>
        <v>44319</v>
      </c>
      <c r="H140" s="380" t="str">
        <f>'GST 지식재산권 관리현황_요약본'!H139</f>
        <v>10-2251369</v>
      </c>
      <c r="I140" s="382" t="str">
        <f>'GST 지식재산권 관리현황_요약본'!I139</f>
        <v>플라즈마 및 유전가열 촉매 기반의 유해가스 처리 시스템</v>
      </c>
      <c r="J140" s="381">
        <f>'GST 지식재산권 관리현황_요약본'!J139</f>
        <v>0</v>
      </c>
      <c r="K140" s="382" t="str">
        <f>'GST 지식재산권 관리현황_요약본'!K139</f>
        <v>정종국, 김영민</v>
      </c>
      <c r="L140" s="388" t="str">
        <f>'GST 지식재산권 관리현황_요약본'!L139</f>
        <v>아이퍼스</v>
      </c>
      <c r="M140" s="392" t="s">
        <v>1813</v>
      </c>
      <c r="N140" s="496">
        <v>44305</v>
      </c>
      <c r="O140" s="435">
        <v>83700</v>
      </c>
      <c r="P140" s="435">
        <v>1200000</v>
      </c>
      <c r="Q140" s="436">
        <f t="shared" ref="Q140:Q141" si="2">O140+(P140*1.1)</f>
        <v>1403700</v>
      </c>
      <c r="R140" s="392"/>
      <c r="S140" s="386"/>
      <c r="T140" s="435"/>
      <c r="U140" s="435"/>
      <c r="V140" s="436"/>
      <c r="W140" s="392"/>
      <c r="X140" s="386"/>
      <c r="Y140" s="435"/>
      <c r="Z140" s="435"/>
      <c r="AA140" s="436"/>
      <c r="AB140" s="394"/>
    </row>
    <row r="141" spans="1:28" ht="20.100000000000001" customHeight="1">
      <c r="A141" s="380">
        <f>'GST 지식재산권 관리현황_요약본'!A140</f>
        <v>136</v>
      </c>
      <c r="B141" s="380" t="str">
        <f>'GST 지식재산권 관리현황_요약본'!B140</f>
        <v>특허</v>
      </c>
      <c r="C141" s="380" t="str">
        <f>'GST 지식재산권 관리현황_요약본'!C140</f>
        <v>출원</v>
      </c>
      <c r="D141" s="380" t="str">
        <f>'GST 지식재산권 관리현황_요약본'!D140</f>
        <v>국외(PCT)</v>
      </c>
      <c r="E141" s="381">
        <f>'GST 지식재산권 관리현황_요약본'!E140</f>
        <v>43468</v>
      </c>
      <c r="F141" s="380" t="str">
        <f>'GST 지식재산권 관리현황_요약본'!F140</f>
        <v>PCT/KR2019/000117</v>
      </c>
      <c r="G141" s="381">
        <f>'GST 지식재산권 관리현황_요약본'!G140</f>
        <v>0</v>
      </c>
      <c r="H141" s="380">
        <f>'GST 지식재산권 관리현황_요약본'!H140</f>
        <v>0</v>
      </c>
      <c r="I141" s="382" t="str">
        <f>'GST 지식재산권 관리현황_요약본'!I140</f>
        <v>플라즈마 및 유전가열 촉매 기반의 유해가스 처리 시스템</v>
      </c>
      <c r="J141" s="381">
        <f>'GST 지식재산권 관리현황_요약본'!J140</f>
        <v>0</v>
      </c>
      <c r="K141" s="382" t="str">
        <f>'GST 지식재산권 관리현황_요약본'!K140</f>
        <v>정종국, 김영민</v>
      </c>
      <c r="L141" s="388" t="str">
        <f>'GST 지식재산권 관리현황_요약본'!L140</f>
        <v>아이퍼스</v>
      </c>
      <c r="M141" s="392"/>
      <c r="N141" s="386"/>
      <c r="O141" s="435"/>
      <c r="P141" s="435"/>
      <c r="Q141" s="436">
        <f t="shared" si="2"/>
        <v>0</v>
      </c>
      <c r="R141" s="392"/>
      <c r="S141" s="386"/>
      <c r="T141" s="435"/>
      <c r="U141" s="435"/>
      <c r="V141" s="436"/>
      <c r="W141" s="392"/>
      <c r="X141" s="386"/>
      <c r="Y141" s="435"/>
      <c r="Z141" s="435"/>
      <c r="AA141" s="436"/>
      <c r="AB141" s="394"/>
    </row>
    <row r="142" spans="1:28" ht="20.100000000000001" customHeight="1">
      <c r="A142" s="380">
        <f>'GST 지식재산권 관리현황_요약본'!A141</f>
        <v>137</v>
      </c>
      <c r="B142" s="380" t="str">
        <f>'GST 지식재산권 관리현황_요약본'!B141</f>
        <v>특허</v>
      </c>
      <c r="C142" s="380" t="str">
        <f>'GST 지식재산권 관리현황_요약본'!C141</f>
        <v>등록</v>
      </c>
      <c r="D142" s="380" t="str">
        <f>'GST 지식재산권 관리현황_요약본'!D141</f>
        <v>국내</v>
      </c>
      <c r="E142" s="381">
        <f>'GST 지식재산권 관리현황_요약본'!E141</f>
        <v>43539</v>
      </c>
      <c r="F142" s="380" t="str">
        <f>'GST 지식재산권 관리현황_요약본'!F141</f>
        <v>10-2019-0029850</v>
      </c>
      <c r="G142" s="381">
        <f>'GST 지식재산권 관리현황_요약본'!G141</f>
        <v>43832</v>
      </c>
      <c r="H142" s="380" t="str">
        <f>'GST 지식재산권 관리현황_요약본'!H141</f>
        <v>10-2063855</v>
      </c>
      <c r="I142" s="382" t="str">
        <f>'GST 지식재산권 관리현황_요약본'!I141</f>
        <v>배관의 막힘을 방지하는 스크래퍼가 부가된 밸브</v>
      </c>
      <c r="J142" s="381">
        <f>'GST 지식재산권 관리현황_요약본'!J141</f>
        <v>0</v>
      </c>
      <c r="K142" s="382" t="str">
        <f>'GST 지식재산권 관리현황_요약본'!K141</f>
        <v>최익성, 정종국, 이상준, 김덕준</v>
      </c>
      <c r="L142" s="388" t="str">
        <f>'GST 지식재산권 관리현황_요약본'!L141</f>
        <v>명문</v>
      </c>
      <c r="M142" s="392"/>
      <c r="N142" s="386"/>
      <c r="O142" s="435"/>
      <c r="P142" s="435"/>
      <c r="Q142" s="436">
        <f>O142+(P142*1.1)</f>
        <v>0</v>
      </c>
      <c r="R142" s="392"/>
      <c r="S142" s="386"/>
      <c r="T142" s="435"/>
      <c r="U142" s="435"/>
      <c r="V142" s="436"/>
      <c r="W142" s="392"/>
      <c r="X142" s="386"/>
      <c r="Y142" s="435"/>
      <c r="Z142" s="435"/>
      <c r="AA142" s="436"/>
      <c r="AB142" s="393"/>
    </row>
    <row r="143" spans="1:28" ht="20.100000000000001" customHeight="1">
      <c r="A143" s="380">
        <f>'GST 지식재산권 관리현황_요약본'!A142</f>
        <v>138</v>
      </c>
      <c r="B143" s="380" t="str">
        <f>'GST 지식재산권 관리현황_요약본'!B142</f>
        <v>특허</v>
      </c>
      <c r="C143" s="380" t="str">
        <f>'GST 지식재산권 관리현황_요약본'!C142</f>
        <v>등록</v>
      </c>
      <c r="D143" s="380" t="str">
        <f>'GST 지식재산권 관리현황_요약본'!D142</f>
        <v>국내</v>
      </c>
      <c r="E143" s="381">
        <f>'GST 지식재산권 관리현황_요약본'!E142</f>
        <v>43574</v>
      </c>
      <c r="F143" s="380" t="str">
        <f>'GST 지식재산권 관리현황_요약본'!F142</f>
        <v>10-2019-0045872</v>
      </c>
      <c r="G143" s="381">
        <f>'GST 지식재산권 관리현황_요약본'!G142</f>
        <v>43859</v>
      </c>
      <c r="H143" s="380" t="str">
        <f>'GST 지식재산권 관리현황_요약본'!H142</f>
        <v>10-2073202</v>
      </c>
      <c r="I143" s="382" t="str">
        <f>'GST 지식재산권 관리현황_요약본'!I142</f>
        <v>자체 세정이 가능한 전기 집진기 방전봉 및 이를 이용한 전기 집진기 방전봉 세정 방법</v>
      </c>
      <c r="J143" s="381">
        <f>'GST 지식재산권 관리현황_요약본'!J142</f>
        <v>0</v>
      </c>
      <c r="K143" s="382" t="str">
        <f>'GST 지식재산권 관리현황_요약본'!K142</f>
        <v>최익성, 김영민, 김재환, 이상준, 김덕준</v>
      </c>
      <c r="L143" s="388" t="str">
        <f>'GST 지식재산권 관리현황_요약본'!L142</f>
        <v>명문</v>
      </c>
      <c r="M143" s="392"/>
      <c r="N143" s="386"/>
      <c r="O143" s="435"/>
      <c r="P143" s="435"/>
      <c r="Q143" s="436">
        <f>O143+(P143*1.1)</f>
        <v>0</v>
      </c>
      <c r="R143" s="392"/>
      <c r="S143" s="386"/>
      <c r="T143" s="435"/>
      <c r="U143" s="435"/>
      <c r="V143" s="436"/>
      <c r="W143" s="392"/>
      <c r="X143" s="386"/>
      <c r="Y143" s="435"/>
      <c r="Z143" s="435"/>
      <c r="AA143" s="436"/>
      <c r="AB143" s="393"/>
    </row>
    <row r="144" spans="1:28" ht="45">
      <c r="A144" s="380">
        <f>'GST 지식재산권 관리현황_요약본'!A143</f>
        <v>139</v>
      </c>
      <c r="B144" s="380" t="str">
        <f>'GST 지식재산권 관리현황_요약본'!B143</f>
        <v>특허</v>
      </c>
      <c r="C144" s="380" t="str">
        <f>'GST 지식재산권 관리현황_요약본'!C143</f>
        <v>등록</v>
      </c>
      <c r="D144" s="380" t="str">
        <f>'GST 지식재산권 관리현황_요약본'!D143</f>
        <v>국내</v>
      </c>
      <c r="E144" s="381">
        <f>'GST 지식재산권 관리현황_요약본'!E143</f>
        <v>43601</v>
      </c>
      <c r="F144" s="380" t="str">
        <f>'GST 지식재산권 관리현황_요약본'!F143</f>
        <v>10-2019-0057595</v>
      </c>
      <c r="G144" s="381">
        <f>'GST 지식재산권 관리현황_요약본'!G143</f>
        <v>44330</v>
      </c>
      <c r="H144" s="380" t="str">
        <f>'GST 지식재산권 관리현황_요약본'!H143</f>
        <v>10-2254518</v>
      </c>
      <c r="I144" s="382" t="str">
        <f>'GST 지식재산권 관리현황_요약본'!I143</f>
        <v>흡착 로터, 산화촉매, 열교환기를 이용한 모듈화 VOCs 제거 시스템</v>
      </c>
      <c r="J144" s="381">
        <f>'GST 지식재산권 관리현황_요약본'!J143</f>
        <v>0</v>
      </c>
      <c r="K144" s="382" t="str">
        <f>'GST 지식재산권 관리현황_요약본'!K143</f>
        <v>정종국, 오현석, 오주형, 이용만, 김정길</v>
      </c>
      <c r="L144" s="388" t="str">
        <f>'GST 지식재산권 관리현황_요약본'!L143</f>
        <v>아이퍼스</v>
      </c>
      <c r="M144" s="392" t="s">
        <v>1813</v>
      </c>
      <c r="N144" s="496">
        <v>44319</v>
      </c>
      <c r="O144" s="435">
        <v>130500</v>
      </c>
      <c r="P144" s="435">
        <v>1200000</v>
      </c>
      <c r="Q144" s="436">
        <f t="shared" ref="Q144:Q145" si="3">O144+(P144*1.1)</f>
        <v>1450500</v>
      </c>
      <c r="R144" s="392"/>
      <c r="S144" s="386"/>
      <c r="T144" s="435"/>
      <c r="U144" s="435"/>
      <c r="V144" s="436"/>
      <c r="W144" s="392"/>
      <c r="X144" s="386"/>
      <c r="Y144" s="435"/>
      <c r="Z144" s="435"/>
      <c r="AA144" s="436"/>
      <c r="AB144" s="393"/>
    </row>
    <row r="145" spans="1:28" ht="22.5">
      <c r="A145" s="380">
        <f>'GST 지식재산권 관리현황_요약본'!A144</f>
        <v>140</v>
      </c>
      <c r="B145" s="380" t="str">
        <f>'GST 지식재산권 관리현황_요약본'!B144</f>
        <v>특허</v>
      </c>
      <c r="C145" s="380" t="str">
        <f>'GST 지식재산권 관리현황_요약본'!C144</f>
        <v>포기</v>
      </c>
      <c r="D145" s="380" t="str">
        <f>'GST 지식재산권 관리현황_요약본'!D144</f>
        <v>국내</v>
      </c>
      <c r="E145" s="381">
        <f>'GST 지식재산권 관리현황_요약본'!E144</f>
        <v>43601</v>
      </c>
      <c r="F145" s="380" t="str">
        <f>'GST 지식재산권 관리현황_요약본'!F144</f>
        <v>10-2019-0057596</v>
      </c>
      <c r="G145" s="381">
        <f>'GST 지식재산권 관리현황_요약본'!G144</f>
        <v>0</v>
      </c>
      <c r="H145" s="380">
        <f>'GST 지식재산권 관리현황_요약본'!H144</f>
        <v>0</v>
      </c>
      <c r="I145" s="382" t="str">
        <f>'GST 지식재산권 관리현황_요약본'!I144</f>
        <v>촉매를 이용한 수소 제거 시스템</v>
      </c>
      <c r="J145" s="381">
        <f>'GST 지식재산권 관리현황_요약본'!J144</f>
        <v>0</v>
      </c>
      <c r="K145" s="382" t="str">
        <f>'GST 지식재산권 관리현황_요약본'!K144</f>
        <v>정종국, 오현석, 김재환,, 오주형</v>
      </c>
      <c r="L145" s="388" t="str">
        <f>'GST 지식재산권 관리현황_요약본'!L144</f>
        <v>아이퍼스</v>
      </c>
      <c r="M145" s="392"/>
      <c r="N145" s="386"/>
      <c r="O145" s="435"/>
      <c r="P145" s="435"/>
      <c r="Q145" s="436">
        <f t="shared" si="3"/>
        <v>0</v>
      </c>
      <c r="R145" s="392"/>
      <c r="S145" s="386"/>
      <c r="T145" s="435"/>
      <c r="U145" s="435"/>
      <c r="V145" s="436"/>
      <c r="W145" s="392"/>
      <c r="X145" s="386"/>
      <c r="Y145" s="435"/>
      <c r="Z145" s="435"/>
      <c r="AA145" s="436"/>
      <c r="AB145" s="393"/>
    </row>
    <row r="146" spans="1:28" ht="33.75">
      <c r="A146" s="380">
        <f>'GST 지식재산권 관리현황_요약본'!A145</f>
        <v>141</v>
      </c>
      <c r="B146" s="380" t="str">
        <f>'GST 지식재산권 관리현황_요약본'!B145</f>
        <v>특허</v>
      </c>
      <c r="C146" s="380" t="str">
        <f>'GST 지식재산권 관리현황_요약본'!C145</f>
        <v>등록</v>
      </c>
      <c r="D146" s="380" t="str">
        <f>'GST 지식재산권 관리현황_요약본'!D145</f>
        <v>국내</v>
      </c>
      <c r="E146" s="381">
        <f>'GST 지식재산권 관리현황_요약본'!E145</f>
        <v>43601</v>
      </c>
      <c r="F146" s="380" t="str">
        <f>'GST 지식재산권 관리현황_요약본'!F145</f>
        <v>10-2019-0057266</v>
      </c>
      <c r="G146" s="381">
        <f>'GST 지식재산권 관리현황_요약본'!G145</f>
        <v>43977</v>
      </c>
      <c r="H146" s="380" t="str">
        <f>'GST 지식재산권 관리현황_요약본'!H145</f>
        <v>10-2117255</v>
      </c>
      <c r="I146" s="382" t="str">
        <f>'GST 지식재산권 관리현황_요약본'!I145</f>
        <v>폐가스 소각용 버너</v>
      </c>
      <c r="J146" s="381">
        <f>'GST 지식재산권 관리현황_요약본'!J145</f>
        <v>0</v>
      </c>
      <c r="K146" s="382" t="str">
        <f>'GST 지식재산권 관리현황_요약본'!K145</f>
        <v>임재범, Jay Jung, 이상준, 김재환, 한재식</v>
      </c>
      <c r="L146" s="388" t="str">
        <f>'GST 지식재산권 관리현황_요약본'!L145</f>
        <v>명문</v>
      </c>
      <c r="M146" s="392"/>
      <c r="N146" s="386"/>
      <c r="O146" s="435"/>
      <c r="P146" s="435"/>
      <c r="Q146" s="436">
        <f>O146+(P146*1.1)</f>
        <v>0</v>
      </c>
      <c r="R146" s="392"/>
      <c r="S146" s="386"/>
      <c r="T146" s="435"/>
      <c r="U146" s="435"/>
      <c r="V146" s="436"/>
      <c r="W146" s="392"/>
      <c r="X146" s="386"/>
      <c r="Y146" s="435"/>
      <c r="Z146" s="435"/>
      <c r="AA146" s="436"/>
      <c r="AB146" s="393"/>
    </row>
    <row r="147" spans="1:28" ht="33.75">
      <c r="A147" s="380">
        <f>'GST 지식재산권 관리현황_요약본'!A146</f>
        <v>142</v>
      </c>
      <c r="B147" s="380" t="str">
        <f>'GST 지식재산권 관리현황_요약본'!B146</f>
        <v>특허</v>
      </c>
      <c r="C147" s="380" t="str">
        <f>'GST 지식재산권 관리현황_요약본'!C146</f>
        <v>등록</v>
      </c>
      <c r="D147" s="380" t="str">
        <f>'GST 지식재산권 관리현황_요약본'!D146</f>
        <v>중국</v>
      </c>
      <c r="E147" s="381">
        <f>'GST 지식재산권 관리현황_요약본'!E146</f>
        <v>43621</v>
      </c>
      <c r="F147" s="380" t="str">
        <f>'GST 지식재산권 관리현황_요약본'!F146</f>
        <v>2019-10-484514.1</v>
      </c>
      <c r="G147" s="381">
        <f>'GST 지식재산권 관리현황_요약본'!G146</f>
        <v>44299</v>
      </c>
      <c r="H147" s="380" t="str">
        <f>'GST 지식재산권 관리현황_요약본'!H146</f>
        <v>ZL201910484514.1</v>
      </c>
      <c r="I147" s="382" t="str">
        <f>'GST 지식재산권 관리현황_요약본'!I146</f>
        <v>폐가스 소각용 버너</v>
      </c>
      <c r="J147" s="381">
        <f>'GST 지식재산권 관리현황_요약본'!J146</f>
        <v>0</v>
      </c>
      <c r="K147" s="382" t="str">
        <f>'GST 지식재산권 관리현황_요약본'!K146</f>
        <v>임재범, Jay Jung, 이상준, 김재환, 한재식</v>
      </c>
      <c r="L147" s="388" t="str">
        <f>'GST 지식재산권 관리현황_요약본'!L146</f>
        <v>명문</v>
      </c>
      <c r="M147" s="396" t="s">
        <v>1813</v>
      </c>
      <c r="N147" s="496">
        <v>44354</v>
      </c>
      <c r="O147" s="435">
        <v>337840</v>
      </c>
      <c r="P147" s="435">
        <v>1200000</v>
      </c>
      <c r="Q147" s="436">
        <f>O147+(P147*1.1)</f>
        <v>1657840</v>
      </c>
      <c r="R147" s="392"/>
      <c r="S147" s="386"/>
      <c r="T147" s="435"/>
      <c r="U147" s="435"/>
      <c r="V147" s="436"/>
      <c r="W147" s="392"/>
      <c r="X147" s="386"/>
      <c r="Y147" s="435"/>
      <c r="Z147" s="435"/>
      <c r="AA147" s="436"/>
      <c r="AB147" s="393"/>
    </row>
    <row r="148" spans="1:28" ht="33.75">
      <c r="A148" s="380">
        <f>'GST 지식재산권 관리현황_요약본'!A147</f>
        <v>143</v>
      </c>
      <c r="B148" s="380" t="str">
        <f>'GST 지식재산권 관리현황_요약본'!B147</f>
        <v>특허</v>
      </c>
      <c r="C148" s="380" t="str">
        <f>'GST 지식재산권 관리현황_요약본'!C147</f>
        <v>등록</v>
      </c>
      <c r="D148" s="380" t="str">
        <f>'GST 지식재산권 관리현황_요약본'!D147</f>
        <v>국내</v>
      </c>
      <c r="E148" s="381">
        <f>'GST 지식재산권 관리현황_요약본'!E147</f>
        <v>43648</v>
      </c>
      <c r="F148" s="380" t="str">
        <f>'GST 지식재산권 관리현황_요약본'!F147</f>
        <v>10-2019-0079265</v>
      </c>
      <c r="G148" s="381">
        <f>'GST 지식재산권 관리현황_요약본'!G147</f>
        <v>44182</v>
      </c>
      <c r="H148" s="380" t="str">
        <f>'GST 지식재산권 관리현황_요약본'!H147</f>
        <v>10-2194627</v>
      </c>
      <c r="I148" s="382" t="str">
        <f>'GST 지식재산권 관리현황_요약본'!I147</f>
        <v>하이브리드 방식의 플라즈마 점화방법 및 그 장치</v>
      </c>
      <c r="J148" s="381">
        <f>'GST 지식재산권 관리현황_요약본'!J147</f>
        <v>0</v>
      </c>
      <c r="K148" s="382" t="str">
        <f>'GST 지식재산권 관리현황_요약본'!K147</f>
        <v>조은석</v>
      </c>
      <c r="L148" s="388" t="str">
        <f>'GST 지식재산권 관리현황_요약본'!L147</f>
        <v>유니스특허</v>
      </c>
      <c r="M148" s="392"/>
      <c r="N148" s="386"/>
      <c r="O148" s="435"/>
      <c r="P148" s="435"/>
      <c r="Q148" s="436">
        <f>O148+(P148*1.1)</f>
        <v>0</v>
      </c>
      <c r="R148" s="392"/>
      <c r="S148" s="386"/>
      <c r="T148" s="435"/>
      <c r="U148" s="435"/>
      <c r="V148" s="436"/>
      <c r="W148" s="392"/>
      <c r="X148" s="386"/>
      <c r="Y148" s="435"/>
      <c r="Z148" s="435"/>
      <c r="AA148" s="436"/>
      <c r="AB148" s="393"/>
    </row>
    <row r="149" spans="1:28" ht="45">
      <c r="A149" s="380">
        <f>'GST 지식재산권 관리현황_요약본'!A148</f>
        <v>144</v>
      </c>
      <c r="B149" s="380" t="str">
        <f>'GST 지식재산권 관리현황_요약본'!B148</f>
        <v>특허</v>
      </c>
      <c r="C149" s="380" t="str">
        <f>'GST 지식재산권 관리현황_요약본'!C148</f>
        <v>등록</v>
      </c>
      <c r="D149" s="380" t="str">
        <f>'GST 지식재산권 관리현황_요약본'!D148</f>
        <v>국내</v>
      </c>
      <c r="E149" s="381">
        <f>'GST 지식재산권 관리현황_요약본'!E148</f>
        <v>43630</v>
      </c>
      <c r="F149" s="380" t="str">
        <f>'GST 지식재산권 관리현황_요약본'!F148</f>
        <v>10-2019-0070511</v>
      </c>
      <c r="G149" s="381">
        <f>'GST 지식재산권 관리현황_요약본'!G148</f>
        <v>43781</v>
      </c>
      <c r="H149" s="380" t="str">
        <f>'GST 지식재산권 관리현황_요약본'!H148</f>
        <v>10-2046097</v>
      </c>
      <c r="I149" s="382" t="str">
        <f>'GST 지식재산권 관리현황_요약본'!I148</f>
        <v>배기가스를 포함하는 유체의 흐름을 제어하기 위한 매니폴드</v>
      </c>
      <c r="J149" s="381">
        <f>'GST 지식재산권 관리현황_요약본'!J148</f>
        <v>0</v>
      </c>
      <c r="K149" s="382" t="str">
        <f>'GST 지식재산권 관리현황_요약본'!K148</f>
        <v>최익성, 정재윤</v>
      </c>
      <c r="L149" s="388" t="str">
        <f>'GST 지식재산권 관리현황_요약본'!L148</f>
        <v>명문</v>
      </c>
      <c r="M149" s="392"/>
      <c r="N149" s="386"/>
      <c r="O149" s="435"/>
      <c r="P149" s="435"/>
      <c r="Q149" s="436"/>
      <c r="R149" s="392"/>
      <c r="S149" s="386"/>
      <c r="T149" s="435"/>
      <c r="U149" s="435"/>
      <c r="V149" s="436"/>
      <c r="W149" s="392"/>
      <c r="X149" s="386"/>
      <c r="Y149" s="435"/>
      <c r="Z149" s="435"/>
      <c r="AA149" s="436"/>
      <c r="AB149" s="393"/>
    </row>
    <row r="150" spans="1:28" ht="45">
      <c r="A150" s="380">
        <f>'GST 지식재산권 관리현황_요약본'!A149</f>
        <v>145</v>
      </c>
      <c r="B150" s="380" t="str">
        <f>'GST 지식재산권 관리현황_요약본'!B149</f>
        <v>특허</v>
      </c>
      <c r="C150" s="380" t="str">
        <f>'GST 지식재산권 관리현황_요약본'!C149</f>
        <v>포기</v>
      </c>
      <c r="D150" s="380" t="str">
        <f>'GST 지식재산권 관리현황_요약본'!D149</f>
        <v>국외(PCT)</v>
      </c>
      <c r="E150" s="381">
        <f>'GST 지식재산권 관리현황_요약본'!E149</f>
        <v>43630</v>
      </c>
      <c r="F150" s="380" t="str">
        <f>'GST 지식재산권 관리현황_요약본'!F149</f>
        <v>PCT/KR2019/007188</v>
      </c>
      <c r="G150" s="381">
        <f>'GST 지식재산권 관리현황_요약본'!G149</f>
        <v>0</v>
      </c>
      <c r="H150" s="380">
        <f>'GST 지식재산권 관리현황_요약본'!H149</f>
        <v>0</v>
      </c>
      <c r="I150" s="382" t="str">
        <f>'GST 지식재산권 관리현황_요약본'!I149</f>
        <v>배기가스를 포함하는 유체의 흐름을 제어하기 위한 매니폴드</v>
      </c>
      <c r="J150" s="381">
        <f>'GST 지식재산권 관리현황_요약본'!J149</f>
        <v>0</v>
      </c>
      <c r="K150" s="382" t="str">
        <f>'GST 지식재산권 관리현황_요약본'!K149</f>
        <v>최익성, 정재윤, 김덕준</v>
      </c>
      <c r="L150" s="388" t="str">
        <f>'GST 지식재산권 관리현황_요약본'!L149</f>
        <v>명문</v>
      </c>
      <c r="M150" s="392"/>
      <c r="N150" s="493"/>
      <c r="O150" s="494"/>
      <c r="P150" s="494"/>
      <c r="Q150" s="495">
        <f>O150+(P150*1.1)</f>
        <v>0</v>
      </c>
      <c r="R150" s="392"/>
      <c r="S150" s="386"/>
      <c r="T150" s="435"/>
      <c r="U150" s="435"/>
      <c r="V150" s="436"/>
      <c r="W150" s="392"/>
      <c r="X150" s="386"/>
      <c r="Y150" s="435"/>
      <c r="Z150" s="435"/>
      <c r="AA150" s="436"/>
      <c r="AB150" s="393"/>
    </row>
    <row r="151" spans="1:28" ht="67.5">
      <c r="A151" s="380">
        <f>'GST 지식재산권 관리현황_요약본'!A150</f>
        <v>146</v>
      </c>
      <c r="B151" s="380" t="str">
        <f>'GST 지식재산권 관리현황_요약본'!B150</f>
        <v>특허</v>
      </c>
      <c r="C151" s="380" t="str">
        <f>'GST 지식재산권 관리현황_요약본'!C150</f>
        <v>등록</v>
      </c>
      <c r="D151" s="380" t="str">
        <f>'GST 지식재산권 관리현황_요약본'!D150</f>
        <v>국내</v>
      </c>
      <c r="E151" s="381">
        <f>'GST 지식재산권 관리현황_요약본'!E150</f>
        <v>43879</v>
      </c>
      <c r="F151" s="380" t="str">
        <f>'GST 지식재산권 관리현황_요약본'!F150</f>
        <v>10-2020-0019791</v>
      </c>
      <c r="G151" s="381">
        <f>'GST 지식재산권 관리현황_요약본'!G150</f>
        <v>44455</v>
      </c>
      <c r="H151" s="380" t="str">
        <f>'GST 지식재산권 관리현황_요약본'!H150</f>
        <v>10-2020-0019791</v>
      </c>
      <c r="I151" s="382" t="str">
        <f>'GST 지식재산권 관리현황_요약본'!I150</f>
        <v>열전소자를 활용한 온도제어 시스템 및 온도제어 시스템의 선형 가변 파라미터 PID 제어 방법</v>
      </c>
      <c r="J151" s="381">
        <f>'GST 지식재산권 관리현황_요약본'!J150</f>
        <v>0</v>
      </c>
      <c r="K151" s="382" t="str">
        <f>'GST 지식재산권 관리현황_요약본'!K150</f>
        <v>조은석, 김기범, 이현진</v>
      </c>
      <c r="L151" s="388" t="str">
        <f>'GST 지식재산권 관리현황_요약본'!L150</f>
        <v>유니스특허</v>
      </c>
      <c r="M151" s="392" t="s">
        <v>1825</v>
      </c>
      <c r="N151" s="496">
        <v>44434</v>
      </c>
      <c r="O151" s="435">
        <v>58800</v>
      </c>
      <c r="P151" s="435">
        <v>1200000</v>
      </c>
      <c r="Q151" s="436">
        <f t="shared" ref="Q151:Q157" si="4">O151+(P151*1.1)</f>
        <v>1378800</v>
      </c>
      <c r="R151" s="392"/>
      <c r="S151" s="386"/>
      <c r="T151" s="435"/>
      <c r="U151" s="435"/>
      <c r="V151" s="436"/>
      <c r="W151" s="392"/>
      <c r="X151" s="386"/>
      <c r="Y151" s="435"/>
      <c r="Z151" s="435"/>
      <c r="AA151" s="436"/>
      <c r="AB151" s="393"/>
    </row>
    <row r="152" spans="1:28" ht="56.25">
      <c r="A152" s="380">
        <f>'GST 지식재산권 관리현황_요약본'!A151</f>
        <v>147</v>
      </c>
      <c r="B152" s="380" t="str">
        <f>'GST 지식재산권 관리현황_요약본'!B151</f>
        <v>특허</v>
      </c>
      <c r="C152" s="380" t="str">
        <f>'GST 지식재산권 관리현황_요약본'!C151</f>
        <v>등록</v>
      </c>
      <c r="D152" s="380" t="str">
        <f>'GST 지식재산권 관리현황_요약본'!D151</f>
        <v>국내</v>
      </c>
      <c r="E152" s="381">
        <f>'GST 지식재산권 관리현황_요약본'!E151</f>
        <v>43879</v>
      </c>
      <c r="F152" s="380" t="str">
        <f>'GST 지식재산권 관리현황_요약본'!F151</f>
        <v>10-2020-0019783</v>
      </c>
      <c r="G152" s="381">
        <f>'GST 지식재산권 관리현황_요약본'!G151</f>
        <v>44651</v>
      </c>
      <c r="H152" s="380" t="str">
        <f>'GST 지식재산권 관리현황_요약본'!H151</f>
        <v>10-2379933</v>
      </c>
      <c r="I152" s="382" t="str">
        <f>'GST 지식재산권 관리현황_요약본'!I151</f>
        <v>능동 역률제어가 가능한 고승압비의 다단계 벅 부스트 PFC 컨버터 및 부스트 PFC 컨버터</v>
      </c>
      <c r="J152" s="381">
        <f>'GST 지식재산권 관리현황_요약본'!J151</f>
        <v>0</v>
      </c>
      <c r="K152" s="382" t="str">
        <f>'GST 지식재산권 관리현황_요약본'!K151</f>
        <v>조은석, 김기범, 이현진</v>
      </c>
      <c r="L152" s="388" t="str">
        <f>'GST 지식재산권 관리현황_요약본'!L151</f>
        <v>유니스특허</v>
      </c>
      <c r="M152" s="392"/>
      <c r="N152" s="386"/>
      <c r="O152" s="435"/>
      <c r="P152" s="435"/>
      <c r="Q152" s="436">
        <f t="shared" si="4"/>
        <v>0</v>
      </c>
      <c r="R152" s="392"/>
      <c r="S152" s="386"/>
      <c r="T152" s="435"/>
      <c r="U152" s="435"/>
      <c r="V152" s="436"/>
      <c r="W152" s="392"/>
      <c r="X152" s="386"/>
      <c r="Y152" s="435"/>
      <c r="Z152" s="435"/>
      <c r="AA152" s="436"/>
      <c r="AB152" s="393"/>
    </row>
    <row r="153" spans="1:28" ht="56.25">
      <c r="A153" s="380">
        <f>'GST 지식재산권 관리현황_요약본'!A152</f>
        <v>148</v>
      </c>
      <c r="B153" s="380" t="str">
        <f>'GST 지식재산권 관리현황_요약본'!B152</f>
        <v>특허</v>
      </c>
      <c r="C153" s="380" t="str">
        <f>'GST 지식재산권 관리현황_요약본'!C152</f>
        <v>등록</v>
      </c>
      <c r="D153" s="380" t="str">
        <f>'GST 지식재산권 관리현황_요약본'!D152</f>
        <v>국내</v>
      </c>
      <c r="E153" s="381">
        <f>'GST 지식재산권 관리현황_요약본'!E152</f>
        <v>43964</v>
      </c>
      <c r="F153" s="380" t="str">
        <f>'GST 지식재산권 관리현황_요약본'!F152</f>
        <v>10-2020-0056820</v>
      </c>
      <c r="G153" s="381">
        <f>'GST 지식재산권 관리현황_요약본'!G152</f>
        <v>44651</v>
      </c>
      <c r="H153" s="380" t="str">
        <f>'GST 지식재산권 관리현황_요약본'!H152</f>
        <v>10-2379932</v>
      </c>
      <c r="I153" s="382" t="str">
        <f>'GST 지식재산권 관리현황_요약본'!I152</f>
        <v>동기식 벅 컨버터가 적용된 출력극성 가변형 전원공급장치 및 제어방법</v>
      </c>
      <c r="J153" s="381">
        <f>'GST 지식재산권 관리현황_요약본'!J152</f>
        <v>0</v>
      </c>
      <c r="K153" s="382" t="str">
        <f>'GST 지식재산권 관리현황_요약본'!K152</f>
        <v>김기범</v>
      </c>
      <c r="L153" s="388" t="str">
        <f>'GST 지식재산권 관리현황_요약본'!L152</f>
        <v>유니스특허</v>
      </c>
      <c r="M153" s="392"/>
      <c r="N153" s="386"/>
      <c r="O153" s="435"/>
      <c r="P153" s="435"/>
      <c r="Q153" s="436">
        <f t="shared" si="4"/>
        <v>0</v>
      </c>
      <c r="R153" s="392"/>
      <c r="S153" s="386"/>
      <c r="T153" s="435"/>
      <c r="U153" s="435"/>
      <c r="V153" s="436">
        <f>T153+(U153*1.1)</f>
        <v>0</v>
      </c>
      <c r="W153" s="392"/>
      <c r="X153" s="386"/>
      <c r="Y153" s="435"/>
      <c r="Z153" s="435"/>
      <c r="AA153" s="436"/>
      <c r="AB153" s="393"/>
    </row>
    <row r="154" spans="1:28" ht="45">
      <c r="A154" s="380">
        <f>'GST 지식재산권 관리현황_요약본'!A153</f>
        <v>149</v>
      </c>
      <c r="B154" s="380" t="str">
        <f>'GST 지식재산권 관리현황_요약본'!B153</f>
        <v>특허</v>
      </c>
      <c r="C154" s="380" t="str">
        <f>'GST 지식재산권 관리현황_요약본'!C153</f>
        <v>등록</v>
      </c>
      <c r="D154" s="380" t="str">
        <f>'GST 지식재산권 관리현황_요약본'!D153</f>
        <v>국내</v>
      </c>
      <c r="E154" s="381">
        <f>'GST 지식재산권 관리현황_요약본'!E153</f>
        <v>43900</v>
      </c>
      <c r="F154" s="380" t="str">
        <f>'GST 지식재산권 관리현황_요약본'!F153</f>
        <v>10-2020-0029654</v>
      </c>
      <c r="G154" s="381">
        <f>'GST 지식재산권 관리현황_요약본'!G153</f>
        <v>44202</v>
      </c>
      <c r="H154" s="380" t="str">
        <f>'GST 지식재산권 관리현황_요약본'!H153</f>
        <v>10-2349738</v>
      </c>
      <c r="I154" s="382" t="str">
        <f>'GST 지식재산권 관리현황_요약본'!I153</f>
        <v>니켈계 활성 촉매 제조방법</v>
      </c>
      <c r="J154" s="381">
        <f>'GST 지식재산권 관리현황_요약본'!J153</f>
        <v>0</v>
      </c>
      <c r="K154" s="382" t="str">
        <f>'GST 지식재산권 관리현황_요약본'!K153</f>
        <v>정종국, 오주형, 이상문(경기대), 김성수(경기대), 장영희(경기대)</v>
      </c>
      <c r="L154" s="388" t="str">
        <f>'GST 지식재산권 관리현황_요약본'!L153</f>
        <v>아이퍼스</v>
      </c>
      <c r="M154" s="392"/>
      <c r="N154" s="386"/>
      <c r="O154" s="435"/>
      <c r="P154" s="435"/>
      <c r="Q154" s="436">
        <f t="shared" si="4"/>
        <v>0</v>
      </c>
      <c r="R154" s="392"/>
      <c r="S154" s="386"/>
      <c r="T154" s="435"/>
      <c r="U154" s="435"/>
      <c r="V154" s="436"/>
      <c r="W154" s="392"/>
      <c r="X154" s="386"/>
      <c r="Y154" s="435"/>
      <c r="Z154" s="435"/>
      <c r="AA154" s="436"/>
      <c r="AB154" s="393"/>
    </row>
    <row r="155" spans="1:28" ht="22.5">
      <c r="A155" s="380">
        <f>'GST 지식재산권 관리현황_요약본'!A154</f>
        <v>150</v>
      </c>
      <c r="B155" s="380" t="str">
        <f>'GST 지식재산권 관리현황_요약본'!B154</f>
        <v>특허</v>
      </c>
      <c r="C155" s="380" t="str">
        <f>'GST 지식재산권 관리현황_요약본'!C154</f>
        <v>등록</v>
      </c>
      <c r="D155" s="380" t="str">
        <f>'GST 지식재산권 관리현황_요약본'!D154</f>
        <v>국내</v>
      </c>
      <c r="E155" s="381">
        <f>'GST 지식재산권 관리현황_요약본'!E154</f>
        <v>43972</v>
      </c>
      <c r="F155" s="380" t="str">
        <f>'GST 지식재산권 관리현황_요약본'!F154</f>
        <v>10-2020-0061113</v>
      </c>
      <c r="G155" s="381">
        <f>'GST 지식재산권 관리현황_요약본'!G154</f>
        <v>44692</v>
      </c>
      <c r="H155" s="380" t="str">
        <f>'GST 지식재산권 관리현황_요약본'!H154</f>
        <v>10-2398681</v>
      </c>
      <c r="I155" s="382" t="str">
        <f>'GST 지식재산권 관리현황_요약본'!I154</f>
        <v>Nox 흡착제 제조방법</v>
      </c>
      <c r="J155" s="381">
        <f>'GST 지식재산권 관리현황_요약본'!J154</f>
        <v>0</v>
      </c>
      <c r="K155" s="382" t="str">
        <f>'GST 지식재산권 관리현황_요약본'!K154</f>
        <v>김재환, 오주형, 정종국, 이상준</v>
      </c>
      <c r="L155" s="388" t="str">
        <f>'GST 지식재산권 관리현황_요약본'!L154</f>
        <v>아이퍼스</v>
      </c>
      <c r="M155" s="392"/>
      <c r="N155" s="386"/>
      <c r="O155" s="435"/>
      <c r="P155" s="435"/>
      <c r="Q155" s="436">
        <f t="shared" si="4"/>
        <v>0</v>
      </c>
      <c r="R155" s="392"/>
      <c r="S155" s="386"/>
      <c r="T155" s="435"/>
      <c r="U155" s="435"/>
      <c r="V155" s="436"/>
      <c r="W155" s="392"/>
      <c r="X155" s="386"/>
      <c r="Y155" s="435"/>
      <c r="Z155" s="435"/>
      <c r="AA155" s="436"/>
      <c r="AB155" s="393"/>
    </row>
    <row r="156" spans="1:28" ht="22.5">
      <c r="A156" s="380">
        <f>'GST 지식재산권 관리현황_요약본'!A155</f>
        <v>151</v>
      </c>
      <c r="B156" s="380" t="str">
        <f>'GST 지식재산권 관리현황_요약본'!B155</f>
        <v>특허</v>
      </c>
      <c r="C156" s="380" t="str">
        <f>'GST 지식재산권 관리현황_요약본'!C155</f>
        <v>거절</v>
      </c>
      <c r="D156" s="380" t="str">
        <f>'GST 지식재산권 관리현황_요약본'!D155</f>
        <v>국내</v>
      </c>
      <c r="E156" s="381">
        <f>'GST 지식재산권 관리현황_요약본'!E155</f>
        <v>44007</v>
      </c>
      <c r="F156" s="380" t="str">
        <f>'GST 지식재산권 관리현황_요약본'!F155</f>
        <v>10-2020-0077658</v>
      </c>
      <c r="G156" s="381">
        <f>'GST 지식재산권 관리현황_요약본'!G155</f>
        <v>0</v>
      </c>
      <c r="H156" s="380">
        <f>'GST 지식재산권 관리현황_요약본'!H155</f>
        <v>0</v>
      </c>
      <c r="I156" s="382" t="str">
        <f>'GST 지식재산권 관리현황_요약본'!I155</f>
        <v>히트자켓의 온도제어방법</v>
      </c>
      <c r="J156" s="381">
        <f>'GST 지식재산권 관리현황_요약본'!J155</f>
        <v>0</v>
      </c>
      <c r="K156" s="382" t="str">
        <f>'GST 지식재산권 관리현황_요약본'!K155</f>
        <v>김남돈</v>
      </c>
      <c r="L156" s="388" t="str">
        <f>'GST 지식재산권 관리현황_요약본'!L155</f>
        <v>유니스특허</v>
      </c>
      <c r="M156" s="392"/>
      <c r="N156" s="386"/>
      <c r="O156" s="435"/>
      <c r="P156" s="435"/>
      <c r="Q156" s="436">
        <f t="shared" si="4"/>
        <v>0</v>
      </c>
      <c r="R156" s="392"/>
      <c r="S156" s="386"/>
      <c r="T156" s="435"/>
      <c r="U156" s="435"/>
      <c r="V156" s="436"/>
      <c r="W156" s="392"/>
      <c r="X156" s="386"/>
      <c r="Y156" s="435"/>
      <c r="Z156" s="435"/>
      <c r="AA156" s="436"/>
      <c r="AB156" s="393"/>
    </row>
    <row r="157" spans="1:28" ht="33.75">
      <c r="A157" s="380">
        <f>'GST 지식재산권 관리현황_요약본'!A156</f>
        <v>152</v>
      </c>
      <c r="B157" s="380" t="str">
        <f>'GST 지식재산권 관리현황_요약본'!B156</f>
        <v>특허</v>
      </c>
      <c r="C157" s="380" t="str">
        <f>'GST 지식재산권 관리현황_요약본'!C156</f>
        <v>등록</v>
      </c>
      <c r="D157" s="380" t="str">
        <f>'GST 지식재산권 관리현황_요약본'!D156</f>
        <v>국내</v>
      </c>
      <c r="E157" s="381">
        <f>'GST 지식재산권 관리현황_요약본'!E156</f>
        <v>44127</v>
      </c>
      <c r="F157" s="380" t="str">
        <f>'GST 지식재산권 관리현황_요약본'!F156</f>
        <v>10-2020-0138567</v>
      </c>
      <c r="G157" s="381">
        <f>'GST 지식재산권 관리현황_요약본'!G156</f>
        <v>45134</v>
      </c>
      <c r="H157" s="380" t="str">
        <f>'GST 지식재산권 관리현황_요약본'!H156</f>
        <v>10-2562306</v>
      </c>
      <c r="I157" s="382" t="str">
        <f>'GST 지식재산권 관리현황_요약본'!I156</f>
        <v>온도제어모듈의 수분응축 방지장치</v>
      </c>
      <c r="J157" s="381">
        <f>'GST 지식재산권 관리현황_요약본'!J156</f>
        <v>0</v>
      </c>
      <c r="K157" s="382" t="str">
        <f>'GST 지식재산권 관리현황_요약본'!K156</f>
        <v>안세훈, 양승진, 이희진., 허재석, 이재훈</v>
      </c>
      <c r="L157" s="388" t="str">
        <f>'GST 지식재산권 관리현황_요약본'!L156</f>
        <v>명문(명륜)</v>
      </c>
      <c r="M157" s="392"/>
      <c r="N157" s="386"/>
      <c r="O157" s="435"/>
      <c r="P157" s="435"/>
      <c r="Q157" s="436">
        <f t="shared" si="4"/>
        <v>0</v>
      </c>
      <c r="R157" s="392"/>
      <c r="S157" s="386"/>
      <c r="T157" s="435"/>
      <c r="U157" s="435"/>
      <c r="V157" s="436"/>
      <c r="W157" s="392"/>
      <c r="X157" s="386"/>
      <c r="Y157" s="435"/>
      <c r="Z157" s="435"/>
      <c r="AA157" s="436"/>
      <c r="AB157" s="393"/>
    </row>
    <row r="158" spans="1:28" ht="22.5">
      <c r="A158" s="380">
        <f>'GST 지식재산권 관리현황_요약본'!A157</f>
        <v>153</v>
      </c>
      <c r="B158" s="380" t="str">
        <f>'GST 지식재산권 관리현황_요약본'!B157</f>
        <v>특허</v>
      </c>
      <c r="C158" s="380" t="str">
        <f>'GST 지식재산권 관리현황_요약본'!C157</f>
        <v>등록</v>
      </c>
      <c r="D158" s="380" t="str">
        <f>'GST 지식재산권 관리현황_요약본'!D157</f>
        <v>국내</v>
      </c>
      <c r="E158" s="381">
        <f>'GST 지식재산권 관리현황_요약본'!E157</f>
        <v>44126</v>
      </c>
      <c r="F158" s="380" t="str">
        <f>'GST 지식재산권 관리현황_요약본'!F157</f>
        <v>10-2020-0137403</v>
      </c>
      <c r="G158" s="381">
        <f>'GST 지식재산권 관리현황_요약본'!G157</f>
        <v>44649</v>
      </c>
      <c r="H158" s="380" t="str">
        <f>'GST 지식재산권 관리현황_요약본'!H157</f>
        <v>10-2381543</v>
      </c>
      <c r="I158" s="382" t="str">
        <f>'GST 지식재산권 관리현황_요약본'!I157</f>
        <v>인터락 장치를 구비한 밸브</v>
      </c>
      <c r="J158" s="381">
        <f>'GST 지식재산권 관리현황_요약본'!J157</f>
        <v>0</v>
      </c>
      <c r="K158" s="382" t="str">
        <f>'GST 지식재산권 관리현황_요약본'!K157</f>
        <v>김덕준, 최익성</v>
      </c>
      <c r="L158" s="388" t="str">
        <f>'GST 지식재산권 관리현황_요약본'!L157</f>
        <v>다인특허</v>
      </c>
      <c r="M158" s="392" t="s">
        <v>1824</v>
      </c>
      <c r="N158" s="496">
        <v>44434</v>
      </c>
      <c r="O158" s="435">
        <v>175500</v>
      </c>
      <c r="P158" s="435">
        <v>1500000</v>
      </c>
      <c r="Q158" s="436">
        <f t="shared" ref="Q158:Q160" si="5">O158+(P158*1.1)</f>
        <v>1825500.0000000002</v>
      </c>
      <c r="R158" s="392"/>
      <c r="S158" s="386"/>
      <c r="T158" s="435"/>
      <c r="U158" s="435"/>
      <c r="V158" s="436"/>
      <c r="W158" s="392"/>
      <c r="X158" s="386"/>
      <c r="Y158" s="435"/>
      <c r="Z158" s="435"/>
      <c r="AA158" s="436"/>
      <c r="AB158" s="393"/>
    </row>
    <row r="159" spans="1:28" ht="45">
      <c r="A159" s="380">
        <f>'GST 지식재산권 관리현황_요약본'!A158</f>
        <v>154</v>
      </c>
      <c r="B159" s="380" t="str">
        <f>'GST 지식재산권 관리현황_요약본'!B158</f>
        <v>특허</v>
      </c>
      <c r="C159" s="380" t="str">
        <f>'GST 지식재산권 관리현황_요약본'!C158</f>
        <v>등록</v>
      </c>
      <c r="D159" s="380" t="str">
        <f>'GST 지식재산권 관리현황_요약본'!D158</f>
        <v>중국</v>
      </c>
      <c r="E159" s="381">
        <f>'GST 지식재산권 관리현황_요약본'!E158</f>
        <v>43630</v>
      </c>
      <c r="F159" s="380">
        <f>'GST 지식재산권 관리현황_요약본'!F158</f>
        <v>201980040233.5</v>
      </c>
      <c r="G159" s="381">
        <f>'GST 지식재산권 관리현황_요약본'!G158</f>
        <v>45562</v>
      </c>
      <c r="H159" s="380" t="str">
        <f>'GST 지식재산권 관리현황_요약본'!H158</f>
        <v>ZL201980040233.5</v>
      </c>
      <c r="I159" s="382" t="str">
        <f>'GST 지식재산권 관리현황_요약본'!I158</f>
        <v>배기가스를 포함하는 유체의 흐름을 제어하기 위한 매니폴드</v>
      </c>
      <c r="J159" s="381">
        <f>'GST 지식재산권 관리현황_요약본'!J158</f>
        <v>50935</v>
      </c>
      <c r="K159" s="382" t="str">
        <f>'GST 지식재산권 관리현황_요약본'!K158</f>
        <v>최익성, 정재윤, 김덕준</v>
      </c>
      <c r="L159" s="388" t="str">
        <f>'GST 지식재산권 관리현황_요약본'!L158</f>
        <v>다인특허</v>
      </c>
      <c r="M159" s="392" t="s">
        <v>1796</v>
      </c>
      <c r="N159" s="496">
        <v>44147</v>
      </c>
      <c r="O159" s="435">
        <v>5000000</v>
      </c>
      <c r="P159" s="435">
        <v>1500000</v>
      </c>
      <c r="Q159" s="436">
        <f t="shared" si="5"/>
        <v>6650000</v>
      </c>
      <c r="R159" s="392" t="s">
        <v>1797</v>
      </c>
      <c r="S159" s="496">
        <v>44279</v>
      </c>
      <c r="T159" s="435">
        <v>0</v>
      </c>
      <c r="U159" s="435">
        <v>100000</v>
      </c>
      <c r="V159" s="436">
        <f>T159+(U159*1.1)</f>
        <v>110000.00000000001</v>
      </c>
      <c r="W159" s="392"/>
      <c r="X159" s="386"/>
      <c r="Y159" s="435"/>
      <c r="Z159" s="435"/>
      <c r="AA159" s="436"/>
      <c r="AB159" s="393"/>
    </row>
    <row r="160" spans="1:28" ht="67.5">
      <c r="A160" s="380">
        <f>'GST 지식재산권 관리현황_요약본'!A159</f>
        <v>155</v>
      </c>
      <c r="B160" s="380" t="str">
        <f>'GST 지식재산권 관리현황_요약본'!B159</f>
        <v>특허</v>
      </c>
      <c r="C160" s="380" t="str">
        <f>'GST 지식재산권 관리현황_요약본'!C159</f>
        <v>출원</v>
      </c>
      <c r="D160" s="380" t="str">
        <f>'GST 지식재산권 관리현황_요약본'!D159</f>
        <v>국내</v>
      </c>
      <c r="E160" s="381">
        <f>'GST 지식재산권 관리현황_요약본'!E159</f>
        <v>44215</v>
      </c>
      <c r="F160" s="380" t="str">
        <f>'GST 지식재산권 관리현황_요약본'!F159</f>
        <v>10-2021-0007386</v>
      </c>
      <c r="G160" s="381">
        <f>'GST 지식재산권 관리현황_요약본'!G159</f>
        <v>0</v>
      </c>
      <c r="H160" s="380">
        <f>'GST 지식재산권 관리현황_요약본'!H159</f>
        <v>0</v>
      </c>
      <c r="I160" s="382" t="str">
        <f>'GST 지식재산권 관리현황_요약본'!I159</f>
        <v>스크러버 시스템 및 이를 이용한 습식 세정 방법</v>
      </c>
      <c r="J160" s="381">
        <f>'GST 지식재산권 관리현황_요약본'!J159</f>
        <v>0</v>
      </c>
      <c r="K160" s="382" t="str">
        <f>'GST 지식재산권 관리현황_요약본'!K159</f>
        <v>노영석(삼성) 김수지(삼성) 김희섭(삼성) 박희옥(삼성) 배종용(삼성) 이선수(삼성) 주진경(삼성) 윤성철 전동근</v>
      </c>
      <c r="L160" s="388" t="str">
        <f>'GST 지식재산권 관리현황_요약본'!L159</f>
        <v>특허법인고려</v>
      </c>
      <c r="M160" s="392"/>
      <c r="N160" s="386"/>
      <c r="O160" s="435"/>
      <c r="P160" s="435"/>
      <c r="Q160" s="436">
        <f t="shared" si="5"/>
        <v>0</v>
      </c>
      <c r="R160" s="392"/>
      <c r="S160" s="386"/>
      <c r="T160" s="435"/>
      <c r="U160" s="435"/>
      <c r="V160" s="436">
        <f t="shared" ref="V160:V161" si="6">T160+(U160*1.1)</f>
        <v>0</v>
      </c>
      <c r="W160" s="392"/>
      <c r="X160" s="386"/>
      <c r="Y160" s="435"/>
      <c r="Z160" s="435"/>
      <c r="AA160" s="436"/>
      <c r="AB160" s="393"/>
    </row>
    <row r="161" spans="1:28" ht="45">
      <c r="A161" s="380">
        <f>'GST 지식재산권 관리현황_요약본'!A160</f>
        <v>156</v>
      </c>
      <c r="B161" s="380" t="str">
        <f>'GST 지식재산권 관리현황_요약본'!B160</f>
        <v>특허</v>
      </c>
      <c r="C161" s="380" t="str">
        <f>'GST 지식재산권 관리현황_요약본'!C160</f>
        <v>포기</v>
      </c>
      <c r="D161" s="380" t="str">
        <f>'GST 지식재산권 관리현황_요약본'!D160</f>
        <v>국내</v>
      </c>
      <c r="E161" s="381">
        <f>'GST 지식재산권 관리현황_요약본'!E160</f>
        <v>44287</v>
      </c>
      <c r="F161" s="380" t="str">
        <f>'GST 지식재산권 관리현황_요약본'!F160</f>
        <v>10-2021-0042708</v>
      </c>
      <c r="G161" s="381">
        <f>'GST 지식재산권 관리현황_요약본'!G160</f>
        <v>0</v>
      </c>
      <c r="H161" s="380">
        <f>'GST 지식재산권 관리현황_요약본'!H160</f>
        <v>0</v>
      </c>
      <c r="I161" s="382" t="str">
        <f>'GST 지식재산권 관리현황_요약본'!I160</f>
        <v>폐가스 배관 장치</v>
      </c>
      <c r="J161" s="381">
        <f>'GST 지식재산권 관리현황_요약본'!J160</f>
        <v>0</v>
      </c>
      <c r="K161" s="382" t="str">
        <f>'GST 지식재산권 관리현황_요약본'!K160</f>
        <v>이정우, 권성안, 한재식</v>
      </c>
      <c r="L161" s="388" t="str">
        <f>'GST 지식재산권 관리현황_요약본'!L160</f>
        <v>다인특허</v>
      </c>
      <c r="M161" s="392" t="s">
        <v>1814</v>
      </c>
      <c r="N161" s="496">
        <v>44305</v>
      </c>
      <c r="O161" s="435">
        <v>122700</v>
      </c>
      <c r="P161" s="435">
        <v>1500000</v>
      </c>
      <c r="Q161" s="436">
        <f t="shared" ref="Q161:Q165" si="7">O161+(P161*1.1)</f>
        <v>1772700.0000000002</v>
      </c>
      <c r="R161" s="396" t="s">
        <v>1817</v>
      </c>
      <c r="S161" s="496">
        <v>44354</v>
      </c>
      <c r="T161" s="435">
        <v>163600</v>
      </c>
      <c r="U161" s="435"/>
      <c r="V161" s="436">
        <f t="shared" si="6"/>
        <v>163600</v>
      </c>
      <c r="W161" s="392" t="s">
        <v>1818</v>
      </c>
      <c r="X161" s="496">
        <v>44354</v>
      </c>
      <c r="Y161" s="435">
        <v>200000</v>
      </c>
      <c r="Z161" s="435">
        <v>380000</v>
      </c>
      <c r="AA161" s="436">
        <f t="shared" ref="AA161" si="8">Y161+(Z161*1.1)</f>
        <v>618000</v>
      </c>
      <c r="AB161" s="393"/>
    </row>
    <row r="162" spans="1:28" ht="22.5">
      <c r="A162" s="380">
        <f>'GST 지식재산권 관리현황_요약본'!A161</f>
        <v>157</v>
      </c>
      <c r="B162" s="380" t="str">
        <f>'GST 지식재산권 관리현황_요약본'!B161</f>
        <v>특허</v>
      </c>
      <c r="C162" s="380" t="str">
        <f>'GST 지식재산권 관리현황_요약본'!C161</f>
        <v>등록</v>
      </c>
      <c r="D162" s="380" t="str">
        <f>'GST 지식재산권 관리현황_요약본'!D161</f>
        <v>국내</v>
      </c>
      <c r="E162" s="381">
        <f>'GST 지식재산권 관리현황_요약본'!E161</f>
        <v>44307</v>
      </c>
      <c r="F162" s="380" t="str">
        <f>'GST 지식재산권 관리현황_요약본'!F161</f>
        <v>10-2021-0051852</v>
      </c>
      <c r="G162" s="381">
        <f>'GST 지식재산권 관리현황_요약본'!G161</f>
        <v>45244</v>
      </c>
      <c r="H162" s="380" t="str">
        <f>'GST 지식재산권 관리현황_요약본'!H161</f>
        <v>10-2603815</v>
      </c>
      <c r="I162" s="382" t="str">
        <f>'GST 지식재산권 관리현황_요약본'!I161</f>
        <v>유해물질 가스 제거 시스템</v>
      </c>
      <c r="J162" s="381">
        <f>'GST 지식재산권 관리현황_요약본'!J161</f>
        <v>0</v>
      </c>
      <c r="K162" s="382" t="str">
        <f>'GST 지식재산권 관리현황_요약본'!K161</f>
        <v>정종국, 이성욱, 윤성철, 전동근</v>
      </c>
      <c r="L162" s="388" t="str">
        <f>'GST 지식재산권 관리현황_요약본'!L161</f>
        <v>아이퍼스</v>
      </c>
      <c r="M162" s="392" t="s">
        <v>1814</v>
      </c>
      <c r="N162" s="496">
        <v>44354</v>
      </c>
      <c r="O162" s="435">
        <v>409500</v>
      </c>
      <c r="P162" s="435">
        <v>1200000</v>
      </c>
      <c r="Q162" s="436">
        <f t="shared" si="7"/>
        <v>1729500</v>
      </c>
      <c r="R162" s="392"/>
      <c r="S162" s="386"/>
      <c r="T162" s="435"/>
      <c r="U162" s="435"/>
      <c r="V162" s="436"/>
      <c r="W162" s="392"/>
      <c r="X162" s="386"/>
      <c r="Y162" s="435"/>
      <c r="Z162" s="435"/>
      <c r="AA162" s="436"/>
      <c r="AB162" s="393"/>
    </row>
    <row r="163" spans="1:28" ht="33.75">
      <c r="A163" s="380">
        <f>'GST 지식재산권 관리현황_요약본'!A162</f>
        <v>158</v>
      </c>
      <c r="B163" s="380" t="str">
        <f>'GST 지식재산권 관리현황_요약본'!B162</f>
        <v>특허</v>
      </c>
      <c r="C163" s="380" t="str">
        <f>'GST 지식재산권 관리현황_요약본'!C162</f>
        <v>등록</v>
      </c>
      <c r="D163" s="380" t="str">
        <f>'GST 지식재산권 관리현황_요약본'!D162</f>
        <v>국내</v>
      </c>
      <c r="E163" s="381">
        <f>'GST 지식재산권 관리현황_요약본'!E162</f>
        <v>44342</v>
      </c>
      <c r="F163" s="380" t="str">
        <f>'GST 지식재산권 관리현황_요약본'!F162</f>
        <v>10-2021-0067781</v>
      </c>
      <c r="G163" s="381">
        <f>'GST 지식재산권 관리현황_요약본'!G162</f>
        <v>45099</v>
      </c>
      <c r="H163" s="380" t="str">
        <f>'GST 지식재산권 관리현황_요약본'!H162</f>
        <v>10-2548072</v>
      </c>
      <c r="I163" s="382" t="str">
        <f>'GST 지식재산권 관리현황_요약본'!I162</f>
        <v>하이브리드 스크러버의 가변 운전 시스템</v>
      </c>
      <c r="J163" s="381">
        <f>'GST 지식재산권 관리현황_요약본'!J162</f>
        <v>0</v>
      </c>
      <c r="K163" s="382" t="str">
        <f>'GST 지식재산권 관리현황_요약본'!K162</f>
        <v>이정우 김형관 정종국 이성욱</v>
      </c>
      <c r="L163" s="388" t="str">
        <f>'GST 지식재산권 관리현황_요약본'!L162</f>
        <v>아이퍼스</v>
      </c>
      <c r="M163" s="392" t="s">
        <v>1814</v>
      </c>
      <c r="N163" s="496">
        <v>44354</v>
      </c>
      <c r="O163" s="435">
        <v>501900</v>
      </c>
      <c r="P163" s="435">
        <v>1200000</v>
      </c>
      <c r="Q163" s="436">
        <f t="shared" ref="Q163" si="9">O163+(P163*1.1)</f>
        <v>1821900</v>
      </c>
      <c r="R163" s="392"/>
      <c r="S163" s="386"/>
      <c r="T163" s="435"/>
      <c r="U163" s="435"/>
      <c r="V163" s="436"/>
      <c r="W163" s="392"/>
      <c r="X163" s="386"/>
      <c r="Y163" s="435"/>
      <c r="Z163" s="435"/>
      <c r="AA163" s="436"/>
      <c r="AB163" s="393"/>
    </row>
    <row r="164" spans="1:28">
      <c r="A164" s="380"/>
      <c r="B164" s="380"/>
      <c r="C164" s="380"/>
      <c r="D164" s="380"/>
      <c r="E164" s="381"/>
      <c r="F164" s="380"/>
      <c r="G164" s="381"/>
      <c r="H164" s="380"/>
      <c r="I164" s="382"/>
      <c r="J164" s="381"/>
      <c r="K164" s="382"/>
      <c r="L164" s="388"/>
      <c r="M164" s="392"/>
      <c r="N164" s="496"/>
      <c r="O164" s="435"/>
      <c r="P164" s="435"/>
      <c r="Q164" s="436"/>
      <c r="R164" s="392"/>
      <c r="S164" s="386"/>
      <c r="T164" s="435"/>
      <c r="U164" s="435"/>
      <c r="V164" s="436"/>
      <c r="W164" s="392"/>
      <c r="X164" s="386"/>
      <c r="Y164" s="435"/>
      <c r="Z164" s="435"/>
      <c r="AA164" s="436"/>
      <c r="AB164" s="393"/>
    </row>
    <row r="165" spans="1:28">
      <c r="A165" s="380">
        <f>'GST 지식재산권 관리현황_요약본'!A180</f>
        <v>0</v>
      </c>
      <c r="B165" s="380">
        <f>'GST 지식재산권 관리현황_요약본'!B180</f>
        <v>0</v>
      </c>
      <c r="C165" s="380">
        <f>'GST 지식재산권 관리현황_요약본'!C180</f>
        <v>0</v>
      </c>
      <c r="D165" s="380">
        <f>'GST 지식재산권 관리현황_요약본'!D180</f>
        <v>0</v>
      </c>
      <c r="E165" s="381">
        <f>'GST 지식재산권 관리현황_요약본'!E180</f>
        <v>0</v>
      </c>
      <c r="F165" s="380">
        <f>'GST 지식재산권 관리현황_요약본'!F180</f>
        <v>0</v>
      </c>
      <c r="G165" s="381">
        <f>'GST 지식재산권 관리현황_요약본'!G180</f>
        <v>0</v>
      </c>
      <c r="H165" s="380">
        <f>'GST 지식재산권 관리현황_요약본'!H180</f>
        <v>0</v>
      </c>
      <c r="I165" s="382">
        <f>'GST 지식재산권 관리현황_요약본'!I180</f>
        <v>0</v>
      </c>
      <c r="J165" s="381">
        <f>'GST 지식재산권 관리현황_요약본'!J180</f>
        <v>0</v>
      </c>
      <c r="K165" s="382">
        <f>'GST 지식재산권 관리현황_요약본'!K180</f>
        <v>0</v>
      </c>
      <c r="L165" s="388">
        <f>'GST 지식재산권 관리현황_요약본'!L180</f>
        <v>0</v>
      </c>
      <c r="M165" s="392"/>
      <c r="N165" s="386"/>
      <c r="O165" s="435"/>
      <c r="P165" s="435"/>
      <c r="Q165" s="436">
        <f t="shared" si="7"/>
        <v>0</v>
      </c>
      <c r="R165" s="392"/>
      <c r="S165" s="386"/>
      <c r="T165" s="435"/>
      <c r="U165" s="435"/>
      <c r="V165" s="436"/>
      <c r="W165" s="392"/>
      <c r="X165" s="386"/>
      <c r="Y165" s="435"/>
      <c r="Z165" s="435"/>
      <c r="AA165" s="436"/>
      <c r="AB165" s="393"/>
    </row>
  </sheetData>
  <mergeCells count="16">
    <mergeCell ref="D4:D5"/>
    <mergeCell ref="A1:C1"/>
    <mergeCell ref="A2:C2"/>
    <mergeCell ref="A4:A5"/>
    <mergeCell ref="B4:B5"/>
    <mergeCell ref="C4:C5"/>
    <mergeCell ref="K4:K5"/>
    <mergeCell ref="L4:L5"/>
    <mergeCell ref="M4:AA4"/>
    <mergeCell ref="AB4:AB5"/>
    <mergeCell ref="E4:E5"/>
    <mergeCell ref="F4:F5"/>
    <mergeCell ref="G4:G5"/>
    <mergeCell ref="H4:H5"/>
    <mergeCell ref="I4:I5"/>
    <mergeCell ref="J4:J5"/>
  </mergeCells>
  <phoneticPr fontId="6" type="noConversion"/>
  <pageMargins left="0.7" right="0.7" top="0.75" bottom="0.75" header="0.3" footer="0.3"/>
  <pageSetup paperSize="9" scale="2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161"/>
  <sheetViews>
    <sheetView view="pageBreakPreview" zoomScale="85" zoomScaleNormal="100" zoomScaleSheetLayoutView="85" workbookViewId="0">
      <pane ySplit="5" topLeftCell="A147" activePane="bottomLeft" state="frozen"/>
      <selection pane="bottomLeft" activeCell="G156" sqref="G156"/>
    </sheetView>
  </sheetViews>
  <sheetFormatPr defaultRowHeight="13.5"/>
  <cols>
    <col min="1" max="2" width="5.77734375" customWidth="1"/>
    <col min="3" max="3" width="6.6640625" bestFit="1" customWidth="1"/>
    <col min="4" max="4" width="5" bestFit="1" customWidth="1"/>
    <col min="5" max="5" width="7.77734375" bestFit="1" customWidth="1"/>
    <col min="6" max="6" width="11.21875" bestFit="1" customWidth="1"/>
    <col min="7" max="7" width="7.77734375" bestFit="1" customWidth="1"/>
    <col min="8" max="8" width="7.88671875" bestFit="1" customWidth="1"/>
    <col min="9" max="9" width="10.77734375" customWidth="1"/>
    <col min="10" max="10" width="8.6640625" bestFit="1" customWidth="1"/>
    <col min="11" max="11" width="10.77734375" customWidth="1"/>
    <col min="12" max="12" width="7.44140625" bestFit="1" customWidth="1"/>
    <col min="13" max="13" width="12.44140625" bestFit="1" customWidth="1"/>
    <col min="14" max="27" width="8.77734375" customWidth="1"/>
    <col min="28" max="28" width="5.77734375" customWidth="1"/>
    <col min="31" max="31" width="8.88671875" customWidth="1"/>
  </cols>
  <sheetData>
    <row r="1" spans="1:28" ht="16.5">
      <c r="A1" s="785" t="s">
        <v>500</v>
      </c>
      <c r="B1" s="785"/>
      <c r="C1" s="785"/>
      <c r="D1" s="5"/>
      <c r="E1" s="5"/>
      <c r="F1" s="5"/>
      <c r="G1" s="5"/>
      <c r="H1" s="5"/>
      <c r="I1" s="5"/>
      <c r="J1" s="5"/>
      <c r="K1" s="5"/>
      <c r="L1" s="5"/>
      <c r="M1" s="5"/>
      <c r="N1" s="5"/>
      <c r="O1" s="5"/>
      <c r="P1" s="5"/>
      <c r="Q1" s="5"/>
      <c r="R1" s="5"/>
      <c r="S1" s="5"/>
      <c r="T1" s="5"/>
      <c r="U1" s="5"/>
      <c r="V1" s="5"/>
      <c r="W1" s="5"/>
      <c r="X1" s="5"/>
      <c r="Y1" s="5"/>
      <c r="Z1" s="5"/>
      <c r="AA1" s="5"/>
    </row>
    <row r="2" spans="1:28" ht="26.25">
      <c r="A2" s="786" t="s">
        <v>1765</v>
      </c>
      <c r="B2" s="786"/>
      <c r="C2" s="786"/>
      <c r="D2" s="1"/>
      <c r="E2" s="1"/>
      <c r="F2" s="2"/>
      <c r="G2" s="2"/>
      <c r="H2" s="2"/>
      <c r="I2" s="2" t="s">
        <v>290</v>
      </c>
      <c r="J2" s="2"/>
      <c r="K2" s="2"/>
    </row>
    <row r="4" spans="1:28" ht="30" customHeight="1" thickBot="1">
      <c r="A4" s="783" t="s">
        <v>371</v>
      </c>
      <c r="B4" s="783" t="s">
        <v>380</v>
      </c>
      <c r="C4" s="783" t="s">
        <v>422</v>
      </c>
      <c r="D4" s="783" t="s">
        <v>370</v>
      </c>
      <c r="E4" s="783" t="s">
        <v>25</v>
      </c>
      <c r="F4" s="783" t="s">
        <v>21</v>
      </c>
      <c r="G4" s="783" t="s">
        <v>26</v>
      </c>
      <c r="H4" s="783" t="s">
        <v>22</v>
      </c>
      <c r="I4" s="792" t="s">
        <v>431</v>
      </c>
      <c r="J4" s="783" t="s">
        <v>31</v>
      </c>
      <c r="K4" s="783" t="s">
        <v>36</v>
      </c>
      <c r="L4" s="787" t="s">
        <v>446</v>
      </c>
      <c r="M4" s="789" t="s">
        <v>1636</v>
      </c>
      <c r="N4" s="789"/>
      <c r="O4" s="789"/>
      <c r="P4" s="789"/>
      <c r="Q4" s="789"/>
      <c r="R4" s="789"/>
      <c r="S4" s="789"/>
      <c r="T4" s="789"/>
      <c r="U4" s="789"/>
      <c r="V4" s="789"/>
      <c r="W4" s="789"/>
      <c r="X4" s="789"/>
      <c r="Y4" s="789"/>
      <c r="Z4" s="789"/>
      <c r="AA4" s="789"/>
      <c r="AB4" s="790" t="s">
        <v>450</v>
      </c>
    </row>
    <row r="5" spans="1:28" ht="30" customHeight="1">
      <c r="A5" s="784"/>
      <c r="B5" s="784"/>
      <c r="C5" s="784"/>
      <c r="D5" s="784"/>
      <c r="E5" s="784"/>
      <c r="F5" s="784"/>
      <c r="G5" s="784"/>
      <c r="H5" s="784"/>
      <c r="I5" s="793"/>
      <c r="J5" s="784"/>
      <c r="K5" s="784"/>
      <c r="L5" s="788"/>
      <c r="M5" s="389" t="s">
        <v>495</v>
      </c>
      <c r="N5" s="390" t="s">
        <v>1438</v>
      </c>
      <c r="O5" s="390" t="s">
        <v>1643</v>
      </c>
      <c r="P5" s="390" t="s">
        <v>1644</v>
      </c>
      <c r="Q5" s="391" t="s">
        <v>1437</v>
      </c>
      <c r="R5" s="389" t="s">
        <v>495</v>
      </c>
      <c r="S5" s="390" t="s">
        <v>1438</v>
      </c>
      <c r="T5" s="390" t="s">
        <v>1643</v>
      </c>
      <c r="U5" s="390" t="s">
        <v>1644</v>
      </c>
      <c r="V5" s="391" t="s">
        <v>1437</v>
      </c>
      <c r="W5" s="395" t="s">
        <v>495</v>
      </c>
      <c r="X5" s="390" t="s">
        <v>1438</v>
      </c>
      <c r="Y5" s="390" t="s">
        <v>1435</v>
      </c>
      <c r="Z5" s="390" t="s">
        <v>1436</v>
      </c>
      <c r="AA5" s="391" t="s">
        <v>1437</v>
      </c>
      <c r="AB5" s="791"/>
    </row>
    <row r="6" spans="1:28" ht="20.100000000000001" customHeight="1">
      <c r="A6" s="401">
        <f>'GST 지식재산권 관리현황_요약본'!A5</f>
        <v>1</v>
      </c>
      <c r="B6" s="401" t="str">
        <f>'GST 지식재산권 관리현황_요약본'!B5</f>
        <v>특허</v>
      </c>
      <c r="C6" s="401" t="str">
        <f>'GST 지식재산권 관리현황_요약본'!C5</f>
        <v>포기</v>
      </c>
      <c r="D6" s="401" t="str">
        <f>'GST 지식재산권 관리현황_요약본'!D5</f>
        <v>국내</v>
      </c>
      <c r="E6" s="402">
        <f>'GST 지식재산권 관리현황_요약본'!E5</f>
        <v>37418</v>
      </c>
      <c r="F6" s="401" t="str">
        <f>'GST 지식재산권 관리현황_요약본'!F5</f>
        <v>2002-0032654</v>
      </c>
      <c r="G6" s="402">
        <f>'GST 지식재산권 관리현황_요약본'!G5</f>
        <v>38433</v>
      </c>
      <c r="H6" s="401" t="str">
        <f>'GST 지식재산권 관리현황_요약본'!H5</f>
        <v>10-0479935</v>
      </c>
      <c r="I6" s="403" t="str">
        <f>'GST 지식재산권 관리현황_요약본'!I5</f>
        <v>이중 진공배관 및 그 제조방법</v>
      </c>
      <c r="J6" s="402">
        <f>'GST 지식재산권 관리현황_요약본'!J5</f>
        <v>44723</v>
      </c>
      <c r="K6" s="403" t="str">
        <f>'GST 지식재산권 관리현황_요약본'!K5</f>
        <v>김 덕 준</v>
      </c>
      <c r="L6" s="404" t="str">
        <f>'GST 지식재산권 관리현황_요약본'!L5</f>
        <v>유니스특허</v>
      </c>
      <c r="M6" s="398"/>
      <c r="N6" s="399"/>
      <c r="O6" s="443"/>
      <c r="P6" s="443"/>
      <c r="Q6" s="444"/>
      <c r="R6" s="398"/>
      <c r="S6" s="399"/>
      <c r="T6" s="443"/>
      <c r="U6" s="443"/>
      <c r="V6" s="444"/>
      <c r="W6" s="398"/>
      <c r="X6" s="400"/>
      <c r="Y6" s="441"/>
      <c r="Z6" s="441"/>
      <c r="AA6" s="442"/>
      <c r="AB6" s="412"/>
    </row>
    <row r="7" spans="1:28" ht="20.100000000000001" customHeight="1">
      <c r="A7" s="401">
        <f>'GST 지식재산권 관리현황_요약본'!A6</f>
        <v>2</v>
      </c>
      <c r="B7" s="401" t="str">
        <f>'GST 지식재산권 관리현황_요약본'!B6</f>
        <v>실용신안</v>
      </c>
      <c r="C7" s="401" t="str">
        <f>'GST 지식재산권 관리현황_요약본'!C6</f>
        <v>포기</v>
      </c>
      <c r="D7" s="401" t="str">
        <f>'GST 지식재산권 관리현황_요약본'!D6</f>
        <v>국내</v>
      </c>
      <c r="E7" s="402">
        <f>'GST 지식재산권 관리현황_요약본'!E6</f>
        <v>37931</v>
      </c>
      <c r="F7" s="401" t="str">
        <f>'GST 지식재산권 관리현황_요약본'!F6</f>
        <v>2003-0034801</v>
      </c>
      <c r="G7" s="402">
        <f>'GST 지식재산권 관리현황_요약본'!G6</f>
        <v>38020</v>
      </c>
      <c r="H7" s="401" t="str">
        <f>'GST 지식재산권 관리현황_요약본'!H6</f>
        <v>20-0341827</v>
      </c>
      <c r="I7" s="403" t="str">
        <f>'GST 지식재산권 관리현황_요약본'!I6</f>
        <v>반도체 제조 설비의 온도 제어 대응속도 개선 구조</v>
      </c>
      <c r="J7" s="402">
        <f>'GST 지식재산권 관리현황_요약본'!J6</f>
        <v>0</v>
      </c>
      <c r="K7" s="403">
        <f>'GST 지식재산권 관리현황_요약본'!K6</f>
        <v>0</v>
      </c>
      <c r="L7" s="404" t="str">
        <f>'GST 지식재산권 관리현황_요약본'!L6</f>
        <v>유니스특허</v>
      </c>
      <c r="M7" s="398"/>
      <c r="N7" s="399"/>
      <c r="O7" s="443"/>
      <c r="P7" s="443"/>
      <c r="Q7" s="444"/>
      <c r="R7" s="398"/>
      <c r="S7" s="399"/>
      <c r="T7" s="443"/>
      <c r="U7" s="443"/>
      <c r="V7" s="444"/>
      <c r="W7" s="398"/>
      <c r="X7" s="399"/>
      <c r="Y7" s="443"/>
      <c r="Z7" s="443"/>
      <c r="AA7" s="444"/>
      <c r="AB7" s="412"/>
    </row>
    <row r="8" spans="1:28" ht="20.100000000000001" customHeight="1">
      <c r="A8" s="401">
        <f>'GST 지식재산권 관리현황_요약본'!A7</f>
        <v>3</v>
      </c>
      <c r="B8" s="401" t="str">
        <f>'GST 지식재산권 관리현황_요약본'!B7</f>
        <v>실용신안</v>
      </c>
      <c r="C8" s="401" t="str">
        <f>'GST 지식재산권 관리현황_요약본'!C7</f>
        <v>포기</v>
      </c>
      <c r="D8" s="401" t="str">
        <f>'GST 지식재산권 관리현황_요약본'!D7</f>
        <v>국내</v>
      </c>
      <c r="E8" s="402">
        <f>'GST 지식재산권 관리현황_요약본'!E7</f>
        <v>37985</v>
      </c>
      <c r="F8" s="401" t="str">
        <f>'GST 지식재산권 관리현황_요약본'!F7</f>
        <v>20-2003-40740</v>
      </c>
      <c r="G8" s="402">
        <f>'GST 지식재산권 관리현황_요약본'!G7</f>
        <v>38104</v>
      </c>
      <c r="H8" s="401" t="str">
        <f>'GST 지식재산권 관리현황_요약본'!H7</f>
        <v>20-349617</v>
      </c>
      <c r="I8" s="403" t="str">
        <f>'GST 지식재산권 관리현황_요약본'!I7</f>
        <v>체결장치를 구비한 단열재</v>
      </c>
      <c r="J8" s="402">
        <f>'GST 지식재산권 관리현황_요약본'!J7</f>
        <v>41638</v>
      </c>
      <c r="K8" s="403" t="str">
        <f>'GST 지식재산권 관리현황_요약본'!K7</f>
        <v>김덕준, 김영덕</v>
      </c>
      <c r="L8" s="404" t="str">
        <f>'GST 지식재산권 관리현황_요약본'!L7</f>
        <v>유니스특허</v>
      </c>
      <c r="M8" s="398"/>
      <c r="N8" s="399"/>
      <c r="O8" s="443"/>
      <c r="P8" s="443"/>
      <c r="Q8" s="444"/>
      <c r="R8" s="398"/>
      <c r="S8" s="399"/>
      <c r="T8" s="443"/>
      <c r="U8" s="443"/>
      <c r="V8" s="444"/>
      <c r="W8" s="398"/>
      <c r="X8" s="399"/>
      <c r="Y8" s="443"/>
      <c r="Z8" s="443"/>
      <c r="AA8" s="444"/>
      <c r="AB8" s="412"/>
    </row>
    <row r="9" spans="1:28" ht="20.100000000000001" customHeight="1">
      <c r="A9" s="380" t="e">
        <f>'GST 지식재산권 관리현황_요약본'!A8</f>
        <v>#REF!</v>
      </c>
      <c r="B9" s="380" t="e">
        <f>'GST 지식재산권 관리현황_요약본'!B8</f>
        <v>#REF!</v>
      </c>
      <c r="C9" s="380" t="e">
        <f>'GST 지식재산권 관리현황_요약본'!C8</f>
        <v>#REF!</v>
      </c>
      <c r="D9" s="380" t="e">
        <f>'GST 지식재산권 관리현황_요약본'!D8</f>
        <v>#REF!</v>
      </c>
      <c r="E9" s="381" t="e">
        <f>'GST 지식재산권 관리현황_요약본'!E8</f>
        <v>#REF!</v>
      </c>
      <c r="F9" s="380" t="e">
        <f>'GST 지식재산권 관리현황_요약본'!F8</f>
        <v>#REF!</v>
      </c>
      <c r="G9" s="414" t="e">
        <f>'GST 지식재산권 관리현황_요약본'!G8</f>
        <v>#REF!</v>
      </c>
      <c r="H9" s="380" t="e">
        <f>'GST 지식재산권 관리현황_요약본'!H8</f>
        <v>#REF!</v>
      </c>
      <c r="I9" s="382" t="e">
        <f>'GST 지식재산권 관리현황_요약본'!I8</f>
        <v>#REF!</v>
      </c>
      <c r="J9" s="381" t="e">
        <f>'GST 지식재산권 관리현황_요약본'!J8</f>
        <v>#REF!</v>
      </c>
      <c r="K9" s="382" t="e">
        <f>'GST 지식재산권 관리현황_요약본'!K8</f>
        <v>#REF!</v>
      </c>
      <c r="L9" s="388" t="e">
        <f>'GST 지식재산권 관리현황_요약본'!L8</f>
        <v>#REF!</v>
      </c>
      <c r="M9" s="392"/>
      <c r="N9" s="386"/>
      <c r="O9" s="435"/>
      <c r="P9" s="435"/>
      <c r="Q9" s="436"/>
      <c r="R9" s="392"/>
      <c r="S9" s="386"/>
      <c r="T9" s="435"/>
      <c r="U9" s="435"/>
      <c r="V9" s="436"/>
      <c r="W9" s="392"/>
      <c r="X9" s="386"/>
      <c r="Y9" s="435"/>
      <c r="Z9" s="435"/>
      <c r="AA9" s="436"/>
      <c r="AB9" s="393"/>
    </row>
    <row r="10" spans="1:28" ht="19.5" customHeight="1">
      <c r="A10" s="380" t="e">
        <f>'GST 지식재산권 관리현황_요약본'!A9</f>
        <v>#REF!</v>
      </c>
      <c r="B10" s="380" t="e">
        <f>'GST 지식재산권 관리현황_요약본'!B9</f>
        <v>#REF!</v>
      </c>
      <c r="C10" s="380" t="e">
        <f>'GST 지식재산권 관리현황_요약본'!C9</f>
        <v>#REF!</v>
      </c>
      <c r="D10" s="380" t="e">
        <f>'GST 지식재산권 관리현황_요약본'!D9</f>
        <v>#REF!</v>
      </c>
      <c r="E10" s="381" t="e">
        <f>'GST 지식재산권 관리현황_요약본'!E9</f>
        <v>#REF!</v>
      </c>
      <c r="F10" s="380" t="e">
        <f>'GST 지식재산권 관리현황_요약본'!F9</f>
        <v>#REF!</v>
      </c>
      <c r="G10" s="381" t="e">
        <f>'GST 지식재산권 관리현황_요약본'!G9</f>
        <v>#REF!</v>
      </c>
      <c r="H10" s="380" t="e">
        <f>'GST 지식재산권 관리현황_요약본'!H9</f>
        <v>#REF!</v>
      </c>
      <c r="I10" s="382" t="e">
        <f>'GST 지식재산권 관리현황_요약본'!I9</f>
        <v>#REF!</v>
      </c>
      <c r="J10" s="381" t="e">
        <f>'GST 지식재산권 관리현황_요약본'!J9</f>
        <v>#REF!</v>
      </c>
      <c r="K10" s="382" t="e">
        <f>'GST 지식재산권 관리현황_요약본'!K9</f>
        <v>#REF!</v>
      </c>
      <c r="L10" s="388" t="e">
        <f>'GST 지식재산권 관리현황_요약본'!L9</f>
        <v>#REF!</v>
      </c>
      <c r="M10" s="392" t="s">
        <v>1718</v>
      </c>
      <c r="N10" s="386" t="s">
        <v>1714</v>
      </c>
      <c r="O10" s="435">
        <v>400000</v>
      </c>
      <c r="P10" s="435">
        <v>30000</v>
      </c>
      <c r="Q10" s="436">
        <f>O10+(P10*1.1)</f>
        <v>433000</v>
      </c>
      <c r="R10" s="392"/>
      <c r="S10" s="386"/>
      <c r="T10" s="435"/>
      <c r="U10" s="435"/>
      <c r="V10" s="436"/>
      <c r="W10" s="392"/>
      <c r="X10" s="386"/>
      <c r="Y10" s="435"/>
      <c r="Z10" s="435"/>
      <c r="AA10" s="436"/>
      <c r="AB10" s="393"/>
    </row>
    <row r="11" spans="1:28" ht="20.100000000000001" customHeight="1">
      <c r="A11" s="380" t="e">
        <f>'GST 지식재산권 관리현황_요약본'!A10</f>
        <v>#REF!</v>
      </c>
      <c r="B11" s="380" t="e">
        <f>'GST 지식재산권 관리현황_요약본'!B10</f>
        <v>#REF!</v>
      </c>
      <c r="C11" s="380" t="e">
        <f>'GST 지식재산권 관리현황_요약본'!C10</f>
        <v>#REF!</v>
      </c>
      <c r="D11" s="380" t="e">
        <f>'GST 지식재산권 관리현황_요약본'!D10</f>
        <v>#REF!</v>
      </c>
      <c r="E11" s="381" t="e">
        <f>'GST 지식재산권 관리현황_요약본'!E10</f>
        <v>#REF!</v>
      </c>
      <c r="F11" s="380" t="e">
        <f>'GST 지식재산권 관리현황_요약본'!F10</f>
        <v>#REF!</v>
      </c>
      <c r="G11" s="381" t="e">
        <f>'GST 지식재산권 관리현황_요약본'!G10</f>
        <v>#REF!</v>
      </c>
      <c r="H11" s="380" t="e">
        <f>'GST 지식재산권 관리현황_요약본'!H10</f>
        <v>#REF!</v>
      </c>
      <c r="I11" s="382" t="e">
        <f>'GST 지식재산권 관리현황_요약본'!I10</f>
        <v>#REF!</v>
      </c>
      <c r="J11" s="381" t="e">
        <f>'GST 지식재산권 관리현황_요약본'!J10</f>
        <v>#REF!</v>
      </c>
      <c r="K11" s="382" t="e">
        <f>'GST 지식재산권 관리현황_요약본'!K10</f>
        <v>#REF!</v>
      </c>
      <c r="L11" s="388" t="e">
        <f>'GST 지식재산권 관리현황_요약본'!L10</f>
        <v>#REF!</v>
      </c>
      <c r="M11" s="392" t="s">
        <v>1725</v>
      </c>
      <c r="N11" s="386" t="s">
        <v>1726</v>
      </c>
      <c r="O11" s="435">
        <v>345000</v>
      </c>
      <c r="P11" s="435">
        <v>30000</v>
      </c>
      <c r="Q11" s="436">
        <f>O11+(P11*1.1)</f>
        <v>378000</v>
      </c>
      <c r="R11" s="392"/>
      <c r="S11" s="386"/>
      <c r="T11" s="435"/>
      <c r="U11" s="435"/>
      <c r="V11" s="436"/>
      <c r="W11" s="392"/>
      <c r="X11" s="386"/>
      <c r="Y11" s="435"/>
      <c r="Z11" s="435"/>
      <c r="AA11" s="436"/>
      <c r="AB11" s="393"/>
    </row>
    <row r="12" spans="1:28" ht="20.100000000000001" customHeight="1">
      <c r="A12" s="405">
        <f>'GST 지식재산권 관리현황_요약본'!A11</f>
        <v>7</v>
      </c>
      <c r="B12" s="405" t="str">
        <f>'GST 지식재산권 관리현황_요약본'!B11</f>
        <v>실용신안</v>
      </c>
      <c r="C12" s="405" t="str">
        <f>'GST 지식재산권 관리현황_요약본'!C11</f>
        <v>취소</v>
      </c>
      <c r="D12" s="405" t="str">
        <f>'GST 지식재산권 관리현황_요약본'!D11</f>
        <v>국내</v>
      </c>
      <c r="E12" s="406">
        <f>'GST 지식재산권 관리현황_요약본'!E11</f>
        <v>38358</v>
      </c>
      <c r="F12" s="405" t="str">
        <f>'GST 지식재산권 관리현황_요약본'!F11</f>
        <v>20-2005-425</v>
      </c>
      <c r="G12" s="406">
        <f>'GST 지식재산권 관리현황_요약본'!G11</f>
        <v>38493</v>
      </c>
      <c r="H12" s="405" t="str">
        <f>'GST 지식재산권 관리현황_요약본'!H11</f>
        <v>20-385461</v>
      </c>
      <c r="I12" s="407" t="str">
        <f>'GST 지식재산권 관리현황_요약본'!I11</f>
        <v>폐가스 정화 처리장치의 가스 버너 노즐</v>
      </c>
      <c r="J12" s="406">
        <f>'GST 지식재산권 관리현황_요약본'!J11</f>
        <v>0</v>
      </c>
      <c r="K12" s="407">
        <f>'GST 지식재산권 관리현황_요약본'!K11</f>
        <v>0</v>
      </c>
      <c r="L12" s="408" t="str">
        <f>'GST 지식재산권 관리현황_요약본'!L11</f>
        <v>유니스특허</v>
      </c>
      <c r="M12" s="409"/>
      <c r="N12" s="405"/>
      <c r="O12" s="445"/>
      <c r="P12" s="445"/>
      <c r="Q12" s="446"/>
      <c r="R12" s="409"/>
      <c r="S12" s="405"/>
      <c r="T12" s="445"/>
      <c r="U12" s="445"/>
      <c r="V12" s="446"/>
      <c r="W12" s="409"/>
      <c r="X12" s="405"/>
      <c r="Y12" s="445"/>
      <c r="Z12" s="445"/>
      <c r="AA12" s="446"/>
      <c r="AB12" s="412"/>
    </row>
    <row r="13" spans="1:28" ht="20.100000000000001" customHeight="1">
      <c r="A13" s="405">
        <f>'GST 지식재산권 관리현황_요약본'!A12</f>
        <v>8</v>
      </c>
      <c r="B13" s="405" t="str">
        <f>'GST 지식재산권 관리현황_요약본'!B12</f>
        <v>실용신안</v>
      </c>
      <c r="C13" s="405" t="str">
        <f>'GST 지식재산권 관리현황_요약본'!C12</f>
        <v>취소</v>
      </c>
      <c r="D13" s="405" t="str">
        <f>'GST 지식재산권 관리현황_요약본'!D12</f>
        <v>국내</v>
      </c>
      <c r="E13" s="406">
        <f>'GST 지식재산권 관리현황_요약본'!E12</f>
        <v>38358</v>
      </c>
      <c r="F13" s="405" t="str">
        <f>'GST 지식재산권 관리현황_요약본'!F12</f>
        <v>20-2005-426</v>
      </c>
      <c r="G13" s="406">
        <f>'GST 지식재산권 관리현황_요약본'!G12</f>
        <v>38472</v>
      </c>
      <c r="H13" s="405" t="str">
        <f>'GST 지식재산권 관리현황_요약본'!H12</f>
        <v>20-383760</v>
      </c>
      <c r="I13" s="407" t="str">
        <f>'GST 지식재산권 관리현황_요약본'!I12</f>
        <v>습식 전기집진을 이용한 폐가스 정화처리장치</v>
      </c>
      <c r="J13" s="406">
        <f>'GST 지식재산권 관리현황_요약본'!J12</f>
        <v>0</v>
      </c>
      <c r="K13" s="407" t="str">
        <f>'GST 지식재산권 관리현황_요약본'!K12</f>
        <v>최운선</v>
      </c>
      <c r="L13" s="408" t="str">
        <f>'GST 지식재산권 관리현황_요약본'!L12</f>
        <v>유니스특허</v>
      </c>
      <c r="M13" s="409"/>
      <c r="N13" s="405"/>
      <c r="O13" s="445"/>
      <c r="P13" s="445"/>
      <c r="Q13" s="446"/>
      <c r="R13" s="409"/>
      <c r="S13" s="405"/>
      <c r="T13" s="445"/>
      <c r="U13" s="445"/>
      <c r="V13" s="446"/>
      <c r="W13" s="409"/>
      <c r="X13" s="405"/>
      <c r="Y13" s="445"/>
      <c r="Z13" s="445"/>
      <c r="AA13" s="446"/>
      <c r="AB13" s="411"/>
    </row>
    <row r="14" spans="1:28" ht="20.100000000000001" customHeight="1">
      <c r="A14" s="380">
        <f>'GST 지식재산권 관리현황_요약본'!A13</f>
        <v>9</v>
      </c>
      <c r="B14" s="380" t="str">
        <f>'GST 지식재산권 관리현황_요약본'!B13</f>
        <v>특허</v>
      </c>
      <c r="C14" s="380" t="str">
        <f>'GST 지식재산권 관리현황_요약본'!C13</f>
        <v>등록</v>
      </c>
      <c r="D14" s="380" t="str">
        <f>'GST 지식재산권 관리현황_요약본'!D13</f>
        <v>국내</v>
      </c>
      <c r="E14" s="381">
        <f>'GST 지식재산권 관리현황_요약본'!E13</f>
        <v>38652</v>
      </c>
      <c r="F14" s="380" t="str">
        <f>'GST 지식재산권 관리현황_요약본'!F13</f>
        <v>2005-0101829</v>
      </c>
      <c r="G14" s="381">
        <f>'GST 지식재산권 관리현황_요약본'!G13</f>
        <v>39192</v>
      </c>
      <c r="H14" s="380" t="str">
        <f>'GST 지식재산권 관리현황_요약본'!H13</f>
        <v>10-0711940</v>
      </c>
      <c r="I14" s="382" t="str">
        <f>'GST 지식재산권 관리현황_요약본'!I13</f>
        <v>폐가스 정화처리장치용 습식 유닛</v>
      </c>
      <c r="J14" s="381">
        <f>'GST 지식재산권 관리현황_요약본'!J13</f>
        <v>45957</v>
      </c>
      <c r="K14" s="382" t="str">
        <f>'GST 지식재산권 관리현황_요약본'!K13</f>
        <v>최 운 선</v>
      </c>
      <c r="L14" s="388" t="str">
        <f>'GST 지식재산권 관리현황_요약본'!L13</f>
        <v>유니스특허</v>
      </c>
      <c r="M14" s="392" t="s">
        <v>1670</v>
      </c>
      <c r="N14" s="386" t="s">
        <v>1671</v>
      </c>
      <c r="O14" s="435">
        <v>317500</v>
      </c>
      <c r="P14" s="435">
        <v>30000</v>
      </c>
      <c r="Q14" s="436">
        <f>O14+(P14*1.1)</f>
        <v>350500</v>
      </c>
      <c r="R14" s="392"/>
      <c r="S14" s="386"/>
      <c r="T14" s="435"/>
      <c r="U14" s="435"/>
      <c r="V14" s="436"/>
      <c r="W14" s="392"/>
      <c r="X14" s="386"/>
      <c r="Y14" s="435"/>
      <c r="Z14" s="435"/>
      <c r="AA14" s="436"/>
      <c r="AB14" s="393"/>
    </row>
    <row r="15" spans="1:28" ht="20.100000000000001" customHeight="1">
      <c r="A15" s="405">
        <f>'GST 지식재산권 관리현황_요약본'!A14</f>
        <v>10</v>
      </c>
      <c r="B15" s="405" t="str">
        <f>'GST 지식재산권 관리현황_요약본'!B14</f>
        <v>특허</v>
      </c>
      <c r="C15" s="405" t="str">
        <f>'GST 지식재산권 관리현황_요약본'!C14</f>
        <v>취소</v>
      </c>
      <c r="D15" s="405" t="str">
        <f>'GST 지식재산권 관리현황_요약본'!D14</f>
        <v>국내</v>
      </c>
      <c r="E15" s="406">
        <f>'GST 지식재산권 관리현황_요약본'!E14</f>
        <v>38652</v>
      </c>
      <c r="F15" s="405" t="str">
        <f>'GST 지식재산권 관리현황_요약본'!F14</f>
        <v>2005-0101830</v>
      </c>
      <c r="G15" s="406">
        <f>'GST 지식재산권 관리현황_요약본'!G14</f>
        <v>39192</v>
      </c>
      <c r="H15" s="405" t="str">
        <f>'GST 지식재산권 관리현황_요약본'!H14</f>
        <v>10-0711941</v>
      </c>
      <c r="I15" s="407" t="str">
        <f>'GST 지식재산권 관리현황_요약본'!I14</f>
        <v>폐가스 정화처리장치</v>
      </c>
      <c r="J15" s="406">
        <f>'GST 지식재산권 관리현황_요약본'!J14</f>
        <v>45957</v>
      </c>
      <c r="K15" s="407" t="str">
        <f>'GST 지식재산권 관리현황_요약본'!K14</f>
        <v>최 운 선</v>
      </c>
      <c r="L15" s="408" t="str">
        <f>'GST 지식재산권 관리현황_요약본'!L14</f>
        <v>유니스특허</v>
      </c>
      <c r="M15" s="409"/>
      <c r="N15" s="405"/>
      <c r="O15" s="445"/>
      <c r="P15" s="445"/>
      <c r="Q15" s="446"/>
      <c r="R15" s="409"/>
      <c r="S15" s="405"/>
      <c r="T15" s="445"/>
      <c r="U15" s="445"/>
      <c r="V15" s="446"/>
      <c r="W15" s="409"/>
      <c r="X15" s="405"/>
      <c r="Y15" s="445"/>
      <c r="Z15" s="445"/>
      <c r="AA15" s="446"/>
      <c r="AB15" s="411"/>
    </row>
    <row r="16" spans="1:28" ht="20.100000000000001" customHeight="1">
      <c r="A16" s="405">
        <f>'GST 지식재산권 관리현황_요약본'!A15</f>
        <v>11</v>
      </c>
      <c r="B16" s="405" t="str">
        <f>'GST 지식재산권 관리현황_요약본'!B15</f>
        <v>실용</v>
      </c>
      <c r="C16" s="405" t="str">
        <f>'GST 지식재산권 관리현황_요약본'!C15</f>
        <v>취소</v>
      </c>
      <c r="D16" s="405" t="str">
        <f>'GST 지식재산권 관리현황_요약본'!D15</f>
        <v>국내</v>
      </c>
      <c r="E16" s="406">
        <f>'GST 지식재산권 관리현황_요약본'!E15</f>
        <v>38652</v>
      </c>
      <c r="F16" s="405" t="str">
        <f>'GST 지식재산권 관리현황_요약본'!F15</f>
        <v>2005-0030557</v>
      </c>
      <c r="G16" s="406">
        <f>'GST 지식재산권 관리현황_요약본'!G15</f>
        <v>38716</v>
      </c>
      <c r="H16" s="405" t="str">
        <f>'GST 지식재산권 관리현황_요약본'!H15</f>
        <v>20-0405301</v>
      </c>
      <c r="I16" s="407" t="str">
        <f>'GST 지식재산권 관리현황_요약본'!I15</f>
        <v>폐가스 정화처리장치에 사용되는 헤드 유닛 및 그 제어장치</v>
      </c>
      <c r="J16" s="406">
        <f>'GST 지식재산권 관리현황_요약본'!J15</f>
        <v>42304</v>
      </c>
      <c r="K16" s="407" t="str">
        <f>'GST 지식재산권 관리현황_요약본'!K15</f>
        <v>최 운 선</v>
      </c>
      <c r="L16" s="408" t="str">
        <f>'GST 지식재산권 관리현황_요약본'!L15</f>
        <v>유니스특허</v>
      </c>
      <c r="M16" s="409"/>
      <c r="N16" s="405"/>
      <c r="O16" s="445"/>
      <c r="P16" s="445"/>
      <c r="Q16" s="446"/>
      <c r="R16" s="409"/>
      <c r="S16" s="405"/>
      <c r="T16" s="445"/>
      <c r="U16" s="445"/>
      <c r="V16" s="446"/>
      <c r="W16" s="409"/>
      <c r="X16" s="405"/>
      <c r="Y16" s="445"/>
      <c r="Z16" s="445"/>
      <c r="AA16" s="446"/>
      <c r="AB16" s="411"/>
    </row>
    <row r="17" spans="1:28" ht="20.100000000000001" customHeight="1">
      <c r="A17" s="405">
        <f>'GST 지식재산권 관리현황_요약본'!A16</f>
        <v>12</v>
      </c>
      <c r="B17" s="405" t="str">
        <f>'GST 지식재산권 관리현황_요약본'!B16</f>
        <v>실용</v>
      </c>
      <c r="C17" s="405" t="str">
        <f>'GST 지식재산권 관리현황_요약본'!C16</f>
        <v>취소</v>
      </c>
      <c r="D17" s="405" t="str">
        <f>'GST 지식재산권 관리현황_요약본'!D16</f>
        <v>국내</v>
      </c>
      <c r="E17" s="406">
        <f>'GST 지식재산권 관리현황_요약본'!E16</f>
        <v>38652</v>
      </c>
      <c r="F17" s="405" t="str">
        <f>'GST 지식재산권 관리현황_요약본'!F16</f>
        <v>2005-0030558</v>
      </c>
      <c r="G17" s="406">
        <f>'GST 지식재산권 관리현황_요약본'!G16</f>
        <v>38716</v>
      </c>
      <c r="H17" s="405" t="str">
        <f>'GST 지식재산권 관리현황_요약본'!H16</f>
        <v>20-0405302</v>
      </c>
      <c r="I17" s="407" t="str">
        <f>'GST 지식재산권 관리현황_요약본'!I16</f>
        <v>폐가스 정화처리장치의 연소챔버부</v>
      </c>
      <c r="J17" s="406">
        <f>'GST 지식재산권 관리현황_요약본'!J16</f>
        <v>42304</v>
      </c>
      <c r="K17" s="407" t="str">
        <f>'GST 지식재산권 관리현황_요약본'!K16</f>
        <v>최 운 선</v>
      </c>
      <c r="L17" s="408" t="str">
        <f>'GST 지식재산권 관리현황_요약본'!L16</f>
        <v>유니스특허</v>
      </c>
      <c r="M17" s="409"/>
      <c r="N17" s="405"/>
      <c r="O17" s="445"/>
      <c r="P17" s="445"/>
      <c r="Q17" s="446"/>
      <c r="R17" s="409"/>
      <c r="S17" s="405"/>
      <c r="T17" s="445"/>
      <c r="U17" s="445"/>
      <c r="V17" s="446"/>
      <c r="W17" s="409"/>
      <c r="X17" s="405"/>
      <c r="Y17" s="445"/>
      <c r="Z17" s="445"/>
      <c r="AA17" s="446"/>
      <c r="AB17" s="411"/>
    </row>
    <row r="18" spans="1:28" ht="20.100000000000001" customHeight="1">
      <c r="A18" s="405">
        <f>'GST 지식재산권 관리현황_요약본'!A17</f>
        <v>13</v>
      </c>
      <c r="B18" s="405" t="str">
        <f>'GST 지식재산권 관리현황_요약본'!B17</f>
        <v>실용신안</v>
      </c>
      <c r="C18" s="405" t="str">
        <f>'GST 지식재산권 관리현황_요약본'!C17</f>
        <v>취소</v>
      </c>
      <c r="D18" s="405" t="str">
        <f>'GST 지식재산권 관리현황_요약본'!D17</f>
        <v>국내</v>
      </c>
      <c r="E18" s="406">
        <f>'GST 지식재산권 관리현황_요약본'!E17</f>
        <v>38652</v>
      </c>
      <c r="F18" s="405" t="str">
        <f>'GST 지식재산권 관리현황_요약본'!F17</f>
        <v>20-2005-30561</v>
      </c>
      <c r="G18" s="406">
        <f>'GST 지식재산권 관리현황_요약본'!G17</f>
        <v>38716</v>
      </c>
      <c r="H18" s="405" t="str">
        <f>'GST 지식재산권 관리현황_요약본'!H17</f>
        <v>20-405303</v>
      </c>
      <c r="I18" s="407" t="str">
        <f>'GST 지식재산권 관리현황_요약본'!I17</f>
        <v>폐가스 정화처리 장치</v>
      </c>
      <c r="J18" s="406">
        <f>'GST 지식재산권 관리현황_요약본'!J17</f>
        <v>0</v>
      </c>
      <c r="K18" s="407" t="str">
        <f>'GST 지식재산권 관리현황_요약본'!K17</f>
        <v>최운선</v>
      </c>
      <c r="L18" s="408" t="str">
        <f>'GST 지식재산권 관리현황_요약본'!L17</f>
        <v>유니스특허</v>
      </c>
      <c r="M18" s="409"/>
      <c r="N18" s="405"/>
      <c r="O18" s="445"/>
      <c r="P18" s="445"/>
      <c r="Q18" s="446"/>
      <c r="R18" s="409"/>
      <c r="S18" s="405"/>
      <c r="T18" s="445"/>
      <c r="U18" s="445"/>
      <c r="V18" s="446"/>
      <c r="W18" s="409"/>
      <c r="X18" s="405"/>
      <c r="Y18" s="445"/>
      <c r="Z18" s="445"/>
      <c r="AA18" s="446"/>
      <c r="AB18" s="411"/>
    </row>
    <row r="19" spans="1:28" ht="20.100000000000001" customHeight="1">
      <c r="A19" s="405">
        <f>'GST 지식재산권 관리현황_요약본'!A18</f>
        <v>14</v>
      </c>
      <c r="B19" s="405" t="str">
        <f>'GST 지식재산권 관리현황_요약본'!B18</f>
        <v>특허</v>
      </c>
      <c r="C19" s="405" t="str">
        <f>'GST 지식재산권 관리현황_요약본'!C18</f>
        <v>포기</v>
      </c>
      <c r="D19" s="405" t="str">
        <f>'GST 지식재산권 관리현황_요약본'!D18</f>
        <v>국내</v>
      </c>
      <c r="E19" s="406">
        <f>'GST 지식재산권 관리현황_요약본'!E18</f>
        <v>38665</v>
      </c>
      <c r="F19" s="405" t="str">
        <f>'GST 지식재산권 관리현황_요약본'!F18</f>
        <v>2005-0107080</v>
      </c>
      <c r="G19" s="406">
        <f>'GST 지식재산권 관리현황_요약본'!G18</f>
        <v>39042</v>
      </c>
      <c r="H19" s="405" t="str">
        <f>'GST 지식재산권 관리현황_요약본'!H18</f>
        <v>10-0650277</v>
      </c>
      <c r="I19" s="407" t="str">
        <f>'GST 지식재산권 관리현황_요약본'!I18</f>
        <v>폐가스 정화처리장치에 사용하는 버너조립체의 챔버구조</v>
      </c>
      <c r="J19" s="406">
        <f>'GST 지식재산권 관리현황_요약본'!J18</f>
        <v>45970</v>
      </c>
      <c r="K19" s="407" t="str">
        <f>'GST 지식재산권 관리현황_요약본'!K18</f>
        <v>최 운 선</v>
      </c>
      <c r="L19" s="408" t="str">
        <f>'GST 지식재산권 관리현황_요약본'!L18</f>
        <v>유니스특허</v>
      </c>
      <c r="M19" s="409"/>
      <c r="N19" s="405"/>
      <c r="O19" s="445"/>
      <c r="P19" s="445"/>
      <c r="Q19" s="446"/>
      <c r="R19" s="409"/>
      <c r="S19" s="405"/>
      <c r="T19" s="445"/>
      <c r="U19" s="445"/>
      <c r="V19" s="446"/>
      <c r="W19" s="409"/>
      <c r="X19" s="405"/>
      <c r="Y19" s="445"/>
      <c r="Z19" s="445"/>
      <c r="AA19" s="446"/>
      <c r="AB19" s="411"/>
    </row>
    <row r="20" spans="1:28" ht="20.100000000000001" customHeight="1">
      <c r="A20" s="405">
        <f>'GST 지식재산권 관리현황_요약본'!A19</f>
        <v>15</v>
      </c>
      <c r="B20" s="405" t="str">
        <f>'GST 지식재산권 관리현황_요약본'!B19</f>
        <v>특허</v>
      </c>
      <c r="C20" s="405" t="str">
        <f>'GST 지식재산권 관리현황_요약본'!C19</f>
        <v>포기</v>
      </c>
      <c r="D20" s="405" t="str">
        <f>'GST 지식재산권 관리현황_요약본'!D19</f>
        <v>국내</v>
      </c>
      <c r="E20" s="406">
        <f>'GST 지식재산권 관리현황_요약본'!E19</f>
        <v>38665</v>
      </c>
      <c r="F20" s="405" t="str">
        <f>'GST 지식재산권 관리현황_요약본'!F19</f>
        <v>2005-0107079</v>
      </c>
      <c r="G20" s="406">
        <f>'GST 지식재산권 관리현황_요약본'!G19</f>
        <v>39043</v>
      </c>
      <c r="H20" s="405" t="str">
        <f>'GST 지식재산권 관리현황_요약본'!H19</f>
        <v>10-0650937</v>
      </c>
      <c r="I20" s="407" t="str">
        <f>'GST 지식재산권 관리현황_요약본'!I19</f>
        <v>폐가스 정화처리장치의 버너조립체</v>
      </c>
      <c r="J20" s="406">
        <f>'GST 지식재산권 관리현황_요약본'!J19</f>
        <v>45970</v>
      </c>
      <c r="K20" s="407" t="str">
        <f>'GST 지식재산권 관리현황_요약본'!K19</f>
        <v>최 운 선</v>
      </c>
      <c r="L20" s="408" t="str">
        <f>'GST 지식재산권 관리현황_요약본'!L19</f>
        <v>유니스특허</v>
      </c>
      <c r="M20" s="409"/>
      <c r="N20" s="405"/>
      <c r="O20" s="445"/>
      <c r="P20" s="445"/>
      <c r="Q20" s="446"/>
      <c r="R20" s="409"/>
      <c r="S20" s="405"/>
      <c r="T20" s="445"/>
      <c r="U20" s="445"/>
      <c r="V20" s="446"/>
      <c r="W20" s="409"/>
      <c r="X20" s="405"/>
      <c r="Y20" s="445"/>
      <c r="Z20" s="445"/>
      <c r="AA20" s="446"/>
      <c r="AB20" s="411"/>
    </row>
    <row r="21" spans="1:28" ht="20.100000000000001" customHeight="1">
      <c r="A21" s="405">
        <f>'GST 지식재산권 관리현황_요약본'!A20</f>
        <v>16</v>
      </c>
      <c r="B21" s="405" t="str">
        <f>'GST 지식재산권 관리현황_요약본'!B20</f>
        <v>실용</v>
      </c>
      <c r="C21" s="405" t="str">
        <f>'GST 지식재산권 관리현황_요약본'!C20</f>
        <v>취소</v>
      </c>
      <c r="D21" s="405" t="str">
        <f>'GST 지식재산권 관리현황_요약본'!D20</f>
        <v>국내</v>
      </c>
      <c r="E21" s="406">
        <f>'GST 지식재산권 관리현황_요약본'!E20</f>
        <v>38665</v>
      </c>
      <c r="F21" s="405" t="str">
        <f>'GST 지식재산권 관리현황_요약본'!F20</f>
        <v>2005-0031812</v>
      </c>
      <c r="G21" s="406">
        <f>'GST 지식재산권 관리현황_요약본'!G20</f>
        <v>38744</v>
      </c>
      <c r="H21" s="405" t="str">
        <f>'GST 지식재산권 관리현황_요약본'!H20</f>
        <v>20-0407845</v>
      </c>
      <c r="I21" s="407" t="str">
        <f>'GST 지식재산권 관리현황_요약본'!I20</f>
        <v>폐가스 정화처리 장치</v>
      </c>
      <c r="J21" s="406">
        <f>'GST 지식재산권 관리현황_요약본'!J20</f>
        <v>42317</v>
      </c>
      <c r="K21" s="407" t="str">
        <f>'GST 지식재산권 관리현황_요약본'!K20</f>
        <v>최 운 선</v>
      </c>
      <c r="L21" s="408" t="str">
        <f>'GST 지식재산권 관리현황_요약본'!L20</f>
        <v>유니스특허</v>
      </c>
      <c r="M21" s="409"/>
      <c r="N21" s="405"/>
      <c r="O21" s="445"/>
      <c r="P21" s="445"/>
      <c r="Q21" s="446"/>
      <c r="R21" s="409"/>
      <c r="S21" s="405"/>
      <c r="T21" s="445"/>
      <c r="U21" s="445"/>
      <c r="V21" s="446"/>
      <c r="W21" s="409"/>
      <c r="X21" s="405"/>
      <c r="Y21" s="445"/>
      <c r="Z21" s="445"/>
      <c r="AA21" s="446"/>
      <c r="AB21" s="411"/>
    </row>
    <row r="22" spans="1:28" ht="20.100000000000001" customHeight="1">
      <c r="A22" s="405">
        <f>'GST 지식재산권 관리현황_요약본'!A21</f>
        <v>17</v>
      </c>
      <c r="B22" s="405" t="str">
        <f>'GST 지식재산권 관리현황_요약본'!B21</f>
        <v>특허</v>
      </c>
      <c r="C22" s="405" t="str">
        <f>'GST 지식재산권 관리현황_요약본'!C21</f>
        <v>취소</v>
      </c>
      <c r="D22" s="405" t="str">
        <f>'GST 지식재산권 관리현황_요약본'!D21</f>
        <v>국외(대만)</v>
      </c>
      <c r="E22" s="406">
        <f>'GST 지식재산권 관리현황_요약본'!E21</f>
        <v>38692</v>
      </c>
      <c r="F22" s="405">
        <f>'GST 지식재산권 관리현황_요약본'!F21</f>
        <v>94142921</v>
      </c>
      <c r="G22" s="406">
        <f>'GST 지식재산권 관리현황_요약본'!G21</f>
        <v>39134</v>
      </c>
      <c r="H22" s="405" t="str">
        <f>'GST 지식재산권 관리현황_요약본'!H21</f>
        <v>I274129</v>
      </c>
      <c r="I22" s="407" t="str">
        <f>'GST 지식재산권 관리현황_요약본'!I21</f>
        <v>폐가스 정화처리장치(대만)</v>
      </c>
      <c r="J22" s="406">
        <f>'GST 지식재산권 관리현황_요약본'!J21</f>
        <v>0</v>
      </c>
      <c r="K22" s="407" t="str">
        <f>'GST 지식재산권 관리현황_요약본'!K21</f>
        <v>최운선</v>
      </c>
      <c r="L22" s="408" t="str">
        <f>'GST 지식재산권 관리현황_요약본'!L21</f>
        <v>유니스특허</v>
      </c>
      <c r="M22" s="409"/>
      <c r="N22" s="405"/>
      <c r="O22" s="445"/>
      <c r="P22" s="445"/>
      <c r="Q22" s="446"/>
      <c r="R22" s="409"/>
      <c r="S22" s="405"/>
      <c r="T22" s="445"/>
      <c r="U22" s="445"/>
      <c r="V22" s="446"/>
      <c r="W22" s="409"/>
      <c r="X22" s="405"/>
      <c r="Y22" s="445"/>
      <c r="Z22" s="445"/>
      <c r="AA22" s="446"/>
      <c r="AB22" s="411"/>
    </row>
    <row r="23" spans="1:28" ht="20.100000000000001" customHeight="1">
      <c r="A23" s="380">
        <f>'GST 지식재산권 관리현황_요약본'!A22</f>
        <v>18</v>
      </c>
      <c r="B23" s="380" t="str">
        <f>'GST 지식재산권 관리현황_요약본'!B22</f>
        <v>특허</v>
      </c>
      <c r="C23" s="380" t="str">
        <f>'GST 지식재산권 관리현황_요약본'!C22</f>
        <v>등록</v>
      </c>
      <c r="D23" s="380" t="str">
        <f>'GST 지식재산권 관리현황_요약본'!D22</f>
        <v>국외(일본)</v>
      </c>
      <c r="E23" s="381">
        <f>'GST 지식재산권 관리현황_요약본'!E22</f>
        <v>38695</v>
      </c>
      <c r="F23" s="380" t="str">
        <f>'GST 지식재산권 관리현황_요약본'!F22</f>
        <v>2005-355660</v>
      </c>
      <c r="G23" s="381">
        <f>'GST 지식재산권 관리현황_요약본'!G22</f>
        <v>39654</v>
      </c>
      <c r="H23" s="380">
        <f>'GST 지식재산권 관리현황_요약본'!H22</f>
        <v>4160977</v>
      </c>
      <c r="I23" s="382" t="str">
        <f>'GST 지식재산권 관리현황_요약본'!I22</f>
        <v>폐가스 정화처리 장치</v>
      </c>
      <c r="J23" s="381">
        <f>'GST 지식재산권 관리현황_요약본'!J22</f>
        <v>46000</v>
      </c>
      <c r="K23" s="382" t="str">
        <f>'GST 지식재산권 관리현황_요약본'!K22</f>
        <v>최 운 선</v>
      </c>
      <c r="L23" s="388" t="str">
        <f>'GST 지식재산권 관리현황_요약본'!L22</f>
        <v>유니스특허</v>
      </c>
      <c r="M23" s="392"/>
      <c r="N23" s="386"/>
      <c r="O23" s="435"/>
      <c r="P23" s="435"/>
      <c r="Q23" s="436"/>
      <c r="R23" s="392"/>
      <c r="S23" s="386"/>
      <c r="T23" s="435"/>
      <c r="U23" s="435"/>
      <c r="V23" s="436"/>
      <c r="W23" s="392"/>
      <c r="X23" s="386"/>
      <c r="Y23" s="435"/>
      <c r="Z23" s="435"/>
      <c r="AA23" s="436"/>
      <c r="AB23" s="394"/>
    </row>
    <row r="24" spans="1:28" ht="20.100000000000001" customHeight="1">
      <c r="A24" s="380">
        <f>'GST 지식재산권 관리현황_요약본'!A23</f>
        <v>19</v>
      </c>
      <c r="B24" s="380" t="str">
        <f>'GST 지식재산권 관리현황_요약본'!B23</f>
        <v>특허</v>
      </c>
      <c r="C24" s="380" t="str">
        <f>'GST 지식재산권 관리현황_요약본'!C23</f>
        <v>등록</v>
      </c>
      <c r="D24" s="380" t="str">
        <f>'GST 지식재산권 관리현황_요약본'!D23</f>
        <v>국내</v>
      </c>
      <c r="E24" s="381">
        <f>'GST 지식재산권 관리현황_요약본'!E23</f>
        <v>38707</v>
      </c>
      <c r="F24" s="380" t="str">
        <f>'GST 지식재산권 관리현황_요약본'!F23</f>
        <v>2005-0126721</v>
      </c>
      <c r="G24" s="381">
        <f>'GST 지식재산권 관리현황_요약본'!G23</f>
        <v>39213</v>
      </c>
      <c r="H24" s="380" t="str">
        <f>'GST 지식재산권 관리현황_요약본'!H23</f>
        <v>10-0719225</v>
      </c>
      <c r="I24" s="382" t="str">
        <f>'GST 지식재산권 관리현황_요약본'!I23</f>
        <v>반도체 제조 공정용 온도조절 시스템</v>
      </c>
      <c r="J24" s="381">
        <f>'GST 지식재산권 관리현황_요약본'!J23</f>
        <v>46012</v>
      </c>
      <c r="K24" s="382" t="str">
        <f>'GST 지식재산권 관리현황_요약본'!K23</f>
        <v>송 경 호</v>
      </c>
      <c r="L24" s="388" t="str">
        <f>'GST 지식재산권 관리현황_요약본'!L23</f>
        <v>유니스특허</v>
      </c>
      <c r="M24" s="392" t="s">
        <v>1693</v>
      </c>
      <c r="N24" s="386" t="s">
        <v>1694</v>
      </c>
      <c r="O24" s="435">
        <v>455000</v>
      </c>
      <c r="P24" s="435">
        <v>30000</v>
      </c>
      <c r="Q24" s="436">
        <f>O24+(P24*1.1)</f>
        <v>488000</v>
      </c>
      <c r="R24" s="392"/>
      <c r="S24" s="386"/>
      <c r="T24" s="435"/>
      <c r="U24" s="435"/>
      <c r="V24" s="436"/>
      <c r="W24" s="392"/>
      <c r="X24" s="386"/>
      <c r="Y24" s="435"/>
      <c r="Z24" s="435"/>
      <c r="AA24" s="436"/>
      <c r="AB24" s="393"/>
    </row>
    <row r="25" spans="1:28" ht="20.100000000000001" customHeight="1">
      <c r="A25" s="380" t="e">
        <f>'GST 지식재산권 관리현황_요약본'!A24</f>
        <v>#REF!</v>
      </c>
      <c r="B25" s="380" t="e">
        <f>'GST 지식재산권 관리현황_요약본'!B24</f>
        <v>#REF!</v>
      </c>
      <c r="C25" s="380" t="e">
        <f>'GST 지식재산권 관리현황_요약본'!C24</f>
        <v>#REF!</v>
      </c>
      <c r="D25" s="380" t="e">
        <f>'GST 지식재산권 관리현황_요약본'!D24</f>
        <v>#REF!</v>
      </c>
      <c r="E25" s="381" t="e">
        <f>'GST 지식재산권 관리현황_요약본'!E24</f>
        <v>#REF!</v>
      </c>
      <c r="F25" s="380" t="e">
        <f>'GST 지식재산권 관리현황_요약본'!F24</f>
        <v>#REF!</v>
      </c>
      <c r="G25" s="381" t="e">
        <f>'GST 지식재산권 관리현황_요약본'!G24</f>
        <v>#REF!</v>
      </c>
      <c r="H25" s="380" t="e">
        <f>'GST 지식재산권 관리현황_요약본'!H24</f>
        <v>#REF!</v>
      </c>
      <c r="I25" s="382" t="e">
        <f>'GST 지식재산권 관리현황_요약본'!I24</f>
        <v>#REF!</v>
      </c>
      <c r="J25" s="381" t="e">
        <f>'GST 지식재산권 관리현황_요약본'!J24</f>
        <v>#REF!</v>
      </c>
      <c r="K25" s="382" t="e">
        <f>'GST 지식재산권 관리현황_요약본'!K24</f>
        <v>#REF!</v>
      </c>
      <c r="L25" s="388" t="e">
        <f>'GST 지식재산권 관리현황_요약본'!L24</f>
        <v>#REF!</v>
      </c>
      <c r="M25" s="392"/>
      <c r="N25" s="386"/>
      <c r="O25" s="435"/>
      <c r="P25" s="435"/>
      <c r="Q25" s="436"/>
      <c r="R25" s="392"/>
      <c r="S25" s="386"/>
      <c r="T25" s="435"/>
      <c r="U25" s="435"/>
      <c r="V25" s="436"/>
      <c r="W25" s="392"/>
      <c r="X25" s="386"/>
      <c r="Y25" s="435"/>
      <c r="Z25" s="435"/>
      <c r="AA25" s="436"/>
      <c r="AB25" s="394"/>
    </row>
    <row r="26" spans="1:28" ht="20.100000000000001" customHeight="1">
      <c r="A26" s="380">
        <f>'GST 지식재산권 관리현황_요약본'!A25</f>
        <v>21</v>
      </c>
      <c r="B26" s="380" t="str">
        <f>'GST 지식재산권 관리현황_요약본'!B25</f>
        <v>특허</v>
      </c>
      <c r="C26" s="380" t="str">
        <f>'GST 지식재산권 관리현황_요약본'!C25</f>
        <v>등록</v>
      </c>
      <c r="D26" s="380" t="str">
        <f>'GST 지식재산권 관리현황_요약본'!D25</f>
        <v>국내</v>
      </c>
      <c r="E26" s="381">
        <f>'GST 지식재산권 관리현황_요약본'!E25</f>
        <v>38875</v>
      </c>
      <c r="F26" s="380" t="str">
        <f>'GST 지식재산권 관리현황_요약본'!F25</f>
        <v>2006-0050821</v>
      </c>
      <c r="G26" s="381">
        <f>'GST 지식재산권 관리현황_요약본'!G25</f>
        <v>39545</v>
      </c>
      <c r="H26" s="380" t="str">
        <f>'GST 지식재산권 관리현황_요약본'!H25</f>
        <v>10-0822048</v>
      </c>
      <c r="I26" s="382" t="str">
        <f>'GST 지식재산권 관리현황_요약본'!I25</f>
        <v>플라즈마 토치를 이용한 폐가스 처리장치</v>
      </c>
      <c r="J26" s="381">
        <f>'GST 지식재산권 관리현황_요약본'!J25</f>
        <v>46180</v>
      </c>
      <c r="K26" s="382" t="str">
        <f>'GST 지식재산권 관리현황_요약본'!K25</f>
        <v>최 운 선</v>
      </c>
      <c r="L26" s="388" t="str">
        <f>'GST 지식재산권 관리현황_요약본'!L25</f>
        <v>유니스특허</v>
      </c>
      <c r="M26" s="392" t="s">
        <v>1681</v>
      </c>
      <c r="N26" s="386" t="s">
        <v>1671</v>
      </c>
      <c r="O26" s="435">
        <v>427500</v>
      </c>
      <c r="P26" s="435">
        <v>30000</v>
      </c>
      <c r="Q26" s="436">
        <f>O26+(P26*1.1)</f>
        <v>460500</v>
      </c>
      <c r="R26" s="392"/>
      <c r="S26" s="386"/>
      <c r="T26" s="435"/>
      <c r="U26" s="435"/>
      <c r="V26" s="436"/>
      <c r="W26" s="392"/>
      <c r="X26" s="386"/>
      <c r="Y26" s="435"/>
      <c r="Z26" s="435"/>
      <c r="AA26" s="436"/>
      <c r="AB26" s="393"/>
    </row>
    <row r="27" spans="1:28" ht="20.100000000000001" customHeight="1">
      <c r="A27" s="405">
        <f>'GST 지식재산권 관리현황_요약본'!A26</f>
        <v>22</v>
      </c>
      <c r="B27" s="405" t="str">
        <f>'GST 지식재산권 관리현황_요약본'!B26</f>
        <v>실용</v>
      </c>
      <c r="C27" s="405" t="str">
        <f>'GST 지식재산권 관리현황_요약본'!C26</f>
        <v>포기</v>
      </c>
      <c r="D27" s="405" t="str">
        <f>'GST 지식재산권 관리현황_요약본'!D26</f>
        <v>국내</v>
      </c>
      <c r="E27" s="406">
        <f>'GST 지식재산권 관리현황_요약본'!E26</f>
        <v>38875</v>
      </c>
      <c r="F27" s="405" t="str">
        <f>'GST 지식재산권 관리현황_요약본'!F26</f>
        <v>2006-0015186</v>
      </c>
      <c r="G27" s="406">
        <f>'GST 지식재산권 관리현황_요약본'!G26</f>
        <v>38952</v>
      </c>
      <c r="H27" s="405" t="str">
        <f>'GST 지식재산권 관리현황_요약본'!H26</f>
        <v>20-0425108</v>
      </c>
      <c r="I27" s="407" t="str">
        <f>'GST 지식재산권 관리현황_요약본'!I26</f>
        <v>플라즈마 토치의 워킹 가스 공급기</v>
      </c>
      <c r="J27" s="406">
        <f>'GST 지식재산권 관리현황_요약본'!J26</f>
        <v>42528</v>
      </c>
      <c r="K27" s="407" t="str">
        <f>'GST 지식재산권 관리현황_요약본'!K26</f>
        <v>최 운 선</v>
      </c>
      <c r="L27" s="408" t="str">
        <f>'GST 지식재산권 관리현황_요약본'!L26</f>
        <v>유니스특허</v>
      </c>
      <c r="M27" s="409"/>
      <c r="N27" s="405"/>
      <c r="O27" s="445"/>
      <c r="P27" s="445"/>
      <c r="Q27" s="446"/>
      <c r="R27" s="409"/>
      <c r="S27" s="405"/>
      <c r="T27" s="445"/>
      <c r="U27" s="445"/>
      <c r="V27" s="446"/>
      <c r="W27" s="409"/>
      <c r="X27" s="405"/>
      <c r="Y27" s="445"/>
      <c r="Z27" s="445"/>
      <c r="AA27" s="446"/>
      <c r="AB27" s="411"/>
    </row>
    <row r="28" spans="1:28" ht="20.100000000000001" customHeight="1">
      <c r="A28" s="405">
        <f>'GST 지식재산권 관리현황_요약본'!A27</f>
        <v>23</v>
      </c>
      <c r="B28" s="405" t="str">
        <f>'GST 지식재산권 관리현황_요약본'!B27</f>
        <v>실용신안</v>
      </c>
      <c r="C28" s="405" t="str">
        <f>'GST 지식재산권 관리현황_요약본'!C27</f>
        <v>포기</v>
      </c>
      <c r="D28" s="405" t="str">
        <f>'GST 지식재산권 관리현황_요약본'!D27</f>
        <v>국내</v>
      </c>
      <c r="E28" s="406">
        <f>'GST 지식재산권 관리현황_요약본'!E27</f>
        <v>38875</v>
      </c>
      <c r="F28" s="405" t="str">
        <f>'GST 지식재산권 관리현황_요약본'!F27</f>
        <v>20-2006-15205</v>
      </c>
      <c r="G28" s="406">
        <f>'GST 지식재산권 관리현황_요약본'!G27</f>
        <v>38940</v>
      </c>
      <c r="H28" s="405" t="str">
        <f>'GST 지식재산권 관리현황_요약본'!H27</f>
        <v>20-0424378</v>
      </c>
      <c r="I28" s="407" t="str">
        <f>'GST 지식재산권 관리현황_요약본'!I27</f>
        <v>플라즈마 토치를 이용한 폐가스 처리장치</v>
      </c>
      <c r="J28" s="406">
        <f>'GST 지식재산권 관리현황_요약본'!J27</f>
        <v>0</v>
      </c>
      <c r="K28" s="407" t="str">
        <f>'GST 지식재산권 관리현황_요약본'!K27</f>
        <v>최운선</v>
      </c>
      <c r="L28" s="408" t="str">
        <f>'GST 지식재산권 관리현황_요약본'!L27</f>
        <v>유니스특허</v>
      </c>
      <c r="M28" s="409"/>
      <c r="N28" s="405"/>
      <c r="O28" s="445"/>
      <c r="P28" s="445"/>
      <c r="Q28" s="446"/>
      <c r="R28" s="409"/>
      <c r="S28" s="405"/>
      <c r="T28" s="445"/>
      <c r="U28" s="445"/>
      <c r="V28" s="446"/>
      <c r="W28" s="409"/>
      <c r="X28" s="405"/>
      <c r="Y28" s="445"/>
      <c r="Z28" s="445"/>
      <c r="AA28" s="446"/>
      <c r="AB28" s="411"/>
    </row>
    <row r="29" spans="1:28" ht="20.100000000000001" customHeight="1">
      <c r="A29" s="405">
        <f>'GST 지식재산권 관리현황_요약본'!A28</f>
        <v>24</v>
      </c>
      <c r="B29" s="405" t="str">
        <f>'GST 지식재산권 관리현황_요약본'!B28</f>
        <v>실용신안</v>
      </c>
      <c r="C29" s="405" t="str">
        <f>'GST 지식재산권 관리현황_요약본'!C28</f>
        <v>포기</v>
      </c>
      <c r="D29" s="405" t="str">
        <f>'GST 지식재산권 관리현황_요약본'!D28</f>
        <v>국내</v>
      </c>
      <c r="E29" s="406">
        <f>'GST 지식재산권 관리현황_요약본'!E28</f>
        <v>38875</v>
      </c>
      <c r="F29" s="405" t="str">
        <f>'GST 지식재산권 관리현황_요약본'!F28</f>
        <v>20-2006-15206</v>
      </c>
      <c r="G29" s="406">
        <f>'GST 지식재산권 관리현황_요약본'!G28</f>
        <v>38952</v>
      </c>
      <c r="H29" s="405" t="str">
        <f>'GST 지식재산권 관리현황_요약본'!H28</f>
        <v>20-425109</v>
      </c>
      <c r="I29" s="407" t="str">
        <f>'GST 지식재산권 관리현황_요약본'!I28</f>
        <v>플라즈마 토치</v>
      </c>
      <c r="J29" s="406">
        <f>'GST 지식재산권 관리현황_요약본'!J28</f>
        <v>0</v>
      </c>
      <c r="K29" s="407" t="str">
        <f>'GST 지식재산권 관리현황_요약본'!K28</f>
        <v>최운선</v>
      </c>
      <c r="L29" s="408" t="str">
        <f>'GST 지식재산권 관리현황_요약본'!L28</f>
        <v>유니스특허</v>
      </c>
      <c r="M29" s="409"/>
      <c r="N29" s="405"/>
      <c r="O29" s="445"/>
      <c r="P29" s="445"/>
      <c r="Q29" s="446"/>
      <c r="R29" s="409"/>
      <c r="S29" s="405"/>
      <c r="T29" s="445"/>
      <c r="U29" s="445"/>
      <c r="V29" s="446"/>
      <c r="W29" s="409"/>
      <c r="X29" s="405"/>
      <c r="Y29" s="445"/>
      <c r="Z29" s="445"/>
      <c r="AA29" s="446"/>
      <c r="AB29" s="411"/>
    </row>
    <row r="30" spans="1:28" ht="20.100000000000001" customHeight="1">
      <c r="A30" s="405">
        <f>'GST 지식재산권 관리현황_요약본'!A29</f>
        <v>25</v>
      </c>
      <c r="B30" s="405" t="str">
        <f>'GST 지식재산권 관리현황_요약본'!B29</f>
        <v>실용</v>
      </c>
      <c r="C30" s="405" t="str">
        <f>'GST 지식재산권 관리현황_요약본'!C29</f>
        <v>포기</v>
      </c>
      <c r="D30" s="405" t="str">
        <f>'GST 지식재산권 관리현황_요약본'!D29</f>
        <v>국내</v>
      </c>
      <c r="E30" s="406">
        <f>'GST 지식재산권 관리현황_요약본'!E29</f>
        <v>38876</v>
      </c>
      <c r="F30" s="405" t="str">
        <f>'GST 지식재산권 관리현황_요약본'!F29</f>
        <v>2006-0015365</v>
      </c>
      <c r="G30" s="406">
        <f>'GST 지식재산권 관리현황_요약본'!G29</f>
        <v>38959</v>
      </c>
      <c r="H30" s="405" t="str">
        <f>'GST 지식재산권 관리현황_요약본'!H29</f>
        <v>20-0425668</v>
      </c>
      <c r="I30" s="407" t="str">
        <f>'GST 지식재산권 관리현황_요약본'!I29</f>
        <v>맥동방지장치</v>
      </c>
      <c r="J30" s="406">
        <f>'GST 지식재산권 관리현황_요약본'!J29</f>
        <v>42529</v>
      </c>
      <c r="K30" s="407" t="str">
        <f>'GST 지식재산권 관리현황_요약본'!K29</f>
        <v>최 윤 경</v>
      </c>
      <c r="L30" s="408" t="str">
        <f>'GST 지식재산권 관리현황_요약본'!L29</f>
        <v>유니스특허</v>
      </c>
      <c r="M30" s="409"/>
      <c r="N30" s="405"/>
      <c r="O30" s="445"/>
      <c r="P30" s="445"/>
      <c r="Q30" s="446"/>
      <c r="R30" s="409"/>
      <c r="S30" s="405"/>
      <c r="T30" s="445"/>
      <c r="U30" s="445"/>
      <c r="V30" s="446"/>
      <c r="W30" s="409"/>
      <c r="X30" s="405"/>
      <c r="Y30" s="445"/>
      <c r="Z30" s="445"/>
      <c r="AA30" s="446"/>
      <c r="AB30" s="411"/>
    </row>
    <row r="31" spans="1:28" ht="20.100000000000001" customHeight="1">
      <c r="A31" s="380">
        <f>'GST 지식재산권 관리현황_요약본'!A30</f>
        <v>26</v>
      </c>
      <c r="B31" s="380" t="str">
        <f>'GST 지식재산권 관리현황_요약본'!B30</f>
        <v>특허</v>
      </c>
      <c r="C31" s="380" t="str">
        <f>'GST 지식재산권 관리현황_요약본'!C30</f>
        <v>포기</v>
      </c>
      <c r="D31" s="380" t="str">
        <f>'GST 지식재산권 관리현황_요약본'!D30</f>
        <v>국외(미국)</v>
      </c>
      <c r="E31" s="381">
        <f>'GST 지식재산권 관리현황_요약본'!E30</f>
        <v>38894</v>
      </c>
      <c r="F31" s="380" t="str">
        <f>'GST 지식재산권 관리현황_요약본'!F30</f>
        <v>11/474,624</v>
      </c>
      <c r="G31" s="381">
        <f>'GST 지식재산권 관리현황_요약본'!G30</f>
        <v>39630</v>
      </c>
      <c r="H31" s="380" t="str">
        <f>'GST 지식재산권 관리현황_요약본'!H30</f>
        <v>7394041</v>
      </c>
      <c r="I31" s="382" t="str">
        <f>'GST 지식재산권 관리현황_요약본'!I30</f>
        <v>플라즈마 토치를 이용한 폐가스 처리장치</v>
      </c>
      <c r="J31" s="381">
        <f>'GST 지식재산권 관리현황_요약본'!J30</f>
        <v>46211</v>
      </c>
      <c r="K31" s="382" t="str">
        <f>'GST 지식재산권 관리현황_요약본'!K30</f>
        <v>최 운 선</v>
      </c>
      <c r="L31" s="388" t="str">
        <f>'GST 지식재산권 관리현황_요약본'!L30</f>
        <v>유니스특허</v>
      </c>
      <c r="M31" s="392"/>
      <c r="N31" s="386"/>
      <c r="O31" s="435"/>
      <c r="P31" s="435"/>
      <c r="Q31" s="436"/>
      <c r="R31" s="392"/>
      <c r="S31" s="386"/>
      <c r="T31" s="435"/>
      <c r="U31" s="435"/>
      <c r="V31" s="436"/>
      <c r="W31" s="392"/>
      <c r="X31" s="386"/>
      <c r="Y31" s="435"/>
      <c r="Z31" s="435"/>
      <c r="AA31" s="436"/>
      <c r="AB31" s="394"/>
    </row>
    <row r="32" spans="1:28" ht="20.100000000000001" customHeight="1">
      <c r="A32" s="405">
        <f>'GST 지식재산권 관리현황_요약본'!A31</f>
        <v>27</v>
      </c>
      <c r="B32" s="405" t="str">
        <f>'GST 지식재산권 관리현황_요약본'!B31</f>
        <v>특허</v>
      </c>
      <c r="C32" s="405" t="str">
        <f>'GST 지식재산권 관리현황_요약본'!C31</f>
        <v>포기</v>
      </c>
      <c r="D32" s="405" t="str">
        <f>'GST 지식재산권 관리현황_요약본'!D31</f>
        <v>국외(유럽)</v>
      </c>
      <c r="E32" s="406">
        <f>'GST 지식재산권 관리현황_요약본'!E31</f>
        <v>38896</v>
      </c>
      <c r="F32" s="405">
        <f>'GST 지식재산권 관리현황_요약본'!F31</f>
        <v>6013315.4000000004</v>
      </c>
      <c r="G32" s="406">
        <f>'GST 지식재산권 관리현황_요약본'!G31</f>
        <v>0</v>
      </c>
      <c r="H32" s="405">
        <f>'GST 지식재산권 관리현황_요약본'!H31</f>
        <v>0</v>
      </c>
      <c r="I32" s="407" t="str">
        <f>'GST 지식재산권 관리현황_요약본'!I31</f>
        <v>플라즈마 토치를 이용한 폐가스 처리장치(유럽)</v>
      </c>
      <c r="J32" s="406">
        <f>'GST 지식재산권 관리현황_요약본'!J31</f>
        <v>0</v>
      </c>
      <c r="K32" s="407" t="str">
        <f>'GST 지식재산권 관리현황_요약본'!K31</f>
        <v>최운선</v>
      </c>
      <c r="L32" s="408" t="str">
        <f>'GST 지식재산권 관리현황_요약본'!L31</f>
        <v>유니스특허</v>
      </c>
      <c r="M32" s="409"/>
      <c r="N32" s="405"/>
      <c r="O32" s="445"/>
      <c r="P32" s="445"/>
      <c r="Q32" s="446"/>
      <c r="R32" s="409"/>
      <c r="S32" s="405"/>
      <c r="T32" s="445"/>
      <c r="U32" s="445"/>
      <c r="V32" s="446"/>
      <c r="W32" s="409"/>
      <c r="X32" s="405"/>
      <c r="Y32" s="445"/>
      <c r="Z32" s="445"/>
      <c r="AA32" s="446"/>
      <c r="AB32" s="411"/>
    </row>
    <row r="33" spans="1:28" ht="20.100000000000001" customHeight="1">
      <c r="A33" s="405">
        <f>'GST 지식재산권 관리현황_요약본'!A32</f>
        <v>28</v>
      </c>
      <c r="B33" s="405" t="str">
        <f>'GST 지식재산권 관리현황_요약본'!B32</f>
        <v>특허</v>
      </c>
      <c r="C33" s="405" t="str">
        <f>'GST 지식재산권 관리현황_요약본'!C32</f>
        <v>포기</v>
      </c>
      <c r="D33" s="405" t="str">
        <f>'GST 지식재산권 관리현황_요약본'!D32</f>
        <v>국외(일본)</v>
      </c>
      <c r="E33" s="406">
        <f>'GST 지식재산권 관리현황_요약본'!E32</f>
        <v>38902</v>
      </c>
      <c r="F33" s="405" t="str">
        <f>'GST 지식재산권 관리현황_요약본'!F32</f>
        <v>2006-184158</v>
      </c>
      <c r="G33" s="406">
        <f>'GST 지식재산권 관리현황_요약본'!G32</f>
        <v>0</v>
      </c>
      <c r="H33" s="405">
        <f>'GST 지식재산권 관리현황_요약본'!H32</f>
        <v>0</v>
      </c>
      <c r="I33" s="407" t="str">
        <f>'GST 지식재산권 관리현황_요약본'!I32</f>
        <v>플라즈마 토치를 이용한 폐가스 처리장치(일본)</v>
      </c>
      <c r="J33" s="406">
        <f>'GST 지식재산권 관리현황_요약본'!J32</f>
        <v>0</v>
      </c>
      <c r="K33" s="407" t="str">
        <f>'GST 지식재산권 관리현황_요약본'!K32</f>
        <v>최운선</v>
      </c>
      <c r="L33" s="408" t="str">
        <f>'GST 지식재산권 관리현황_요약본'!L32</f>
        <v>유니스특허</v>
      </c>
      <c r="M33" s="409"/>
      <c r="N33" s="405"/>
      <c r="O33" s="445"/>
      <c r="P33" s="445"/>
      <c r="Q33" s="446"/>
      <c r="R33" s="409"/>
      <c r="S33" s="405"/>
      <c r="T33" s="445"/>
      <c r="U33" s="445"/>
      <c r="V33" s="446"/>
      <c r="W33" s="409"/>
      <c r="X33" s="405"/>
      <c r="Y33" s="445"/>
      <c r="Z33" s="445"/>
      <c r="AA33" s="446"/>
      <c r="AB33" s="411"/>
    </row>
    <row r="34" spans="1:28" ht="20.100000000000001" customHeight="1">
      <c r="A34" s="405">
        <f>'GST 지식재산권 관리현황_요약본'!A33</f>
        <v>29</v>
      </c>
      <c r="B34" s="405" t="str">
        <f>'GST 지식재산권 관리현황_요약본'!B33</f>
        <v>특허</v>
      </c>
      <c r="C34" s="405" t="str">
        <f>'GST 지식재산권 관리현황_요약본'!C33</f>
        <v>포기</v>
      </c>
      <c r="D34" s="405" t="str">
        <f>'GST 지식재산권 관리현황_요약본'!D33</f>
        <v>국외(PCT)</v>
      </c>
      <c r="E34" s="406">
        <f>'GST 지식재산권 관리현황_요약본'!E33</f>
        <v>39071</v>
      </c>
      <c r="F34" s="405" t="str">
        <f>'GST 지식재산권 관리현황_요약본'!F33</f>
        <v>PCT/KR2006/005595</v>
      </c>
      <c r="G34" s="406">
        <f>'GST 지식재산권 관리현황_요약본'!G33</f>
        <v>0</v>
      </c>
      <c r="H34" s="405">
        <f>'GST 지식재산권 관리현황_요약본'!H33</f>
        <v>0</v>
      </c>
      <c r="I34" s="407" t="str">
        <f>'GST 지식재산권 관리현황_요약본'!I33</f>
        <v>반도체 제조공정용 온도조절 시스템 (PCT)</v>
      </c>
      <c r="J34" s="406">
        <f>'GST 지식재산권 관리현황_요약본'!J33</f>
        <v>0</v>
      </c>
      <c r="K34" s="407" t="str">
        <f>'GST 지식재산권 관리현황_요약본'!K33</f>
        <v>송경호</v>
      </c>
      <c r="L34" s="408" t="str">
        <f>'GST 지식재산권 관리현황_요약본'!L33</f>
        <v>유니스특허</v>
      </c>
      <c r="M34" s="409"/>
      <c r="N34" s="405"/>
      <c r="O34" s="445"/>
      <c r="P34" s="445"/>
      <c r="Q34" s="446"/>
      <c r="R34" s="409"/>
      <c r="S34" s="405"/>
      <c r="T34" s="445"/>
      <c r="U34" s="445"/>
      <c r="V34" s="446"/>
      <c r="W34" s="409"/>
      <c r="X34" s="405"/>
      <c r="Y34" s="445"/>
      <c r="Z34" s="445"/>
      <c r="AA34" s="446"/>
      <c r="AB34" s="411"/>
    </row>
    <row r="35" spans="1:28" ht="20.100000000000001" customHeight="1">
      <c r="A35" s="380">
        <f>'GST 지식재산권 관리현황_요약본'!A34</f>
        <v>30</v>
      </c>
      <c r="B35" s="380" t="str">
        <f>'GST 지식재산권 관리현황_요약본'!B34</f>
        <v>특허</v>
      </c>
      <c r="C35" s="380" t="str">
        <f>'GST 지식재산권 관리현황_요약본'!C34</f>
        <v>등록</v>
      </c>
      <c r="D35" s="380" t="str">
        <f>'GST 지식재산권 관리현황_요약본'!D34</f>
        <v>국내</v>
      </c>
      <c r="E35" s="381">
        <f>'GST 지식재산권 관리현황_요약본'!E34</f>
        <v>39085</v>
      </c>
      <c r="F35" s="380" t="str">
        <f>'GST 지식재산권 관리현황_요약본'!F34</f>
        <v>2007-0000642</v>
      </c>
      <c r="G35" s="381">
        <f>'GST 지식재산권 관리현황_요약본'!G34</f>
        <v>39385</v>
      </c>
      <c r="H35" s="380" t="str">
        <f>'GST 지식재산권 관리현황_요약본'!H34</f>
        <v>10-0773474</v>
      </c>
      <c r="I35" s="382" t="str">
        <f>'GST 지식재산권 관리현황_요약본'!I34</f>
        <v>반도체 제조장비의 칠러 시스템</v>
      </c>
      <c r="J35" s="381">
        <f>'GST 지식재산권 관리현황_요약본'!J34</f>
        <v>46390</v>
      </c>
      <c r="K35" s="382" t="str">
        <f>'GST 지식재산권 관리현황_요약본'!K34</f>
        <v>송경호/조봉현</v>
      </c>
      <c r="L35" s="388" t="str">
        <f>'GST 지식재산권 관리현황_요약본'!L34</f>
        <v>유니스특허</v>
      </c>
      <c r="M35" s="392" t="s">
        <v>1725</v>
      </c>
      <c r="N35" s="386" t="s">
        <v>1732</v>
      </c>
      <c r="O35" s="435">
        <v>262500</v>
      </c>
      <c r="P35" s="435">
        <v>30000</v>
      </c>
      <c r="Q35" s="436">
        <f>O35+(P35*1.1)</f>
        <v>295500</v>
      </c>
      <c r="R35" s="392"/>
      <c r="S35" s="386"/>
      <c r="T35" s="435"/>
      <c r="U35" s="435"/>
      <c r="V35" s="436"/>
      <c r="W35" s="392"/>
      <c r="X35" s="386"/>
      <c r="Y35" s="435"/>
      <c r="Z35" s="435"/>
      <c r="AA35" s="436"/>
      <c r="AB35" s="394"/>
    </row>
    <row r="36" spans="1:28" ht="20.100000000000001" customHeight="1">
      <c r="A36" s="405">
        <f>'GST 지식재산권 관리현황_요약본'!A35</f>
        <v>31</v>
      </c>
      <c r="B36" s="405" t="str">
        <f>'GST 지식재산권 관리현황_요약본'!B35</f>
        <v>특허</v>
      </c>
      <c r="C36" s="405" t="str">
        <f>'GST 지식재산권 관리현황_요약본'!C35</f>
        <v>포기</v>
      </c>
      <c r="D36" s="405" t="str">
        <f>'GST 지식재산권 관리현황_요약본'!D35</f>
        <v>국내</v>
      </c>
      <c r="E36" s="406">
        <f>'GST 지식재산권 관리현황_요약본'!E35</f>
        <v>39087</v>
      </c>
      <c r="F36" s="405" t="str">
        <f>'GST 지식재산권 관리현황_요약본'!F35</f>
        <v>2007-0001382</v>
      </c>
      <c r="G36" s="406">
        <f>'GST 지식재산권 관리현황_요약본'!G35</f>
        <v>39699</v>
      </c>
      <c r="H36" s="405" t="str">
        <f>'GST 지식재산권 관리현황_요약본'!H35</f>
        <v>10-0858528</v>
      </c>
      <c r="I36" s="407" t="str">
        <f>'GST 지식재산권 관리현황_요약본'!I35</f>
        <v>반도체 제조장비의 웨이퍼척 냉각시스템</v>
      </c>
      <c r="J36" s="406">
        <f>'GST 지식재산권 관리현황_요약본'!J35</f>
        <v>46392</v>
      </c>
      <c r="K36" s="407" t="str">
        <f>'GST 지식재산권 관리현황_요약본'!K35</f>
        <v>조 봉 현</v>
      </c>
      <c r="L36" s="408" t="str">
        <f>'GST 지식재산권 관리현황_요약본'!L35</f>
        <v>유니스특허</v>
      </c>
      <c r="M36" s="409"/>
      <c r="N36" s="405"/>
      <c r="O36" s="445"/>
      <c r="P36" s="445"/>
      <c r="Q36" s="446"/>
      <c r="R36" s="409"/>
      <c r="S36" s="405"/>
      <c r="T36" s="445"/>
      <c r="U36" s="445"/>
      <c r="V36" s="446"/>
      <c r="W36" s="409"/>
      <c r="X36" s="405"/>
      <c r="Y36" s="445"/>
      <c r="Z36" s="445"/>
      <c r="AA36" s="446"/>
      <c r="AB36" s="411"/>
    </row>
    <row r="37" spans="1:28" ht="20.100000000000001" customHeight="1">
      <c r="A37" s="405">
        <f>'GST 지식재산권 관리현황_요약본'!A36</f>
        <v>32</v>
      </c>
      <c r="B37" s="405" t="str">
        <f>'GST 지식재산권 관리현황_요약본'!B36</f>
        <v>특허</v>
      </c>
      <c r="C37" s="405" t="str">
        <f>'GST 지식재산권 관리현황_요약본'!C36</f>
        <v>포기</v>
      </c>
      <c r="D37" s="405" t="str">
        <f>'GST 지식재산권 관리현황_요약본'!D36</f>
        <v>국내</v>
      </c>
      <c r="E37" s="406">
        <f>'GST 지식재산권 관리현황_요약본'!E36</f>
        <v>39094</v>
      </c>
      <c r="F37" s="405" t="str">
        <f>'GST 지식재산권 관리현황_요약본'!F36</f>
        <v>2007-0003677</v>
      </c>
      <c r="G37" s="406">
        <f>'GST 지식재산권 관리현황_요약본'!G36</f>
        <v>39797</v>
      </c>
      <c r="H37" s="405" t="str">
        <f>'GST 지식재산권 관리현황_요약본'!H36</f>
        <v>10-0875287</v>
      </c>
      <c r="I37" s="407" t="str">
        <f>'GST 지식재산권 관리현황_요약본'!I36</f>
        <v>반도체 제조장비용 잠열재 파이프</v>
      </c>
      <c r="J37" s="406">
        <f>'GST 지식재산권 관리현황_요약본'!J36</f>
        <v>46399</v>
      </c>
      <c r="K37" s="407" t="str">
        <f>'GST 지식재산권 관리현황_요약본'!K36</f>
        <v>송경호/오지은</v>
      </c>
      <c r="L37" s="408" t="str">
        <f>'GST 지식재산권 관리현황_요약본'!L36</f>
        <v>유니스특허</v>
      </c>
      <c r="M37" s="409"/>
      <c r="N37" s="405"/>
      <c r="O37" s="445"/>
      <c r="P37" s="445"/>
      <c r="Q37" s="446"/>
      <c r="R37" s="409"/>
      <c r="S37" s="405"/>
      <c r="T37" s="445"/>
      <c r="U37" s="445"/>
      <c r="V37" s="446"/>
      <c r="W37" s="409"/>
      <c r="X37" s="405"/>
      <c r="Y37" s="445"/>
      <c r="Z37" s="445"/>
      <c r="AA37" s="446"/>
      <c r="AB37" s="411"/>
    </row>
    <row r="38" spans="1:28" ht="20.100000000000001" customHeight="1">
      <c r="A38" s="405">
        <f>'GST 지식재산권 관리현황_요약본'!A37</f>
        <v>33</v>
      </c>
      <c r="B38" s="405" t="str">
        <f>'GST 지식재산권 관리현황_요약본'!B37</f>
        <v>특허</v>
      </c>
      <c r="C38" s="405" t="str">
        <f>'GST 지식재산권 관리현황_요약본'!C37</f>
        <v>포기</v>
      </c>
      <c r="D38" s="405" t="str">
        <f>'GST 지식재산권 관리현황_요약본'!D37</f>
        <v>국외(PCT)</v>
      </c>
      <c r="E38" s="406">
        <f>'GST 지식재산권 관리현황_요약본'!E37</f>
        <v>39100</v>
      </c>
      <c r="F38" s="405" t="str">
        <f>'GST 지식재산권 관리현황_요약본'!F37</f>
        <v>PCT/KR2007/000289</v>
      </c>
      <c r="G38" s="406">
        <f>'GST 지식재산권 관리현황_요약본'!G37</f>
        <v>0</v>
      </c>
      <c r="H38" s="405">
        <f>'GST 지식재산권 관리현황_요약본'!H37</f>
        <v>0</v>
      </c>
      <c r="I38" s="407" t="str">
        <f>'GST 지식재산권 관리현황_요약본'!I37</f>
        <v>반도체 제조장비의 칠러 시스템(PCT)</v>
      </c>
      <c r="J38" s="406">
        <f>'GST 지식재산권 관리현황_요약본'!J37</f>
        <v>0</v>
      </c>
      <c r="K38" s="407" t="str">
        <f>'GST 지식재산권 관리현황_요약본'!K37</f>
        <v>송경호, 조봉현</v>
      </c>
      <c r="L38" s="408" t="str">
        <f>'GST 지식재산권 관리현황_요약본'!L37</f>
        <v>유니스특허</v>
      </c>
      <c r="M38" s="409"/>
      <c r="N38" s="405"/>
      <c r="O38" s="445"/>
      <c r="P38" s="445"/>
      <c r="Q38" s="446"/>
      <c r="R38" s="409"/>
      <c r="S38" s="405"/>
      <c r="T38" s="445"/>
      <c r="U38" s="445"/>
      <c r="V38" s="446"/>
      <c r="W38" s="409"/>
      <c r="X38" s="405"/>
      <c r="Y38" s="445"/>
      <c r="Z38" s="445"/>
      <c r="AA38" s="446"/>
      <c r="AB38" s="411"/>
    </row>
    <row r="39" spans="1:28" ht="20.100000000000001" customHeight="1">
      <c r="A39" s="405">
        <f>'GST 지식재산권 관리현황_요약본'!A38</f>
        <v>34</v>
      </c>
      <c r="B39" s="405" t="str">
        <f>'GST 지식재산권 관리현황_요약본'!B38</f>
        <v>특허</v>
      </c>
      <c r="C39" s="405" t="str">
        <f>'GST 지식재산권 관리현황_요약본'!C38</f>
        <v>포기</v>
      </c>
      <c r="D39" s="405" t="str">
        <f>'GST 지식재산권 관리현황_요약본'!D38</f>
        <v>국내</v>
      </c>
      <c r="E39" s="406">
        <f>'GST 지식재산권 관리현황_요약본'!E38</f>
        <v>39160</v>
      </c>
      <c r="F39" s="405" t="str">
        <f>'GST 지식재산권 관리현황_요약본'!F38</f>
        <v>2007-0026679</v>
      </c>
      <c r="G39" s="406">
        <f>'GST 지식재산권 관리현황_요약본'!G38</f>
        <v>39589</v>
      </c>
      <c r="H39" s="405" t="str">
        <f>'GST 지식재산권 관리현황_요약본'!H38</f>
        <v>10-0832851</v>
      </c>
      <c r="I39" s="407" t="str">
        <f>'GST 지식재산권 관리현황_요약본'!I38</f>
        <v>상변환물질을 이용한 잠열 축열식 연료전지용 열저장 시스템</v>
      </c>
      <c r="J39" s="406">
        <f>'GST 지식재산권 관리현황_요약본'!J38</f>
        <v>46465</v>
      </c>
      <c r="K39" s="407" t="str">
        <f>'GST 지식재산권 관리현황_요약본'!K38</f>
        <v>송경호/홍성철/전범수</v>
      </c>
      <c r="L39" s="408" t="str">
        <f>'GST 지식재산권 관리현황_요약본'!L38</f>
        <v>한별국제특허</v>
      </c>
      <c r="M39" s="409"/>
      <c r="N39" s="405"/>
      <c r="O39" s="445"/>
      <c r="P39" s="445"/>
      <c r="Q39" s="446"/>
      <c r="R39" s="409"/>
      <c r="S39" s="405"/>
      <c r="T39" s="445"/>
      <c r="U39" s="445"/>
      <c r="V39" s="446"/>
      <c r="W39" s="409"/>
      <c r="X39" s="405"/>
      <c r="Y39" s="445"/>
      <c r="Z39" s="445"/>
      <c r="AA39" s="446"/>
      <c r="AB39" s="411"/>
    </row>
    <row r="40" spans="1:28" ht="20.100000000000001" customHeight="1">
      <c r="A40" s="405">
        <f>'GST 지식재산권 관리현황_요약본'!A39</f>
        <v>35</v>
      </c>
      <c r="B40" s="405" t="str">
        <f>'GST 지식재산권 관리현황_요약본'!B39</f>
        <v>특허</v>
      </c>
      <c r="C40" s="405" t="str">
        <f>'GST 지식재산권 관리현황_요약본'!C39</f>
        <v>포기</v>
      </c>
      <c r="D40" s="405" t="str">
        <f>'GST 지식재산권 관리현황_요약본'!D39</f>
        <v>국내</v>
      </c>
      <c r="E40" s="406">
        <f>'GST 지식재산권 관리현황_요약본'!E39</f>
        <v>39191</v>
      </c>
      <c r="F40" s="405" t="str">
        <f>'GST 지식재산권 관리현황_요약본'!F39</f>
        <v>2007-0038392</v>
      </c>
      <c r="G40" s="406">
        <f>'GST 지식재산권 관리현황_요약본'!G39</f>
        <v>39699</v>
      </c>
      <c r="H40" s="405" t="str">
        <f>'GST 지식재산권 관리현황_요약본'!H39</f>
        <v>10-0858529</v>
      </c>
      <c r="I40" s="407" t="str">
        <f>'GST 지식재산권 관리현황_요약본'!I39</f>
        <v>반도체 제조장비의 온도제어장치</v>
      </c>
      <c r="J40" s="406">
        <f>'GST 지식재산권 관리현황_요약본'!J39</f>
        <v>46496</v>
      </c>
      <c r="K40" s="407" t="str">
        <f>'GST 지식재산권 관리현황_요약본'!K39</f>
        <v>송경호/최현석</v>
      </c>
      <c r="L40" s="408" t="str">
        <f>'GST 지식재산권 관리현황_요약본'!L39</f>
        <v>유니스특허</v>
      </c>
      <c r="M40" s="409"/>
      <c r="N40" s="405"/>
      <c r="O40" s="445"/>
      <c r="P40" s="445"/>
      <c r="Q40" s="446"/>
      <c r="R40" s="409"/>
      <c r="S40" s="405"/>
      <c r="T40" s="445"/>
      <c r="U40" s="445"/>
      <c r="V40" s="446"/>
      <c r="W40" s="409"/>
      <c r="X40" s="405"/>
      <c r="Y40" s="445"/>
      <c r="Z40" s="445"/>
      <c r="AA40" s="446"/>
      <c r="AB40" s="411"/>
    </row>
    <row r="41" spans="1:28" ht="20.100000000000001" customHeight="1">
      <c r="A41" s="380">
        <f>'GST 지식재산권 관리현황_요약본'!A40</f>
        <v>36</v>
      </c>
      <c r="B41" s="380" t="str">
        <f>'GST 지식재산권 관리현황_요약본'!B40</f>
        <v>특허</v>
      </c>
      <c r="C41" s="380" t="str">
        <f>'GST 지식재산권 관리현황_요약본'!C40</f>
        <v>등록</v>
      </c>
      <c r="D41" s="380" t="str">
        <f>'GST 지식재산권 관리현황_요약본'!D40</f>
        <v>국내</v>
      </c>
      <c r="E41" s="381">
        <f>'GST 지식재산권 관리현황_요약본'!E40</f>
        <v>39230</v>
      </c>
      <c r="F41" s="380" t="str">
        <f>'GST 지식재산권 관리현황_요약본'!F40</f>
        <v>2007-0051387</v>
      </c>
      <c r="G41" s="381">
        <f>'GST 지식재산권 관리현황_요약본'!G40</f>
        <v>39630</v>
      </c>
      <c r="H41" s="380" t="str">
        <f>'GST 지식재산권 관리현황_요약본'!H40</f>
        <v>10-0844530</v>
      </c>
      <c r="I41" s="382" t="str">
        <f>'GST 지식재산권 관리현황_요약본'!I40</f>
        <v>폐가스 정화 처리 장치 및 폐가스 정화 처리 방법</v>
      </c>
      <c r="J41" s="381">
        <f>'GST 지식재산권 관리현황_요약본'!J40</f>
        <v>46535</v>
      </c>
      <c r="K41" s="382" t="str">
        <f>'GST 지식재산권 관리현황_요약본'!K40</f>
        <v>이정우</v>
      </c>
      <c r="L41" s="388" t="str">
        <f>'GST 지식재산권 관리현황_요약본'!L40</f>
        <v>유니스특허</v>
      </c>
      <c r="M41" s="392" t="s">
        <v>1708</v>
      </c>
      <c r="N41" s="386" t="s">
        <v>1707</v>
      </c>
      <c r="O41" s="435">
        <v>455000</v>
      </c>
      <c r="P41" s="435">
        <v>30000</v>
      </c>
      <c r="Q41" s="436">
        <f>O41+(P41*1.1)</f>
        <v>488000</v>
      </c>
      <c r="R41" s="392"/>
      <c r="S41" s="386"/>
      <c r="T41" s="435"/>
      <c r="U41" s="435"/>
      <c r="V41" s="436"/>
      <c r="W41" s="392"/>
      <c r="X41" s="386"/>
      <c r="Y41" s="435"/>
      <c r="Z41" s="435"/>
      <c r="AA41" s="436"/>
      <c r="AB41" s="393"/>
    </row>
    <row r="42" spans="1:28" ht="20.100000000000001" customHeight="1">
      <c r="A42" s="380">
        <f>'GST 지식재산권 관리현황_요약본'!A41</f>
        <v>37</v>
      </c>
      <c r="B42" s="380" t="str">
        <f>'GST 지식재산권 관리현황_요약본'!B41</f>
        <v>특허</v>
      </c>
      <c r="C42" s="380" t="str">
        <f>'GST 지식재산권 관리현황_요약본'!C41</f>
        <v>등록</v>
      </c>
      <c r="D42" s="380" t="str">
        <f>'GST 지식재산권 관리현황_요약본'!D41</f>
        <v>국내</v>
      </c>
      <c r="E42" s="381">
        <f>'GST 지식재산권 관리현황_요약본'!E41</f>
        <v>39230</v>
      </c>
      <c r="F42" s="380" t="str">
        <f>'GST 지식재산권 관리현황_요약본'!F41</f>
        <v>2007-0051388</v>
      </c>
      <c r="G42" s="381">
        <f>'GST 지식재산권 관리현황_요약본'!G41</f>
        <v>39630</v>
      </c>
      <c r="H42" s="380" t="str">
        <f>'GST 지식재산권 관리현황_요약본'!H41</f>
        <v>10-0844531</v>
      </c>
      <c r="I42" s="382" t="str">
        <f>'GST 지식재산권 관리현황_요약본'!I41</f>
        <v>폐가스 정화 처리 장치 (Device for purifying exhausted gas)</v>
      </c>
      <c r="J42" s="381">
        <f>'GST 지식재산권 관리현황_요약본'!J41</f>
        <v>46535</v>
      </c>
      <c r="K42" s="382" t="str">
        <f>'GST 지식재산권 관리현황_요약본'!K41</f>
        <v>이정우/김태현</v>
      </c>
      <c r="L42" s="388" t="str">
        <f>'GST 지식재산권 관리현황_요약본'!L41</f>
        <v>유니스특허</v>
      </c>
      <c r="M42" s="392" t="s">
        <v>1708</v>
      </c>
      <c r="N42" s="386" t="s">
        <v>1707</v>
      </c>
      <c r="O42" s="435">
        <v>455000</v>
      </c>
      <c r="P42" s="435">
        <v>30000</v>
      </c>
      <c r="Q42" s="436">
        <f>O42+(P42*1.1)</f>
        <v>488000</v>
      </c>
      <c r="R42" s="392"/>
      <c r="S42" s="386"/>
      <c r="T42" s="435"/>
      <c r="U42" s="435"/>
      <c r="V42" s="436"/>
      <c r="W42" s="392"/>
      <c r="X42" s="386"/>
      <c r="Y42" s="435"/>
      <c r="Z42" s="435"/>
      <c r="AA42" s="436"/>
      <c r="AB42" s="393"/>
    </row>
    <row r="43" spans="1:28" ht="20.100000000000001" customHeight="1">
      <c r="A43" s="380">
        <f>'GST 지식재산권 관리현황_요약본'!A42</f>
        <v>38</v>
      </c>
      <c r="B43" s="380" t="str">
        <f>'GST 지식재산권 관리현황_요약본'!B42</f>
        <v>특허</v>
      </c>
      <c r="C43" s="380" t="str">
        <f>'GST 지식재산권 관리현황_요약본'!C42</f>
        <v>포기</v>
      </c>
      <c r="D43" s="380" t="str">
        <f>'GST 지식재산권 관리현황_요약본'!D42</f>
        <v>국내</v>
      </c>
      <c r="E43" s="381">
        <f>'GST 지식재산권 관리현황_요약본'!E42</f>
        <v>39290</v>
      </c>
      <c r="F43" s="380" t="str">
        <f>'GST 지식재산권 관리현황_요약본'!F42</f>
        <v>2007-0075770</v>
      </c>
      <c r="G43" s="381">
        <f>'GST 지식재산권 관리현황_요약본'!G42</f>
        <v>39713</v>
      </c>
      <c r="H43" s="380" t="str">
        <f>'GST 지식재산권 관리현황_요약본'!H42</f>
        <v>10-0860599</v>
      </c>
      <c r="I43" s="382" t="str">
        <f>'GST 지식재산권 관리현황_요약본'!I42</f>
        <v>플라즈마 토치를 이용한 폐가스연소장치</v>
      </c>
      <c r="J43" s="381">
        <f>'GST 지식재산권 관리현황_요약본'!J42</f>
        <v>46595</v>
      </c>
      <c r="K43" s="382" t="str">
        <f>'GST 지식재산권 관리현황_요약본'!K42</f>
        <v>이성욱 박진만 박종민 김태현 김선호 박용근 채명기 이재복</v>
      </c>
      <c r="L43" s="388" t="str">
        <f>'GST 지식재산권 관리현황_요약본'!L42</f>
        <v>다인특허</v>
      </c>
      <c r="M43" s="392"/>
      <c r="N43" s="386"/>
      <c r="O43" s="435"/>
      <c r="P43" s="435"/>
      <c r="Q43" s="436">
        <f>O43+(P43*1.1)</f>
        <v>0</v>
      </c>
      <c r="R43" s="392"/>
      <c r="S43" s="386"/>
      <c r="T43" s="435"/>
      <c r="U43" s="435"/>
      <c r="V43" s="436"/>
      <c r="W43" s="392"/>
      <c r="X43" s="386"/>
      <c r="Y43" s="435"/>
      <c r="Z43" s="435"/>
      <c r="AA43" s="436"/>
      <c r="AB43" s="394"/>
    </row>
    <row r="44" spans="1:28" ht="20.100000000000001" customHeight="1">
      <c r="A44" s="380">
        <f>'GST 지식재산권 관리현황_요약본'!A43</f>
        <v>39</v>
      </c>
      <c r="B44" s="380" t="str">
        <f>'GST 지식재산권 관리현황_요약본'!B43</f>
        <v>특허</v>
      </c>
      <c r="C44" s="380" t="str">
        <f>'GST 지식재산권 관리현황_요약본'!C43</f>
        <v>포기</v>
      </c>
      <c r="D44" s="380" t="str">
        <f>'GST 지식재산권 관리현황_요약본'!D43</f>
        <v>국내</v>
      </c>
      <c r="E44" s="381">
        <f>'GST 지식재산권 관리현황_요약본'!E43</f>
        <v>39290</v>
      </c>
      <c r="F44" s="380" t="str">
        <f>'GST 지식재산권 관리현황_요약본'!F43</f>
        <v>2007-0075701</v>
      </c>
      <c r="G44" s="381">
        <f>'GST 지식재산권 관리현황_요약본'!G43</f>
        <v>39713</v>
      </c>
      <c r="H44" s="380" t="str">
        <f>'GST 지식재산권 관리현황_요약본'!H43</f>
        <v>10-0860598</v>
      </c>
      <c r="I44" s="382" t="str">
        <f>'GST 지식재산권 관리현황_요약본'!I43</f>
        <v>폐가스연소장치의 가스분사노즐</v>
      </c>
      <c r="J44" s="381">
        <f>'GST 지식재산권 관리현황_요약본'!J43</f>
        <v>46595</v>
      </c>
      <c r="K44" s="382" t="str">
        <f>'GST 지식재산권 관리현황_요약본'!K43</f>
        <v>이성욱 박진만 박종민 김태현 김선호 박용근 채명기 이재복</v>
      </c>
      <c r="L44" s="388" t="str">
        <f>'GST 지식재산권 관리현황_요약본'!L43</f>
        <v>다인특허</v>
      </c>
      <c r="M44" s="392"/>
      <c r="N44" s="386"/>
      <c r="O44" s="435"/>
      <c r="P44" s="435"/>
      <c r="Q44" s="436">
        <f>O44+(P44*1.1)</f>
        <v>0</v>
      </c>
      <c r="R44" s="392"/>
      <c r="S44" s="386"/>
      <c r="T44" s="435"/>
      <c r="U44" s="435"/>
      <c r="V44" s="436"/>
      <c r="W44" s="392"/>
      <c r="X44" s="386"/>
      <c r="Y44" s="435"/>
      <c r="Z44" s="435"/>
      <c r="AA44" s="436"/>
      <c r="AB44" s="394"/>
    </row>
    <row r="45" spans="1:28" ht="20.100000000000001" customHeight="1">
      <c r="A45" s="405">
        <f>'GST 지식재산권 관리현황_요약본'!A44</f>
        <v>40</v>
      </c>
      <c r="B45" s="405" t="str">
        <f>'GST 지식재산권 관리현황_요약본'!B44</f>
        <v>특허</v>
      </c>
      <c r="C45" s="405" t="str">
        <f>'GST 지식재산권 관리현황_요약본'!C44</f>
        <v>거절</v>
      </c>
      <c r="D45" s="405" t="str">
        <f>'GST 지식재산권 관리현황_요약본'!D44</f>
        <v>국내</v>
      </c>
      <c r="E45" s="406">
        <f>'GST 지식재산권 관리현황_요약본'!E44</f>
        <v>39342</v>
      </c>
      <c r="F45" s="405" t="str">
        <f>'GST 지식재산권 관리현황_요약본'!F44</f>
        <v>2007-0094153</v>
      </c>
      <c r="G45" s="406">
        <f>'GST 지식재산권 관리현황_요약본'!G44</f>
        <v>0</v>
      </c>
      <c r="H45" s="405">
        <f>'GST 지식재산권 관리현황_요약본'!H44</f>
        <v>0</v>
      </c>
      <c r="I45" s="407" t="str">
        <f>'GST 지식재산권 관리현황_요약본'!I44</f>
        <v>히팅자켓 제어 시스템</v>
      </c>
      <c r="J45" s="406">
        <f>'GST 지식재산권 관리현황_요약본'!J44</f>
        <v>0</v>
      </c>
      <c r="K45" s="407" t="str">
        <f>'GST 지식재산권 관리현황_요약본'!K44</f>
        <v>이정수</v>
      </c>
      <c r="L45" s="408" t="str">
        <f>'GST 지식재산권 관리현황_요약본'!L44</f>
        <v>다인특허</v>
      </c>
      <c r="M45" s="409"/>
      <c r="N45" s="405"/>
      <c r="O45" s="445"/>
      <c r="P45" s="445"/>
      <c r="Q45" s="446"/>
      <c r="R45" s="409"/>
      <c r="S45" s="405"/>
      <c r="T45" s="445"/>
      <c r="U45" s="445"/>
      <c r="V45" s="446"/>
      <c r="W45" s="409"/>
      <c r="X45" s="405"/>
      <c r="Y45" s="445"/>
      <c r="Z45" s="445"/>
      <c r="AA45" s="446"/>
      <c r="AB45" s="411"/>
    </row>
    <row r="46" spans="1:28" ht="20.100000000000001" customHeight="1">
      <c r="A46" s="380">
        <f>'GST 지식재산권 관리현황_요약본'!A45</f>
        <v>41</v>
      </c>
      <c r="B46" s="380" t="str">
        <f>'GST 지식재산권 관리현황_요약본'!B45</f>
        <v>특허</v>
      </c>
      <c r="C46" s="380" t="str">
        <f>'GST 지식재산권 관리현황_요약본'!C45</f>
        <v>등록</v>
      </c>
      <c r="D46" s="380" t="str">
        <f>'GST 지식재산권 관리현황_요약본'!D45</f>
        <v>국내(공동)</v>
      </c>
      <c r="E46" s="381">
        <f>'GST 지식재산권 관리현황_요약본'!E45</f>
        <v>39373</v>
      </c>
      <c r="F46" s="380" t="str">
        <f>'GST 지식재산권 관리현황_요약본'!F45</f>
        <v>2007-0105057</v>
      </c>
      <c r="G46" s="381">
        <f>'GST 지식재산권 관리현황_요약본'!G45</f>
        <v>40115</v>
      </c>
      <c r="H46" s="380" t="str">
        <f>'GST 지식재산권 관리현황_요약본'!H45</f>
        <v>10-0925236</v>
      </c>
      <c r="I46" s="382" t="str">
        <f>'GST 지식재산권 관리현황_요약본'!I45</f>
        <v>반도체 제조 장비의 온도 조절 시스템</v>
      </c>
      <c r="J46" s="381">
        <f>'GST 지식재산권 관리현황_요약본'!J45</f>
        <v>46678</v>
      </c>
      <c r="K46" s="382" t="str">
        <f>'GST 지식재산권 관리현황_요약본'!K45</f>
        <v>조봉현 은창우 최현석 이상곤 이광명 이인주 최용호 안승국 박철오</v>
      </c>
      <c r="L46" s="388" t="str">
        <f>'GST 지식재산권 관리현황_요약본'!L45</f>
        <v>유니스특허</v>
      </c>
      <c r="M46" s="392" t="s">
        <v>1727</v>
      </c>
      <c r="N46" s="386" t="s">
        <v>1726</v>
      </c>
      <c r="O46" s="435">
        <v>570000</v>
      </c>
      <c r="P46" s="435">
        <v>30000</v>
      </c>
      <c r="Q46" s="436">
        <f>O46+(P46*1.1)</f>
        <v>603000</v>
      </c>
      <c r="R46" s="392"/>
      <c r="S46" s="386"/>
      <c r="T46" s="435"/>
      <c r="U46" s="435"/>
      <c r="V46" s="436"/>
      <c r="W46" s="392"/>
      <c r="X46" s="386"/>
      <c r="Y46" s="435"/>
      <c r="Z46" s="435"/>
      <c r="AA46" s="436"/>
      <c r="AB46" s="394"/>
    </row>
    <row r="47" spans="1:28" ht="20.100000000000001" customHeight="1">
      <c r="A47" s="405">
        <f>'GST 지식재산권 관리현황_요약본'!A46</f>
        <v>42</v>
      </c>
      <c r="B47" s="405" t="str">
        <f>'GST 지식재산권 관리현황_요약본'!B46</f>
        <v>특허</v>
      </c>
      <c r="C47" s="405" t="str">
        <f>'GST 지식재산권 관리현황_요약본'!C46</f>
        <v>포기</v>
      </c>
      <c r="D47" s="405" t="str">
        <f>'GST 지식재산권 관리현황_요약본'!D46</f>
        <v>국외(PCT)</v>
      </c>
      <c r="E47" s="406">
        <f>'GST 지식재산권 관리현황_요약본'!E46</f>
        <v>39395</v>
      </c>
      <c r="F47" s="405" t="str">
        <f>'GST 지식재산권 관리현황_요약본'!F46</f>
        <v>PCT/KR2007/005642</v>
      </c>
      <c r="G47" s="406">
        <f>'GST 지식재산권 관리현황_요약본'!G46</f>
        <v>0</v>
      </c>
      <c r="H47" s="405">
        <f>'GST 지식재산권 관리현황_요약본'!H46</f>
        <v>0</v>
      </c>
      <c r="I47" s="407" t="str">
        <f>'GST 지식재산권 관리현황_요약본'!I46</f>
        <v>반도체 제조 장비의 온도조절 시스템(PCT)</v>
      </c>
      <c r="J47" s="406">
        <f>'GST 지식재산권 관리현황_요약본'!J46</f>
        <v>0</v>
      </c>
      <c r="K47" s="407" t="str">
        <f>'GST 지식재산권 관리현황_요약본'!K46</f>
        <v>조봉현 은창우 최현석 이상곤 이광명 이인주 최용호 안승국 박철오</v>
      </c>
      <c r="L47" s="408" t="str">
        <f>'GST 지식재산권 관리현황_요약본'!L46</f>
        <v>유니스특허</v>
      </c>
      <c r="M47" s="409"/>
      <c r="N47" s="405"/>
      <c r="O47" s="445"/>
      <c r="P47" s="445"/>
      <c r="Q47" s="446"/>
      <c r="R47" s="409"/>
      <c r="S47" s="405"/>
      <c r="T47" s="445"/>
      <c r="U47" s="445"/>
      <c r="V47" s="446"/>
      <c r="W47" s="409"/>
      <c r="X47" s="405"/>
      <c r="Y47" s="445"/>
      <c r="Z47" s="445"/>
      <c r="AA47" s="446"/>
      <c r="AB47" s="411"/>
    </row>
    <row r="48" spans="1:28" ht="20.100000000000001" customHeight="1">
      <c r="A48" s="405">
        <f>'GST 지식재산권 관리현황_요약본'!A47</f>
        <v>43</v>
      </c>
      <c r="B48" s="405" t="str">
        <f>'GST 지식재산권 관리현황_요약본'!B47</f>
        <v>디자인</v>
      </c>
      <c r="C48" s="405" t="str">
        <f>'GST 지식재산권 관리현황_요약본'!C47</f>
        <v>포기</v>
      </c>
      <c r="D48" s="405" t="str">
        <f>'GST 지식재산권 관리현황_요약본'!D47</f>
        <v>국내</v>
      </c>
      <c r="E48" s="406">
        <f>'GST 지식재산권 관리현황_요약본'!E47</f>
        <v>39405</v>
      </c>
      <c r="F48" s="405" t="str">
        <f>'GST 지식재산권 관리현황_요약본'!F47</f>
        <v>2007-0047957</v>
      </c>
      <c r="G48" s="406">
        <f>'GST 지식재산권 관리현황_요약본'!G47</f>
        <v>39594</v>
      </c>
      <c r="H48" s="405" t="str">
        <f>'GST 지식재산권 관리현황_요약본'!H47</f>
        <v>30-0492761</v>
      </c>
      <c r="I48" s="407" t="str">
        <f>'GST 지식재산권 관리현황_요약본'!I47</f>
        <v>잠열재 파이프</v>
      </c>
      <c r="J48" s="406">
        <f>'GST 지식재산권 관리현황_요약본'!J47</f>
        <v>45072</v>
      </c>
      <c r="K48" s="407" t="str">
        <f>'GST 지식재산권 관리현황_요약본'!K47</f>
        <v>오지은</v>
      </c>
      <c r="L48" s="408" t="str">
        <f>'GST 지식재산권 관리현황_요약본'!L47</f>
        <v>유니스특허</v>
      </c>
      <c r="M48" s="409"/>
      <c r="N48" s="405"/>
      <c r="O48" s="445"/>
      <c r="P48" s="445"/>
      <c r="Q48" s="446"/>
      <c r="R48" s="409"/>
      <c r="S48" s="405"/>
      <c r="T48" s="445"/>
      <c r="U48" s="445"/>
      <c r="V48" s="446"/>
      <c r="W48" s="409"/>
      <c r="X48" s="405"/>
      <c r="Y48" s="445"/>
      <c r="Z48" s="445"/>
      <c r="AA48" s="446"/>
      <c r="AB48" s="411"/>
    </row>
    <row r="49" spans="1:28" ht="20.100000000000001" customHeight="1">
      <c r="A49" s="380">
        <f>'GST 지식재산권 관리현황_요약본'!A48</f>
        <v>44</v>
      </c>
      <c r="B49" s="380" t="str">
        <f>'GST 지식재산권 관리현황_요약본'!B48</f>
        <v>특허</v>
      </c>
      <c r="C49" s="380" t="str">
        <f>'GST 지식재산권 관리현황_요약본'!C48</f>
        <v>등록</v>
      </c>
      <c r="D49" s="380" t="str">
        <f>'GST 지식재산권 관리현황_요약본'!D48</f>
        <v>국내</v>
      </c>
      <c r="E49" s="381">
        <f>'GST 지식재산권 관리현황_요약본'!E48</f>
        <v>39469</v>
      </c>
      <c r="F49" s="380" t="str">
        <f>'GST 지식재산권 관리현황_요약본'!F48</f>
        <v>2008-0006820</v>
      </c>
      <c r="G49" s="381">
        <f>'GST 지식재산권 관리현황_요약본'!G48</f>
        <v>40290</v>
      </c>
      <c r="H49" s="380" t="str">
        <f>'GST 지식재산권 관리현황_요약본'!H48</f>
        <v>10-0955466</v>
      </c>
      <c r="I49" s="382" t="str">
        <f>'GST 지식재산권 관리현황_요약본'!I48</f>
        <v>누수방식의 전기 집진기</v>
      </c>
      <c r="J49" s="381">
        <f>'GST 지식재산권 관리현황_요약본'!J48</f>
        <v>46774</v>
      </c>
      <c r="K49" s="382" t="str">
        <f>'GST 지식재산권 관리현황_요약본'!K48</f>
        <v>김태현/유국열/성창현</v>
      </c>
      <c r="L49" s="388" t="str">
        <f>'GST 지식재산권 관리현황_요약본'!L48</f>
        <v>다인특허</v>
      </c>
      <c r="M49" s="392" t="s">
        <v>1684</v>
      </c>
      <c r="N49" s="386" t="s">
        <v>1683</v>
      </c>
      <c r="O49" s="435">
        <v>202500</v>
      </c>
      <c r="P49" s="435">
        <v>30000</v>
      </c>
      <c r="Q49" s="436">
        <f>O49+(P49*1.1)</f>
        <v>235500</v>
      </c>
      <c r="R49" s="392"/>
      <c r="S49" s="386"/>
      <c r="T49" s="435"/>
      <c r="U49" s="435"/>
      <c r="V49" s="436"/>
      <c r="W49" s="392"/>
      <c r="X49" s="386"/>
      <c r="Y49" s="435"/>
      <c r="Z49" s="435"/>
      <c r="AA49" s="436"/>
      <c r="AB49" s="394"/>
    </row>
    <row r="50" spans="1:28" ht="20.100000000000001" customHeight="1">
      <c r="A50" s="405">
        <f>'GST 지식재산권 관리현황_요약본'!A49</f>
        <v>45</v>
      </c>
      <c r="B50" s="405" t="str">
        <f>'GST 지식재산권 관리현황_요약본'!B49</f>
        <v>특허</v>
      </c>
      <c r="C50" s="405" t="str">
        <f>'GST 지식재산권 관리현황_요약본'!C49</f>
        <v>거절</v>
      </c>
      <c r="D50" s="405" t="str">
        <f>'GST 지식재산권 관리현황_요약본'!D49</f>
        <v>국내</v>
      </c>
      <c r="E50" s="406">
        <f>'GST 지식재산권 관리현황_요약본'!E49</f>
        <v>39685</v>
      </c>
      <c r="F50" s="405" t="str">
        <f>'GST 지식재산권 관리현황_요약본'!F49</f>
        <v>2008-0083086</v>
      </c>
      <c r="G50" s="406">
        <f>'GST 지식재산권 관리현황_요약본'!G49</f>
        <v>0</v>
      </c>
      <c r="H50" s="405">
        <f>'GST 지식재산권 관리현황_요약본'!H49</f>
        <v>0</v>
      </c>
      <c r="I50" s="407" t="str">
        <f>'GST 지식재산권 관리현황_요약본'!I49</f>
        <v>전향연소방식의 폐가스연소장치</v>
      </c>
      <c r="J50" s="406">
        <f>'GST 지식재산권 관리현황_요약본'!J49</f>
        <v>0</v>
      </c>
      <c r="K50" s="407" t="str">
        <f>'GST 지식재산권 관리현황_요약본'!K49</f>
        <v>채명기 외 8인</v>
      </c>
      <c r="L50" s="408" t="str">
        <f>'GST 지식재산권 관리현황_요약본'!L49</f>
        <v>다인특허</v>
      </c>
      <c r="M50" s="409"/>
      <c r="N50" s="405"/>
      <c r="O50" s="445"/>
      <c r="P50" s="445"/>
      <c r="Q50" s="446"/>
      <c r="R50" s="409"/>
      <c r="S50" s="405"/>
      <c r="T50" s="445"/>
      <c r="U50" s="445"/>
      <c r="V50" s="446"/>
      <c r="W50" s="409"/>
      <c r="X50" s="405"/>
      <c r="Y50" s="445"/>
      <c r="Z50" s="445"/>
      <c r="AA50" s="446"/>
      <c r="AB50" s="411"/>
    </row>
    <row r="51" spans="1:28" ht="20.100000000000001" customHeight="1">
      <c r="A51" s="405">
        <f>'GST 지식재산권 관리현황_요약본'!A50</f>
        <v>46</v>
      </c>
      <c r="B51" s="405" t="str">
        <f>'GST 지식재산권 관리현황_요약본'!B50</f>
        <v>특허</v>
      </c>
      <c r="C51" s="405" t="str">
        <f>'GST 지식재산권 관리현황_요약본'!C50</f>
        <v>포기</v>
      </c>
      <c r="D51" s="405" t="str">
        <f>'GST 지식재산권 관리현황_요약본'!D50</f>
        <v>국내</v>
      </c>
      <c r="E51" s="406">
        <f>'GST 지식재산권 관리현황_요약본'!E50</f>
        <v>39793</v>
      </c>
      <c r="F51" s="405" t="str">
        <f>'GST 지식재산권 관리현황_요약본'!F50</f>
        <v>2008-0125813</v>
      </c>
      <c r="G51" s="406">
        <f>'GST 지식재산권 관리현황_요약본'!G50</f>
        <v>40660</v>
      </c>
      <c r="H51" s="405" t="str">
        <f>'GST 지식재산권 관리현황_요약본'!H50</f>
        <v>10-1033012</v>
      </c>
      <c r="I51" s="407" t="str">
        <f>'GST 지식재산권 관리현황_요약본'!I50</f>
        <v>산소발생기, 산소농도 조절기 및 이를 구비한 스크러버장치</v>
      </c>
      <c r="J51" s="406">
        <f>'GST 지식재산권 관리현황_요약본'!J50</f>
        <v>47098</v>
      </c>
      <c r="K51" s="407" t="str">
        <f>'GST 지식재산권 관리현황_요약본'!K50</f>
        <v>김태현/이정우</v>
      </c>
      <c r="L51" s="408" t="str">
        <f>'GST 지식재산권 관리현황_요약본'!L50</f>
        <v>다인특허</v>
      </c>
      <c r="M51" s="409"/>
      <c r="N51" s="405"/>
      <c r="O51" s="445"/>
      <c r="P51" s="445"/>
      <c r="Q51" s="446"/>
      <c r="R51" s="409"/>
      <c r="S51" s="405"/>
      <c r="T51" s="445"/>
      <c r="U51" s="445"/>
      <c r="V51" s="446"/>
      <c r="W51" s="409"/>
      <c r="X51" s="405"/>
      <c r="Y51" s="445"/>
      <c r="Z51" s="445"/>
      <c r="AA51" s="446"/>
      <c r="AB51" s="411"/>
    </row>
    <row r="52" spans="1:28" ht="20.100000000000001" customHeight="1">
      <c r="A52" s="380">
        <f>'GST 지식재산권 관리현황_요약본'!A51</f>
        <v>47</v>
      </c>
      <c r="B52" s="380" t="str">
        <f>'GST 지식재산권 관리현황_요약본'!B51</f>
        <v>특허</v>
      </c>
      <c r="C52" s="380" t="str">
        <f>'GST 지식재산권 관리현황_요약본'!C51</f>
        <v>등록</v>
      </c>
      <c r="D52" s="380" t="str">
        <f>'GST 지식재산권 관리현황_요약본'!D51</f>
        <v>국외(일본)</v>
      </c>
      <c r="E52" s="381">
        <f>'GST 지식재산권 관리현황_요약본'!E51</f>
        <v>40284</v>
      </c>
      <c r="F52" s="380" t="str">
        <f>'GST 지식재산권 관리현황_요약본'!F51</f>
        <v>2010-529836</v>
      </c>
      <c r="G52" s="381">
        <f>'GST 지식재산권 관리현황_요약본'!G51</f>
        <v>40991</v>
      </c>
      <c r="H52" s="380">
        <f>'GST 지식재산권 관리현황_요약본'!H51</f>
        <v>4956672</v>
      </c>
      <c r="I52" s="382" t="str">
        <f>'GST 지식재산권 관리현황_요약본'!I51</f>
        <v>반도체 제조 장비의 온도 조절 시스템</v>
      </c>
      <c r="J52" s="381">
        <f>'GST 지식재산권 관리현황_요약본'!J51</f>
        <v>47200</v>
      </c>
      <c r="K52" s="382" t="str">
        <f>'GST 지식재산권 관리현황_요약본'!K51</f>
        <v>조봉현 은창우 최현석 이상곤 이광명 이인주 최용호 안승국 박철오</v>
      </c>
      <c r="L52" s="388" t="str">
        <f>'GST 지식재산권 관리현황_요약본'!L51</f>
        <v>유니스특허</v>
      </c>
      <c r="M52" s="392" t="s">
        <v>1668</v>
      </c>
      <c r="N52" s="386" t="s">
        <v>1669</v>
      </c>
      <c r="O52" s="435">
        <v>558585</v>
      </c>
      <c r="P52" s="435">
        <v>50000</v>
      </c>
      <c r="Q52" s="436">
        <f>O52+(P52*1.1)</f>
        <v>613585</v>
      </c>
      <c r="R52" s="392"/>
      <c r="S52" s="386"/>
      <c r="T52" s="435"/>
      <c r="U52" s="435"/>
      <c r="V52" s="436"/>
      <c r="W52" s="392"/>
      <c r="X52" s="386"/>
      <c r="Y52" s="435"/>
      <c r="Z52" s="435"/>
      <c r="AA52" s="436"/>
      <c r="AB52" s="394"/>
    </row>
    <row r="53" spans="1:28" ht="20.100000000000001" customHeight="1">
      <c r="A53" s="405">
        <f>'GST 지식재산권 관리현황_요약본'!A52</f>
        <v>48</v>
      </c>
      <c r="B53" s="405" t="str">
        <f>'GST 지식재산권 관리현황_요약본'!B52</f>
        <v>특허</v>
      </c>
      <c r="C53" s="405" t="str">
        <f>'GST 지식재산권 관리현황_요약본'!C52</f>
        <v>포기</v>
      </c>
      <c r="D53" s="405" t="str">
        <f>'GST 지식재산권 관리현황_요약본'!D52</f>
        <v>국외(미국)</v>
      </c>
      <c r="E53" s="406">
        <f>'GST 지식재산권 관리현황_요약본'!E52</f>
        <v>40284</v>
      </c>
      <c r="F53" s="405" t="str">
        <f>'GST 지식재산권 관리현황_요약본'!F52</f>
        <v>12/738,553</v>
      </c>
      <c r="G53" s="406">
        <f>'GST 지식재산권 관리현황_요약본'!G52</f>
        <v>0</v>
      </c>
      <c r="H53" s="405">
        <f>'GST 지식재산권 관리현황_요약본'!H52</f>
        <v>0</v>
      </c>
      <c r="I53" s="407" t="str">
        <f>'GST 지식재산권 관리현황_요약본'!I52</f>
        <v>반도체 제조 장비의 온도조절 시스템(미국)</v>
      </c>
      <c r="J53" s="406">
        <f>'GST 지식재산권 관리현황_요약본'!J52</f>
        <v>0</v>
      </c>
      <c r="K53" s="407" t="str">
        <f>'GST 지식재산권 관리현황_요약본'!K52</f>
        <v>조봉현, 은창우, 최현석, 이상곤, 이광명, 이인주, 최용호, 안승국, 박철오</v>
      </c>
      <c r="L53" s="408" t="str">
        <f>'GST 지식재산권 관리현황_요약본'!L52</f>
        <v>유니스특허</v>
      </c>
      <c r="M53" s="409"/>
      <c r="N53" s="405"/>
      <c r="O53" s="445"/>
      <c r="P53" s="445"/>
      <c r="Q53" s="446"/>
      <c r="R53" s="409"/>
      <c r="S53" s="405"/>
      <c r="T53" s="445"/>
      <c r="U53" s="445"/>
      <c r="V53" s="446"/>
      <c r="W53" s="409"/>
      <c r="X53" s="405"/>
      <c r="Y53" s="445"/>
      <c r="Z53" s="445"/>
      <c r="AA53" s="446"/>
      <c r="AB53" s="411"/>
    </row>
    <row r="54" spans="1:28" ht="20.100000000000001" customHeight="1">
      <c r="A54" s="405">
        <f>'GST 지식재산권 관리현황_요약본'!A53</f>
        <v>49</v>
      </c>
      <c r="B54" s="405" t="str">
        <f>'GST 지식재산권 관리현황_요약본'!B53</f>
        <v>특허</v>
      </c>
      <c r="C54" s="405" t="str">
        <f>'GST 지식재산권 관리현황_요약본'!C53</f>
        <v>거절</v>
      </c>
      <c r="D54" s="405" t="str">
        <f>'GST 지식재산권 관리현황_요약본'!D53</f>
        <v>국내</v>
      </c>
      <c r="E54" s="406">
        <f>'GST 지식재산권 관리현황_요약본'!E53</f>
        <v>40379</v>
      </c>
      <c r="F54" s="405" t="str">
        <f>'GST 지식재산권 관리현황_요약본'!F53</f>
        <v>2010-0069925</v>
      </c>
      <c r="G54" s="406">
        <f>'GST 지식재산권 관리현황_요약본'!G53</f>
        <v>0</v>
      </c>
      <c r="H54" s="405">
        <f>'GST 지식재산권 관리현황_요약본'!H53</f>
        <v>0</v>
      </c>
      <c r="I54" s="407" t="str">
        <f>'GST 지식재산권 관리현황_요약본'!I53</f>
        <v>체중 측정이 가능한 소변기</v>
      </c>
      <c r="J54" s="406">
        <f>'GST 지식재산권 관리현황_요약본'!J53</f>
        <v>0</v>
      </c>
      <c r="K54" s="407" t="str">
        <f>'GST 지식재산권 관리현황_요약본'!K53</f>
        <v>이정수</v>
      </c>
      <c r="L54" s="408" t="str">
        <f>'GST 지식재산권 관리현황_요약본'!L53</f>
        <v>다인특허</v>
      </c>
      <c r="M54" s="409"/>
      <c r="N54" s="405"/>
      <c r="O54" s="445"/>
      <c r="P54" s="445"/>
      <c r="Q54" s="446"/>
      <c r="R54" s="409"/>
      <c r="S54" s="405"/>
      <c r="T54" s="445"/>
      <c r="U54" s="445"/>
      <c r="V54" s="446"/>
      <c r="W54" s="409"/>
      <c r="X54" s="405"/>
      <c r="Y54" s="445"/>
      <c r="Z54" s="445"/>
      <c r="AA54" s="446"/>
      <c r="AB54" s="411"/>
    </row>
    <row r="55" spans="1:28" ht="20.100000000000001" customHeight="1">
      <c r="A55" s="380">
        <f>'GST 지식재산권 관리현황_요약본'!A54</f>
        <v>50</v>
      </c>
      <c r="B55" s="380" t="str">
        <f>'GST 지식재산권 관리현황_요약본'!B54</f>
        <v>특허</v>
      </c>
      <c r="C55" s="380" t="str">
        <f>'GST 지식재산권 관리현황_요약본'!C54</f>
        <v>등록</v>
      </c>
      <c r="D55" s="380" t="str">
        <f>'GST 지식재산권 관리현황_요약본'!D54</f>
        <v>국내</v>
      </c>
      <c r="E55" s="381">
        <f>'GST 지식재산권 관리현황_요약본'!E54</f>
        <v>40396</v>
      </c>
      <c r="F55" s="380" t="str">
        <f>'GST 지식재산권 관리현황_요약본'!F54</f>
        <v>2010-0076123</v>
      </c>
      <c r="G55" s="381">
        <f>'GST 지식재산권 관리현황_요약본'!G54</f>
        <v>41220</v>
      </c>
      <c r="H55" s="380" t="str">
        <f>'GST 지식재산권 관리현황_요약본'!H54</f>
        <v>10-1200977</v>
      </c>
      <c r="I55" s="382" t="str">
        <f>'GST 지식재산권 관리현황_요약본'!I54</f>
        <v>폐 가스 연소장치</v>
      </c>
      <c r="J55" s="381">
        <f>'GST 지식재산권 관리현황_요약본'!J54</f>
        <v>47701</v>
      </c>
      <c r="K55" s="382" t="str">
        <f>'GST 지식재산권 관리현황_요약본'!K54</f>
        <v>이영춘/장순기/이재복/   노완기</v>
      </c>
      <c r="L55" s="388" t="str">
        <f>'GST 지식재산권 관리현황_요약본'!L54</f>
        <v>다인특허</v>
      </c>
      <c r="M55" s="392" t="s">
        <v>1742</v>
      </c>
      <c r="N55" s="386" t="s">
        <v>1740</v>
      </c>
      <c r="O55" s="435">
        <v>164000</v>
      </c>
      <c r="P55" s="435">
        <v>30000</v>
      </c>
      <c r="Q55" s="436">
        <f>O55+(P55*1.1)</f>
        <v>197000</v>
      </c>
      <c r="R55" s="392"/>
      <c r="S55" s="386"/>
      <c r="T55" s="435"/>
      <c r="U55" s="435"/>
      <c r="V55" s="436"/>
      <c r="W55" s="392"/>
      <c r="X55" s="386"/>
      <c r="Y55" s="435"/>
      <c r="Z55" s="435"/>
      <c r="AA55" s="436"/>
      <c r="AB55" s="393"/>
    </row>
    <row r="56" spans="1:28" ht="20.100000000000001" customHeight="1">
      <c r="A56" s="405">
        <f>'GST 지식재산권 관리현황_요약본'!A55</f>
        <v>51</v>
      </c>
      <c r="B56" s="405" t="str">
        <f>'GST 지식재산권 관리현황_요약본'!B55</f>
        <v>특허</v>
      </c>
      <c r="C56" s="405" t="str">
        <f>'GST 지식재산권 관리현황_요약본'!C55</f>
        <v>포기</v>
      </c>
      <c r="D56" s="405" t="str">
        <f>'GST 지식재산권 관리현황_요약본'!D55</f>
        <v>국내</v>
      </c>
      <c r="E56" s="406">
        <f>'GST 지식재산권 관리현황_요약본'!E55</f>
        <v>40396</v>
      </c>
      <c r="F56" s="405" t="str">
        <f>'GST 지식재산권 관리현황_요약본'!F55</f>
        <v>2010-0076125</v>
      </c>
      <c r="G56" s="406">
        <f>'GST 지식재산권 관리현황_요약본'!G55</f>
        <v>41369</v>
      </c>
      <c r="H56" s="405" t="str">
        <f>'GST 지식재산권 관리현황_요약본'!H55</f>
        <v>10-1253698</v>
      </c>
      <c r="I56" s="407" t="str">
        <f>'GST 지식재산권 관리현황_요약본'!I55</f>
        <v>폐 가스 정화용 연소장치</v>
      </c>
      <c r="J56" s="406">
        <f>'GST 지식재산권 관리현황_요약본'!J55</f>
        <v>47701</v>
      </c>
      <c r="K56" s="407" t="str">
        <f>'GST 지식재산권 관리현황_요약본'!K55</f>
        <v>이영춘/장순기/이재복/노완기</v>
      </c>
      <c r="L56" s="408" t="str">
        <f>'GST 지식재산권 관리현황_요약본'!L55</f>
        <v>다인특허</v>
      </c>
      <c r="M56" s="409"/>
      <c r="N56" s="405"/>
      <c r="O56" s="445"/>
      <c r="P56" s="445"/>
      <c r="Q56" s="446"/>
      <c r="R56" s="409"/>
      <c r="S56" s="405"/>
      <c r="T56" s="445"/>
      <c r="U56" s="445"/>
      <c r="V56" s="446"/>
      <c r="W56" s="409"/>
      <c r="X56" s="405"/>
      <c r="Y56" s="445"/>
      <c r="Z56" s="445"/>
      <c r="AA56" s="446"/>
      <c r="AB56" s="411"/>
    </row>
    <row r="57" spans="1:28" ht="20.100000000000001" customHeight="1">
      <c r="A57" s="405">
        <f>'GST 지식재산권 관리현황_요약본'!A56</f>
        <v>52</v>
      </c>
      <c r="B57" s="405" t="str">
        <f>'GST 지식재산권 관리현황_요약본'!B56</f>
        <v>특허</v>
      </c>
      <c r="C57" s="405" t="str">
        <f>'GST 지식재산권 관리현황_요약본'!C56</f>
        <v>거절</v>
      </c>
      <c r="D57" s="405" t="str">
        <f>'GST 지식재산권 관리현황_요약본'!D56</f>
        <v>국내</v>
      </c>
      <c r="E57" s="406">
        <f>'GST 지식재산권 관리현황_요약본'!E56</f>
        <v>40402</v>
      </c>
      <c r="F57" s="405" t="str">
        <f>'GST 지식재산권 관리현황_요약본'!F56</f>
        <v>2010-0077611</v>
      </c>
      <c r="G57" s="406">
        <f>'GST 지식재산권 관리현황_요약본'!G56</f>
        <v>0</v>
      </c>
      <c r="H57" s="405">
        <f>'GST 지식재산권 관리현황_요약본'!H56</f>
        <v>0</v>
      </c>
      <c r="I57" s="407" t="str">
        <f>'GST 지식재산권 관리현황_요약본'!I56</f>
        <v>PFCs 가스 분해 장치 및 방법</v>
      </c>
      <c r="J57" s="406">
        <f>'GST 지식재산권 관리현황_요약본'!J56</f>
        <v>0</v>
      </c>
      <c r="K57" s="407" t="str">
        <f>'GST 지식재산권 관리현황_요약본'!K56</f>
        <v>이영춘/장순기/이재복/이성욱</v>
      </c>
      <c r="L57" s="408" t="str">
        <f>'GST 지식재산권 관리현황_요약본'!L56</f>
        <v>다인특허</v>
      </c>
      <c r="M57" s="409"/>
      <c r="N57" s="405"/>
      <c r="O57" s="445"/>
      <c r="P57" s="445"/>
      <c r="Q57" s="446"/>
      <c r="R57" s="409"/>
      <c r="S57" s="405"/>
      <c r="T57" s="445"/>
      <c r="U57" s="445"/>
      <c r="V57" s="446"/>
      <c r="W57" s="409"/>
      <c r="X57" s="405"/>
      <c r="Y57" s="445"/>
      <c r="Z57" s="445"/>
      <c r="AA57" s="446"/>
      <c r="AB57" s="411"/>
    </row>
    <row r="58" spans="1:28" ht="20.100000000000001" customHeight="1">
      <c r="A58" s="405">
        <f>'GST 지식재산권 관리현황_요약본'!A57</f>
        <v>53</v>
      </c>
      <c r="B58" s="405" t="str">
        <f>'GST 지식재산권 관리현황_요약본'!B57</f>
        <v>특허</v>
      </c>
      <c r="C58" s="405" t="str">
        <f>'GST 지식재산권 관리현황_요약본'!C57</f>
        <v>거절</v>
      </c>
      <c r="D58" s="405" t="str">
        <f>'GST 지식재산권 관리현황_요약본'!D57</f>
        <v>국내</v>
      </c>
      <c r="E58" s="406">
        <f>'GST 지식재산권 관리현황_요약본'!E57</f>
        <v>40450</v>
      </c>
      <c r="F58" s="405" t="str">
        <f>'GST 지식재산권 관리현황_요약본'!F57</f>
        <v>2010-0094032</v>
      </c>
      <c r="G58" s="406">
        <f>'GST 지식재산권 관리현황_요약본'!G57</f>
        <v>0</v>
      </c>
      <c r="H58" s="405">
        <f>'GST 지식재산권 관리현황_요약본'!H57</f>
        <v>0</v>
      </c>
      <c r="I58" s="407" t="str">
        <f>'GST 지식재산권 관리현황_요약본'!I57</f>
        <v>가스 분리막을 이용한 반도체 및 에씨디용 설비 가스 재생 공급장치 및 가스재생 공급방법</v>
      </c>
      <c r="J58" s="406">
        <f>'GST 지식재산권 관리현황_요약본'!J57</f>
        <v>0</v>
      </c>
      <c r="K58" s="407" t="str">
        <f>'GST 지식재산권 관리현황_요약본'!K57</f>
        <v>김명진</v>
      </c>
      <c r="L58" s="408" t="str">
        <f>'GST 지식재산권 관리현황_요약본'!L57</f>
        <v>다인특허</v>
      </c>
      <c r="M58" s="409"/>
      <c r="N58" s="405"/>
      <c r="O58" s="445"/>
      <c r="P58" s="445"/>
      <c r="Q58" s="446"/>
      <c r="R58" s="409"/>
      <c r="S58" s="405"/>
      <c r="T58" s="445"/>
      <c r="U58" s="445"/>
      <c r="V58" s="446"/>
      <c r="W58" s="409"/>
      <c r="X58" s="405"/>
      <c r="Y58" s="445"/>
      <c r="Z58" s="445"/>
      <c r="AA58" s="446"/>
      <c r="AB58" s="411"/>
    </row>
    <row r="59" spans="1:28" ht="20.100000000000001" customHeight="1">
      <c r="A59" s="405">
        <f>'GST 지식재산권 관리현황_요약본'!A58</f>
        <v>54</v>
      </c>
      <c r="B59" s="405" t="str">
        <f>'GST 지식재산권 관리현황_요약본'!B58</f>
        <v>특허</v>
      </c>
      <c r="C59" s="405" t="str">
        <f>'GST 지식재산권 관리현황_요약본'!C58</f>
        <v>거절</v>
      </c>
      <c r="D59" s="405" t="str">
        <f>'GST 지식재산권 관리현황_요약본'!D58</f>
        <v>국내</v>
      </c>
      <c r="E59" s="406">
        <f>'GST 지식재산권 관리현황_요약본'!E58</f>
        <v>40592</v>
      </c>
      <c r="F59" s="405" t="str">
        <f>'GST 지식재산권 관리현황_요약본'!F58</f>
        <v>2011-0014637</v>
      </c>
      <c r="G59" s="406">
        <f>'GST 지식재산권 관리현황_요약본'!G58</f>
        <v>0</v>
      </c>
      <c r="H59" s="405">
        <f>'GST 지식재산권 관리현황_요약본'!H58</f>
        <v>0</v>
      </c>
      <c r="I59" s="407" t="str">
        <f>'GST 지식재산권 관리현황_요약본'!I58</f>
        <v>이동식 전기 자동차 충전 시스템</v>
      </c>
      <c r="J59" s="406">
        <f>'GST 지식재산권 관리현황_요약본'!J58</f>
        <v>0</v>
      </c>
      <c r="K59" s="407" t="str">
        <f>'GST 지식재산권 관리현황_요약본'!K58</f>
        <v>김명진</v>
      </c>
      <c r="L59" s="408" t="str">
        <f>'GST 지식재산권 관리현황_요약본'!L58</f>
        <v>다인특허</v>
      </c>
      <c r="M59" s="409"/>
      <c r="N59" s="405"/>
      <c r="O59" s="445"/>
      <c r="P59" s="445"/>
      <c r="Q59" s="446"/>
      <c r="R59" s="409"/>
      <c r="S59" s="405"/>
      <c r="T59" s="445"/>
      <c r="U59" s="445"/>
      <c r="V59" s="446"/>
      <c r="W59" s="409"/>
      <c r="X59" s="405"/>
      <c r="Y59" s="445"/>
      <c r="Z59" s="445"/>
      <c r="AA59" s="446"/>
      <c r="AB59" s="411"/>
    </row>
    <row r="60" spans="1:28" ht="20.100000000000001" customHeight="1">
      <c r="A60" s="380">
        <f>'GST 지식재산권 관리현황_요약본'!A59</f>
        <v>55</v>
      </c>
      <c r="B60" s="380" t="str">
        <f>'GST 지식재산권 관리현황_요약본'!B59</f>
        <v>특허</v>
      </c>
      <c r="C60" s="380" t="str">
        <f>'GST 지식재산권 관리현황_요약본'!C59</f>
        <v>등록</v>
      </c>
      <c r="D60" s="380" t="str">
        <f>'GST 지식재산권 관리현황_요약본'!D59</f>
        <v>국내</v>
      </c>
      <c r="E60" s="381">
        <f>'GST 지식재산권 관리현황_요약본'!E59</f>
        <v>40751</v>
      </c>
      <c r="F60" s="380" t="str">
        <f>'GST 지식재산권 관리현황_요약본'!F59</f>
        <v>2011-0074698</v>
      </c>
      <c r="G60" s="381">
        <f>'GST 지식재산권 관리현황_요약본'!G59</f>
        <v>41544</v>
      </c>
      <c r="H60" s="380" t="str">
        <f>'GST 지식재산권 관리현황_요약본'!H59</f>
        <v>10-1314723</v>
      </c>
      <c r="I60" s="382" t="str">
        <f>'GST 지식재산권 관리현황_요약본'!I59</f>
        <v>공정냉각시스템용 열교환기</v>
      </c>
      <c r="J60" s="381">
        <f>'GST 지식재산권 관리현황_요약본'!J59</f>
        <v>48056</v>
      </c>
      <c r="K60" s="382" t="str">
        <f>'GST 지식재산권 관리현황_요약본'!K59</f>
        <v>최기봉/안세훈</v>
      </c>
      <c r="L60" s="388" t="str">
        <f>'GST 지식재산권 관리현황_요약본'!L59</f>
        <v>다인특허</v>
      </c>
      <c r="M60" s="392" t="s">
        <v>1728</v>
      </c>
      <c r="N60" s="386" t="s">
        <v>1726</v>
      </c>
      <c r="O60" s="435">
        <v>126000</v>
      </c>
      <c r="P60" s="435">
        <v>30000</v>
      </c>
      <c r="Q60" s="436">
        <f>O60+(P60*1.1)</f>
        <v>159000</v>
      </c>
      <c r="R60" s="392"/>
      <c r="S60" s="386"/>
      <c r="T60" s="435"/>
      <c r="U60" s="435"/>
      <c r="V60" s="436"/>
      <c r="W60" s="392"/>
      <c r="X60" s="386"/>
      <c r="Y60" s="435"/>
      <c r="Z60" s="435"/>
      <c r="AA60" s="436"/>
      <c r="AB60" s="394"/>
    </row>
    <row r="61" spans="1:28" ht="20.100000000000001" customHeight="1">
      <c r="A61" s="405">
        <f>'GST 지식재산권 관리현황_요약본'!A60</f>
        <v>56</v>
      </c>
      <c r="B61" s="405" t="str">
        <f>'GST 지식재산권 관리현황_요약본'!B60</f>
        <v>특허</v>
      </c>
      <c r="C61" s="405" t="str">
        <f>'GST 지식재산권 관리현황_요약본'!C60</f>
        <v>포기</v>
      </c>
      <c r="D61" s="405" t="str">
        <f>'GST 지식재산권 관리현황_요약본'!D60</f>
        <v>국내</v>
      </c>
      <c r="E61" s="406">
        <f>'GST 지식재산권 관리현황_요약본'!E60</f>
        <v>40886</v>
      </c>
      <c r="F61" s="405" t="str">
        <f>'GST 지식재산권 관리현황_요약본'!F60</f>
        <v>2011-0131409</v>
      </c>
      <c r="G61" s="406">
        <f>'GST 지식재산권 관리현황_요약본'!G60</f>
        <v>41278</v>
      </c>
      <c r="H61" s="405" t="str">
        <f>'GST 지식재산권 관리현황_요약본'!H60</f>
        <v>10-1221036</v>
      </c>
      <c r="I61" s="407" t="str">
        <f>'GST 지식재산권 관리현황_요약본'!I60</f>
        <v>슬릿 코터를 이용하는 디스플레이 패널용 커버 부재 접합 장치</v>
      </c>
      <c r="J61" s="406">
        <f>'GST 지식재산권 관리현황_요약본'!J60</f>
        <v>48191</v>
      </c>
      <c r="K61" s="407" t="str">
        <f>'GST 지식재산권 관리현황_요약본'!K60</f>
        <v>박필석/김병극</v>
      </c>
      <c r="L61" s="408" t="str">
        <f>'GST 지식재산권 관리현황_요약본'!L60</f>
        <v>다인특허</v>
      </c>
      <c r="M61" s="409"/>
      <c r="N61" s="405"/>
      <c r="O61" s="445"/>
      <c r="P61" s="445"/>
      <c r="Q61" s="446"/>
      <c r="R61" s="409"/>
      <c r="S61" s="405"/>
      <c r="T61" s="445"/>
      <c r="U61" s="445"/>
      <c r="V61" s="446"/>
      <c r="W61" s="409"/>
      <c r="X61" s="405"/>
      <c r="Y61" s="445"/>
      <c r="Z61" s="445"/>
      <c r="AA61" s="446"/>
      <c r="AB61" s="411"/>
    </row>
    <row r="62" spans="1:28" ht="20.100000000000001" customHeight="1">
      <c r="A62" s="380">
        <f>'GST 지식재산권 관리현황_요약본'!A61</f>
        <v>57</v>
      </c>
      <c r="B62" s="380" t="str">
        <f>'GST 지식재산권 관리현황_요약본'!B61</f>
        <v>특허</v>
      </c>
      <c r="C62" s="380" t="str">
        <f>'GST 지식재산권 관리현황_요약본'!C61</f>
        <v>포기</v>
      </c>
      <c r="D62" s="380" t="str">
        <f>'GST 지식재산권 관리현황_요약본'!D61</f>
        <v>국내</v>
      </c>
      <c r="E62" s="381">
        <f>'GST 지식재산권 관리현황_요약본'!E61</f>
        <v>40892</v>
      </c>
      <c r="F62" s="380" t="str">
        <f>'GST 지식재산권 관리현황_요약본'!F61</f>
        <v>2011-0135502</v>
      </c>
      <c r="G62" s="381">
        <f>'GST 지식재산권 관리현황_요약본'!G61</f>
        <v>41571</v>
      </c>
      <c r="H62" s="380" t="str">
        <f>'GST 지식재산권 관리현황_요약본'!H61</f>
        <v>10-1323720</v>
      </c>
      <c r="I62" s="382" t="str">
        <f>'GST 지식재산권 관리현황_요약본'!I61</f>
        <v>폐가스 처리용 화염 회전 연소 버너</v>
      </c>
      <c r="J62" s="381">
        <f>'GST 지식재산권 관리현황_요약본'!J61</f>
        <v>48197</v>
      </c>
      <c r="K62" s="382" t="str">
        <f>'GST 지식재산권 관리현황_요약본'!K61</f>
        <v>채명기/전재두/정종국</v>
      </c>
      <c r="L62" s="388" t="str">
        <f>'GST 지식재산권 관리현황_요약본'!L61</f>
        <v>유니스특허</v>
      </c>
      <c r="M62" s="392"/>
      <c r="N62" s="386"/>
      <c r="O62" s="435"/>
      <c r="P62" s="435"/>
      <c r="Q62" s="436"/>
      <c r="R62" s="392"/>
      <c r="S62" s="386"/>
      <c r="T62" s="435"/>
      <c r="U62" s="435"/>
      <c r="V62" s="436"/>
      <c r="W62" s="392"/>
      <c r="X62" s="386"/>
      <c r="Y62" s="435"/>
      <c r="Z62" s="435"/>
      <c r="AA62" s="436"/>
      <c r="AB62" s="394"/>
    </row>
    <row r="63" spans="1:28" ht="20.100000000000001" customHeight="1">
      <c r="A63" s="380" t="e">
        <f>'GST 지식재산권 관리현황_요약본'!A62</f>
        <v>#REF!</v>
      </c>
      <c r="B63" s="380" t="e">
        <f>'GST 지식재산권 관리현황_요약본'!B62</f>
        <v>#REF!</v>
      </c>
      <c r="C63" s="380" t="e">
        <f>'GST 지식재산권 관리현황_요약본'!C62</f>
        <v>#REF!</v>
      </c>
      <c r="D63" s="380" t="e">
        <f>'GST 지식재산권 관리현황_요약본'!D62</f>
        <v>#REF!</v>
      </c>
      <c r="E63" s="381" t="e">
        <f>'GST 지식재산권 관리현황_요약본'!E62</f>
        <v>#REF!</v>
      </c>
      <c r="F63" s="380" t="e">
        <f>'GST 지식재산권 관리현황_요약본'!F62</f>
        <v>#REF!</v>
      </c>
      <c r="G63" s="414" t="e">
        <f>'GST 지식재산권 관리현황_요약본'!G62</f>
        <v>#REF!</v>
      </c>
      <c r="H63" s="380" t="e">
        <f>'GST 지식재산권 관리현황_요약본'!H62</f>
        <v>#REF!</v>
      </c>
      <c r="I63" s="382" t="e">
        <f>'GST 지식재산권 관리현황_요약본'!I62</f>
        <v>#REF!</v>
      </c>
      <c r="J63" s="381" t="e">
        <f>'GST 지식재산권 관리현황_요약본'!J62</f>
        <v>#REF!</v>
      </c>
      <c r="K63" s="382" t="e">
        <f>'GST 지식재산권 관리현황_요약본'!K62</f>
        <v>#REF!</v>
      </c>
      <c r="L63" s="388" t="e">
        <f>'GST 지식재산권 관리현황_요약본'!L62</f>
        <v>#REF!</v>
      </c>
      <c r="M63" s="392"/>
      <c r="N63" s="386"/>
      <c r="O63" s="435"/>
      <c r="P63" s="435"/>
      <c r="Q63" s="436"/>
      <c r="R63" s="392"/>
      <c r="S63" s="386"/>
      <c r="T63" s="435"/>
      <c r="U63" s="435"/>
      <c r="V63" s="436"/>
      <c r="W63" s="392"/>
      <c r="X63" s="386"/>
      <c r="Y63" s="435"/>
      <c r="Z63" s="435"/>
      <c r="AA63" s="436"/>
      <c r="AB63" s="394"/>
    </row>
    <row r="64" spans="1:28" ht="20.100000000000001" customHeight="1">
      <c r="A64" s="380" t="e">
        <f>'GST 지식재산권 관리현황_요약본'!A63</f>
        <v>#REF!</v>
      </c>
      <c r="B64" s="380" t="e">
        <f>'GST 지식재산권 관리현황_요약본'!B63</f>
        <v>#REF!</v>
      </c>
      <c r="C64" s="380" t="e">
        <f>'GST 지식재산권 관리현황_요약본'!C63</f>
        <v>#REF!</v>
      </c>
      <c r="D64" s="380" t="e">
        <f>'GST 지식재산권 관리현황_요약본'!D63</f>
        <v>#REF!</v>
      </c>
      <c r="E64" s="381" t="e">
        <f>'GST 지식재산권 관리현황_요약본'!E63</f>
        <v>#REF!</v>
      </c>
      <c r="F64" s="380" t="e">
        <f>'GST 지식재산권 관리현황_요약본'!F63</f>
        <v>#REF!</v>
      </c>
      <c r="G64" s="381" t="e">
        <f>'GST 지식재산권 관리현황_요약본'!G63</f>
        <v>#REF!</v>
      </c>
      <c r="H64" s="380" t="e">
        <f>'GST 지식재산권 관리현황_요약본'!H63</f>
        <v>#REF!</v>
      </c>
      <c r="I64" s="382" t="e">
        <f>'GST 지식재산권 관리현황_요약본'!I63</f>
        <v>#REF!</v>
      </c>
      <c r="J64" s="381" t="e">
        <f>'GST 지식재산권 관리현황_요약본'!J63</f>
        <v>#REF!</v>
      </c>
      <c r="K64" s="382" t="e">
        <f>'GST 지식재산권 관리현황_요약본'!K63</f>
        <v>#REF!</v>
      </c>
      <c r="L64" s="388" t="e">
        <f>'GST 지식재산권 관리현황_요약본'!L63</f>
        <v>#REF!</v>
      </c>
      <c r="M64" s="392"/>
      <c r="N64" s="386"/>
      <c r="O64" s="435"/>
      <c r="P64" s="435"/>
      <c r="Q64" s="436"/>
      <c r="R64" s="392"/>
      <c r="S64" s="386"/>
      <c r="T64" s="435"/>
      <c r="U64" s="435"/>
      <c r="V64" s="436"/>
      <c r="W64" s="392"/>
      <c r="X64" s="386"/>
      <c r="Y64" s="435"/>
      <c r="Z64" s="435"/>
      <c r="AA64" s="436"/>
      <c r="AB64" s="394"/>
    </row>
    <row r="65" spans="1:28" ht="20.100000000000001" customHeight="1">
      <c r="A65" s="380" t="e">
        <f>'GST 지식재산권 관리현황_요약본'!A64</f>
        <v>#REF!</v>
      </c>
      <c r="B65" s="380" t="e">
        <f>'GST 지식재산권 관리현황_요약본'!B64</f>
        <v>#REF!</v>
      </c>
      <c r="C65" s="380" t="e">
        <f>'GST 지식재산권 관리현황_요약본'!C64</f>
        <v>#REF!</v>
      </c>
      <c r="D65" s="380" t="e">
        <f>'GST 지식재산권 관리현황_요약본'!D64</f>
        <v>#REF!</v>
      </c>
      <c r="E65" s="381" t="e">
        <f>'GST 지식재산권 관리현황_요약본'!E64</f>
        <v>#REF!</v>
      </c>
      <c r="F65" s="380" t="e">
        <f>'GST 지식재산권 관리현황_요약본'!F64</f>
        <v>#REF!</v>
      </c>
      <c r="G65" s="381" t="e">
        <f>'GST 지식재산권 관리현황_요약본'!G64</f>
        <v>#REF!</v>
      </c>
      <c r="H65" s="380" t="e">
        <f>'GST 지식재산권 관리현황_요약본'!H64</f>
        <v>#REF!</v>
      </c>
      <c r="I65" s="382" t="e">
        <f>'GST 지식재산권 관리현황_요약본'!I64</f>
        <v>#REF!</v>
      </c>
      <c r="J65" s="381" t="e">
        <f>'GST 지식재산권 관리현황_요약본'!J64</f>
        <v>#REF!</v>
      </c>
      <c r="K65" s="382" t="e">
        <f>'GST 지식재산권 관리현황_요약본'!K64</f>
        <v>#REF!</v>
      </c>
      <c r="L65" s="388" t="e">
        <f>'GST 지식재산권 관리현황_요약본'!L64</f>
        <v>#REF!</v>
      </c>
      <c r="M65" s="392"/>
      <c r="N65" s="386"/>
      <c r="O65" s="435"/>
      <c r="P65" s="435"/>
      <c r="Q65" s="436"/>
      <c r="R65" s="392"/>
      <c r="S65" s="386"/>
      <c r="T65" s="435"/>
      <c r="U65" s="435"/>
      <c r="V65" s="436"/>
      <c r="W65" s="392"/>
      <c r="X65" s="386"/>
      <c r="Y65" s="435"/>
      <c r="Z65" s="435"/>
      <c r="AA65" s="436"/>
      <c r="AB65" s="394"/>
    </row>
    <row r="66" spans="1:28" ht="20.100000000000001" customHeight="1">
      <c r="A66" s="380">
        <f>'GST 지식재산권 관리현황_요약본'!A65</f>
        <v>61</v>
      </c>
      <c r="B66" s="380" t="str">
        <f>'GST 지식재산권 관리현황_요약본'!B65</f>
        <v>특허</v>
      </c>
      <c r="C66" s="380" t="str">
        <f>'GST 지식재산권 관리현황_요약본'!C65</f>
        <v>등록</v>
      </c>
      <c r="D66" s="380" t="str">
        <f>'GST 지식재산권 관리현황_요약본'!D65</f>
        <v>국내</v>
      </c>
      <c r="E66" s="381">
        <f>'GST 지식재산권 관리현황_요약본'!E65</f>
        <v>40956</v>
      </c>
      <c r="F66" s="380" t="str">
        <f>'GST 지식재산권 관리현황_요약본'!F65</f>
        <v>2012-0016332</v>
      </c>
      <c r="G66" s="381">
        <f>'GST 지식재산권 관리현황_요약본'!G65</f>
        <v>41543</v>
      </c>
      <c r="H66" s="380" t="str">
        <f>'GST 지식재산권 관리현황_요약본'!H65</f>
        <v>10-1314187</v>
      </c>
      <c r="I66" s="382" t="str">
        <f>'GST 지식재산권 관리현황_요약본'!I65</f>
        <v>스크러버 장비의 에너지 저감용 제어 장치 및 그 방법과 시스템</v>
      </c>
      <c r="J66" s="381">
        <f>'GST 지식재산권 관리현황_요약본'!J65</f>
        <v>48261</v>
      </c>
      <c r="K66" s="382" t="str">
        <f>'GST 지식재산권 관리현황_요약본'!K65</f>
        <v>이재복/이정우/전재두/노완기/채명기</v>
      </c>
      <c r="L66" s="388" t="str">
        <f>'GST 지식재산권 관리현황_요약본'!L65</f>
        <v>유니스특허</v>
      </c>
      <c r="M66" s="392" t="s">
        <v>1717</v>
      </c>
      <c r="N66" s="386" t="s">
        <v>1714</v>
      </c>
      <c r="O66" s="435">
        <v>240000</v>
      </c>
      <c r="P66" s="435">
        <v>30000</v>
      </c>
      <c r="Q66" s="436">
        <f>O66+(P66*1.1)</f>
        <v>273000</v>
      </c>
      <c r="R66" s="392"/>
      <c r="S66" s="386"/>
      <c r="T66" s="435"/>
      <c r="U66" s="435"/>
      <c r="V66" s="436"/>
      <c r="W66" s="392"/>
      <c r="X66" s="386"/>
      <c r="Y66" s="435"/>
      <c r="Z66" s="435"/>
      <c r="AA66" s="436"/>
      <c r="AB66" s="394"/>
    </row>
    <row r="67" spans="1:28" ht="20.100000000000001" customHeight="1">
      <c r="A67" s="380">
        <f>'GST 지식재산권 관리현황_요약본'!A66</f>
        <v>62</v>
      </c>
      <c r="B67" s="380" t="str">
        <f>'GST 지식재산권 관리현황_요약본'!B66</f>
        <v>특허</v>
      </c>
      <c r="C67" s="380" t="str">
        <f>'GST 지식재산권 관리현황_요약본'!C66</f>
        <v>등록</v>
      </c>
      <c r="D67" s="380" t="str">
        <f>'GST 지식재산권 관리현황_요약본'!D66</f>
        <v>국내</v>
      </c>
      <c r="E67" s="381">
        <f>'GST 지식재산권 관리현황_요약본'!E66</f>
        <v>40984</v>
      </c>
      <c r="F67" s="380" t="str">
        <f>'GST 지식재산권 관리현황_요약본'!F66</f>
        <v>2012-0026861</v>
      </c>
      <c r="G67" s="381">
        <f>'GST 지식재산권 관리현황_요약본'!G66</f>
        <v>41793</v>
      </c>
      <c r="H67" s="380" t="str">
        <f>'GST 지식재산권 관리현황_요약본'!H66</f>
        <v>10-1406065</v>
      </c>
      <c r="I67" s="382" t="str">
        <f>'GST 지식재산권 관리현황_요약본'!I66</f>
        <v>선회류 예혼합 저공해 연소장치</v>
      </c>
      <c r="J67" s="381">
        <f>'GST 지식재산권 관리현황_요약본'!J66</f>
        <v>0</v>
      </c>
      <c r="K67" s="382" t="str">
        <f>'GST 지식재산권 관리현황_요약본'!K66</f>
        <v>김종철/정종국/이성욱/김선호/김원기/노완기</v>
      </c>
      <c r="L67" s="388" t="str">
        <f>'GST 지식재산권 관리현황_요약본'!L66</f>
        <v>다인특허</v>
      </c>
      <c r="M67" s="392" t="s">
        <v>1704</v>
      </c>
      <c r="N67" s="386" t="s">
        <v>1705</v>
      </c>
      <c r="O67" s="435">
        <v>107000</v>
      </c>
      <c r="P67" s="435">
        <v>30000</v>
      </c>
      <c r="Q67" s="436">
        <f>O67+(P67*1.1)</f>
        <v>140000</v>
      </c>
      <c r="R67" s="392"/>
      <c r="S67" s="386"/>
      <c r="T67" s="435"/>
      <c r="U67" s="435"/>
      <c r="V67" s="436"/>
      <c r="W67" s="392"/>
      <c r="X67" s="386"/>
      <c r="Y67" s="435"/>
      <c r="Z67" s="435"/>
      <c r="AA67" s="436"/>
      <c r="AB67" s="393"/>
    </row>
    <row r="68" spans="1:28" ht="20.100000000000001" customHeight="1">
      <c r="A68" s="405">
        <f>'GST 지식재산권 관리현황_요약본'!A67</f>
        <v>63</v>
      </c>
      <c r="B68" s="405" t="str">
        <f>'GST 지식재산권 관리현황_요약본'!B67</f>
        <v>특허</v>
      </c>
      <c r="C68" s="405" t="str">
        <f>'GST 지식재산권 관리현황_요약본'!C67</f>
        <v>거절</v>
      </c>
      <c r="D68" s="405" t="str">
        <f>'GST 지식재산권 관리현황_요약본'!D67</f>
        <v>국내</v>
      </c>
      <c r="E68" s="406">
        <f>'GST 지식재산권 관리현황_요약본'!E67</f>
        <v>40995</v>
      </c>
      <c r="F68" s="405" t="str">
        <f>'GST 지식재산권 관리현황_요약본'!F67</f>
        <v>2012-0031001</v>
      </c>
      <c r="G68" s="406">
        <f>'GST 지식재산권 관리현황_요약본'!G67</f>
        <v>0</v>
      </c>
      <c r="H68" s="405">
        <f>'GST 지식재산권 관리현황_요약본'!H67</f>
        <v>0</v>
      </c>
      <c r="I68" s="407" t="str">
        <f>'GST 지식재산권 관리현황_요약본'!I67</f>
        <v>도포액 재활용이 용이한 슬릿코터 및 도포액 재활용 구조</v>
      </c>
      <c r="J68" s="406">
        <f>'GST 지식재산권 관리현황_요약본'!J67</f>
        <v>0</v>
      </c>
      <c r="K68" s="407" t="str">
        <f>'GST 지식재산권 관리현황_요약본'!K67</f>
        <v>박필석/김병극</v>
      </c>
      <c r="L68" s="408" t="str">
        <f>'GST 지식재산권 관리현황_요약본'!L67</f>
        <v>다인특허</v>
      </c>
      <c r="M68" s="409"/>
      <c r="N68" s="405"/>
      <c r="O68" s="445"/>
      <c r="P68" s="445"/>
      <c r="Q68" s="446"/>
      <c r="R68" s="409"/>
      <c r="S68" s="405"/>
      <c r="T68" s="445"/>
      <c r="U68" s="445"/>
      <c r="V68" s="446"/>
      <c r="W68" s="409"/>
      <c r="X68" s="405"/>
      <c r="Y68" s="445"/>
      <c r="Z68" s="445"/>
      <c r="AA68" s="446"/>
      <c r="AB68" s="411"/>
    </row>
    <row r="69" spans="1:28" ht="20.100000000000001" customHeight="1">
      <c r="A69" s="405">
        <f>'GST 지식재산권 관리현황_요약본'!A68</f>
        <v>64</v>
      </c>
      <c r="B69" s="405" t="str">
        <f>'GST 지식재산권 관리현황_요약본'!B68</f>
        <v>특허</v>
      </c>
      <c r="C69" s="405" t="str">
        <f>'GST 지식재산권 관리현황_요약본'!C68</f>
        <v>포기</v>
      </c>
      <c r="D69" s="405" t="str">
        <f>'GST 지식재산권 관리현황_요약본'!D68</f>
        <v>국내</v>
      </c>
      <c r="E69" s="406">
        <f>'GST 지식재산권 관리현황_요약본'!E68</f>
        <v>40996</v>
      </c>
      <c r="F69" s="405" t="str">
        <f>'GST 지식재산권 관리현황_요약본'!F68</f>
        <v>2012-0031576</v>
      </c>
      <c r="G69" s="406">
        <f>'GST 지식재산권 관리현황_요약본'!G68</f>
        <v>41708</v>
      </c>
      <c r="H69" s="405" t="str">
        <f>'GST 지식재산권 관리현황_요약본'!H68</f>
        <v>10-1374813</v>
      </c>
      <c r="I69" s="407" t="str">
        <f>'GST 지식재산권 관리현황_요약본'!I68</f>
        <v>판재 자세 조절 장치</v>
      </c>
      <c r="J69" s="406">
        <f>'GST 지식재산권 관리현황_요약본'!J68</f>
        <v>0</v>
      </c>
      <c r="K69" s="407" t="str">
        <f>'GST 지식재산권 관리현황_요약본'!K68</f>
        <v>박필석/김병극</v>
      </c>
      <c r="L69" s="408" t="str">
        <f>'GST 지식재산권 관리현황_요약본'!L68</f>
        <v>다인특허</v>
      </c>
      <c r="M69" s="409"/>
      <c r="N69" s="405"/>
      <c r="O69" s="445"/>
      <c r="P69" s="445"/>
      <c r="Q69" s="446"/>
      <c r="R69" s="409"/>
      <c r="S69" s="405"/>
      <c r="T69" s="445"/>
      <c r="U69" s="445"/>
      <c r="V69" s="446"/>
      <c r="W69" s="409"/>
      <c r="X69" s="405"/>
      <c r="Y69" s="445"/>
      <c r="Z69" s="445"/>
      <c r="AA69" s="446"/>
      <c r="AB69" s="411"/>
    </row>
    <row r="70" spans="1:28" ht="20.100000000000001" customHeight="1">
      <c r="A70" s="405">
        <f>'GST 지식재산권 관리현황_요약본'!A69</f>
        <v>65</v>
      </c>
      <c r="B70" s="405" t="str">
        <f>'GST 지식재산권 관리현황_요약본'!B69</f>
        <v>특허</v>
      </c>
      <c r="C70" s="405" t="str">
        <f>'GST 지식재산권 관리현황_요약본'!C69</f>
        <v>포기</v>
      </c>
      <c r="D70" s="405" t="str">
        <f>'GST 지식재산권 관리현황_요약본'!D69</f>
        <v>국내</v>
      </c>
      <c r="E70" s="406">
        <f>'GST 지식재산권 관리현황_요약본'!E69</f>
        <v>40998</v>
      </c>
      <c r="F70" s="405" t="str">
        <f>'GST 지식재산권 관리현황_요약본'!F69</f>
        <v>2012-0033153</v>
      </c>
      <c r="G70" s="406">
        <f>'GST 지식재산권 관리현황_요약본'!G69</f>
        <v>41526</v>
      </c>
      <c r="H70" s="405" t="str">
        <f>'GST 지식재산권 관리현황_요약본'!H69</f>
        <v>10-1312051</v>
      </c>
      <c r="I70" s="407" t="str">
        <f>'GST 지식재산권 관리현황_요약본'!I69</f>
        <v>글래스의 크기 변경에 따른 진공흡착판의 진공구역 조절장치</v>
      </c>
      <c r="J70" s="406">
        <f>'GST 지식재산권 관리현황_요약본'!J69</f>
        <v>0</v>
      </c>
      <c r="K70" s="407" t="str">
        <f>'GST 지식재산권 관리현황_요약본'!K69</f>
        <v>박필석/김병극</v>
      </c>
      <c r="L70" s="408" t="str">
        <f>'GST 지식재산권 관리현황_요약본'!L69</f>
        <v>다인특허</v>
      </c>
      <c r="M70" s="409"/>
      <c r="N70" s="405"/>
      <c r="O70" s="445"/>
      <c r="P70" s="445"/>
      <c r="Q70" s="446"/>
      <c r="R70" s="409"/>
      <c r="S70" s="405"/>
      <c r="T70" s="445"/>
      <c r="U70" s="445"/>
      <c r="V70" s="446"/>
      <c r="W70" s="409"/>
      <c r="X70" s="405"/>
      <c r="Y70" s="445"/>
      <c r="Z70" s="445"/>
      <c r="AA70" s="446"/>
      <c r="AB70" s="411"/>
    </row>
    <row r="71" spans="1:28" ht="20.100000000000001" customHeight="1">
      <c r="A71" s="380">
        <f>'GST 지식재산권 관리현황_요약본'!A70</f>
        <v>66</v>
      </c>
      <c r="B71" s="380" t="str">
        <f>'GST 지식재산권 관리현황_요약본'!B70</f>
        <v>특허</v>
      </c>
      <c r="C71" s="380" t="str">
        <f>'GST 지식재산권 관리현황_요약본'!C70</f>
        <v>등록</v>
      </c>
      <c r="D71" s="380" t="str">
        <f>'GST 지식재산권 관리현황_요약본'!D70</f>
        <v>국내</v>
      </c>
      <c r="E71" s="381">
        <f>'GST 지식재산권 관리현황_요약본'!E70</f>
        <v>41022</v>
      </c>
      <c r="F71" s="380" t="str">
        <f>'GST 지식재산권 관리현황_요약본'!F70</f>
        <v>2012-0042062</v>
      </c>
      <c r="G71" s="381">
        <f>'GST 지식재산권 관리현황_요약본'!G70</f>
        <v>41744</v>
      </c>
      <c r="H71" s="380" t="str">
        <f>'GST 지식재산권 관리현황_요약본'!H70</f>
        <v>10-1387611</v>
      </c>
      <c r="I71" s="382" t="str">
        <f>'GST 지식재산권 관리현황_요약본'!I70</f>
        <v>과불화 화합물 처리 장치 및 방법</v>
      </c>
      <c r="J71" s="381">
        <f>'GST 지식재산권 관리현황_요약본'!J70</f>
        <v>48327</v>
      </c>
      <c r="K71" s="382" t="str">
        <f>'GST 지식재산권 관리현황_요약본'!K70</f>
        <v>정종국/채명기/전재두/김종철</v>
      </c>
      <c r="L71" s="388" t="str">
        <f>'GST 지식재산권 관리현황_요약본'!L70</f>
        <v>유니스특허</v>
      </c>
      <c r="M71" s="392" t="s">
        <v>1680</v>
      </c>
      <c r="N71" s="386" t="s">
        <v>1671</v>
      </c>
      <c r="O71" s="435">
        <v>297000</v>
      </c>
      <c r="P71" s="435">
        <v>30000</v>
      </c>
      <c r="Q71" s="436">
        <f>O71+(P71*1.1)</f>
        <v>330000</v>
      </c>
      <c r="R71" s="392"/>
      <c r="S71" s="386"/>
      <c r="T71" s="435"/>
      <c r="U71" s="435"/>
      <c r="V71" s="436"/>
      <c r="W71" s="392"/>
      <c r="X71" s="386"/>
      <c r="Y71" s="435"/>
      <c r="Z71" s="435"/>
      <c r="AA71" s="436"/>
      <c r="AB71" s="393"/>
    </row>
    <row r="72" spans="1:28" ht="20.100000000000001" customHeight="1">
      <c r="A72" s="405">
        <f>'GST 지식재산권 관리현황_요약본'!A71</f>
        <v>67</v>
      </c>
      <c r="B72" s="405" t="str">
        <f>'GST 지식재산권 관리현황_요약본'!B71</f>
        <v>특허</v>
      </c>
      <c r="C72" s="405" t="str">
        <f>'GST 지식재산권 관리현황_요약본'!C71</f>
        <v>포기</v>
      </c>
      <c r="D72" s="405" t="str">
        <f>'GST 지식재산권 관리현황_요약본'!D71</f>
        <v>국내</v>
      </c>
      <c r="E72" s="406">
        <f>'GST 지식재산권 관리현황_요약본'!E71</f>
        <v>41096</v>
      </c>
      <c r="F72" s="405" t="str">
        <f>'GST 지식재산권 관리현황_요약본'!F71</f>
        <v>2012-0074034</v>
      </c>
      <c r="G72" s="406">
        <f>'GST 지식재산권 관리현황_요약본'!G71</f>
        <v>41782</v>
      </c>
      <c r="H72" s="405" t="str">
        <f>'GST 지식재산권 관리현황_요약본'!H71</f>
        <v>10-1401349</v>
      </c>
      <c r="I72" s="407" t="str">
        <f>'GST 지식재산권 관리현황_요약본'!I71</f>
        <v>반도체 제조설비의 칠러장치 및 그 제어방법</v>
      </c>
      <c r="J72" s="406">
        <f>'GST 지식재산권 관리현황_요약본'!J71</f>
        <v>48401</v>
      </c>
      <c r="K72" s="407" t="str">
        <f>'GST 지식재산권 관리현황_요약본'!K71</f>
        <v>최기봉/김병호/허재석</v>
      </c>
      <c r="L72" s="408" t="str">
        <f>'GST 지식재산권 관리현황_요약본'!L71</f>
        <v>유니스특허</v>
      </c>
      <c r="M72" s="409"/>
      <c r="N72" s="405"/>
      <c r="O72" s="445"/>
      <c r="P72" s="445"/>
      <c r="Q72" s="446"/>
      <c r="R72" s="409"/>
      <c r="S72" s="405"/>
      <c r="T72" s="445"/>
      <c r="U72" s="445"/>
      <c r="V72" s="446"/>
      <c r="W72" s="409"/>
      <c r="X72" s="405"/>
      <c r="Y72" s="445"/>
      <c r="Z72" s="445"/>
      <c r="AA72" s="446"/>
      <c r="AB72" s="411"/>
    </row>
    <row r="73" spans="1:28" ht="20.100000000000001" customHeight="1">
      <c r="A73" s="405">
        <f>'GST 지식재산권 관리현황_요약본'!A72</f>
        <v>68</v>
      </c>
      <c r="B73" s="405" t="str">
        <f>'GST 지식재산권 관리현황_요약본'!B72</f>
        <v>특허</v>
      </c>
      <c r="C73" s="405" t="str">
        <f>'GST 지식재산권 관리현황_요약본'!C72</f>
        <v>거절</v>
      </c>
      <c r="D73" s="405" t="str">
        <f>'GST 지식재산권 관리현황_요약본'!D72</f>
        <v>국내</v>
      </c>
      <c r="E73" s="406">
        <f>'GST 지식재산권 관리현황_요약본'!E72</f>
        <v>41108</v>
      </c>
      <c r="F73" s="405" t="str">
        <f>'GST 지식재산권 관리현황_요약본'!F72</f>
        <v>2012-0078284</v>
      </c>
      <c r="G73" s="406">
        <f>'GST 지식재산권 관리현황_요약본'!G72</f>
        <v>0</v>
      </c>
      <c r="H73" s="405">
        <f>'GST 지식재산권 관리현황_요약본'!H72</f>
        <v>0</v>
      </c>
      <c r="I73" s="407" t="str">
        <f>'GST 지식재산권 관리현황_요약본'!I72</f>
        <v>펌프의 수명 예측 방법 및 이를 이용한 수명 예측 시스템</v>
      </c>
      <c r="J73" s="406">
        <f>'GST 지식재산권 관리현황_요약본'!J72</f>
        <v>0</v>
      </c>
      <c r="K73" s="407" t="str">
        <f>'GST 지식재산권 관리현황_요약본'!K72</f>
        <v>이석찬/조영인/정민섭</v>
      </c>
      <c r="L73" s="408" t="str">
        <f>'GST 지식재산권 관리현황_요약본'!L72</f>
        <v>다인특허</v>
      </c>
      <c r="M73" s="409"/>
      <c r="N73" s="405"/>
      <c r="O73" s="445"/>
      <c r="P73" s="445"/>
      <c r="Q73" s="446"/>
      <c r="R73" s="409"/>
      <c r="S73" s="405"/>
      <c r="T73" s="445"/>
      <c r="U73" s="445"/>
      <c r="V73" s="446"/>
      <c r="W73" s="409"/>
      <c r="X73" s="405"/>
      <c r="Y73" s="445"/>
      <c r="Z73" s="445"/>
      <c r="AA73" s="446"/>
      <c r="AB73" s="411"/>
    </row>
    <row r="74" spans="1:28" ht="20.100000000000001" customHeight="1">
      <c r="A74" s="405">
        <f>'GST 지식재산권 관리현황_요약본'!A73</f>
        <v>69</v>
      </c>
      <c r="B74" s="405" t="str">
        <f>'GST 지식재산권 관리현황_요약본'!B73</f>
        <v>특허</v>
      </c>
      <c r="C74" s="405" t="str">
        <f>'GST 지식재산권 관리현황_요약본'!C73</f>
        <v>포기</v>
      </c>
      <c r="D74" s="405" t="str">
        <f>'GST 지식재산권 관리현황_요약본'!D73</f>
        <v>국내</v>
      </c>
      <c r="E74" s="406">
        <f>'GST 지식재산권 관리현황_요약본'!E73</f>
        <v>41145</v>
      </c>
      <c r="F74" s="405" t="str">
        <f>'GST 지식재산권 관리현황_요약본'!F73</f>
        <v>2012-0093063</v>
      </c>
      <c r="G74" s="406">
        <f>'GST 지식재산권 관리현황_요약본'!G73</f>
        <v>41782</v>
      </c>
      <c r="H74" s="405" t="str">
        <f>'GST 지식재산권 관리현황_요약본'!H73</f>
        <v>10-1401350</v>
      </c>
      <c r="I74" s="407" t="str">
        <f>'GST 지식재산권 관리현황_요약본'!I73</f>
        <v>반도체 제조설비의 온도제어 장치 및 그 제어방법</v>
      </c>
      <c r="J74" s="406">
        <f>'GST 지식재산권 관리현황_요약본'!J73</f>
        <v>48450</v>
      </c>
      <c r="K74" s="407" t="str">
        <f>'GST 지식재산권 관리현황_요약본'!K73</f>
        <v>최기봉/안세훈/김병호</v>
      </c>
      <c r="L74" s="408" t="str">
        <f>'GST 지식재산권 관리현황_요약본'!L73</f>
        <v>유니스특허</v>
      </c>
      <c r="M74" s="409"/>
      <c r="N74" s="405"/>
      <c r="O74" s="445"/>
      <c r="P74" s="445"/>
      <c r="Q74" s="446"/>
      <c r="R74" s="409"/>
      <c r="S74" s="405"/>
      <c r="T74" s="445"/>
      <c r="U74" s="445"/>
      <c r="V74" s="446"/>
      <c r="W74" s="409"/>
      <c r="X74" s="405"/>
      <c r="Y74" s="445"/>
      <c r="Z74" s="445"/>
      <c r="AA74" s="446"/>
      <c r="AB74" s="411"/>
    </row>
    <row r="75" spans="1:28" ht="20.100000000000001" customHeight="1">
      <c r="A75" s="380" t="e">
        <f>'GST 지식재산권 관리현황_요약본'!A74</f>
        <v>#REF!</v>
      </c>
      <c r="B75" s="380" t="e">
        <f>'GST 지식재산권 관리현황_요약본'!B74</f>
        <v>#REF!</v>
      </c>
      <c r="C75" s="380" t="e">
        <f>'GST 지식재산권 관리현황_요약본'!C74</f>
        <v>#REF!</v>
      </c>
      <c r="D75" s="380" t="e">
        <f>'GST 지식재산권 관리현황_요약본'!D74</f>
        <v>#REF!</v>
      </c>
      <c r="E75" s="381" t="e">
        <f>'GST 지식재산권 관리현황_요약본'!E74</f>
        <v>#REF!</v>
      </c>
      <c r="F75" s="380" t="e">
        <f>'GST 지식재산권 관리현황_요약본'!F74</f>
        <v>#REF!</v>
      </c>
      <c r="G75" s="381" t="e">
        <f>'GST 지식재산권 관리현황_요약본'!G74</f>
        <v>#REF!</v>
      </c>
      <c r="H75" s="380" t="e">
        <f>'GST 지식재산권 관리현황_요약본'!H74</f>
        <v>#REF!</v>
      </c>
      <c r="I75" s="382" t="e">
        <f>'GST 지식재산권 관리현황_요약본'!I74</f>
        <v>#REF!</v>
      </c>
      <c r="J75" s="381" t="e">
        <f>'GST 지식재산권 관리현황_요약본'!J74</f>
        <v>#REF!</v>
      </c>
      <c r="K75" s="382" t="e">
        <f>'GST 지식재산권 관리현황_요약본'!K74</f>
        <v>#REF!</v>
      </c>
      <c r="L75" s="388" t="e">
        <f>'GST 지식재산권 관리현황_요약본'!L74</f>
        <v>#REF!</v>
      </c>
      <c r="M75" s="392" t="s">
        <v>1762</v>
      </c>
      <c r="N75" s="386" t="s">
        <v>1761</v>
      </c>
      <c r="O75" s="435">
        <v>35000</v>
      </c>
      <c r="P75" s="435">
        <v>30000</v>
      </c>
      <c r="Q75" s="436">
        <f t="shared" ref="Q75" si="0">O75+(P75*1.1)</f>
        <v>68000</v>
      </c>
      <c r="R75" s="392"/>
      <c r="S75" s="386"/>
      <c r="T75" s="435"/>
      <c r="U75" s="435"/>
      <c r="V75" s="436"/>
      <c r="W75" s="392"/>
      <c r="X75" s="386"/>
      <c r="Y75" s="435"/>
      <c r="Z75" s="435"/>
      <c r="AA75" s="436"/>
      <c r="AB75" s="393"/>
    </row>
    <row r="76" spans="1:28" ht="20.100000000000001" customHeight="1">
      <c r="A76" s="380" t="e">
        <f>'GST 지식재산권 관리현황_요약본'!A75</f>
        <v>#REF!</v>
      </c>
      <c r="B76" s="380" t="e">
        <f>'GST 지식재산권 관리현황_요약본'!B75</f>
        <v>#REF!</v>
      </c>
      <c r="C76" s="380" t="e">
        <f>'GST 지식재산권 관리현황_요약본'!C75</f>
        <v>#REF!</v>
      </c>
      <c r="D76" s="380" t="e">
        <f>'GST 지식재산권 관리현황_요약본'!D75</f>
        <v>#REF!</v>
      </c>
      <c r="E76" s="381" t="e">
        <f>'GST 지식재산권 관리현황_요약본'!E75</f>
        <v>#REF!</v>
      </c>
      <c r="F76" s="380" t="e">
        <f>'GST 지식재산권 관리현황_요약본'!F75</f>
        <v>#REF!</v>
      </c>
      <c r="G76" s="381" t="e">
        <f>'GST 지식재산권 관리현황_요약본'!G75</f>
        <v>#REF!</v>
      </c>
      <c r="H76" s="380" t="e">
        <f>'GST 지식재산권 관리현황_요약본'!H75</f>
        <v>#REF!</v>
      </c>
      <c r="I76" s="382" t="e">
        <f>'GST 지식재산권 관리현황_요약본'!I75</f>
        <v>#REF!</v>
      </c>
      <c r="J76" s="381" t="e">
        <f>'GST 지식재산권 관리현황_요약본'!J75</f>
        <v>#REF!</v>
      </c>
      <c r="K76" s="382" t="e">
        <f>'GST 지식재산권 관리현황_요약본'!K75</f>
        <v>#REF!</v>
      </c>
      <c r="L76" s="388" t="e">
        <f>'GST 지식재산권 관리현황_요약본'!L75</f>
        <v>#REF!</v>
      </c>
      <c r="M76" s="392"/>
      <c r="N76" s="386"/>
      <c r="O76" s="435"/>
      <c r="P76" s="435"/>
      <c r="Q76" s="436"/>
      <c r="R76" s="392"/>
      <c r="S76" s="386"/>
      <c r="T76" s="435"/>
      <c r="U76" s="435"/>
      <c r="V76" s="436"/>
      <c r="W76" s="392"/>
      <c r="X76" s="386"/>
      <c r="Y76" s="435"/>
      <c r="Z76" s="435"/>
      <c r="AA76" s="436"/>
      <c r="AB76" s="393"/>
    </row>
    <row r="77" spans="1:28" ht="20.100000000000001" customHeight="1">
      <c r="A77" s="380">
        <f>'GST 지식재산권 관리현황_요약본'!A76</f>
        <v>72</v>
      </c>
      <c r="B77" s="380" t="str">
        <f>'GST 지식재산권 관리현황_요약본'!B76</f>
        <v>특허</v>
      </c>
      <c r="C77" s="380" t="str">
        <f>'GST 지식재산권 관리현황_요약본'!C76</f>
        <v>등록</v>
      </c>
      <c r="D77" s="380" t="str">
        <f>'GST 지식재산권 관리현황_요약본'!D76</f>
        <v>국내</v>
      </c>
      <c r="E77" s="381">
        <f>'GST 지식재산권 관리현황_요약본'!E76</f>
        <v>41198</v>
      </c>
      <c r="F77" s="380" t="str">
        <f>'GST 지식재산권 관리현황_요약본'!F76</f>
        <v>2012-0114895</v>
      </c>
      <c r="G77" s="381">
        <f>'GST 지식재산권 관리현황_요약본'!G76</f>
        <v>41873</v>
      </c>
      <c r="H77" s="380" t="str">
        <f>'GST 지식재산권 관리현황_요약본'!H76</f>
        <v>10-1435371</v>
      </c>
      <c r="I77" s="382" t="str">
        <f>'GST 지식재산권 관리현황_요약본'!I76</f>
        <v>CO,Nox 개별 제어 방식을 이용한 저공해 연소방법</v>
      </c>
      <c r="J77" s="381">
        <f>'GST 지식재산권 관리현황_요약본'!J76</f>
        <v>0</v>
      </c>
      <c r="K77" s="382" t="str">
        <f>'GST 지식재산권 관리현황_요약본'!K76</f>
        <v>김종철/정종국/이성욱/노완기/김선호/강석호</v>
      </c>
      <c r="L77" s="388" t="str">
        <f>'GST 지식재산권 관리현황_요약본'!L76</f>
        <v>다인특허</v>
      </c>
      <c r="M77" s="392" t="s">
        <v>1713</v>
      </c>
      <c r="N77" s="386" t="s">
        <v>1714</v>
      </c>
      <c r="O77" s="435">
        <v>164000</v>
      </c>
      <c r="P77" s="435">
        <v>30000</v>
      </c>
      <c r="Q77" s="436">
        <f>O77+(P77*1.1)</f>
        <v>197000</v>
      </c>
      <c r="R77" s="392"/>
      <c r="S77" s="386"/>
      <c r="T77" s="435"/>
      <c r="U77" s="435"/>
      <c r="V77" s="436"/>
      <c r="W77" s="392"/>
      <c r="X77" s="386"/>
      <c r="Y77" s="435"/>
      <c r="Z77" s="435"/>
      <c r="AA77" s="436"/>
      <c r="AB77" s="393"/>
    </row>
    <row r="78" spans="1:28" ht="20.100000000000001" customHeight="1">
      <c r="A78" s="405">
        <f>'GST 지식재산권 관리현황_요약본'!A77</f>
        <v>73</v>
      </c>
      <c r="B78" s="405" t="str">
        <f>'GST 지식재산권 관리현황_요약본'!B77</f>
        <v>특허</v>
      </c>
      <c r="C78" s="405" t="str">
        <f>'GST 지식재산권 관리현황_요약본'!C77</f>
        <v>포기</v>
      </c>
      <c r="D78" s="405" t="str">
        <f>'GST 지식재산권 관리현황_요약본'!D77</f>
        <v>국내</v>
      </c>
      <c r="E78" s="406">
        <f>'GST 지식재산권 관리현황_요약본'!E77</f>
        <v>41198</v>
      </c>
      <c r="F78" s="405" t="str">
        <f>'GST 지식재산권 관리현황_요약본'!F77</f>
        <v>2012-0114897</v>
      </c>
      <c r="G78" s="406">
        <f>'GST 지식재산권 관리현황_요약본'!G77</f>
        <v>41976</v>
      </c>
      <c r="H78" s="405" t="str">
        <f>'GST 지식재산권 관리현황_요약본'!H77</f>
        <v>10-1470921</v>
      </c>
      <c r="I78" s="407" t="str">
        <f>'GST 지식재산권 관리현황_요약본'!I77</f>
        <v>기판 합착장치 및 기판 합착방법</v>
      </c>
      <c r="J78" s="406">
        <f>'GST 지식재산권 관리현황_요약본'!J77</f>
        <v>0</v>
      </c>
      <c r="K78" s="407" t="str">
        <f>'GST 지식재산권 관리현황_요약본'!K77</f>
        <v>박필석/김병극/이정보/문장수</v>
      </c>
      <c r="L78" s="408" t="str">
        <f>'GST 지식재산권 관리현황_요약본'!L77</f>
        <v>다인특허</v>
      </c>
      <c r="M78" s="409"/>
      <c r="N78" s="405"/>
      <c r="O78" s="445"/>
      <c r="P78" s="445"/>
      <c r="Q78" s="446"/>
      <c r="R78" s="409"/>
      <c r="S78" s="405"/>
      <c r="T78" s="445"/>
      <c r="U78" s="445"/>
      <c r="V78" s="446"/>
      <c r="W78" s="409"/>
      <c r="X78" s="405"/>
      <c r="Y78" s="445"/>
      <c r="Z78" s="445"/>
      <c r="AA78" s="446"/>
      <c r="AB78" s="411"/>
    </row>
    <row r="79" spans="1:28" ht="20.100000000000001" customHeight="1">
      <c r="A79" s="405">
        <f>'GST 지식재산권 관리현황_요약본'!A78</f>
        <v>74</v>
      </c>
      <c r="B79" s="405" t="str">
        <f>'GST 지식재산권 관리현황_요약본'!B78</f>
        <v>특허</v>
      </c>
      <c r="C79" s="405" t="str">
        <f>'GST 지식재산권 관리현황_요약본'!C78</f>
        <v>거절</v>
      </c>
      <c r="D79" s="405" t="str">
        <f>'GST 지식재산권 관리현황_요약본'!D78</f>
        <v>국외(미국)</v>
      </c>
      <c r="E79" s="406">
        <f>'GST 지식재산권 관리현황_요약본'!E78</f>
        <v>41211</v>
      </c>
      <c r="F79" s="405" t="str">
        <f>'GST 지식재산권 관리현황_요약본'!F78</f>
        <v>13/663159</v>
      </c>
      <c r="G79" s="406">
        <f>'GST 지식재산권 관리현황_요약본'!G78</f>
        <v>0</v>
      </c>
      <c r="H79" s="405">
        <f>'GST 지식재산권 관리현황_요약본'!H78</f>
        <v>0</v>
      </c>
      <c r="I79" s="407" t="str">
        <f>'GST 지식재산권 관리현황_요약본'!I78</f>
        <v>선회류 예혼합 저공해 연소장치</v>
      </c>
      <c r="J79" s="406">
        <f>'GST 지식재산권 관리현황_요약본'!J78</f>
        <v>0</v>
      </c>
      <c r="K79" s="407" t="str">
        <f>'GST 지식재산권 관리현황_요약본'!K78</f>
        <v>김종철/정종국/이성욱/김선호/김원기/노완기</v>
      </c>
      <c r="L79" s="408" t="str">
        <f>'GST 지식재산권 관리현황_요약본'!L78</f>
        <v>다인특허</v>
      </c>
      <c r="M79" s="409"/>
      <c r="N79" s="405"/>
      <c r="O79" s="445"/>
      <c r="P79" s="445"/>
      <c r="Q79" s="446"/>
      <c r="R79" s="409"/>
      <c r="S79" s="405"/>
      <c r="T79" s="445"/>
      <c r="U79" s="445"/>
      <c r="V79" s="446"/>
      <c r="W79" s="409"/>
      <c r="X79" s="405"/>
      <c r="Y79" s="445"/>
      <c r="Z79" s="445"/>
      <c r="AA79" s="446"/>
      <c r="AB79" s="411"/>
    </row>
    <row r="80" spans="1:28" ht="20.100000000000001" customHeight="1">
      <c r="A80" s="405">
        <f>'GST 지식재산권 관리현황_요약본'!A79</f>
        <v>75</v>
      </c>
      <c r="B80" s="405" t="str">
        <f>'GST 지식재산권 관리현황_요약본'!B79</f>
        <v>특허</v>
      </c>
      <c r="C80" s="405" t="str">
        <f>'GST 지식재산권 관리현황_요약본'!C79</f>
        <v>거절</v>
      </c>
      <c r="D80" s="405" t="str">
        <f>'GST 지식재산권 관리현황_요약본'!D79</f>
        <v>국내</v>
      </c>
      <c r="E80" s="406">
        <f>'GST 지식재산권 관리현황_요약본'!E79</f>
        <v>41212</v>
      </c>
      <c r="F80" s="405" t="str">
        <f>'GST 지식재산권 관리현황_요약본'!F79</f>
        <v>10-2012-121431</v>
      </c>
      <c r="G80" s="406">
        <f>'GST 지식재산권 관리현황_요약본'!G79</f>
        <v>0</v>
      </c>
      <c r="H80" s="405">
        <f>'GST 지식재산권 관리현황_요약본'!H79</f>
        <v>0</v>
      </c>
      <c r="I80" s="407" t="str">
        <f>'GST 지식재산권 관리현황_요약본'!I79</f>
        <v>VOC 처리 시스템용 VOC 처리 로터의 소화제어 장치 및 그 방법</v>
      </c>
      <c r="J80" s="406">
        <f>'GST 지식재산권 관리현황_요약본'!J79</f>
        <v>0</v>
      </c>
      <c r="K80" s="407" t="str">
        <f>'GST 지식재산권 관리현황_요약본'!K79</f>
        <v>정종국, 채명기, 김병천, 김종철, 신지훈</v>
      </c>
      <c r="L80" s="408" t="str">
        <f>'GST 지식재산권 관리현황_요약본'!L79</f>
        <v>유니스특허</v>
      </c>
      <c r="M80" s="409"/>
      <c r="N80" s="405"/>
      <c r="O80" s="445"/>
      <c r="P80" s="445"/>
      <c r="Q80" s="446"/>
      <c r="R80" s="409"/>
      <c r="S80" s="405"/>
      <c r="T80" s="445"/>
      <c r="U80" s="445"/>
      <c r="V80" s="446"/>
      <c r="W80" s="409"/>
      <c r="X80" s="405"/>
      <c r="Y80" s="445"/>
      <c r="Z80" s="445"/>
      <c r="AA80" s="446"/>
      <c r="AB80" s="411"/>
    </row>
    <row r="81" spans="1:28" ht="20.100000000000001" customHeight="1">
      <c r="A81" s="380">
        <f>'GST 지식재산권 관리현황_요약본'!A80</f>
        <v>76</v>
      </c>
      <c r="B81" s="380" t="str">
        <f>'GST 지식재산권 관리현황_요약본'!B80</f>
        <v>특허</v>
      </c>
      <c r="C81" s="380" t="str">
        <f>'GST 지식재산권 관리현황_요약본'!C80</f>
        <v>등록</v>
      </c>
      <c r="D81" s="380" t="str">
        <f>'GST 지식재산권 관리현황_요약본'!D80</f>
        <v>국외(일본)</v>
      </c>
      <c r="E81" s="381">
        <f>'GST 지식재산권 관리현황_요약본'!E80</f>
        <v>41213</v>
      </c>
      <c r="F81" s="380" t="str">
        <f>'GST 지식재산권 관리현황_요약본'!F80</f>
        <v>2012-239853</v>
      </c>
      <c r="G81" s="381">
        <f>'GST 지식재산권 관리현황_요약본'!G80</f>
        <v>41649</v>
      </c>
      <c r="H81" s="380">
        <f>'GST 지식재산권 관리현황_요약본'!H80</f>
        <v>5451856</v>
      </c>
      <c r="I81" s="382" t="str">
        <f>'GST 지식재산권 관리현황_요약본'!I80</f>
        <v>선회류 예혼합 저공해 연소장치</v>
      </c>
      <c r="J81" s="381">
        <f>'GST 지식재산권 관리현황_요약본'!J80</f>
        <v>48518</v>
      </c>
      <c r="K81" s="382" t="str">
        <f>'GST 지식재산권 관리현황_요약본'!K80</f>
        <v>김종철/정종국/이성욱/김선호/김원기/노완기</v>
      </c>
      <c r="L81" s="388" t="str">
        <f>'GST 지식재산권 관리현황_요약본'!L80</f>
        <v>다인특허</v>
      </c>
      <c r="M81" s="392" t="s">
        <v>1774</v>
      </c>
      <c r="N81" s="386" t="s">
        <v>1775</v>
      </c>
      <c r="O81" s="435">
        <v>422000</v>
      </c>
      <c r="P81" s="435">
        <v>100000</v>
      </c>
      <c r="Q81" s="436">
        <f>O81+(P81*1.1)</f>
        <v>532000</v>
      </c>
      <c r="R81" s="397"/>
      <c r="S81" s="387"/>
      <c r="T81" s="435"/>
      <c r="U81" s="435"/>
      <c r="V81" s="436"/>
      <c r="W81" s="396"/>
      <c r="X81" s="386"/>
      <c r="Y81" s="435"/>
      <c r="Z81" s="435"/>
      <c r="AA81" s="436"/>
      <c r="AB81" s="394"/>
    </row>
    <row r="82" spans="1:28" ht="20.100000000000001" customHeight="1">
      <c r="A82" s="380">
        <f>'GST 지식재산권 관리현황_요약본'!A81</f>
        <v>77</v>
      </c>
      <c r="B82" s="380" t="str">
        <f>'GST 지식재산권 관리현황_요약본'!B81</f>
        <v>특허</v>
      </c>
      <c r="C82" s="380" t="str">
        <f>'GST 지식재산권 관리현황_요약본'!C81</f>
        <v>등록</v>
      </c>
      <c r="D82" s="380" t="str">
        <f>'GST 지식재산권 관리현황_요약본'!D81</f>
        <v>국외(미국)</v>
      </c>
      <c r="E82" s="381">
        <f>'GST 지식재산권 관리현황_요약본'!E81</f>
        <v>41241</v>
      </c>
      <c r="F82" s="380" t="str">
        <f>'GST 지식재산권 관리현황_요약본'!F81</f>
        <v>13/686960</v>
      </c>
      <c r="G82" s="381">
        <f>'GST 지식재산권 관리현황_요약본'!G81</f>
        <v>42318</v>
      </c>
      <c r="H82" s="380">
        <f>'GST 지식재산권 관리현황_요약본'!H81</f>
        <v>9182120</v>
      </c>
      <c r="I82" s="382" t="str">
        <f>'GST 지식재산권 관리현황_요약본'!I81</f>
        <v>CO,Nox 개별 제어 방식을 이용한 저공해 연소방법</v>
      </c>
      <c r="J82" s="381">
        <f>'GST 지식재산권 관리현황_요약본'!J81</f>
        <v>0</v>
      </c>
      <c r="K82" s="382" t="str">
        <f>'GST 지식재산권 관리현황_요약본'!K81</f>
        <v>김종철/정종국/이성욱/   노완기/김선호/강석호</v>
      </c>
      <c r="L82" s="388" t="str">
        <f>'GST 지식재산권 관리현황_요약본'!L81</f>
        <v>다인특허</v>
      </c>
      <c r="M82" s="392"/>
      <c r="N82" s="386"/>
      <c r="O82" s="435"/>
      <c r="P82" s="435"/>
      <c r="Q82" s="436"/>
      <c r="R82" s="392"/>
      <c r="S82" s="386"/>
      <c r="T82" s="435"/>
      <c r="U82" s="435"/>
      <c r="V82" s="436"/>
      <c r="W82" s="392"/>
      <c r="X82" s="386"/>
      <c r="Y82" s="435"/>
      <c r="Z82" s="435"/>
      <c r="AA82" s="436"/>
      <c r="AB82" s="394"/>
    </row>
    <row r="83" spans="1:28" ht="20.100000000000001" customHeight="1">
      <c r="A83" s="380">
        <f>'GST 지식재산권 관리현황_요약본'!A82</f>
        <v>78</v>
      </c>
      <c r="B83" s="380" t="str">
        <f>'GST 지식재산권 관리현황_요약본'!B82</f>
        <v>특허</v>
      </c>
      <c r="C83" s="380" t="str">
        <f>'GST 지식재산권 관리현황_요약본'!C82</f>
        <v>등록</v>
      </c>
      <c r="D83" s="380" t="str">
        <f>'GST 지식재산권 관리현황_요약본'!D82</f>
        <v>국내</v>
      </c>
      <c r="E83" s="381">
        <f>'GST 지식재산권 관리현황_요약본'!E82</f>
        <v>41242</v>
      </c>
      <c r="F83" s="380" t="str">
        <f>'GST 지식재산권 관리현황_요약본'!F82</f>
        <v>2012-0136753</v>
      </c>
      <c r="G83" s="381">
        <f>'GST 지식재산권 관리현황_요약본'!G82</f>
        <v>41851</v>
      </c>
      <c r="H83" s="380" t="str">
        <f>'GST 지식재산권 관리현황_요약본'!H82</f>
        <v>10-1427217</v>
      </c>
      <c r="I83" s="382" t="str">
        <f>'GST 지식재산권 관리현황_요약본'!I82</f>
        <v>폐가스 정화처리용 순환수 공급 및 배출시스템</v>
      </c>
      <c r="J83" s="381">
        <f>'GST 지식재산권 관리현황_요약본'!J82</f>
        <v>48547</v>
      </c>
      <c r="K83" s="382" t="str">
        <f>'GST 지식재산권 관리현황_요약본'!K82</f>
        <v>김종철/장순기/최윤경/    이재복/채명기</v>
      </c>
      <c r="L83" s="388" t="str">
        <f>'GST 지식재산권 관리현황_요약본'!L82</f>
        <v>다인특허</v>
      </c>
      <c r="M83" s="392"/>
      <c r="N83" s="386"/>
      <c r="O83" s="435"/>
      <c r="P83" s="435"/>
      <c r="Q83" s="436"/>
      <c r="R83" s="392"/>
      <c r="S83" s="386"/>
      <c r="T83" s="435"/>
      <c r="U83" s="435"/>
      <c r="V83" s="436"/>
      <c r="W83" s="392"/>
      <c r="X83" s="386"/>
      <c r="Y83" s="435"/>
      <c r="Z83" s="435"/>
      <c r="AA83" s="436"/>
      <c r="AB83" s="393"/>
    </row>
    <row r="84" spans="1:28" ht="20.100000000000001" customHeight="1">
      <c r="A84" s="405">
        <f>'GST 지식재산권 관리현황_요약본'!A83</f>
        <v>79</v>
      </c>
      <c r="B84" s="405" t="str">
        <f>'GST 지식재산권 관리현황_요약본'!B83</f>
        <v>특허</v>
      </c>
      <c r="C84" s="405" t="str">
        <f>'GST 지식재산권 관리현황_요약본'!C83</f>
        <v>거절</v>
      </c>
      <c r="D84" s="405" t="str">
        <f>'GST 지식재산권 관리현황_요약본'!D83</f>
        <v>국외(중국)</v>
      </c>
      <c r="E84" s="406">
        <f>'GST 지식재산권 관리현황_요약본'!E83</f>
        <v>41255</v>
      </c>
      <c r="F84" s="405">
        <f>'GST 지식재산권 관리현황_요약본'!F83</f>
        <v>2012105363591</v>
      </c>
      <c r="G84" s="406">
        <f>'GST 지식재산권 관리현황_요약본'!G83</f>
        <v>0</v>
      </c>
      <c r="H84" s="405">
        <f>'GST 지식재산권 관리현황_요약본'!H83</f>
        <v>0</v>
      </c>
      <c r="I84" s="407" t="str">
        <f>'GST 지식재산권 관리현황_요약본'!I83</f>
        <v>판재용 평탄 유지 장치</v>
      </c>
      <c r="J84" s="406">
        <f>'GST 지식재산권 관리현황_요약본'!J83</f>
        <v>0</v>
      </c>
      <c r="K84" s="407" t="str">
        <f>'GST 지식재산권 관리현황_요약본'!K83</f>
        <v>박필석,김병극</v>
      </c>
      <c r="L84" s="408" t="str">
        <f>'GST 지식재산권 관리현황_요약본'!L83</f>
        <v>다인특허</v>
      </c>
      <c r="M84" s="409"/>
      <c r="N84" s="405"/>
      <c r="O84" s="445"/>
      <c r="P84" s="445"/>
      <c r="Q84" s="446"/>
      <c r="R84" s="409"/>
      <c r="S84" s="405"/>
      <c r="T84" s="445"/>
      <c r="U84" s="445"/>
      <c r="V84" s="446"/>
      <c r="W84" s="409"/>
      <c r="X84" s="405"/>
      <c r="Y84" s="445"/>
      <c r="Z84" s="445"/>
      <c r="AA84" s="446"/>
      <c r="AB84" s="411"/>
    </row>
    <row r="85" spans="1:28" ht="20.100000000000001" customHeight="1">
      <c r="A85" s="405">
        <f>'GST 지식재산권 관리현황_요약본'!A84</f>
        <v>80</v>
      </c>
      <c r="B85" s="405" t="str">
        <f>'GST 지식재산권 관리현황_요약본'!B84</f>
        <v>특허</v>
      </c>
      <c r="C85" s="405" t="str">
        <f>'GST 지식재산권 관리현황_요약본'!C84</f>
        <v>거절</v>
      </c>
      <c r="D85" s="405" t="str">
        <f>'GST 지식재산권 관리현황_요약본'!D84</f>
        <v>국외(중국)</v>
      </c>
      <c r="E85" s="406">
        <f>'GST 지식재산권 관리현황_요약본'!E84</f>
        <v>41255</v>
      </c>
      <c r="F85" s="405">
        <f>'GST 지식재산권 관리현황_요약본'!F84</f>
        <v>2012105356723</v>
      </c>
      <c r="G85" s="406">
        <f>'GST 지식재산권 관리현황_요약본'!G84</f>
        <v>0</v>
      </c>
      <c r="H85" s="405">
        <f>'GST 지식재산권 관리현황_요약본'!H84</f>
        <v>0</v>
      </c>
      <c r="I85" s="407" t="str">
        <f>'GST 지식재산권 관리현황_요약본'!I84</f>
        <v>판재 자세 조절 장치</v>
      </c>
      <c r="J85" s="406">
        <f>'GST 지식재산권 관리현황_요약본'!J84</f>
        <v>0</v>
      </c>
      <c r="K85" s="407" t="str">
        <f>'GST 지식재산권 관리현황_요약본'!K84</f>
        <v>박필석/김병극</v>
      </c>
      <c r="L85" s="408" t="str">
        <f>'GST 지식재산권 관리현황_요약본'!L84</f>
        <v>다인특허</v>
      </c>
      <c r="M85" s="409"/>
      <c r="N85" s="405"/>
      <c r="O85" s="445"/>
      <c r="P85" s="445"/>
      <c r="Q85" s="446"/>
      <c r="R85" s="409"/>
      <c r="S85" s="405"/>
      <c r="T85" s="445"/>
      <c r="U85" s="445"/>
      <c r="V85" s="446"/>
      <c r="W85" s="409"/>
      <c r="X85" s="405"/>
      <c r="Y85" s="445"/>
      <c r="Z85" s="445"/>
      <c r="AA85" s="446"/>
      <c r="AB85" s="411"/>
    </row>
    <row r="86" spans="1:28" ht="20.100000000000001" customHeight="1">
      <c r="A86" s="405">
        <f>'GST 지식재산권 관리현황_요약본'!A85</f>
        <v>81</v>
      </c>
      <c r="B86" s="405" t="str">
        <f>'GST 지식재산권 관리현황_요약본'!B85</f>
        <v>특허</v>
      </c>
      <c r="C86" s="405" t="str">
        <f>'GST 지식재산권 관리현황_요약본'!C85</f>
        <v>거절</v>
      </c>
      <c r="D86" s="405" t="str">
        <f>'GST 지식재산권 관리현황_요약본'!D85</f>
        <v>국외(중국)</v>
      </c>
      <c r="E86" s="406">
        <f>'GST 지식재산권 관리현황_요약본'!E85</f>
        <v>41256</v>
      </c>
      <c r="F86" s="405">
        <f>'GST 지식재산권 관리현황_요약본'!F85</f>
        <v>2012105400069</v>
      </c>
      <c r="G86" s="406">
        <f>'GST 지식재산권 관리현황_요약본'!G85</f>
        <v>0</v>
      </c>
      <c r="H86" s="405">
        <f>'GST 지식재산권 관리현황_요약본'!H85</f>
        <v>0</v>
      </c>
      <c r="I86" s="407" t="str">
        <f>'GST 지식재산권 관리현황_요약본'!I85</f>
        <v>기판 합착장치 및 기판 합착방법</v>
      </c>
      <c r="J86" s="406">
        <f>'GST 지식재산권 관리현황_요약본'!J85</f>
        <v>0</v>
      </c>
      <c r="K86" s="407" t="str">
        <f>'GST 지식재산권 관리현황_요약본'!K85</f>
        <v>김병극/이정보/문장수</v>
      </c>
      <c r="L86" s="408" t="str">
        <f>'GST 지식재산권 관리현황_요약본'!L85</f>
        <v>다인특허</v>
      </c>
      <c r="M86" s="409"/>
      <c r="N86" s="405"/>
      <c r="O86" s="445"/>
      <c r="P86" s="445"/>
      <c r="Q86" s="446"/>
      <c r="R86" s="409"/>
      <c r="S86" s="405"/>
      <c r="T86" s="445"/>
      <c r="U86" s="445"/>
      <c r="V86" s="446"/>
      <c r="W86" s="409"/>
      <c r="X86" s="405"/>
      <c r="Y86" s="445"/>
      <c r="Z86" s="445"/>
      <c r="AA86" s="446"/>
      <c r="AB86" s="411"/>
    </row>
    <row r="87" spans="1:28" ht="20.100000000000001" customHeight="1">
      <c r="A87" s="380">
        <f>'GST 지식재산권 관리현황_요약본'!A86</f>
        <v>82</v>
      </c>
      <c r="B87" s="380" t="str">
        <f>'GST 지식재산권 관리현황_요약본'!B86</f>
        <v>특허</v>
      </c>
      <c r="C87" s="380" t="str">
        <f>'GST 지식재산권 관리현황_요약본'!C86</f>
        <v>등록</v>
      </c>
      <c r="D87" s="380" t="str">
        <f>'GST 지식재산권 관리현황_요약본'!D86</f>
        <v>국외(일본)</v>
      </c>
      <c r="E87" s="381">
        <f>'GST 지식재산권 관리현황_요약본'!E86</f>
        <v>41256</v>
      </c>
      <c r="F87" s="380" t="str">
        <f>'GST 지식재산권 관리현황_요약본'!F86</f>
        <v xml:space="preserve">2012-271970 </v>
      </c>
      <c r="G87" s="381">
        <f>'GST 지식재산권 관리현황_요약본'!G86</f>
        <v>41908</v>
      </c>
      <c r="H87" s="380">
        <f>'GST 지식재산권 관리현황_요약본'!H86</f>
        <v>5620461</v>
      </c>
      <c r="I87" s="382" t="str">
        <f>'GST 지식재산권 관리현황_요약본'!I86</f>
        <v>CO,Nox 개별 제어 방식을 이용한 저공해 연소방법</v>
      </c>
      <c r="J87" s="381">
        <f>'GST 지식재산권 관리현황_요약본'!J86</f>
        <v>48561</v>
      </c>
      <c r="K87" s="382" t="str">
        <f>'GST 지식재산권 관리현황_요약본'!K86</f>
        <v>김종철/정종국/이성욱/노완기/김선호/강석호</v>
      </c>
      <c r="L87" s="388" t="str">
        <f>'GST 지식재산권 관리현황_요약본'!L86</f>
        <v>다인특허</v>
      </c>
      <c r="M87" s="392" t="s">
        <v>1730</v>
      </c>
      <c r="N87" s="386" t="s">
        <v>1726</v>
      </c>
      <c r="O87" s="435">
        <v>471700</v>
      </c>
      <c r="P87" s="435">
        <v>100000</v>
      </c>
      <c r="Q87" s="436">
        <f>O87+(P87*1.1)</f>
        <v>581700</v>
      </c>
      <c r="R87" s="392"/>
      <c r="S87" s="386"/>
      <c r="T87" s="435"/>
      <c r="U87" s="435"/>
      <c r="V87" s="436"/>
      <c r="W87" s="392"/>
      <c r="X87" s="386"/>
      <c r="Y87" s="435"/>
      <c r="Z87" s="435"/>
      <c r="AA87" s="436"/>
      <c r="AB87" s="394"/>
    </row>
    <row r="88" spans="1:28" ht="20.100000000000001" customHeight="1">
      <c r="A88" s="405">
        <f>'GST 지식재산권 관리현황_요약본'!A87</f>
        <v>83</v>
      </c>
      <c r="B88" s="405" t="str">
        <f>'GST 지식재산권 관리현황_요약본'!B87</f>
        <v>특허</v>
      </c>
      <c r="C88" s="405" t="str">
        <f>'GST 지식재산권 관리현황_요약본'!C87</f>
        <v>포기</v>
      </c>
      <c r="D88" s="405" t="str">
        <f>'GST 지식재산권 관리현황_요약본'!D87</f>
        <v>국외(미국)</v>
      </c>
      <c r="E88" s="406">
        <f>'GST 지식재산권 관리현황_요약본'!E87</f>
        <v>41267</v>
      </c>
      <c r="F88" s="405" t="str">
        <f>'GST 지식재산권 관리현황_요약본'!F87</f>
        <v>13/726,262</v>
      </c>
      <c r="G88" s="406">
        <f>'GST 지식재산권 관리현황_요약본'!G87</f>
        <v>0</v>
      </c>
      <c r="H88" s="405">
        <f>'GST 지식재산권 관리현황_요약본'!H87</f>
        <v>0</v>
      </c>
      <c r="I88" s="407" t="str">
        <f>'GST 지식재산권 관리현황_요약본'!I87</f>
        <v>과불화 화합물 처리 장치 및 방법(미국)</v>
      </c>
      <c r="J88" s="406">
        <f>'GST 지식재산권 관리현황_요약본'!J87</f>
        <v>0</v>
      </c>
      <c r="K88" s="407" t="str">
        <f>'GST 지식재산권 관리현황_요약본'!K87</f>
        <v>정종국, 채명기, 전재두, 김종철</v>
      </c>
      <c r="L88" s="408" t="str">
        <f>'GST 지식재산권 관리현황_요약본'!L87</f>
        <v>유니스특허</v>
      </c>
      <c r="M88" s="409"/>
      <c r="N88" s="405"/>
      <c r="O88" s="445"/>
      <c r="P88" s="445"/>
      <c r="Q88" s="446"/>
      <c r="R88" s="409"/>
      <c r="S88" s="405"/>
      <c r="T88" s="445"/>
      <c r="U88" s="445"/>
      <c r="V88" s="446"/>
      <c r="W88" s="409"/>
      <c r="X88" s="405"/>
      <c r="Y88" s="445"/>
      <c r="Z88" s="445"/>
      <c r="AA88" s="446"/>
      <c r="AB88" s="411"/>
    </row>
    <row r="89" spans="1:28" ht="20.100000000000001" customHeight="1">
      <c r="A89" s="405">
        <f>'GST 지식재산권 관리현황_요약본'!A88</f>
        <v>84</v>
      </c>
      <c r="B89" s="405" t="str">
        <f>'GST 지식재산권 관리현황_요약본'!B88</f>
        <v>상표</v>
      </c>
      <c r="C89" s="405" t="str">
        <f>'GST 지식재산권 관리현황_요약본'!C88</f>
        <v>거절</v>
      </c>
      <c r="D89" s="405" t="str">
        <f>'GST 지식재산권 관리현황_요약본'!D88</f>
        <v>국내</v>
      </c>
      <c r="E89" s="406">
        <f>'GST 지식재산권 관리현황_요약본'!E88</f>
        <v>41289</v>
      </c>
      <c r="F89" s="405" t="str">
        <f>'GST 지식재산권 관리현황_요약본'!F88</f>
        <v>41-2013-1568</v>
      </c>
      <c r="G89" s="406">
        <f>'GST 지식재산권 관리현황_요약본'!G88</f>
        <v>0</v>
      </c>
      <c r="H89" s="405">
        <f>'GST 지식재산권 관리현황_요약본'!H88</f>
        <v>0</v>
      </c>
      <c r="I89" s="407" t="str">
        <f>'GST 지식재산권 관리현황_요약본'!I88</f>
        <v>제37류, 글로벌스탠다드테크놀로지</v>
      </c>
      <c r="J89" s="406">
        <f>'GST 지식재산권 관리현황_요약본'!J88</f>
        <v>0</v>
      </c>
      <c r="K89" s="407">
        <f>'GST 지식재산권 관리현황_요약본'!K88</f>
        <v>0</v>
      </c>
      <c r="L89" s="408" t="str">
        <f>'GST 지식재산권 관리현황_요약본'!L88</f>
        <v>유니스특허</v>
      </c>
      <c r="M89" s="409"/>
      <c r="N89" s="405"/>
      <c r="O89" s="445"/>
      <c r="P89" s="445"/>
      <c r="Q89" s="446"/>
      <c r="R89" s="409"/>
      <c r="S89" s="405"/>
      <c r="T89" s="445"/>
      <c r="U89" s="445"/>
      <c r="V89" s="446"/>
      <c r="W89" s="409"/>
      <c r="X89" s="405"/>
      <c r="Y89" s="445"/>
      <c r="Z89" s="445"/>
      <c r="AA89" s="446"/>
      <c r="AB89" s="411"/>
    </row>
    <row r="90" spans="1:28" ht="20.100000000000001" customHeight="1">
      <c r="A90" s="405">
        <f>'GST 지식재산권 관리현황_요약본'!A89</f>
        <v>85</v>
      </c>
      <c r="B90" s="405" t="str">
        <f>'GST 지식재산권 관리현황_요약본'!B89</f>
        <v>상표</v>
      </c>
      <c r="C90" s="405" t="str">
        <f>'GST 지식재산권 관리현황_요약본'!C89</f>
        <v>거절</v>
      </c>
      <c r="D90" s="405" t="str">
        <f>'GST 지식재산권 관리현황_요약본'!D89</f>
        <v>국내</v>
      </c>
      <c r="E90" s="406">
        <f>'GST 지식재산권 관리현황_요약본'!E89</f>
        <v>41289</v>
      </c>
      <c r="F90" s="405" t="str">
        <f>'GST 지식재산권 관리현황_요약본'!F89</f>
        <v>41-2013-1569</v>
      </c>
      <c r="G90" s="406">
        <f>'GST 지식재산권 관리현황_요약본'!G89</f>
        <v>0</v>
      </c>
      <c r="H90" s="405">
        <f>'GST 지식재산권 관리현황_요약본'!H89</f>
        <v>0</v>
      </c>
      <c r="I90" s="407" t="str">
        <f>'GST 지식재산권 관리현황_요약본'!I89</f>
        <v>제40류, 글로벌스탠다드테크놀로지</v>
      </c>
      <c r="J90" s="406">
        <f>'GST 지식재산권 관리현황_요약본'!J89</f>
        <v>0</v>
      </c>
      <c r="K90" s="407">
        <f>'GST 지식재산권 관리현황_요약본'!K89</f>
        <v>0</v>
      </c>
      <c r="L90" s="408" t="str">
        <f>'GST 지식재산권 관리현황_요약본'!L89</f>
        <v>유니스특허</v>
      </c>
      <c r="M90" s="409"/>
      <c r="N90" s="405"/>
      <c r="O90" s="445"/>
      <c r="P90" s="445"/>
      <c r="Q90" s="446"/>
      <c r="R90" s="409"/>
      <c r="S90" s="405"/>
      <c r="T90" s="445"/>
      <c r="U90" s="445"/>
      <c r="V90" s="446"/>
      <c r="W90" s="409"/>
      <c r="X90" s="405"/>
      <c r="Y90" s="445"/>
      <c r="Z90" s="445"/>
      <c r="AA90" s="446"/>
      <c r="AB90" s="411"/>
    </row>
    <row r="91" spans="1:28" ht="20.100000000000001" customHeight="1">
      <c r="A91" s="405">
        <f>'GST 지식재산권 관리현황_요약본'!A90</f>
        <v>86</v>
      </c>
      <c r="B91" s="405" t="str">
        <f>'GST 지식재산권 관리현황_요약본'!B90</f>
        <v>상표</v>
      </c>
      <c r="C91" s="405" t="str">
        <f>'GST 지식재산권 관리현황_요약본'!C90</f>
        <v>거절</v>
      </c>
      <c r="D91" s="405" t="str">
        <f>'GST 지식재산권 관리현황_요약본'!D90</f>
        <v>국내</v>
      </c>
      <c r="E91" s="406">
        <f>'GST 지식재산권 관리현황_요약본'!E90</f>
        <v>41289</v>
      </c>
      <c r="F91" s="405" t="str">
        <f>'GST 지식재산권 관리현황_요약본'!F90</f>
        <v>41-2013-1570</v>
      </c>
      <c r="G91" s="406">
        <f>'GST 지식재산권 관리현황_요약본'!G90</f>
        <v>0</v>
      </c>
      <c r="H91" s="405">
        <f>'GST 지식재산권 관리현황_요약본'!H90</f>
        <v>0</v>
      </c>
      <c r="I91" s="407" t="str">
        <f>'GST 지식재산권 관리현황_요약본'!I90</f>
        <v>제37류, GLOBAL STANDARD TECHNOLOGY</v>
      </c>
      <c r="J91" s="406">
        <f>'GST 지식재산권 관리현황_요약본'!J90</f>
        <v>0</v>
      </c>
      <c r="K91" s="407">
        <f>'GST 지식재산권 관리현황_요약본'!K90</f>
        <v>0</v>
      </c>
      <c r="L91" s="408" t="str">
        <f>'GST 지식재산권 관리현황_요약본'!L90</f>
        <v>유니스특허</v>
      </c>
      <c r="M91" s="409"/>
      <c r="N91" s="405"/>
      <c r="O91" s="445"/>
      <c r="P91" s="445"/>
      <c r="Q91" s="446"/>
      <c r="R91" s="409"/>
      <c r="S91" s="405"/>
      <c r="T91" s="445"/>
      <c r="U91" s="445"/>
      <c r="V91" s="446"/>
      <c r="W91" s="409"/>
      <c r="X91" s="405"/>
      <c r="Y91" s="445"/>
      <c r="Z91" s="445"/>
      <c r="AA91" s="446"/>
      <c r="AB91" s="411"/>
    </row>
    <row r="92" spans="1:28" ht="20.100000000000001" customHeight="1">
      <c r="A92" s="405">
        <f>'GST 지식재산권 관리현황_요약본'!A91</f>
        <v>87</v>
      </c>
      <c r="B92" s="405" t="str">
        <f>'GST 지식재산권 관리현황_요약본'!B91</f>
        <v>상표</v>
      </c>
      <c r="C92" s="405" t="str">
        <f>'GST 지식재산권 관리현황_요약본'!C91</f>
        <v>거절</v>
      </c>
      <c r="D92" s="405" t="str">
        <f>'GST 지식재산권 관리현황_요약본'!D91</f>
        <v>국내</v>
      </c>
      <c r="E92" s="406">
        <f>'GST 지식재산권 관리현황_요약본'!E91</f>
        <v>41289</v>
      </c>
      <c r="F92" s="405" t="str">
        <f>'GST 지식재산권 관리현황_요약본'!F91</f>
        <v>41-2013-1571</v>
      </c>
      <c r="G92" s="406">
        <f>'GST 지식재산권 관리현황_요약본'!G91</f>
        <v>0</v>
      </c>
      <c r="H92" s="405">
        <f>'GST 지식재산권 관리현황_요약본'!H91</f>
        <v>0</v>
      </c>
      <c r="I92" s="407" t="str">
        <f>'GST 지식재산권 관리현황_요약본'!I91</f>
        <v>제40류, GLOBAL STANDARD TECHNOLOGY</v>
      </c>
      <c r="J92" s="406">
        <f>'GST 지식재산권 관리현황_요약본'!J91</f>
        <v>0</v>
      </c>
      <c r="K92" s="407">
        <f>'GST 지식재산권 관리현황_요약본'!K91</f>
        <v>0</v>
      </c>
      <c r="L92" s="408" t="str">
        <f>'GST 지식재산권 관리현황_요약본'!L91</f>
        <v>유니스특허</v>
      </c>
      <c r="M92" s="409"/>
      <c r="N92" s="405"/>
      <c r="O92" s="445"/>
      <c r="P92" s="445"/>
      <c r="Q92" s="446"/>
      <c r="R92" s="409"/>
      <c r="S92" s="405"/>
      <c r="T92" s="445"/>
      <c r="U92" s="445"/>
      <c r="V92" s="446"/>
      <c r="W92" s="409"/>
      <c r="X92" s="405"/>
      <c r="Y92" s="445"/>
      <c r="Z92" s="445"/>
      <c r="AA92" s="446"/>
      <c r="AB92" s="411"/>
    </row>
    <row r="93" spans="1:28" ht="20.100000000000001" customHeight="1">
      <c r="A93" s="405">
        <f>'GST 지식재산권 관리현황_요약본'!A92</f>
        <v>88</v>
      </c>
      <c r="B93" s="405" t="str">
        <f>'GST 지식재산권 관리현황_요약본'!B92</f>
        <v>특허</v>
      </c>
      <c r="C93" s="405" t="str">
        <f>'GST 지식재산권 관리현황_요약본'!C92</f>
        <v>거절</v>
      </c>
      <c r="D93" s="405" t="str">
        <f>'GST 지식재산권 관리현황_요약본'!D92</f>
        <v>국내</v>
      </c>
      <c r="E93" s="406">
        <f>'GST 지식재산권 관리현황_요약본'!E92</f>
        <v>41367</v>
      </c>
      <c r="F93" s="405" t="str">
        <f>'GST 지식재산권 관리현황_요약본'!F92</f>
        <v>2013-0036189</v>
      </c>
      <c r="G93" s="406">
        <f>'GST 지식재산권 관리현황_요약본'!G92</f>
        <v>0</v>
      </c>
      <c r="H93" s="405">
        <f>'GST 지식재산권 관리현황_요약본'!H92</f>
        <v>0</v>
      </c>
      <c r="I93" s="407" t="str">
        <f>'GST 지식재산권 관리현황_요약본'!I92</f>
        <v>공정 가스 정화장치를 구비한 누출가스 자동 제어 시스템</v>
      </c>
      <c r="J93" s="406">
        <f>'GST 지식재산권 관리현황_요약본'!J92</f>
        <v>0</v>
      </c>
      <c r="K93" s="407" t="str">
        <f>'GST 지식재산권 관리현황_요약본'!K92</f>
        <v>장순기/김종철/채명기</v>
      </c>
      <c r="L93" s="408" t="str">
        <f>'GST 지식재산권 관리현황_요약본'!L92</f>
        <v>다인특허</v>
      </c>
      <c r="M93" s="409"/>
      <c r="N93" s="405"/>
      <c r="O93" s="445"/>
      <c r="P93" s="445"/>
      <c r="Q93" s="446"/>
      <c r="R93" s="409"/>
      <c r="S93" s="405"/>
      <c r="T93" s="445"/>
      <c r="U93" s="445"/>
      <c r="V93" s="446"/>
      <c r="W93" s="409"/>
      <c r="X93" s="405"/>
      <c r="Y93" s="445"/>
      <c r="Z93" s="445"/>
      <c r="AA93" s="446"/>
      <c r="AB93" s="411"/>
    </row>
    <row r="94" spans="1:28" ht="20.100000000000001" customHeight="1">
      <c r="A94" s="380" t="e">
        <f>'GST 지식재산권 관리현황_요약본'!A93</f>
        <v>#REF!</v>
      </c>
      <c r="B94" s="380" t="e">
        <f>'GST 지식재산권 관리현황_요약본'!B93</f>
        <v>#REF!</v>
      </c>
      <c r="C94" s="380" t="e">
        <f>'GST 지식재산권 관리현황_요약본'!C93</f>
        <v>#REF!</v>
      </c>
      <c r="D94" s="380" t="e">
        <f>'GST 지식재산권 관리현황_요약본'!D93</f>
        <v>#REF!</v>
      </c>
      <c r="E94" s="381" t="e">
        <f>'GST 지식재산권 관리현황_요약본'!E93</f>
        <v>#REF!</v>
      </c>
      <c r="F94" s="380" t="e">
        <f>'GST 지식재산권 관리현황_요약본'!F93</f>
        <v>#REF!</v>
      </c>
      <c r="G94" s="475" t="e">
        <f>'GST 지식재산권 관리현황_요약본'!G93</f>
        <v>#REF!</v>
      </c>
      <c r="H94" s="380" t="e">
        <f>'GST 지식재산권 관리현황_요약본'!H93</f>
        <v>#REF!</v>
      </c>
      <c r="I94" s="382" t="e">
        <f>'GST 지식재산권 관리현황_요약본'!I93</f>
        <v>#REF!</v>
      </c>
      <c r="J94" s="381" t="e">
        <f>'GST 지식재산권 관리현황_요약본'!J93</f>
        <v>#REF!</v>
      </c>
      <c r="K94" s="382" t="e">
        <f>'GST 지식재산권 관리현황_요약본'!K93</f>
        <v>#REF!</v>
      </c>
      <c r="L94" s="388" t="e">
        <f>'GST 지식재산권 관리현황_요약본'!L93</f>
        <v>#REF!</v>
      </c>
      <c r="M94" s="392"/>
      <c r="N94" s="386"/>
      <c r="O94" s="435"/>
      <c r="P94" s="435"/>
      <c r="Q94" s="436"/>
      <c r="R94" s="392"/>
      <c r="S94" s="386"/>
      <c r="T94" s="435"/>
      <c r="U94" s="435"/>
      <c r="V94" s="436"/>
      <c r="W94" s="392"/>
      <c r="X94" s="386"/>
      <c r="Y94" s="435"/>
      <c r="Z94" s="435"/>
      <c r="AA94" s="436"/>
      <c r="AB94" s="394"/>
    </row>
    <row r="95" spans="1:28" ht="20.100000000000001" customHeight="1">
      <c r="A95" s="405">
        <f>'GST 지식재산권 관리현황_요약본'!A94</f>
        <v>90</v>
      </c>
      <c r="B95" s="405" t="str">
        <f>'GST 지식재산권 관리현황_요약본'!B94</f>
        <v>특허</v>
      </c>
      <c r="C95" s="405" t="str">
        <f>'GST 지식재산권 관리현황_요약본'!C94</f>
        <v>거절</v>
      </c>
      <c r="D95" s="405" t="str">
        <f>'GST 지식재산권 관리현황_요약본'!D94</f>
        <v>국내</v>
      </c>
      <c r="E95" s="406">
        <f>'GST 지식재산권 관리현황_요약본'!E94</f>
        <v>41422</v>
      </c>
      <c r="F95" s="405" t="str">
        <f>'GST 지식재산권 관리현황_요약본'!F94</f>
        <v>2013-0060103</v>
      </c>
      <c r="G95" s="406">
        <f>'GST 지식재산권 관리현황_요약본'!G94</f>
        <v>0</v>
      </c>
      <c r="H95" s="405">
        <f>'GST 지식재산권 관리현황_요약본'!H94</f>
        <v>0</v>
      </c>
      <c r="I95" s="407" t="str">
        <f>'GST 지식재산권 관리현황_요약본'!I94</f>
        <v>공정 가스 정화장치를 구비한 누출가스 자동 제어 시스템</v>
      </c>
      <c r="J95" s="406">
        <f>'GST 지식재산권 관리현황_요약본'!J94</f>
        <v>0</v>
      </c>
      <c r="K95" s="407" t="str">
        <f>'GST 지식재산권 관리현황_요약본'!K94</f>
        <v>장순기/김종철/채명기</v>
      </c>
      <c r="L95" s="408" t="str">
        <f>'GST 지식재산권 관리현황_요약본'!L94</f>
        <v>다인특허</v>
      </c>
      <c r="M95" s="409"/>
      <c r="N95" s="405"/>
      <c r="O95" s="445"/>
      <c r="P95" s="445"/>
      <c r="Q95" s="446"/>
      <c r="R95" s="409"/>
      <c r="S95" s="405"/>
      <c r="T95" s="445"/>
      <c r="U95" s="445"/>
      <c r="V95" s="446"/>
      <c r="W95" s="409"/>
      <c r="X95" s="405"/>
      <c r="Y95" s="445"/>
      <c r="Z95" s="445"/>
      <c r="AA95" s="446"/>
      <c r="AB95" s="411"/>
    </row>
    <row r="96" spans="1:28" ht="20.100000000000001" customHeight="1">
      <c r="A96" s="405">
        <f>'GST 지식재산권 관리현황_요약본'!A95</f>
        <v>91</v>
      </c>
      <c r="B96" s="405" t="str">
        <f>'GST 지식재산권 관리현황_요약본'!B95</f>
        <v>특허</v>
      </c>
      <c r="C96" s="405" t="str">
        <f>'GST 지식재산권 관리현황_요약본'!C95</f>
        <v>거절</v>
      </c>
      <c r="D96" s="405" t="str">
        <f>'GST 지식재산권 관리현황_요약본'!D95</f>
        <v>국내</v>
      </c>
      <c r="E96" s="406">
        <f>'GST 지식재산권 관리현황_요약본'!E95</f>
        <v>41425</v>
      </c>
      <c r="F96" s="405" t="str">
        <f>'GST 지식재산권 관리현황_요약본'!F95</f>
        <v>2013-0062312</v>
      </c>
      <c r="G96" s="406">
        <f>'GST 지식재산권 관리현황_요약본'!G95</f>
        <v>0</v>
      </c>
      <c r="H96" s="405">
        <f>'GST 지식재산권 관리현황_요약본'!H95</f>
        <v>0</v>
      </c>
      <c r="I96" s="407" t="str">
        <f>'GST 지식재산권 관리현황_요약본'!I95</f>
        <v>폐가스 정화처리용 부산물 제거유닛 및 이를 포함한 폐가스 정화처리장치</v>
      </c>
      <c r="J96" s="406">
        <f>'GST 지식재산권 관리현황_요약본'!J95</f>
        <v>0</v>
      </c>
      <c r="K96" s="407" t="str">
        <f>'GST 지식재산권 관리현황_요약본'!K95</f>
        <v>노완기/이성욱</v>
      </c>
      <c r="L96" s="408" t="str">
        <f>'GST 지식재산권 관리현황_요약본'!L95</f>
        <v>다인특허</v>
      </c>
      <c r="M96" s="409"/>
      <c r="N96" s="405"/>
      <c r="O96" s="445"/>
      <c r="P96" s="445"/>
      <c r="Q96" s="446"/>
      <c r="R96" s="409"/>
      <c r="S96" s="405"/>
      <c r="T96" s="445"/>
      <c r="U96" s="445"/>
      <c r="V96" s="446"/>
      <c r="W96" s="409"/>
      <c r="X96" s="405"/>
      <c r="Y96" s="445"/>
      <c r="Z96" s="445"/>
      <c r="AA96" s="446"/>
      <c r="AB96" s="411"/>
    </row>
    <row r="97" spans="1:28" ht="20.100000000000001" customHeight="1">
      <c r="A97" s="405">
        <f>'GST 지식재산권 관리현황_요약본'!A96</f>
        <v>92</v>
      </c>
      <c r="B97" s="405" t="str">
        <f>'GST 지식재산권 관리현황_요약본'!B96</f>
        <v>특허</v>
      </c>
      <c r="C97" s="405" t="str">
        <f>'GST 지식재산권 관리현황_요약본'!C96</f>
        <v>포기</v>
      </c>
      <c r="D97" s="405" t="str">
        <f>'GST 지식재산권 관리현황_요약본'!D96</f>
        <v>국내</v>
      </c>
      <c r="E97" s="406">
        <f>'GST 지식재산권 관리현황_요약본'!E96</f>
        <v>41677</v>
      </c>
      <c r="F97" s="405" t="str">
        <f>'GST 지식재산권 관리현황_요약본'!F96</f>
        <v>10-2014-0014124</v>
      </c>
      <c r="G97" s="406">
        <f>'GST 지식재산권 관리현황_요약본'!G96</f>
        <v>0</v>
      </c>
      <c r="H97" s="405">
        <f>'GST 지식재산권 관리현황_요약본'!H96</f>
        <v>0</v>
      </c>
      <c r="I97" s="407" t="str">
        <f>'GST 지식재산권 관리현황_요약본'!I96</f>
        <v>보조진공수단이 구비된 반도체공정설비용 배기라인</v>
      </c>
      <c r="J97" s="406">
        <f>'GST 지식재산권 관리현황_요약본'!J96</f>
        <v>0</v>
      </c>
      <c r="K97" s="407" t="str">
        <f>'GST 지식재산권 관리현황_요약본'!K96</f>
        <v>전동근, 모선희, 진용호, 신현욱</v>
      </c>
      <c r="L97" s="408" t="str">
        <f>'GST 지식재산권 관리현황_요약본'!L96</f>
        <v>유니스특허</v>
      </c>
      <c r="M97" s="409"/>
      <c r="N97" s="405"/>
      <c r="O97" s="445"/>
      <c r="P97" s="445"/>
      <c r="Q97" s="446"/>
      <c r="R97" s="409"/>
      <c r="S97" s="405"/>
      <c r="T97" s="445"/>
      <c r="U97" s="445"/>
      <c r="V97" s="446"/>
      <c r="W97" s="409"/>
      <c r="X97" s="405"/>
      <c r="Y97" s="445"/>
      <c r="Z97" s="445"/>
      <c r="AA97" s="446"/>
      <c r="AB97" s="411"/>
    </row>
    <row r="98" spans="1:28" ht="20.100000000000001" customHeight="1">
      <c r="A98" s="405">
        <f>'GST 지식재산권 관리현황_요약본'!A97</f>
        <v>93</v>
      </c>
      <c r="B98" s="405" t="str">
        <f>'GST 지식재산권 관리현황_요약본'!B97</f>
        <v>특허</v>
      </c>
      <c r="C98" s="405" t="str">
        <f>'GST 지식재산권 관리현황_요약본'!C97</f>
        <v>포기</v>
      </c>
      <c r="D98" s="405" t="str">
        <f>'GST 지식재산권 관리현황_요약본'!D97</f>
        <v>국내</v>
      </c>
      <c r="E98" s="406">
        <f>'GST 지식재산권 관리현황_요약본'!E97</f>
        <v>41677</v>
      </c>
      <c r="F98" s="405" t="str">
        <f>'GST 지식재산권 관리현황_요약본'!F97</f>
        <v>10-2014-0014125</v>
      </c>
      <c r="G98" s="406">
        <f>'GST 지식재산권 관리현황_요약본'!G97</f>
        <v>0</v>
      </c>
      <c r="H98" s="405">
        <f>'GST 지식재산권 관리현황_요약본'!H97</f>
        <v>0</v>
      </c>
      <c r="I98" s="407" t="str">
        <f>'GST 지식재산권 관리현황_요약본'!I97</f>
        <v>보조진공수단이 구비된 스크러버</v>
      </c>
      <c r="J98" s="406">
        <f>'GST 지식재산권 관리현황_요약본'!J97</f>
        <v>0</v>
      </c>
      <c r="K98" s="407" t="str">
        <f>'GST 지식재산권 관리현황_요약본'!K97</f>
        <v>전동근, 모선희, 진용호, 신현욱, 김원기, 문규동</v>
      </c>
      <c r="L98" s="408" t="str">
        <f>'GST 지식재산권 관리현황_요약본'!L97</f>
        <v>유니스특허</v>
      </c>
      <c r="M98" s="409"/>
      <c r="N98" s="405"/>
      <c r="O98" s="445"/>
      <c r="P98" s="445"/>
      <c r="Q98" s="446"/>
      <c r="R98" s="409"/>
      <c r="S98" s="405"/>
      <c r="T98" s="445"/>
      <c r="U98" s="445"/>
      <c r="V98" s="446"/>
      <c r="W98" s="409"/>
      <c r="X98" s="405"/>
      <c r="Y98" s="445"/>
      <c r="Z98" s="445"/>
      <c r="AA98" s="446"/>
      <c r="AB98" s="411"/>
    </row>
    <row r="99" spans="1:28" ht="20.100000000000001" customHeight="1">
      <c r="A99" s="405">
        <f>'GST 지식재산권 관리현황_요약본'!A98</f>
        <v>94</v>
      </c>
      <c r="B99" s="405" t="str">
        <f>'GST 지식재산권 관리현황_요약본'!B98</f>
        <v>특허</v>
      </c>
      <c r="C99" s="405" t="str">
        <f>'GST 지식재산권 관리현황_요약본'!C98</f>
        <v>포기</v>
      </c>
      <c r="D99" s="405" t="str">
        <f>'GST 지식재산권 관리현황_요약본'!D98</f>
        <v>국내</v>
      </c>
      <c r="E99" s="406">
        <f>'GST 지식재산권 관리현황_요약본'!E98</f>
        <v>41677</v>
      </c>
      <c r="F99" s="405" t="str">
        <f>'GST 지식재산권 관리현황_요약본'!F98</f>
        <v>10-2014-0014126</v>
      </c>
      <c r="G99" s="406">
        <f>'GST 지식재산권 관리현황_요약본'!G98</f>
        <v>0</v>
      </c>
      <c r="H99" s="405">
        <f>'GST 지식재산권 관리현황_요약본'!H98</f>
        <v>0</v>
      </c>
      <c r="I99" s="407" t="str">
        <f>'GST 지식재산권 관리현황_요약본'!I98</f>
        <v>습식세정기능을 가지는 수봉식 진공펌프</v>
      </c>
      <c r="J99" s="406">
        <f>'GST 지식재산권 관리현황_요약본'!J98</f>
        <v>0</v>
      </c>
      <c r="K99" s="407" t="str">
        <f>'GST 지식재산권 관리현황_요약본'!K98</f>
        <v>전동근, 모선희, 진용호, 신현욱, 김원기, 문규동</v>
      </c>
      <c r="L99" s="408" t="str">
        <f>'GST 지식재산권 관리현황_요약본'!L98</f>
        <v>유니스특허</v>
      </c>
      <c r="M99" s="409"/>
      <c r="N99" s="405"/>
      <c r="O99" s="445"/>
      <c r="P99" s="445"/>
      <c r="Q99" s="446"/>
      <c r="R99" s="409"/>
      <c r="S99" s="405"/>
      <c r="T99" s="445"/>
      <c r="U99" s="445"/>
      <c r="V99" s="446"/>
      <c r="W99" s="409"/>
      <c r="X99" s="405"/>
      <c r="Y99" s="445"/>
      <c r="Z99" s="445"/>
      <c r="AA99" s="446"/>
      <c r="AB99" s="411"/>
    </row>
    <row r="100" spans="1:28" ht="20.100000000000001" customHeight="1">
      <c r="A100" s="380">
        <f>'GST 지식재산권 관리현황_요약본'!A99</f>
        <v>95</v>
      </c>
      <c r="B100" s="380" t="str">
        <f>'GST 지식재산권 관리현황_요약본'!B99</f>
        <v>특허</v>
      </c>
      <c r="C100" s="380" t="str">
        <f>'GST 지식재산권 관리현황_요약본'!C99</f>
        <v>등록</v>
      </c>
      <c r="D100" s="380" t="str">
        <f>'GST 지식재산권 관리현황_요약본'!D99</f>
        <v>국내</v>
      </c>
      <c r="E100" s="381">
        <f>'GST 지식재산권 관리현황_요약본'!E99</f>
        <v>41712</v>
      </c>
      <c r="F100" s="380" t="str">
        <f>'GST 지식재산권 관리현황_요약본'!F99</f>
        <v>2014-0030247</v>
      </c>
      <c r="G100" s="381">
        <f>'GST 지식재산권 관리현황_요약본'!G99</f>
        <v>42341</v>
      </c>
      <c r="H100" s="380" t="str">
        <f>'GST 지식재산권 관리현황_요약본'!H99</f>
        <v>10-1576212</v>
      </c>
      <c r="I100" s="382" t="str">
        <f>'GST 지식재산권 관리현황_요약본'!I99</f>
        <v>사전 수처리 기능을 가지는 스크러버</v>
      </c>
      <c r="J100" s="381">
        <f>'GST 지식재산권 관리현황_요약본'!J99</f>
        <v>49017</v>
      </c>
      <c r="K100" s="382" t="str">
        <f>'GST 지식재산권 관리현황_요약본'!K99</f>
        <v>박상준 / 채명기 /장순기</v>
      </c>
      <c r="L100" s="388" t="str">
        <f>'GST 지식재산권 관리현황_요약본'!L99</f>
        <v>유니스특허</v>
      </c>
      <c r="M100" s="392" t="s">
        <v>1756</v>
      </c>
      <c r="N100" s="386" t="s">
        <v>1758</v>
      </c>
      <c r="O100" s="435">
        <v>86000</v>
      </c>
      <c r="P100" s="435">
        <v>30000</v>
      </c>
      <c r="Q100" s="436">
        <f>O100+(P100*1.1)</f>
        <v>119000</v>
      </c>
      <c r="R100" s="392"/>
      <c r="S100" s="386"/>
      <c r="T100" s="435"/>
      <c r="U100" s="435"/>
      <c r="V100" s="436"/>
      <c r="W100" s="392"/>
      <c r="X100" s="386"/>
      <c r="Y100" s="435"/>
      <c r="Z100" s="435"/>
      <c r="AA100" s="436"/>
      <c r="AB100" s="393"/>
    </row>
    <row r="101" spans="1:28" ht="20.100000000000001" customHeight="1">
      <c r="A101" s="405">
        <f>'GST 지식재산권 관리현황_요약본'!A100</f>
        <v>96</v>
      </c>
      <c r="B101" s="405" t="str">
        <f>'GST 지식재산권 관리현황_요약본'!B100</f>
        <v>특허</v>
      </c>
      <c r="C101" s="405" t="str">
        <f>'GST 지식재산권 관리현황_요약본'!C100</f>
        <v>포기</v>
      </c>
      <c r="D101" s="405" t="str">
        <f>'GST 지식재산권 관리현황_요약본'!D100</f>
        <v>국내</v>
      </c>
      <c r="E101" s="406">
        <f>'GST 지식재산권 관리현황_요약본'!E100</f>
        <v>41820</v>
      </c>
      <c r="F101" s="405" t="str">
        <f>'GST 지식재산권 관리현황_요약본'!F100</f>
        <v>10-2014-0081047</v>
      </c>
      <c r="G101" s="406">
        <f>'GST 지식재산권 관리현황_요약본'!G100</f>
        <v>0</v>
      </c>
      <c r="H101" s="405">
        <f>'GST 지식재산권 관리현황_요약본'!H100</f>
        <v>0</v>
      </c>
      <c r="I101" s="407" t="str">
        <f>'GST 지식재산권 관리현황_요약본'!I100</f>
        <v>반응기 내벽에 수막이 형성되는 스크러버</v>
      </c>
      <c r="J101" s="406">
        <f>'GST 지식재산권 관리현황_요약본'!J100</f>
        <v>0</v>
      </c>
      <c r="K101" s="407" t="str">
        <f>'GST 지식재산권 관리현황_요약본'!K100</f>
        <v>박상준,전동근,이기용,장순기,모선희</v>
      </c>
      <c r="L101" s="408" t="str">
        <f>'GST 지식재산권 관리현황_요약본'!L100</f>
        <v>유니스특허</v>
      </c>
      <c r="M101" s="409"/>
      <c r="N101" s="405" t="s">
        <v>1757</v>
      </c>
      <c r="O101" s="445"/>
      <c r="P101" s="445"/>
      <c r="Q101" s="446"/>
      <c r="R101" s="409"/>
      <c r="S101" s="405"/>
      <c r="T101" s="445"/>
      <c r="U101" s="445"/>
      <c r="V101" s="446"/>
      <c r="W101" s="409"/>
      <c r="X101" s="405"/>
      <c r="Y101" s="445"/>
      <c r="Z101" s="445"/>
      <c r="AA101" s="446"/>
      <c r="AB101" s="411"/>
    </row>
    <row r="102" spans="1:28" ht="20.100000000000001" customHeight="1">
      <c r="A102" s="405">
        <f>'GST 지식재산권 관리현황_요약본'!A101</f>
        <v>97</v>
      </c>
      <c r="B102" s="405" t="str">
        <f>'GST 지식재산권 관리현황_요약본'!B101</f>
        <v>특허</v>
      </c>
      <c r="C102" s="405" t="str">
        <f>'GST 지식재산권 관리현황_요약본'!C101</f>
        <v>거절</v>
      </c>
      <c r="D102" s="405" t="str">
        <f>'GST 지식재산권 관리현황_요약본'!D101</f>
        <v>국내</v>
      </c>
      <c r="E102" s="406">
        <f>'GST 지식재산권 관리현황_요약본'!E101</f>
        <v>41820</v>
      </c>
      <c r="F102" s="405" t="str">
        <f>'GST 지식재산권 관리현황_요약본'!F101</f>
        <v>10-2014-0081046</v>
      </c>
      <c r="G102" s="406">
        <f>'GST 지식재산권 관리현황_요약본'!G101</f>
        <v>0</v>
      </c>
      <c r="H102" s="405">
        <f>'GST 지식재산권 관리현황_요약본'!H101</f>
        <v>0</v>
      </c>
      <c r="I102" s="407" t="str">
        <f>'GST 지식재산권 관리현황_요약본'!I101</f>
        <v>예열기능을 가지는 스크러버</v>
      </c>
      <c r="J102" s="406">
        <f>'GST 지식재산권 관리현황_요약본'!J101</f>
        <v>0</v>
      </c>
      <c r="K102" s="407" t="str">
        <f>'GST 지식재산권 관리현황_요약본'!K101</f>
        <v>박상준, 전동근, 이기용, 김종철, 모선희</v>
      </c>
      <c r="L102" s="408" t="str">
        <f>'GST 지식재산권 관리현황_요약본'!L101</f>
        <v>유니스특허</v>
      </c>
      <c r="M102" s="409"/>
      <c r="N102" s="405"/>
      <c r="O102" s="445"/>
      <c r="P102" s="445"/>
      <c r="Q102" s="446"/>
      <c r="R102" s="409"/>
      <c r="S102" s="405"/>
      <c r="T102" s="445"/>
      <c r="U102" s="445"/>
      <c r="V102" s="446"/>
      <c r="W102" s="409"/>
      <c r="X102" s="405"/>
      <c r="Y102" s="445"/>
      <c r="Z102" s="445"/>
      <c r="AA102" s="446"/>
      <c r="AB102" s="411"/>
    </row>
    <row r="103" spans="1:28" ht="20.100000000000001" customHeight="1">
      <c r="A103" s="380">
        <f>'GST 지식재산권 관리현황_요약본'!A102</f>
        <v>98</v>
      </c>
      <c r="B103" s="380" t="str">
        <f>'GST 지식재산권 관리현황_요약본'!B102</f>
        <v>특허</v>
      </c>
      <c r="C103" s="380" t="str">
        <f>'GST 지식재산권 관리현황_요약본'!C102</f>
        <v>포기</v>
      </c>
      <c r="D103" s="380" t="str">
        <f>'GST 지식재산권 관리현황_요약본'!D102</f>
        <v>국내</v>
      </c>
      <c r="E103" s="381">
        <f>'GST 지식재산권 관리현황_요약본'!E102</f>
        <v>41989</v>
      </c>
      <c r="F103" s="380" t="str">
        <f>'GST 지식재산권 관리현황_요약본'!F102</f>
        <v>2014-0181177</v>
      </c>
      <c r="G103" s="381">
        <f>'GST 지식재산권 관리현황_요약본'!G102</f>
        <v>42545</v>
      </c>
      <c r="H103" s="380" t="str">
        <f>'GST 지식재산권 관리현황_요약본'!H102</f>
        <v>10-1635065</v>
      </c>
      <c r="I103" s="382" t="str">
        <f>'GST 지식재산권 관리현황_요약본'!I102</f>
        <v xml:space="preserve">사전 수처리 장치를 포함하는 스크러버 </v>
      </c>
      <c r="J103" s="381">
        <f>'GST 지식재산권 관리현황_요약본'!J102</f>
        <v>49294</v>
      </c>
      <c r="K103" s="382" t="str">
        <f>'GST 지식재산권 관리현황_요약본'!K102</f>
        <v>장순기, 박종민., 박진만. 박상준. 채명기. 김종윤, 이근환, 모선희., 김경민</v>
      </c>
      <c r="L103" s="388" t="str">
        <f>'GST 지식재산권 관리현황_요약본'!L102</f>
        <v>유니스특허</v>
      </c>
      <c r="M103" s="392"/>
      <c r="N103" s="386"/>
      <c r="O103" s="435"/>
      <c r="P103" s="435"/>
      <c r="Q103" s="436"/>
      <c r="R103" s="392"/>
      <c r="S103" s="386"/>
      <c r="T103" s="435"/>
      <c r="U103" s="435"/>
      <c r="V103" s="436"/>
      <c r="W103" s="392"/>
      <c r="X103" s="386"/>
      <c r="Y103" s="435"/>
      <c r="Z103" s="435"/>
      <c r="AA103" s="436"/>
      <c r="AB103" s="393"/>
    </row>
    <row r="104" spans="1:28" ht="20.100000000000001" customHeight="1">
      <c r="A104" s="380">
        <f>'GST 지식재산권 관리현황_요약본'!A103</f>
        <v>99</v>
      </c>
      <c r="B104" s="380" t="str">
        <f>'GST 지식재산권 관리현황_요약본'!B103</f>
        <v>특허</v>
      </c>
      <c r="C104" s="380" t="str">
        <f>'GST 지식재산권 관리현황_요약본'!C103</f>
        <v>등록</v>
      </c>
      <c r="D104" s="380" t="str">
        <f>'GST 지식재산권 관리현황_요약본'!D103</f>
        <v>국내</v>
      </c>
      <c r="E104" s="381">
        <f>'GST 지식재산권 관리현황_요약본'!E103</f>
        <v>41989</v>
      </c>
      <c r="F104" s="380" t="str">
        <f>'GST 지식재산권 관리현황_요약본'!F103</f>
        <v xml:space="preserve">10-2014-0181178
</v>
      </c>
      <c r="G104" s="475">
        <f>'GST 지식재산권 관리현황_요약본'!G103</f>
        <v>42751</v>
      </c>
      <c r="H104" s="380" t="str">
        <f>'GST 지식재산권 관리현황_요약본'!H103</f>
        <v>10-1698417</v>
      </c>
      <c r="I104" s="382" t="str">
        <f>'GST 지식재산권 관리현황_요약본'!I103</f>
        <v>반응기 내부에 수막이 형성되는 플라즈마 버너용 스크러버</v>
      </c>
      <c r="J104" s="381">
        <f>'GST 지식재산권 관리현황_요약본'!J103</f>
        <v>0</v>
      </c>
      <c r="K104" s="382" t="str">
        <f>'GST 지식재산권 관리현황_요약본'!K103</f>
        <v>박상준, 전동근, 이기용, 신현욱</v>
      </c>
      <c r="L104" s="388" t="str">
        <f>'GST 지식재산권 관리현황_요약본'!L103</f>
        <v>유니스특허</v>
      </c>
      <c r="M104" s="392" t="s">
        <v>1756</v>
      </c>
      <c r="N104" s="386" t="s">
        <v>1761</v>
      </c>
      <c r="O104" s="435">
        <v>31000</v>
      </c>
      <c r="P104" s="435">
        <v>30000</v>
      </c>
      <c r="Q104" s="436">
        <f>O104+(P104*1.1)</f>
        <v>64000</v>
      </c>
      <c r="R104" s="392"/>
      <c r="S104" s="386"/>
      <c r="T104" s="435"/>
      <c r="U104" s="435"/>
      <c r="V104" s="436"/>
      <c r="W104" s="392"/>
      <c r="X104" s="386"/>
      <c r="Y104" s="435"/>
      <c r="Z104" s="435"/>
      <c r="AA104" s="436"/>
      <c r="AB104" s="394"/>
    </row>
    <row r="105" spans="1:28" ht="20.100000000000001" customHeight="1">
      <c r="A105" s="380">
        <f>'GST 지식재산권 관리현황_요약본'!A104</f>
        <v>100</v>
      </c>
      <c r="B105" s="380" t="str">
        <f>'GST 지식재산권 관리현황_요약본'!B104</f>
        <v>특허</v>
      </c>
      <c r="C105" s="380" t="str">
        <f>'GST 지식재산권 관리현황_요약본'!C104</f>
        <v>등록</v>
      </c>
      <c r="D105" s="380" t="str">
        <f>'GST 지식재산권 관리현황_요약본'!D104</f>
        <v>국내</v>
      </c>
      <c r="E105" s="381">
        <f>'GST 지식재산권 관리현황_요약본'!E104</f>
        <v>42004</v>
      </c>
      <c r="F105" s="380" t="str">
        <f>'GST 지식재산권 관리현황_요약본'!F104</f>
        <v>10-2014-0195598</v>
      </c>
      <c r="G105" s="381">
        <f>'GST 지식재산권 관리현황_요약본'!G104</f>
        <v>42545</v>
      </c>
      <c r="H105" s="380" t="str">
        <f>'GST 지식재산권 관리현황_요약본'!H104</f>
        <v>10-1635064</v>
      </c>
      <c r="I105" s="382" t="str">
        <f>'GST 지식재산권 관리현황_요약본'!I104</f>
        <v>스크러버의 버너</v>
      </c>
      <c r="J105" s="381">
        <f>'GST 지식재산권 관리현황_요약본'!J104</f>
        <v>49309</v>
      </c>
      <c r="K105" s="382" t="str">
        <f>'GST 지식재산권 관리현황_요약본'!K104</f>
        <v>전동근,이성욱,채명기,신현욱</v>
      </c>
      <c r="L105" s="388" t="str">
        <f>'GST 지식재산권 관리현황_요약본'!L104</f>
        <v>유니스특허</v>
      </c>
      <c r="M105" s="392" t="s">
        <v>1706</v>
      </c>
      <c r="N105" s="386" t="s">
        <v>1705</v>
      </c>
      <c r="O105" s="435">
        <v>64000</v>
      </c>
      <c r="P105" s="435">
        <v>30000</v>
      </c>
      <c r="Q105" s="436">
        <f>O105+(P105*1.1)</f>
        <v>97000</v>
      </c>
      <c r="R105" s="392"/>
      <c r="S105" s="386"/>
      <c r="T105" s="435"/>
      <c r="U105" s="435"/>
      <c r="V105" s="436"/>
      <c r="W105" s="392"/>
      <c r="X105" s="386"/>
      <c r="Y105" s="435"/>
      <c r="Z105" s="435"/>
      <c r="AA105" s="436"/>
      <c r="AB105" s="393"/>
    </row>
    <row r="106" spans="1:28" ht="20.100000000000001" customHeight="1">
      <c r="A106" s="380">
        <f>'GST 지식재산권 관리현황_요약본'!A105</f>
        <v>101</v>
      </c>
      <c r="B106" s="380" t="str">
        <f>'GST 지식재산권 관리현황_요약본'!B105</f>
        <v>특허</v>
      </c>
      <c r="C106" s="380" t="str">
        <f>'GST 지식재산권 관리현황_요약본'!C105</f>
        <v>등록</v>
      </c>
      <c r="D106" s="380" t="str">
        <f>'GST 지식재산권 관리현황_요약본'!D105</f>
        <v>국내</v>
      </c>
      <c r="E106" s="381">
        <f>'GST 지식재산권 관리현황_요약본'!E105</f>
        <v>42027</v>
      </c>
      <c r="F106" s="380" t="str">
        <f>'GST 지식재산권 관리현황_요약본'!F105</f>
        <v>10-2015-0010727</v>
      </c>
      <c r="G106" s="381">
        <f>'GST 지식재산권 관리현황_요약본'!G105</f>
        <v>42621</v>
      </c>
      <c r="H106" s="380" t="str">
        <f>'GST 지식재산권 관리현황_요약본'!H105</f>
        <v>10-1657468</v>
      </c>
      <c r="I106" s="382" t="str">
        <f>'GST 지식재산권 관리현황_요약본'!I105</f>
        <v>난분해성 유해가스의 소각처리를 위한 배가스 전처리 장치 및 그 전처리장치를 이용한 배가스 전처리 방법</v>
      </c>
      <c r="J106" s="381">
        <f>'GST 지식재산권 관리현황_요약본'!J105</f>
        <v>0</v>
      </c>
      <c r="K106" s="382" t="str">
        <f>'GST 지식재산권 관리현황_요약본'!K105</f>
        <v>정종국,이기용</v>
      </c>
      <c r="L106" s="388" t="str">
        <f>'GST 지식재산권 관리현황_요약본'!L105</f>
        <v>아이퍼스</v>
      </c>
      <c r="M106" s="392" t="s">
        <v>1715</v>
      </c>
      <c r="N106" s="386" t="s">
        <v>1714</v>
      </c>
      <c r="O106" s="435">
        <v>152000</v>
      </c>
      <c r="P106" s="435">
        <v>30000</v>
      </c>
      <c r="Q106" s="436">
        <f>O106+(P106*1.1)</f>
        <v>185000</v>
      </c>
      <c r="R106" s="392"/>
      <c r="S106" s="386"/>
      <c r="T106" s="435"/>
      <c r="U106" s="435"/>
      <c r="V106" s="436"/>
      <c r="W106" s="392"/>
      <c r="X106" s="386"/>
      <c r="Y106" s="435"/>
      <c r="Z106" s="435"/>
      <c r="AA106" s="436"/>
      <c r="AB106" s="394"/>
    </row>
    <row r="107" spans="1:28" ht="20.100000000000001" customHeight="1">
      <c r="A107" s="405">
        <f>'GST 지식재산권 관리현황_요약본'!A106</f>
        <v>102</v>
      </c>
      <c r="B107" s="405" t="str">
        <f>'GST 지식재산권 관리현황_요약본'!B106</f>
        <v>특허</v>
      </c>
      <c r="C107" s="405" t="str">
        <f>'GST 지식재산권 관리현황_요약본'!C106</f>
        <v>거절</v>
      </c>
      <c r="D107" s="405" t="str">
        <f>'GST 지식재산권 관리현황_요약본'!D106</f>
        <v>국내</v>
      </c>
      <c r="E107" s="406">
        <f>'GST 지식재산권 관리현황_요약본'!E106</f>
        <v>42027</v>
      </c>
      <c r="F107" s="405" t="str">
        <f>'GST 지식재산권 관리현황_요약본'!F106</f>
        <v>10-2015-0010738</v>
      </c>
      <c r="G107" s="406">
        <f>'GST 지식재산권 관리현황_요약본'!G106</f>
        <v>0</v>
      </c>
      <c r="H107" s="405">
        <f>'GST 지식재산권 관리현황_요약본'!H106</f>
        <v>0</v>
      </c>
      <c r="I107" s="407" t="str">
        <f>'GST 지식재산권 관리현황_요약본'!I106</f>
        <v>난분해성 유해가스의 처리공정 시스템</v>
      </c>
      <c r="J107" s="406">
        <f>'GST 지식재산권 관리현황_요약본'!J106</f>
        <v>0</v>
      </c>
      <c r="K107" s="407" t="str">
        <f>'GST 지식재산권 관리현황_요약본'!K106</f>
        <v>정종국,이기용</v>
      </c>
      <c r="L107" s="408" t="str">
        <f>'GST 지식재산권 관리현황_요약본'!L106</f>
        <v>아이퍼스</v>
      </c>
      <c r="M107" s="409"/>
      <c r="N107" s="405"/>
      <c r="O107" s="445"/>
      <c r="P107" s="445"/>
      <c r="Q107" s="446"/>
      <c r="R107" s="409"/>
      <c r="S107" s="405"/>
      <c r="T107" s="445"/>
      <c r="U107" s="445"/>
      <c r="V107" s="446"/>
      <c r="W107" s="409"/>
      <c r="X107" s="405"/>
      <c r="Y107" s="445"/>
      <c r="Z107" s="445"/>
      <c r="AA107" s="446"/>
      <c r="AB107" s="411"/>
    </row>
    <row r="108" spans="1:28" ht="20.100000000000001" customHeight="1">
      <c r="A108" s="405">
        <f>'GST 지식재산권 관리현황_요약본'!A107</f>
        <v>103</v>
      </c>
      <c r="B108" s="405" t="str">
        <f>'GST 지식재산권 관리현황_요약본'!B107</f>
        <v>특허</v>
      </c>
      <c r="C108" s="405" t="str">
        <f>'GST 지식재산권 관리현황_요약본'!C107</f>
        <v>포기</v>
      </c>
      <c r="D108" s="405" t="str">
        <f>'GST 지식재산권 관리현황_요약본'!D107</f>
        <v>국외(PCT)</v>
      </c>
      <c r="E108" s="406">
        <f>'GST 지식재산권 관리현황_요약본'!E107</f>
        <v>42034</v>
      </c>
      <c r="F108" s="405" t="str">
        <f>'GST 지식재산권 관리현황_요약본'!F107</f>
        <v>PCT/KR2015/000764</v>
      </c>
      <c r="G108" s="406">
        <f>'GST 지식재산권 관리현황_요약본'!G107</f>
        <v>0</v>
      </c>
      <c r="H108" s="405">
        <f>'GST 지식재산권 관리현황_요약본'!H107</f>
        <v>0</v>
      </c>
      <c r="I108" s="407" t="str">
        <f>'GST 지식재산권 관리현황_요약본'!I107</f>
        <v>난분해성 유해가스의 소각처리를 위한 배가스 전처리 장치 및 그 전처리장치를 이용한 배가스 전처리 방법</v>
      </c>
      <c r="J108" s="406">
        <f>'GST 지식재산권 관리현황_요약본'!J107</f>
        <v>0</v>
      </c>
      <c r="K108" s="407" t="str">
        <f>'GST 지식재산권 관리현황_요약본'!K107</f>
        <v>정종국,이기용</v>
      </c>
      <c r="L108" s="408" t="str">
        <f>'GST 지식재산권 관리현황_요약본'!L107</f>
        <v>아이퍼스</v>
      </c>
      <c r="M108" s="409"/>
      <c r="N108" s="405"/>
      <c r="O108" s="445"/>
      <c r="P108" s="445"/>
      <c r="Q108" s="446"/>
      <c r="R108" s="409"/>
      <c r="S108" s="405"/>
      <c r="T108" s="445"/>
      <c r="U108" s="445"/>
      <c r="V108" s="446"/>
      <c r="W108" s="409"/>
      <c r="X108" s="405"/>
      <c r="Y108" s="445"/>
      <c r="Z108" s="445"/>
      <c r="AA108" s="446"/>
      <c r="AB108" s="411"/>
    </row>
    <row r="109" spans="1:28" ht="20.100000000000001" customHeight="1">
      <c r="A109" s="405">
        <f>'GST 지식재산권 관리현황_요약본'!A108</f>
        <v>104</v>
      </c>
      <c r="B109" s="405" t="str">
        <f>'GST 지식재산권 관리현황_요약본'!B108</f>
        <v>특허</v>
      </c>
      <c r="C109" s="405" t="str">
        <f>'GST 지식재산권 관리현황_요약본'!C108</f>
        <v>포기</v>
      </c>
      <c r="D109" s="405" t="str">
        <f>'GST 지식재산권 관리현황_요약본'!D108</f>
        <v>국외(PCT)</v>
      </c>
      <c r="E109" s="406">
        <f>'GST 지식재산권 관리현황_요약본'!E108</f>
        <v>42034</v>
      </c>
      <c r="F109" s="405" t="str">
        <f>'GST 지식재산권 관리현황_요약본'!F108</f>
        <v>PCT/KR2015/000765</v>
      </c>
      <c r="G109" s="406">
        <f>'GST 지식재산권 관리현황_요약본'!G108</f>
        <v>0</v>
      </c>
      <c r="H109" s="405">
        <f>'GST 지식재산권 관리현황_요약본'!H108</f>
        <v>0</v>
      </c>
      <c r="I109" s="407" t="str">
        <f>'GST 지식재산권 관리현황_요약본'!I108</f>
        <v>난분해성 유해가스의 처리공정 시스템</v>
      </c>
      <c r="J109" s="406">
        <f>'GST 지식재산권 관리현황_요약본'!J108</f>
        <v>0</v>
      </c>
      <c r="K109" s="407" t="str">
        <f>'GST 지식재산권 관리현황_요약본'!K108</f>
        <v>정종국,이기용</v>
      </c>
      <c r="L109" s="408" t="str">
        <f>'GST 지식재산권 관리현황_요약본'!L108</f>
        <v>아이퍼스</v>
      </c>
      <c r="M109" s="409"/>
      <c r="N109" s="405"/>
      <c r="O109" s="445"/>
      <c r="P109" s="445"/>
      <c r="Q109" s="446"/>
      <c r="R109" s="409"/>
      <c r="S109" s="405"/>
      <c r="T109" s="445"/>
      <c r="U109" s="445"/>
      <c r="V109" s="446"/>
      <c r="W109" s="409"/>
      <c r="X109" s="405"/>
      <c r="Y109" s="445"/>
      <c r="Z109" s="445"/>
      <c r="AA109" s="446"/>
      <c r="AB109" s="411"/>
    </row>
    <row r="110" spans="1:28" ht="20.100000000000001" customHeight="1">
      <c r="A110" s="405">
        <f>'GST 지식재산권 관리현황_요약본'!A109</f>
        <v>105</v>
      </c>
      <c r="B110" s="405" t="str">
        <f>'GST 지식재산권 관리현황_요약본'!B109</f>
        <v>특허</v>
      </c>
      <c r="C110" s="405" t="str">
        <f>'GST 지식재산권 관리현황_요약본'!C109</f>
        <v>거절</v>
      </c>
      <c r="D110" s="405" t="str">
        <f>'GST 지식재산권 관리현황_요약본'!D109</f>
        <v>국내</v>
      </c>
      <c r="E110" s="406">
        <f>'GST 지식재산권 관리현황_요약본'!E109</f>
        <v>42044</v>
      </c>
      <c r="F110" s="405" t="str">
        <f>'GST 지식재산권 관리현황_요약본'!F109</f>
        <v>10-2015-0019624</v>
      </c>
      <c r="G110" s="406">
        <f>'GST 지식재산권 관리현황_요약본'!G109</f>
        <v>0</v>
      </c>
      <c r="H110" s="405">
        <f>'GST 지식재산권 관리현황_요약본'!H109</f>
        <v>0</v>
      </c>
      <c r="I110" s="407" t="str">
        <f>'GST 지식재산권 관리현황_요약본'!I109</f>
        <v>보조진공수단이 구비된 공정설비용 배기라인  /우선권 주장</v>
      </c>
      <c r="J110" s="406">
        <f>'GST 지식재산권 관리현황_요약본'!J109</f>
        <v>0</v>
      </c>
      <c r="K110" s="407" t="str">
        <f>'GST 지식재산권 관리현황_요약본'!K109</f>
        <v>전동근,신현욱,진용호,모선희</v>
      </c>
      <c r="L110" s="408" t="str">
        <f>'GST 지식재산권 관리현황_요약본'!L109</f>
        <v>유니스특허</v>
      </c>
      <c r="M110" s="409"/>
      <c r="N110" s="405"/>
      <c r="O110" s="445"/>
      <c r="P110" s="445"/>
      <c r="Q110" s="446"/>
      <c r="R110" s="409"/>
      <c r="S110" s="405"/>
      <c r="T110" s="445"/>
      <c r="U110" s="445"/>
      <c r="V110" s="446"/>
      <c r="W110" s="409"/>
      <c r="X110" s="405"/>
      <c r="Y110" s="445"/>
      <c r="Z110" s="445"/>
      <c r="AA110" s="446"/>
      <c r="AB110" s="411"/>
    </row>
    <row r="111" spans="1:28" ht="20.100000000000001" customHeight="1">
      <c r="A111" s="380">
        <f>'GST 지식재산권 관리현황_요약본'!A110</f>
        <v>106</v>
      </c>
      <c r="B111" s="380" t="str">
        <f>'GST 지식재산권 관리현황_요약본'!B110</f>
        <v>특허</v>
      </c>
      <c r="C111" s="380" t="str">
        <f>'GST 지식재산권 관리현황_요약본'!C110</f>
        <v>등록</v>
      </c>
      <c r="D111" s="380" t="str">
        <f>'GST 지식재산권 관리현황_요약본'!D110</f>
        <v>국내</v>
      </c>
      <c r="E111" s="381">
        <f>'GST 지식재산권 관리현황_요약본'!E110</f>
        <v>42044</v>
      </c>
      <c r="F111" s="380" t="str">
        <f>'GST 지식재산권 관리현황_요약본'!F110</f>
        <v>10-2015-0019625</v>
      </c>
      <c r="G111" s="381">
        <f>'GST 지식재산권 관리현황_요약본'!G110</f>
        <v>42563</v>
      </c>
      <c r="H111" s="380" t="str">
        <f>'GST 지식재산권 관리현황_요약본'!H110</f>
        <v>10-1640395</v>
      </c>
      <c r="I111" s="382" t="str">
        <f>'GST 지식재산권 관리현황_요약본'!I110</f>
        <v>보조진공수단이 구비된 스크러버 /우선권 주장</v>
      </c>
      <c r="J111" s="381">
        <f>'GST 지식재산권 관리현황_요약본'!J110</f>
        <v>0</v>
      </c>
      <c r="K111" s="382" t="str">
        <f>'GST 지식재산권 관리현황_요약본'!K110</f>
        <v>전동근,신현욱,진용호,김원기,문규동,모선희</v>
      </c>
      <c r="L111" s="388" t="str">
        <f>'GST 지식재산권 관리현황_요약본'!L110</f>
        <v>유니스특허</v>
      </c>
      <c r="M111" s="392" t="s">
        <v>1706</v>
      </c>
      <c r="N111" s="386" t="s">
        <v>1707</v>
      </c>
      <c r="O111" s="435">
        <v>31000</v>
      </c>
      <c r="P111" s="435">
        <v>30000</v>
      </c>
      <c r="Q111" s="436">
        <f>O111+(P111*1.1)</f>
        <v>64000</v>
      </c>
      <c r="R111" s="392"/>
      <c r="S111" s="386"/>
      <c r="T111" s="435"/>
      <c r="U111" s="435"/>
      <c r="V111" s="436"/>
      <c r="W111" s="392"/>
      <c r="X111" s="386"/>
      <c r="Y111" s="435"/>
      <c r="Z111" s="435"/>
      <c r="AA111" s="436"/>
      <c r="AB111" s="393"/>
    </row>
    <row r="112" spans="1:28" ht="20.100000000000001" customHeight="1">
      <c r="A112" s="405">
        <f>'GST 지식재산권 관리현황_요약본'!A111</f>
        <v>107</v>
      </c>
      <c r="B112" s="405" t="str">
        <f>'GST 지식재산권 관리현황_요약본'!B111</f>
        <v>특허</v>
      </c>
      <c r="C112" s="405" t="str">
        <f>'GST 지식재산권 관리현황_요약본'!C111</f>
        <v>거절</v>
      </c>
      <c r="D112" s="405" t="str">
        <f>'GST 지식재산권 관리현황_요약본'!D111</f>
        <v>국내</v>
      </c>
      <c r="E112" s="406">
        <f>'GST 지식재산권 관리현황_요약본'!E111</f>
        <v>42044</v>
      </c>
      <c r="F112" s="405" t="str">
        <f>'GST 지식재산권 관리현황_요약본'!F111</f>
        <v>10-2015-0019626</v>
      </c>
      <c r="G112" s="406">
        <f>'GST 지식재산권 관리현황_요약본'!G111</f>
        <v>0</v>
      </c>
      <c r="H112" s="405">
        <f>'GST 지식재산권 관리현황_요약본'!H111</f>
        <v>0</v>
      </c>
      <c r="I112" s="407" t="str">
        <f>'GST 지식재산권 관리현황_요약본'!I111</f>
        <v>습식세정기능을 가지는 수봉식 진공펌프 /우선권 주장</v>
      </c>
      <c r="J112" s="406">
        <f>'GST 지식재산권 관리현황_요약본'!J111</f>
        <v>0</v>
      </c>
      <c r="K112" s="407" t="str">
        <f>'GST 지식재산권 관리현황_요약본'!K111</f>
        <v>전동근,신현욱,진용호,김원기,문규동,모선희</v>
      </c>
      <c r="L112" s="408" t="str">
        <f>'GST 지식재산권 관리현황_요약본'!L111</f>
        <v>유니스특허</v>
      </c>
      <c r="M112" s="409"/>
      <c r="N112" s="405"/>
      <c r="O112" s="445"/>
      <c r="P112" s="445"/>
      <c r="Q112" s="446"/>
      <c r="R112" s="409"/>
      <c r="S112" s="405"/>
      <c r="T112" s="445"/>
      <c r="U112" s="445"/>
      <c r="V112" s="446"/>
      <c r="W112" s="409"/>
      <c r="X112" s="405"/>
      <c r="Y112" s="445"/>
      <c r="Z112" s="445"/>
      <c r="AA112" s="446"/>
      <c r="AB112" s="411"/>
    </row>
    <row r="113" spans="1:28" ht="20.100000000000001" customHeight="1">
      <c r="A113" s="380">
        <f>'GST 지식재산권 관리현황_요약본'!A112</f>
        <v>108</v>
      </c>
      <c r="B113" s="380" t="str">
        <f>'GST 지식재산권 관리현황_요약본'!B112</f>
        <v>특허</v>
      </c>
      <c r="C113" s="380" t="str">
        <f>'GST 지식재산권 관리현황_요약본'!C112</f>
        <v>등록</v>
      </c>
      <c r="D113" s="380" t="str">
        <f>'GST 지식재산권 관리현황_요약본'!D112</f>
        <v>국내</v>
      </c>
      <c r="E113" s="381">
        <f>'GST 지식재산권 관리현황_요약본'!E112</f>
        <v>42066</v>
      </c>
      <c r="F113" s="380" t="str">
        <f>'GST 지식재산권 관리현황_요약본'!F112</f>
        <v>10-2015-0029723</v>
      </c>
      <c r="G113" s="381">
        <f>'GST 지식재산권 관리현황_요약본'!G112</f>
        <v>42607</v>
      </c>
      <c r="H113" s="380" t="str">
        <f>'GST 지식재산권 관리현황_요약본'!H112</f>
        <v>10-1652911</v>
      </c>
      <c r="I113" s="382" t="str">
        <f>'GST 지식재산권 관리현황_요약본'!I112</f>
        <v>스크러버의 수처리 탱크용 순환펌프</v>
      </c>
      <c r="J113" s="381">
        <f>'GST 지식재산권 관리현황_요약본'!J112</f>
        <v>0</v>
      </c>
      <c r="K113" s="382" t="str">
        <f>'GST 지식재산권 관리현황_요약본'!K112</f>
        <v>박상준,박진만,전동근,이기용</v>
      </c>
      <c r="L113" s="388" t="str">
        <f>'GST 지식재산권 관리현황_요약본'!L112</f>
        <v>유니스특허</v>
      </c>
      <c r="M113" s="392"/>
      <c r="N113" s="386"/>
      <c r="O113" s="435"/>
      <c r="P113" s="435"/>
      <c r="Q113" s="436"/>
      <c r="R113" s="392"/>
      <c r="S113" s="386"/>
      <c r="T113" s="435"/>
      <c r="U113" s="435"/>
      <c r="V113" s="436"/>
      <c r="W113" s="392"/>
      <c r="X113" s="386"/>
      <c r="Y113" s="435"/>
      <c r="Z113" s="435"/>
      <c r="AA113" s="436"/>
      <c r="AB113" s="394"/>
    </row>
    <row r="114" spans="1:28" ht="20.100000000000001" customHeight="1">
      <c r="A114" s="380">
        <f>'GST 지식재산권 관리현황_요약본'!A113</f>
        <v>109</v>
      </c>
      <c r="B114" s="380" t="str">
        <f>'GST 지식재산권 관리현황_요약본'!B113</f>
        <v>특허</v>
      </c>
      <c r="C114" s="380" t="str">
        <f>'GST 지식재산권 관리현황_요약본'!C113</f>
        <v>포기</v>
      </c>
      <c r="D114" s="380" t="str">
        <f>'GST 지식재산권 관리현황_요약본'!D113</f>
        <v>국내</v>
      </c>
      <c r="E114" s="381">
        <f>'GST 지식재산권 관리현황_요약본'!E113</f>
        <v>42083</v>
      </c>
      <c r="F114" s="380" t="str">
        <f>'GST 지식재산권 관리현황_요약본'!F113</f>
        <v>10-2015-0039052</v>
      </c>
      <c r="G114" s="381">
        <f>'GST 지식재산권 관리현황_요약본'!G113</f>
        <v>42650</v>
      </c>
      <c r="H114" s="380" t="str">
        <f>'GST 지식재산권 관리현황_요약본'!H113</f>
        <v>10-1666069</v>
      </c>
      <c r="I114" s="382" t="str">
        <f>'GST 지식재산권 관리현황_요약본'!I113</f>
        <v>반도체 폐가스 처리용 스크러버의 출력 저감방법 및 장치</v>
      </c>
      <c r="J114" s="381">
        <f>'GST 지식재산권 관리현황_요약본'!J113</f>
        <v>0</v>
      </c>
      <c r="K114" s="382" t="str">
        <f>'GST 지식재산권 관리현황_요약본'!K113</f>
        <v>김원기,전동근,문규동,진용호,이창환</v>
      </c>
      <c r="L114" s="388" t="str">
        <f>'GST 지식재산권 관리현황_요약본'!L113</f>
        <v>유니스특허</v>
      </c>
      <c r="M114" s="392"/>
      <c r="N114" s="386"/>
      <c r="O114" s="435"/>
      <c r="P114" s="435"/>
      <c r="Q114" s="436"/>
      <c r="R114" s="392"/>
      <c r="S114" s="386"/>
      <c r="T114" s="435"/>
      <c r="U114" s="435"/>
      <c r="V114" s="436"/>
      <c r="W114" s="392"/>
      <c r="X114" s="386"/>
      <c r="Y114" s="435"/>
      <c r="Z114" s="435"/>
      <c r="AA114" s="436"/>
      <c r="AB114" s="394"/>
    </row>
    <row r="115" spans="1:28" ht="20.100000000000001" customHeight="1">
      <c r="A115" s="380">
        <f>'GST 지식재산권 관리현황_요약본'!A114</f>
        <v>110</v>
      </c>
      <c r="B115" s="380" t="str">
        <f>'GST 지식재산권 관리현황_요약본'!B114</f>
        <v>특허</v>
      </c>
      <c r="C115" s="380" t="str">
        <f>'GST 지식재산권 관리현황_요약본'!C114</f>
        <v>등록</v>
      </c>
      <c r="D115" s="380" t="str">
        <f>'GST 지식재산권 관리현황_요약본'!D114</f>
        <v>국내</v>
      </c>
      <c r="E115" s="381">
        <f>'GST 지식재산권 관리현황_요약본'!E114</f>
        <v>42192</v>
      </c>
      <c r="F115" s="380" t="str">
        <f>'GST 지식재산권 관리현황_요약본'!F114</f>
        <v>10-2015-0096541</v>
      </c>
      <c r="G115" s="381">
        <f>'GST 지식재산권 관리현황_요약본'!G114</f>
        <v>42992</v>
      </c>
      <c r="H115" s="380" t="str">
        <f>'GST 지식재산권 관리현황_요약본'!H114</f>
        <v>10-1780254</v>
      </c>
      <c r="I115" s="382" t="str">
        <f>'GST 지식재산권 관리현황_요약본'!I114</f>
        <v>폐가스 정화장치용 측면화염버너장치(사이드연소 방식 버너장치)</v>
      </c>
      <c r="J115" s="381">
        <f>'GST 지식재산권 관리현황_요약본'!J114</f>
        <v>0</v>
      </c>
      <c r="K115" s="382" t="str">
        <f>'GST 지식재산권 관리현황_요약본'!K114</f>
        <v>장순기,박종민,박진만,박상준,김종윤, 성창현,이근환,모선회,김경민</v>
      </c>
      <c r="L115" s="388" t="str">
        <f>'GST 지식재산권 관리현황_요약본'!L114</f>
        <v>유니스특허</v>
      </c>
      <c r="M115" s="392" t="s">
        <v>1716</v>
      </c>
      <c r="N115" s="386" t="s">
        <v>1714</v>
      </c>
      <c r="O115" s="435">
        <v>97000</v>
      </c>
      <c r="P115" s="435">
        <v>30000</v>
      </c>
      <c r="Q115" s="436">
        <f>O115+(P115*1.1)</f>
        <v>130000</v>
      </c>
      <c r="R115" s="392"/>
      <c r="S115" s="386"/>
      <c r="T115" s="435"/>
      <c r="U115" s="435"/>
      <c r="V115" s="436"/>
      <c r="W115" s="392"/>
      <c r="X115" s="386"/>
      <c r="Y115" s="435"/>
      <c r="Z115" s="435"/>
      <c r="AA115" s="436"/>
      <c r="AB115" s="394"/>
    </row>
    <row r="116" spans="1:28" ht="20.100000000000001" customHeight="1">
      <c r="A116" s="380">
        <f>'GST 지식재산권 관리현황_요약본'!A115</f>
        <v>111</v>
      </c>
      <c r="B116" s="380" t="str">
        <f>'GST 지식재산권 관리현황_요약본'!B115</f>
        <v>특허</v>
      </c>
      <c r="C116" s="380" t="str">
        <f>'GST 지식재산권 관리현황_요약본'!C115</f>
        <v>등록</v>
      </c>
      <c r="D116" s="380" t="str">
        <f>'GST 지식재산권 관리현황_요약본'!D115</f>
        <v>국내</v>
      </c>
      <c r="E116" s="381">
        <f>'GST 지식재산권 관리현황_요약본'!E115</f>
        <v>42248</v>
      </c>
      <c r="F116" s="380" t="str">
        <f>'GST 지식재산권 관리현황_요약본'!F115</f>
        <v>10-2015-0123691</v>
      </c>
      <c r="G116" s="381">
        <f>'GST 지식재산권 관리현황_요약본'!G115</f>
        <v>42804</v>
      </c>
      <c r="H116" s="380" t="str">
        <f>'GST 지식재산권 관리현황_요약본'!H115</f>
        <v>10-1717103</v>
      </c>
      <c r="I116" s="382" t="str">
        <f>'GST 지식재산권 관리현황_요약본'!I115</f>
        <v>전원 공급 장치와 그에 사용되는 전력제어부 및 그의 전원 제어방법</v>
      </c>
      <c r="J116" s="381">
        <f>'GST 지식재산권 관리현황_요약본'!J115</f>
        <v>0</v>
      </c>
      <c r="K116" s="382" t="str">
        <f>'GST 지식재산권 관리현황_요약본'!K115</f>
        <v>이현진,이인희</v>
      </c>
      <c r="L116" s="388" t="str">
        <f>'GST 지식재산권 관리현황_요약본'!L115</f>
        <v>유니스특허</v>
      </c>
      <c r="M116" s="392" t="s">
        <v>1676</v>
      </c>
      <c r="N116" s="386" t="s">
        <v>1677</v>
      </c>
      <c r="O116" s="435">
        <v>64000</v>
      </c>
      <c r="P116" s="435">
        <v>30000</v>
      </c>
      <c r="Q116" s="436">
        <f>O116+(P116*1.1)</f>
        <v>97000</v>
      </c>
      <c r="R116" s="392"/>
      <c r="S116" s="386"/>
      <c r="T116" s="435"/>
      <c r="U116" s="435"/>
      <c r="V116" s="436"/>
      <c r="W116" s="392"/>
      <c r="X116" s="386"/>
      <c r="Y116" s="435"/>
      <c r="Z116" s="435"/>
      <c r="AA116" s="436"/>
      <c r="AB116" s="394"/>
    </row>
    <row r="117" spans="1:28" ht="20.100000000000001" customHeight="1">
      <c r="A117" s="380">
        <f>'GST 지식재산권 관리현황_요약본'!A116</f>
        <v>112</v>
      </c>
      <c r="B117" s="380" t="str">
        <f>'GST 지식재산권 관리현황_요약본'!B116</f>
        <v>특허</v>
      </c>
      <c r="C117" s="380" t="str">
        <f>'GST 지식재산권 관리현황_요약본'!C116</f>
        <v>등록</v>
      </c>
      <c r="D117" s="380" t="str">
        <f>'GST 지식재산권 관리현황_요약본'!D116</f>
        <v>국내</v>
      </c>
      <c r="E117" s="381">
        <f>'GST 지식재산권 관리현황_요약본'!E116</f>
        <v>42251</v>
      </c>
      <c r="F117" s="380" t="str">
        <f>'GST 지식재산권 관리현황_요약본'!F116</f>
        <v>10-2015-0125530</v>
      </c>
      <c r="G117" s="475">
        <f>'GST 지식재산권 관리현황_요약본'!G116</f>
        <v>42815</v>
      </c>
      <c r="H117" s="380" t="str">
        <f>'GST 지식재산권 관리현황_요약본'!H116</f>
        <v>10-1720086</v>
      </c>
      <c r="I117" s="382" t="str">
        <f>'GST 지식재산권 관리현황_요약본'!I116</f>
        <v>통합형 반도체 폐가스 정화장치</v>
      </c>
      <c r="J117" s="381">
        <f>'GST 지식재산권 관리현황_요약본'!J116</f>
        <v>0</v>
      </c>
      <c r="K117" s="382" t="str">
        <f>'GST 지식재산권 관리현황_요약본'!K116</f>
        <v>김덕준,박상준,전동근,이기용,신현욱,문규동</v>
      </c>
      <c r="L117" s="388" t="str">
        <f>'GST 지식재산권 관리현황_요약본'!L116</f>
        <v>유니스특허</v>
      </c>
      <c r="M117" s="392" t="s">
        <v>1676</v>
      </c>
      <c r="N117" s="386" t="s">
        <v>1677</v>
      </c>
      <c r="O117" s="435">
        <v>42000</v>
      </c>
      <c r="P117" s="435">
        <v>30000</v>
      </c>
      <c r="Q117" s="436">
        <f>O117+(P117*1.1)</f>
        <v>75000</v>
      </c>
      <c r="R117" s="392"/>
      <c r="S117" s="386"/>
      <c r="T117" s="435"/>
      <c r="U117" s="435"/>
      <c r="V117" s="436"/>
      <c r="W117" s="392"/>
      <c r="X117" s="386"/>
      <c r="Y117" s="435"/>
      <c r="Z117" s="435"/>
      <c r="AA117" s="436"/>
      <c r="AB117" s="394"/>
    </row>
    <row r="118" spans="1:28" ht="20.100000000000001" customHeight="1">
      <c r="A118" s="380">
        <f>'GST 지식재산권 관리현황_요약본'!A117</f>
        <v>113</v>
      </c>
      <c r="B118" s="380" t="str">
        <f>'GST 지식재산권 관리현황_요약본'!B117</f>
        <v>특허</v>
      </c>
      <c r="C118" s="380" t="str">
        <f>'GST 지식재산권 관리현황_요약본'!C117</f>
        <v>등록</v>
      </c>
      <c r="D118" s="380" t="str">
        <f>'GST 지식재산권 관리현황_요약본'!D117</f>
        <v>국내</v>
      </c>
      <c r="E118" s="381">
        <f>'GST 지식재산권 관리현황_요약본'!E117</f>
        <v>42256</v>
      </c>
      <c r="F118" s="380" t="str">
        <f>'GST 지식재산권 관리현황_요약본'!F117</f>
        <v>10-2015-0059415</v>
      </c>
      <c r="G118" s="381">
        <f>'GST 지식재산권 관리현황_요약본'!G117</f>
        <v>42487</v>
      </c>
      <c r="H118" s="380" t="str">
        <f>'GST 지식재산권 관리현황_요약본'!H117</f>
        <v>10-1617691</v>
      </c>
      <c r="I118" s="382" t="str">
        <f>'GST 지식재산권 관리현황_요약본'!I117</f>
        <v>화학기상증착공정(CVD)으로부터 발생되는 폐가스 정화장치</v>
      </c>
      <c r="J118" s="381">
        <f>'GST 지식재산권 관리현황_요약본'!J117</f>
        <v>49427</v>
      </c>
      <c r="K118" s="382" t="str">
        <f>'GST 지식재산권 관리현황_요약본'!K117</f>
        <v>정종국,이기용,김도훈</v>
      </c>
      <c r="L118" s="388" t="str">
        <f>'GST 지식재산권 관리현황_요약본'!L117</f>
        <v>아이퍼스</v>
      </c>
      <c r="M118" s="392" t="s">
        <v>1682</v>
      </c>
      <c r="N118" s="386" t="s">
        <v>1683</v>
      </c>
      <c r="O118" s="435">
        <v>86000</v>
      </c>
      <c r="P118" s="435">
        <v>25000</v>
      </c>
      <c r="Q118" s="436">
        <f>O118+(1.1*P118)</f>
        <v>113500</v>
      </c>
      <c r="R118" s="392"/>
      <c r="S118" s="386"/>
      <c r="T118" s="435"/>
      <c r="U118" s="435"/>
      <c r="V118" s="436"/>
      <c r="W118" s="392"/>
      <c r="X118" s="386"/>
      <c r="Y118" s="435"/>
      <c r="Z118" s="435"/>
      <c r="AA118" s="436"/>
      <c r="AB118" s="394"/>
    </row>
    <row r="119" spans="1:28" ht="20.100000000000001" customHeight="1">
      <c r="A119" s="380">
        <f>'GST 지식재산권 관리현황_요약본'!A118</f>
        <v>114</v>
      </c>
      <c r="B119" s="380" t="str">
        <f>'GST 지식재산권 관리현황_요약본'!B118</f>
        <v>특허</v>
      </c>
      <c r="C119" s="380" t="str">
        <f>'GST 지식재산권 관리현황_요약본'!C118</f>
        <v>등록</v>
      </c>
      <c r="D119" s="380" t="str">
        <f>'GST 지식재산권 관리현황_요약본'!D118</f>
        <v>국내</v>
      </c>
      <c r="E119" s="381" t="str">
        <f>'GST 지식재산권 관리현황_요약본'!E118</f>
        <v xml:space="preserve">  </v>
      </c>
      <c r="F119" s="380" t="str">
        <f>'GST 지식재산권 관리현황_요약본'!F118</f>
        <v>10-2015-0059417</v>
      </c>
      <c r="G119" s="475">
        <f>'GST 지식재산권 관리현황_요약본'!G118</f>
        <v>42817</v>
      </c>
      <c r="H119" s="380" t="str">
        <f>'GST 지식재산권 관리현황_요약본'!H118</f>
        <v>10-1720987</v>
      </c>
      <c r="I119" s="382" t="str">
        <f>'GST 지식재산권 관리현황_요약본'!I118</f>
        <v xml:space="preserve">난분해성 유해가스의 처리 장치 및 방법 </v>
      </c>
      <c r="J119" s="381">
        <f>'GST 지식재산권 관리현황_요약본'!J118</f>
        <v>0</v>
      </c>
      <c r="K119" s="382" t="str">
        <f>'GST 지식재산권 관리현황_요약본'!K118</f>
        <v>정종국, 이기용, 김도훈</v>
      </c>
      <c r="L119" s="388" t="str">
        <f>'GST 지식재산권 관리현황_요약본'!L118</f>
        <v>아이퍼스</v>
      </c>
      <c r="M119" s="392" t="s">
        <v>1676</v>
      </c>
      <c r="N119" s="386" t="s">
        <v>1683</v>
      </c>
      <c r="O119" s="435">
        <v>102500</v>
      </c>
      <c r="P119" s="435">
        <v>25000</v>
      </c>
      <c r="Q119" s="436">
        <f>O119+(P119*1.1)</f>
        <v>130000</v>
      </c>
      <c r="R119" s="392"/>
      <c r="S119" s="386"/>
      <c r="T119" s="435"/>
      <c r="U119" s="435"/>
      <c r="V119" s="436"/>
      <c r="W119" s="392"/>
      <c r="X119" s="386"/>
      <c r="Y119" s="435"/>
      <c r="Z119" s="435"/>
      <c r="AA119" s="436"/>
      <c r="AB119" s="394"/>
    </row>
    <row r="120" spans="1:28" ht="20.100000000000001" customHeight="1">
      <c r="A120" s="380">
        <f>'GST 지식재산권 관리현황_요약본'!A119</f>
        <v>115</v>
      </c>
      <c r="B120" s="380" t="str">
        <f>'GST 지식재산권 관리현황_요약본'!B119</f>
        <v>특허</v>
      </c>
      <c r="C120" s="380" t="str">
        <f>'GST 지식재산권 관리현황_요약본'!C119</f>
        <v>등록</v>
      </c>
      <c r="D120" s="380" t="str">
        <f>'GST 지식재산권 관리현황_요약본'!D119</f>
        <v>국외(일본)</v>
      </c>
      <c r="E120" s="381">
        <f>'GST 지식재산권 관리현황_요약본'!E119</f>
        <v>42363</v>
      </c>
      <c r="F120" s="380" t="str">
        <f>'GST 지식재산권 관리현황_요약본'!F119</f>
        <v>2015-252749</v>
      </c>
      <c r="G120" s="381">
        <f>'GST 지식재산권 관리현황_요약본'!G119</f>
        <v>42699</v>
      </c>
      <c r="H120" s="380" t="str">
        <f>'GST 지식재산권 관리현황_요약본'!H119</f>
        <v>6047652/JP</v>
      </c>
      <c r="I120" s="382" t="str">
        <f>'GST 지식재산권 관리현황_요약본'!I119</f>
        <v>통합형 반도체 폐가스 정화장치 (일본 )</v>
      </c>
      <c r="J120" s="381">
        <f>'GST 지식재산권 관리현황_요약본'!J119</f>
        <v>0</v>
      </c>
      <c r="K120" s="382" t="str">
        <f>'GST 지식재산권 관리현황_요약본'!K119</f>
        <v>김덕준, 박상준, 전동근, 이기용, 신현욱, 문규동</v>
      </c>
      <c r="L120" s="388" t="str">
        <f>'GST 지식재산권 관리현황_요약본'!L119</f>
        <v>유니스특허</v>
      </c>
      <c r="M120" s="392" t="s">
        <v>1731</v>
      </c>
      <c r="N120" s="386" t="s">
        <v>1726</v>
      </c>
      <c r="O120" s="435">
        <v>231962</v>
      </c>
      <c r="P120" s="435">
        <v>50000</v>
      </c>
      <c r="Q120" s="436">
        <f>O120+(P120*1.1)</f>
        <v>286962</v>
      </c>
      <c r="R120" s="392"/>
      <c r="S120" s="386"/>
      <c r="T120" s="435"/>
      <c r="U120" s="435"/>
      <c r="V120" s="436"/>
      <c r="W120" s="392"/>
      <c r="X120" s="386"/>
      <c r="Y120" s="435"/>
      <c r="Z120" s="435"/>
      <c r="AA120" s="436"/>
      <c r="AB120" s="394"/>
    </row>
    <row r="121" spans="1:28" ht="20.100000000000001" customHeight="1">
      <c r="A121" s="380">
        <f>'GST 지식재산권 관리현황_요약본'!A120</f>
        <v>116</v>
      </c>
      <c r="B121" s="380" t="str">
        <f>'GST 지식재산권 관리현황_요약본'!B120</f>
        <v>특허</v>
      </c>
      <c r="C121" s="380" t="str">
        <f>'GST 지식재산권 관리현황_요약본'!C120</f>
        <v>등록</v>
      </c>
      <c r="D121" s="380" t="str">
        <f>'GST 지식재산권 관리현황_요약본'!D120</f>
        <v>국외(미국)</v>
      </c>
      <c r="E121" s="381">
        <f>'GST 지식재산권 관리현황_요약본'!E120</f>
        <v>42381</v>
      </c>
      <c r="F121" s="380" t="str">
        <f>'GST 지식재산권 관리현황_요약본'!F120</f>
        <v>14/993,170</v>
      </c>
      <c r="G121" s="381">
        <f>'GST 지식재산권 관리현황_요약본'!G120</f>
        <v>43221</v>
      </c>
      <c r="H121" s="380">
        <f>'GST 지식재산권 관리현황_요약본'!H120</f>
        <v>9956525</v>
      </c>
      <c r="I121" s="382" t="str">
        <f>'GST 지식재산권 관리현황_요약본'!I120</f>
        <v>통합형 반도체 폐가스 정화장치</v>
      </c>
      <c r="J121" s="381">
        <f>'GST 지식재산권 관리현황_요약본'!J120</f>
        <v>0</v>
      </c>
      <c r="K121" s="382" t="str">
        <f>'GST 지식재산권 관리현황_요약본'!K120</f>
        <v>김덕준, 박상준, 전동근, 이기용, 신현욱, 문규동</v>
      </c>
      <c r="L121" s="388" t="str">
        <f>'GST 지식재산권 관리현황_요약본'!L120</f>
        <v>유니스특허</v>
      </c>
      <c r="M121" s="392"/>
      <c r="N121" s="386"/>
      <c r="O121" s="435"/>
      <c r="P121" s="435"/>
      <c r="Q121" s="436"/>
      <c r="R121" s="392"/>
      <c r="S121" s="386"/>
      <c r="T121" s="435"/>
      <c r="U121" s="435"/>
      <c r="V121" s="436"/>
      <c r="W121" s="392"/>
      <c r="X121" s="386"/>
      <c r="Y121" s="435"/>
      <c r="Z121" s="435"/>
      <c r="AA121" s="436"/>
      <c r="AB121" s="394"/>
    </row>
    <row r="122" spans="1:28" ht="20.100000000000001" customHeight="1">
      <c r="A122" s="458">
        <f>'GST 지식재산권 관리현황_요약본'!A121</f>
        <v>117</v>
      </c>
      <c r="B122" s="458" t="str">
        <f>'GST 지식재산권 관리현황_요약본'!B121</f>
        <v>특허</v>
      </c>
      <c r="C122" s="458" t="str">
        <f>'GST 지식재산권 관리현황_요약본'!C121</f>
        <v>거절</v>
      </c>
      <c r="D122" s="458" t="str">
        <f>'GST 지식재산권 관리현황_요약본'!D121</f>
        <v>국외(중국)</v>
      </c>
      <c r="E122" s="459">
        <f>'GST 지식재산권 관리현황_요약본'!E121</f>
        <v>42383</v>
      </c>
      <c r="F122" s="458" t="str">
        <f>'GST 지식재산권 관리현황_요약본'!F121</f>
        <v>201610023976.X</v>
      </c>
      <c r="G122" s="459">
        <f>'GST 지식재산권 관리현황_요약본'!G121</f>
        <v>0</v>
      </c>
      <c r="H122" s="458">
        <f>'GST 지식재산권 관리현황_요약본'!H121</f>
        <v>0</v>
      </c>
      <c r="I122" s="460" t="str">
        <f>'GST 지식재산권 관리현황_요약본'!I121</f>
        <v>통합형 반도체 폐가스 정화장치 (중국 )</v>
      </c>
      <c r="J122" s="459">
        <f>'GST 지식재산권 관리현황_요약본'!J121</f>
        <v>0</v>
      </c>
      <c r="K122" s="460" t="str">
        <f>'GST 지식재산권 관리현황_요약본'!K121</f>
        <v>김덕준, 박상준, 전동근, 이기용, 신현욱, 문규동</v>
      </c>
      <c r="L122" s="461" t="str">
        <f>'GST 지식재산권 관리현황_요약본'!L121</f>
        <v>유니스특허</v>
      </c>
      <c r="M122" s="462"/>
      <c r="N122" s="458"/>
      <c r="O122" s="463"/>
      <c r="P122" s="463"/>
      <c r="Q122" s="464"/>
      <c r="R122" s="462"/>
      <c r="S122" s="458"/>
      <c r="T122" s="463"/>
      <c r="U122" s="463"/>
      <c r="V122" s="464"/>
      <c r="W122" s="462"/>
      <c r="X122" s="458"/>
      <c r="Y122" s="463"/>
      <c r="Z122" s="463"/>
      <c r="AA122" s="464"/>
      <c r="AB122" s="465"/>
    </row>
    <row r="123" spans="1:28" ht="20.100000000000001" customHeight="1">
      <c r="A123" s="380">
        <f>'GST 지식재산권 관리현황_요약본'!A122</f>
        <v>118</v>
      </c>
      <c r="B123" s="380" t="str">
        <f>'GST 지식재산권 관리현황_요약본'!B122</f>
        <v>특허</v>
      </c>
      <c r="C123" s="380" t="str">
        <f>'GST 지식재산권 관리현황_요약본'!C122</f>
        <v>등록</v>
      </c>
      <c r="D123" s="380" t="str">
        <f>'GST 지식재산권 관리현황_요약본'!D122</f>
        <v>국내</v>
      </c>
      <c r="E123" s="381">
        <f>'GST 지식재산권 관리현황_요약본'!E122</f>
        <v>42515</v>
      </c>
      <c r="F123" s="380" t="str">
        <f>'GST 지식재산권 관리현황_요약본'!F122</f>
        <v>10-2016-0064323</v>
      </c>
      <c r="G123" s="381">
        <f>'GST 지식재산권 관리현황_요약본'!G122</f>
        <v>43236</v>
      </c>
      <c r="H123" s="380" t="str">
        <f>'GST 지식재산권 관리현황_요약본'!H122</f>
        <v>10-1860633</v>
      </c>
      <c r="I123" s="382" t="str">
        <f>'GST 지식재산권 관리현황_요약본'!I122</f>
        <v>플라즈마와 촉매를 적용한 하이브리드 건식 유해가스 처리 시스템 및 이의 운전 방법</v>
      </c>
      <c r="J123" s="381">
        <f>'GST 지식재산권 관리현황_요약본'!J122</f>
        <v>0</v>
      </c>
      <c r="K123" s="382" t="str">
        <f>'GST 지식재산권 관리현황_요약본'!K122</f>
        <v>정종국, 이기용, 모선희, 이은미</v>
      </c>
      <c r="L123" s="388" t="str">
        <f>'GST 지식재산권 관리현황_요약본'!L122</f>
        <v>아이퍼스</v>
      </c>
      <c r="M123" s="392"/>
      <c r="N123" s="386"/>
      <c r="O123" s="435"/>
      <c r="P123" s="435"/>
      <c r="Q123" s="436"/>
      <c r="R123" s="392"/>
      <c r="S123" s="386"/>
      <c r="T123" s="435"/>
      <c r="U123" s="435"/>
      <c r="V123" s="436"/>
      <c r="W123" s="392"/>
      <c r="X123" s="386"/>
      <c r="Y123" s="435"/>
      <c r="Z123" s="435"/>
      <c r="AA123" s="436"/>
      <c r="AB123" s="394"/>
    </row>
    <row r="124" spans="1:28" ht="20.100000000000001" customHeight="1">
      <c r="A124" s="380">
        <f>'GST 지식재산권 관리현황_요약본'!A123</f>
        <v>119</v>
      </c>
      <c r="B124" s="380" t="str">
        <f>'GST 지식재산권 관리현황_요약본'!B123</f>
        <v>특허</v>
      </c>
      <c r="C124" s="380" t="str">
        <f>'GST 지식재산권 관리현황_요약본'!C123</f>
        <v>등록</v>
      </c>
      <c r="D124" s="380" t="str">
        <f>'GST 지식재산권 관리현황_요약본'!D123</f>
        <v>국내</v>
      </c>
      <c r="E124" s="381">
        <f>'GST 지식재산권 관리현황_요약본'!E123</f>
        <v>42670</v>
      </c>
      <c r="F124" s="380" t="str">
        <f>'GST 지식재산권 관리현황_요약본'!F123</f>
        <v>2016-0140736</v>
      </c>
      <c r="G124" s="381">
        <f>'GST 지식재산권 관리현황_요약본'!G123</f>
        <v>42976</v>
      </c>
      <c r="H124" s="380" t="str">
        <f>'GST 지식재산권 관리현황_요약본'!H123</f>
        <v>10-1774710</v>
      </c>
      <c r="I124" s="382" t="str">
        <f>'GST 지식재산권 관리현황_요약본'!I123</f>
        <v>플라즈마와 촉매를 이용한 하이브리드 건식 유해가스 처리 장치 및 이의 운전방법</v>
      </c>
      <c r="J124" s="381">
        <f>'GST 지식재산권 관리현황_요약본'!J123</f>
        <v>0</v>
      </c>
      <c r="K124" s="382" t="str">
        <f>'GST 지식재산권 관리현황_요약본'!K123</f>
        <v>정종국, 이기용, 모선희, 이은미</v>
      </c>
      <c r="L124" s="388" t="str">
        <f>'GST 지식재산권 관리현황_요약본'!L123</f>
        <v>아이퍼스</v>
      </c>
      <c r="M124" s="392"/>
      <c r="N124" s="386"/>
      <c r="O124" s="435"/>
      <c r="P124" s="435"/>
      <c r="Q124" s="436"/>
      <c r="R124" s="392"/>
      <c r="S124" s="386"/>
      <c r="T124" s="435"/>
      <c r="U124" s="435"/>
      <c r="V124" s="436"/>
      <c r="W124" s="392"/>
      <c r="X124" s="386"/>
      <c r="Y124" s="435"/>
      <c r="Z124" s="435"/>
      <c r="AA124" s="436"/>
      <c r="AB124" s="394"/>
    </row>
    <row r="125" spans="1:28" ht="20.100000000000001" customHeight="1">
      <c r="A125" s="380">
        <f>'GST 지식재산권 관리현황_요약본'!A124</f>
        <v>120</v>
      </c>
      <c r="B125" s="380" t="str">
        <f>'GST 지식재산권 관리현황_요약본'!B124</f>
        <v xml:space="preserve">특허 </v>
      </c>
      <c r="C125" s="380" t="str">
        <f>'GST 지식재산권 관리현황_요약본'!C124</f>
        <v>등록</v>
      </c>
      <c r="D125" s="380" t="str">
        <f>'GST 지식재산권 관리현황_요약본'!D124</f>
        <v>국내</v>
      </c>
      <c r="E125" s="381">
        <f>'GST 지식재산권 관리현황_요약본'!E124</f>
        <v>42709</v>
      </c>
      <c r="F125" s="380" t="str">
        <f>'GST 지식재산권 관리현황_요약본'!F124</f>
        <v>10-2016-0164378</v>
      </c>
      <c r="G125" s="381">
        <f>'GST 지식재산권 관리현황_요약본'!G124</f>
        <v>43389</v>
      </c>
      <c r="H125" s="380" t="str">
        <f>'GST 지식재산권 관리현황_요약본'!H124</f>
        <v>10-1910347</v>
      </c>
      <c r="I125" s="382" t="str">
        <f>'GST 지식재산권 관리현황_요약본'!I124</f>
        <v>반도체 제조설비의 고도화 온도제어장치</v>
      </c>
      <c r="J125" s="381">
        <f>'GST 지식재산권 관리현황_요약본'!J124</f>
        <v>0</v>
      </c>
      <c r="K125" s="382" t="str">
        <f>'GST 지식재산권 관리현황_요약본'!K124</f>
        <v>김종배 양승진 허재석 최치원 김제민 김형관 최용호</v>
      </c>
      <c r="L125" s="388" t="str">
        <f>'GST 지식재산권 관리현황_요약본'!L124</f>
        <v>명문(명륜)</v>
      </c>
      <c r="M125" s="392"/>
      <c r="N125" s="386"/>
      <c r="O125" s="435"/>
      <c r="P125" s="435"/>
      <c r="Q125" s="436"/>
      <c r="R125" s="392"/>
      <c r="S125" s="386"/>
      <c r="T125" s="435"/>
      <c r="U125" s="435"/>
      <c r="V125" s="436"/>
      <c r="W125" s="392"/>
      <c r="X125" s="386"/>
      <c r="Y125" s="435"/>
      <c r="Z125" s="435"/>
      <c r="AA125" s="436"/>
      <c r="AB125" s="394"/>
    </row>
    <row r="126" spans="1:28" ht="20.100000000000001" customHeight="1">
      <c r="A126" s="380">
        <f>'GST 지식재산권 관리현황_요약본'!A125</f>
        <v>121</v>
      </c>
      <c r="B126" s="380" t="str">
        <f>'GST 지식재산권 관리현황_요약본'!B125</f>
        <v>특허</v>
      </c>
      <c r="C126" s="380" t="str">
        <f>'GST 지식재산권 관리현황_요약본'!C125</f>
        <v>등록</v>
      </c>
      <c r="D126" s="380" t="str">
        <f>'GST 지식재산권 관리현황_요약본'!D125</f>
        <v>국내</v>
      </c>
      <c r="E126" s="381">
        <f>'GST 지식재산권 관리현황_요약본'!E125</f>
        <v>42870</v>
      </c>
      <c r="F126" s="380" t="str">
        <f>'GST 지식재산권 관리현황_요약본'!F125</f>
        <v>10-2017-0059766</v>
      </c>
      <c r="G126" s="381">
        <f>'GST 지식재산권 관리현황_요약본'!G125</f>
        <v>43537</v>
      </c>
      <c r="H126" s="380" t="str">
        <f>'GST 지식재산권 관리현황_요약본'!H125</f>
        <v>10-1959868</v>
      </c>
      <c r="I126" s="382" t="str">
        <f>'GST 지식재산권 관리현황_요약본'!I125</f>
        <v>열전소자모듈의 열교환기</v>
      </c>
      <c r="J126" s="381">
        <f>'GST 지식재산권 관리현황_요약본'!J125</f>
        <v>0</v>
      </c>
      <c r="K126" s="382" t="str">
        <f>'GST 지식재산권 관리현황_요약본'!K125</f>
        <v>안세훈, 김병호, 김성완</v>
      </c>
      <c r="L126" s="388" t="str">
        <f>'GST 지식재산권 관리현황_요약본'!L125</f>
        <v>명문(명륜)</v>
      </c>
      <c r="M126" s="392"/>
      <c r="N126" s="386"/>
      <c r="O126" s="435"/>
      <c r="P126" s="435"/>
      <c r="Q126" s="436"/>
      <c r="R126" s="392"/>
      <c r="S126" s="386"/>
      <c r="T126" s="435"/>
      <c r="U126" s="435"/>
      <c r="V126" s="436"/>
      <c r="W126" s="392"/>
      <c r="X126" s="386"/>
      <c r="Y126" s="435"/>
      <c r="Z126" s="435"/>
      <c r="AA126" s="436"/>
      <c r="AB126" s="393"/>
    </row>
    <row r="127" spans="1:28" ht="20.100000000000001" customHeight="1">
      <c r="A127" s="380">
        <f>'GST 지식재산권 관리현황_요약본'!A126</f>
        <v>122</v>
      </c>
      <c r="B127" s="380" t="str">
        <f>'GST 지식재산권 관리현황_요약본'!B126</f>
        <v>특허</v>
      </c>
      <c r="C127" s="380" t="str">
        <f>'GST 지식재산권 관리현황_요약본'!C126</f>
        <v>등록</v>
      </c>
      <c r="D127" s="380" t="str">
        <f>'GST 지식재산권 관리현황_요약본'!D126</f>
        <v>국내</v>
      </c>
      <c r="E127" s="381">
        <f>'GST 지식재산권 관리현황_요약본'!E126</f>
        <v>42870</v>
      </c>
      <c r="F127" s="380" t="str">
        <f>'GST 지식재산권 관리현황_요약본'!F126</f>
        <v>10-2017-0059767</v>
      </c>
      <c r="G127" s="381">
        <f>'GST 지식재산권 관리현황_요약본'!G126</f>
        <v>43537</v>
      </c>
      <c r="H127" s="380" t="str">
        <f>'GST 지식재산권 관리현황_요약본'!H126</f>
        <v>10-1959874</v>
      </c>
      <c r="I127" s="382" t="str">
        <f>'GST 지식재산권 관리현황_요약본'!I126</f>
        <v>온도제어모듈의 응축방지시스템</v>
      </c>
      <c r="J127" s="381">
        <f>'GST 지식재산권 관리현황_요약본'!J126</f>
        <v>0</v>
      </c>
      <c r="K127" s="382" t="str">
        <f>'GST 지식재산권 관리현황_요약본'!K126</f>
        <v>안세훈, 김병호, 김성완</v>
      </c>
      <c r="L127" s="388" t="str">
        <f>'GST 지식재산권 관리현황_요약본'!L126</f>
        <v>명문(명륜)</v>
      </c>
      <c r="M127" s="392"/>
      <c r="N127" s="386"/>
      <c r="O127" s="435"/>
      <c r="P127" s="435"/>
      <c r="Q127" s="436"/>
      <c r="R127" s="392"/>
      <c r="S127" s="386"/>
      <c r="T127" s="435"/>
      <c r="U127" s="435"/>
      <c r="V127" s="436"/>
      <c r="W127" s="392"/>
      <c r="X127" s="386"/>
      <c r="Y127" s="435"/>
      <c r="Z127" s="435"/>
      <c r="AA127" s="436"/>
      <c r="AB127" s="393"/>
    </row>
    <row r="128" spans="1:28" ht="20.100000000000001" customHeight="1">
      <c r="A128" s="380">
        <f>'GST 지식재산권 관리현황_요약본'!A127</f>
        <v>123</v>
      </c>
      <c r="B128" s="380" t="str">
        <f>'GST 지식재산권 관리현황_요약본'!B127</f>
        <v xml:space="preserve">특허 </v>
      </c>
      <c r="C128" s="380" t="str">
        <f>'GST 지식재산권 관리현황_요약본'!C127</f>
        <v>등록</v>
      </c>
      <c r="D128" s="380" t="str">
        <f>'GST 지식재산권 관리현황_요약본'!D127</f>
        <v>미국</v>
      </c>
      <c r="E128" s="381">
        <f>'GST 지식재산권 관리현황_요약본'!E127</f>
        <v>43070</v>
      </c>
      <c r="F128" s="380" t="str">
        <f>'GST 지식재산권 관리현황_요약본'!F127</f>
        <v>15/828,655</v>
      </c>
      <c r="G128" s="381">
        <f>'GST 지식재산권 관리현황_요약본'!G127</f>
        <v>44005</v>
      </c>
      <c r="H128" s="380">
        <f>'GST 지식재산권 관리현황_요약본'!H127</f>
        <v>10692748</v>
      </c>
      <c r="I128" s="382" t="str">
        <f>'GST 지식재산권 관리현황_요약본'!I127</f>
        <v>반도체 제조설비의 고도화 온도제어장치</v>
      </c>
      <c r="J128" s="381">
        <f>'GST 지식재산권 관리현황_요약본'!J127</f>
        <v>0</v>
      </c>
      <c r="K128" s="382" t="str">
        <f>'GST 지식재산권 관리현황_요약본'!K127</f>
        <v>김종배 양승진 허재석 최치원 김제민 김형관 최용호</v>
      </c>
      <c r="L128" s="388" t="str">
        <f>'GST 지식재산권 관리현황_요약본'!L127</f>
        <v>명문(명륜)</v>
      </c>
      <c r="M128" s="392" t="s">
        <v>1729</v>
      </c>
      <c r="N128" s="386" t="s">
        <v>1726</v>
      </c>
      <c r="O128" s="435">
        <f>3183250-446818</f>
        <v>2736432</v>
      </c>
      <c r="P128" s="435">
        <v>1200000</v>
      </c>
      <c r="Q128" s="436">
        <f>O128+(P128*1.1)</f>
        <v>4056432</v>
      </c>
      <c r="R128" s="392"/>
      <c r="S128" s="386"/>
      <c r="T128" s="435"/>
      <c r="U128" s="435"/>
      <c r="V128" s="436"/>
      <c r="W128" s="392"/>
      <c r="X128" s="386"/>
      <c r="Y128" s="435"/>
      <c r="Z128" s="435"/>
      <c r="AA128" s="436"/>
      <c r="AB128" s="394"/>
    </row>
    <row r="129" spans="1:28" ht="20.100000000000001" customHeight="1">
      <c r="A129" s="380">
        <f>'GST 지식재산권 관리현황_요약본'!A128</f>
        <v>124</v>
      </c>
      <c r="B129" s="380" t="str">
        <f>'GST 지식재산권 관리현황_요약본'!B128</f>
        <v xml:space="preserve">특허 </v>
      </c>
      <c r="C129" s="380" t="str">
        <f>'GST 지식재산권 관리현황_요약본'!C128</f>
        <v>등록</v>
      </c>
      <c r="D129" s="380" t="str">
        <f>'GST 지식재산권 관리현황_요약본'!D128</f>
        <v>일본</v>
      </c>
      <c r="E129" s="381">
        <f>'GST 지식재산권 관리현황_요약본'!E128</f>
        <v>43068</v>
      </c>
      <c r="F129" s="380" t="str">
        <f>'GST 지식재산권 관리현황_요약본'!F128</f>
        <v>2017-228684</v>
      </c>
      <c r="G129" s="381">
        <f>'GST 지식재산권 관리현황_요약본'!G128</f>
        <v>43644</v>
      </c>
      <c r="H129" s="380">
        <f>'GST 지식재산권 관리현황_요약본'!H128</f>
        <v>6546253</v>
      </c>
      <c r="I129" s="382" t="str">
        <f>'GST 지식재산권 관리현황_요약본'!I128</f>
        <v>반도체 제조설비의 고도화 온도제어장치</v>
      </c>
      <c r="J129" s="381">
        <f>'GST 지식재산권 관리현황_요약본'!J128</f>
        <v>0</v>
      </c>
      <c r="K129" s="382" t="str">
        <f>'GST 지식재산권 관리현황_요약본'!K128</f>
        <v>김종배 양승진 허재석 최치원 김제민 김형관 최용호</v>
      </c>
      <c r="L129" s="388" t="str">
        <f>'GST 지식재산권 관리현황_요약본'!L128</f>
        <v>명문(명륜)</v>
      </c>
      <c r="M129" s="392"/>
      <c r="N129" s="386"/>
      <c r="O129" s="435"/>
      <c r="P129" s="435"/>
      <c r="Q129" s="436"/>
      <c r="R129" s="392"/>
      <c r="S129" s="386"/>
      <c r="T129" s="435"/>
      <c r="U129" s="435"/>
      <c r="V129" s="436"/>
      <c r="W129" s="392"/>
      <c r="X129" s="386"/>
      <c r="Y129" s="435"/>
      <c r="Z129" s="435"/>
      <c r="AA129" s="436"/>
      <c r="AB129" s="394"/>
    </row>
    <row r="130" spans="1:28" ht="20.100000000000001" customHeight="1">
      <c r="A130" s="380">
        <f>'GST 지식재산권 관리현황_요약본'!A129</f>
        <v>125</v>
      </c>
      <c r="B130" s="380" t="str">
        <f>'GST 지식재산권 관리현황_요약본'!B129</f>
        <v xml:space="preserve">특허 </v>
      </c>
      <c r="C130" s="380" t="s">
        <v>1787</v>
      </c>
      <c r="D130" s="380" t="str">
        <f>'GST 지식재산권 관리현황_요약본'!D129</f>
        <v>중국</v>
      </c>
      <c r="E130" s="381">
        <f>'GST 지식재산권 관리현황_요약본'!E129</f>
        <v>42999</v>
      </c>
      <c r="F130" s="380" t="str">
        <f>'GST 지식재산권 관리현황_요약본'!F129</f>
        <v>2017-10-858160.3</v>
      </c>
      <c r="G130" s="381">
        <f>'GST 지식재산권 관리현황_요약본'!G129</f>
        <v>0</v>
      </c>
      <c r="H130" s="380">
        <f>'GST 지식재산권 관리현황_요약본'!H129</f>
        <v>0</v>
      </c>
      <c r="I130" s="382" t="str">
        <f>'GST 지식재산권 관리현황_요약본'!I129</f>
        <v>반도체 제조설비의 고도화 온도제어장치</v>
      </c>
      <c r="J130" s="381">
        <f>'GST 지식재산권 관리현황_요약본'!J129</f>
        <v>0</v>
      </c>
      <c r="K130" s="382" t="str">
        <f>'GST 지식재산권 관리현황_요약본'!K129</f>
        <v>김종배 양승진 허재석 최치원 김제민 김형관 최용호</v>
      </c>
      <c r="L130" s="388" t="str">
        <f>'GST 지식재산권 관리현황_요약본'!L129</f>
        <v>명문(명륜)</v>
      </c>
      <c r="M130" s="392"/>
      <c r="N130" s="386"/>
      <c r="O130" s="435"/>
      <c r="P130" s="435"/>
      <c r="Q130" s="436"/>
      <c r="R130" s="392"/>
      <c r="S130" s="386"/>
      <c r="T130" s="435"/>
      <c r="U130" s="435"/>
      <c r="V130" s="436"/>
      <c r="W130" s="392"/>
      <c r="X130" s="386"/>
      <c r="Y130" s="435"/>
      <c r="Z130" s="435"/>
      <c r="AA130" s="436"/>
      <c r="AB130" s="394"/>
    </row>
    <row r="131" spans="1:28" ht="20.100000000000001" customHeight="1">
      <c r="A131" s="380">
        <f>'GST 지식재산권 관리현황_요약본'!A130</f>
        <v>126</v>
      </c>
      <c r="B131" s="380" t="str">
        <f>'GST 지식재산권 관리현황_요약본'!B130</f>
        <v xml:space="preserve">특허 </v>
      </c>
      <c r="C131" s="380" t="str">
        <f>'GST 지식재산권 관리현황_요약본'!C130</f>
        <v>등록</v>
      </c>
      <c r="D131" s="380" t="str">
        <f>'GST 지식재산권 관리현황_요약본'!D130</f>
        <v>대만</v>
      </c>
      <c r="E131" s="381">
        <f>'GST 지식재산권 관리현황_요약본'!E130</f>
        <v>43024</v>
      </c>
      <c r="F131" s="380" t="str">
        <f>'GST 지식재산권 관리현황_요약본'!F130</f>
        <v>10-61353173</v>
      </c>
      <c r="G131" s="381">
        <f>'GST 지식재산권 관리현황_요약본'!G130</f>
        <v>43525</v>
      </c>
      <c r="H131" s="380" t="str">
        <f>'GST 지식재산권 관리현황_요약본'!H130</f>
        <v>I652756</v>
      </c>
      <c r="I131" s="382" t="str">
        <f>'GST 지식재산권 관리현황_요약본'!I130</f>
        <v>반도체 제조설비의 고도화 온도제어장치</v>
      </c>
      <c r="J131" s="381">
        <f>'GST 지식재산권 관리현황_요약본'!J130</f>
        <v>0</v>
      </c>
      <c r="K131" s="382" t="str">
        <f>'GST 지식재산권 관리현황_요약본'!K130</f>
        <v>김종배 양승진 허재석 최치원 김제민 김형관 최용호</v>
      </c>
      <c r="L131" s="388" t="str">
        <f>'GST 지식재산권 관리현황_요약본'!L130</f>
        <v>명문(명륜)</v>
      </c>
      <c r="M131" s="392" t="s">
        <v>1678</v>
      </c>
      <c r="N131" s="386" t="s">
        <v>1679</v>
      </c>
      <c r="O131" s="435">
        <v>304525</v>
      </c>
      <c r="P131" s="435">
        <v>50000</v>
      </c>
      <c r="Q131" s="436">
        <f>O131+(P131*1.1)</f>
        <v>359525</v>
      </c>
      <c r="R131" s="392"/>
      <c r="S131" s="386"/>
      <c r="T131" s="435"/>
      <c r="U131" s="435"/>
      <c r="V131" s="436"/>
      <c r="W131" s="392"/>
      <c r="X131" s="386"/>
      <c r="Y131" s="435"/>
      <c r="Z131" s="435"/>
      <c r="AA131" s="436"/>
      <c r="AB131" s="394"/>
    </row>
    <row r="132" spans="1:28" ht="20.100000000000001" customHeight="1">
      <c r="A132" s="405">
        <f>'GST 지식재산권 관리현황_요약본'!A131</f>
        <v>127</v>
      </c>
      <c r="B132" s="405" t="str">
        <f>'GST 지식재산권 관리현황_요약본'!B131</f>
        <v>특허</v>
      </c>
      <c r="C132" s="405" t="str">
        <f>'GST 지식재산권 관리현황_요약본'!C131</f>
        <v>포기</v>
      </c>
      <c r="D132" s="405" t="str">
        <f>'GST 지식재산권 관리현황_요약본'!D131</f>
        <v>국내</v>
      </c>
      <c r="E132" s="406">
        <f>'GST 지식재산권 관리현황_요약본'!E131</f>
        <v>43063</v>
      </c>
      <c r="F132" s="405" t="str">
        <f>'GST 지식재산권 관리현황_요약본'!F131</f>
        <v>10-2017-0158466</v>
      </c>
      <c r="G132" s="406">
        <f>'GST 지식재산권 관리현황_요약본'!G131</f>
        <v>0</v>
      </c>
      <c r="H132" s="405">
        <f>'GST 지식재산권 관리현황_요약본'!H131</f>
        <v>0</v>
      </c>
      <c r="I132" s="407" t="str">
        <f>'GST 지식재산권 관리현황_요약본'!I131</f>
        <v>플라즈마 및 유전가열 촉매 기반의 유해가스 처리 시스템</v>
      </c>
      <c r="J132" s="406">
        <f>'GST 지식재산권 관리현황_요약본'!J131</f>
        <v>0</v>
      </c>
      <c r="K132" s="407" t="str">
        <f>'GST 지식재산권 관리현황_요약본'!K131</f>
        <v>정종국, 강연석, 정창구, 김영민, 이은미</v>
      </c>
      <c r="L132" s="408" t="str">
        <f>'GST 지식재산권 관리현황_요약본'!L131</f>
        <v>아이퍼스</v>
      </c>
      <c r="M132" s="409"/>
      <c r="N132" s="405"/>
      <c r="O132" s="445"/>
      <c r="P132" s="445"/>
      <c r="Q132" s="446"/>
      <c r="R132" s="409"/>
      <c r="S132" s="405"/>
      <c r="T132" s="445"/>
      <c r="U132" s="445"/>
      <c r="V132" s="446"/>
      <c r="W132" s="409"/>
      <c r="X132" s="405"/>
      <c r="Y132" s="445"/>
      <c r="Z132" s="445"/>
      <c r="AA132" s="446"/>
      <c r="AB132" s="411"/>
    </row>
    <row r="133" spans="1:28" ht="20.100000000000001" customHeight="1">
      <c r="A133" s="380">
        <f>'GST 지식재산권 관리현황_요약본'!A132</f>
        <v>128</v>
      </c>
      <c r="B133" s="380" t="str">
        <f>'GST 지식재산권 관리현황_요약본'!B132</f>
        <v>특허</v>
      </c>
      <c r="C133" s="380" t="str">
        <f>'GST 지식재산권 관리현황_요약본'!C132</f>
        <v>등록</v>
      </c>
      <c r="D133" s="380" t="str">
        <f>'GST 지식재산권 관리현황_요약본'!D132</f>
        <v>국내</v>
      </c>
      <c r="E133" s="381">
        <f>'GST 지식재산권 관리현황_요약본'!E132</f>
        <v>43266</v>
      </c>
      <c r="F133" s="380" t="str">
        <f>'GST 지식재산권 관리현황_요약본'!F132</f>
        <v>10-2018-0068560</v>
      </c>
      <c r="G133" s="381">
        <f>'GST 지식재산권 관리현황_요약본'!G132</f>
        <v>43759</v>
      </c>
      <c r="H133" s="380" t="str">
        <f>'GST 지식재산권 관리현황_요약본'!H132</f>
        <v>10-2036697</v>
      </c>
      <c r="I133" s="382" t="str">
        <f>'GST 지식재산권 관리현황_요약본'!I132</f>
        <v>입자를 포함하는 유체의 흐름을 제어하기 위한 매니폴드를 포함하는 미모 시스템</v>
      </c>
      <c r="J133" s="381">
        <f>'GST 지식재산권 관리현황_요약본'!J132</f>
        <v>0</v>
      </c>
      <c r="K133" s="382" t="str">
        <f>'GST 지식재산권 관리현황_요약본'!K132</f>
        <v>최익성</v>
      </c>
      <c r="L133" s="388" t="str">
        <f>'GST 지식재산권 관리현황_요약본'!L132</f>
        <v>명문</v>
      </c>
      <c r="M133" s="392"/>
      <c r="N133" s="386"/>
      <c r="O133" s="435"/>
      <c r="P133" s="435"/>
      <c r="Q133" s="436"/>
      <c r="R133" s="392"/>
      <c r="S133" s="386"/>
      <c r="T133" s="435"/>
      <c r="U133" s="435"/>
      <c r="V133" s="436"/>
      <c r="W133" s="392"/>
      <c r="X133" s="386"/>
      <c r="Y133" s="435"/>
      <c r="Z133" s="435"/>
      <c r="AA133" s="436"/>
      <c r="AB133" s="394"/>
    </row>
    <row r="134" spans="1:28" ht="20.100000000000001" customHeight="1">
      <c r="A134" s="380">
        <f>'GST 지식재산권 관리현황_요약본'!A133</f>
        <v>129</v>
      </c>
      <c r="B134" s="380" t="str">
        <f>'GST 지식재산권 관리현황_요약본'!B133</f>
        <v>특허</v>
      </c>
      <c r="C134" s="380" t="str">
        <f>'GST 지식재산권 관리현황_요약본'!C133</f>
        <v>거절</v>
      </c>
      <c r="D134" s="380" t="str">
        <f>'GST 지식재산권 관리현황_요약본'!D133</f>
        <v>국내</v>
      </c>
      <c r="E134" s="381">
        <f>'GST 지식재산권 관리현황_요약본'!E133</f>
        <v>43334</v>
      </c>
      <c r="F134" s="380" t="str">
        <f>'GST 지식재산권 관리현황_요약본'!F133</f>
        <v>10-2018-0098052</v>
      </c>
      <c r="G134" s="381">
        <f>'GST 지식재산권 관리현황_요약본'!G133</f>
        <v>0</v>
      </c>
      <c r="H134" s="380">
        <f>'GST 지식재산권 관리현황_요약본'!H133</f>
        <v>0</v>
      </c>
      <c r="I134" s="382" t="str">
        <f>'GST 지식재산권 관리현황_요약본'!I133</f>
        <v>풀브릿지 부스트 컨버터를 활용한 능동형 PFC가 적용된 컨버터 시스템</v>
      </c>
      <c r="J134" s="381">
        <f>'GST 지식재산권 관리현황_요약본'!J133</f>
        <v>0</v>
      </c>
      <c r="K134" s="382" t="str">
        <f>'GST 지식재산권 관리현황_요약본'!K133</f>
        <v>조은석, 이현진, 김기범</v>
      </c>
      <c r="L134" s="388" t="str">
        <f>'GST 지식재산권 관리현황_요약본'!L133</f>
        <v>유니스특허</v>
      </c>
      <c r="M134" s="392"/>
      <c r="N134" s="386"/>
      <c r="O134" s="435"/>
      <c r="P134" s="435"/>
      <c r="Q134" s="436"/>
      <c r="R134" s="392"/>
      <c r="S134" s="386"/>
      <c r="T134" s="435"/>
      <c r="U134" s="435"/>
      <c r="V134" s="436"/>
      <c r="W134" s="392"/>
      <c r="X134" s="386"/>
      <c r="Y134" s="435"/>
      <c r="Z134" s="435"/>
      <c r="AA134" s="436"/>
      <c r="AB134" s="394"/>
    </row>
    <row r="135" spans="1:28" ht="20.100000000000001" customHeight="1">
      <c r="A135" s="380">
        <f>'GST 지식재산권 관리현황_요약본'!A134</f>
        <v>130</v>
      </c>
      <c r="B135" s="380" t="str">
        <f>'GST 지식재산권 관리현황_요약본'!B134</f>
        <v>특허</v>
      </c>
      <c r="C135" s="380" t="str">
        <f>'GST 지식재산권 관리현황_요약본'!C134</f>
        <v>등록</v>
      </c>
      <c r="D135" s="380" t="str">
        <f>'GST 지식재산권 관리현황_요약본'!D134</f>
        <v>국내</v>
      </c>
      <c r="E135" s="381">
        <f>'GST 지식재산권 관리현황_요약본'!E134</f>
        <v>43334</v>
      </c>
      <c r="F135" s="380" t="str">
        <f>'GST 지식재산권 관리현황_요약본'!F134</f>
        <v>10-2018-0098053</v>
      </c>
      <c r="G135" s="381">
        <f>'GST 지식재산권 관리현황_요약본'!G134</f>
        <v>44090</v>
      </c>
      <c r="H135" s="380" t="str">
        <f>'GST 지식재산권 관리현황_요약본'!H134</f>
        <v>10-2158616</v>
      </c>
      <c r="I135" s="382" t="str">
        <f>'GST 지식재산권 관리현황_요약본'!I134</f>
        <v>능동형 PFC가 적용된 출력극성 가변형 벅컨버터 시스템 및 그 제어 방법</v>
      </c>
      <c r="J135" s="381">
        <f>'GST 지식재산권 관리현황_요약본'!J134</f>
        <v>0</v>
      </c>
      <c r="K135" s="382" t="str">
        <f>'GST 지식재산권 관리현황_요약본'!K134</f>
        <v>조은석, 이현진, 김기범</v>
      </c>
      <c r="L135" s="388" t="str">
        <f>'GST 지식재산권 관리현황_요약본'!L134</f>
        <v>유니스특허</v>
      </c>
      <c r="M135" s="392" t="s">
        <v>1729</v>
      </c>
      <c r="N135" s="386" t="s">
        <v>1726</v>
      </c>
      <c r="O135" s="435">
        <v>204300</v>
      </c>
      <c r="P135" s="435">
        <v>1200000</v>
      </c>
      <c r="Q135" s="436">
        <f>O135+(P135*1.1)</f>
        <v>1524300</v>
      </c>
      <c r="R135" s="392"/>
      <c r="S135" s="386"/>
      <c r="T135" s="435"/>
      <c r="U135" s="435"/>
      <c r="V135" s="436"/>
      <c r="W135" s="392"/>
      <c r="X135" s="386"/>
      <c r="Y135" s="435"/>
      <c r="Z135" s="435"/>
      <c r="AA135" s="436"/>
      <c r="AB135" s="394"/>
    </row>
    <row r="136" spans="1:28" ht="20.100000000000001" customHeight="1">
      <c r="A136" s="380">
        <f>'GST 지식재산권 관리현황_요약본'!A135</f>
        <v>131</v>
      </c>
      <c r="B136" s="380" t="str">
        <f>'GST 지식재산권 관리현황_요약본'!B135</f>
        <v>특허</v>
      </c>
      <c r="C136" s="380" t="str">
        <f>'GST 지식재산권 관리현황_요약본'!C135</f>
        <v>등록</v>
      </c>
      <c r="D136" s="380" t="str">
        <f>'GST 지식재산권 관리현황_요약본'!D135</f>
        <v>국내</v>
      </c>
      <c r="E136" s="381">
        <f>'GST 지식재산권 관리현황_요약본'!E135</f>
        <v>43343</v>
      </c>
      <c r="F136" s="380" t="str">
        <f>'GST 지식재산권 관리현황_요약본'!F135</f>
        <v>10-2018-0103408</v>
      </c>
      <c r="G136" s="381">
        <f>'GST 지식재산권 관리현황_요약본'!G135</f>
        <v>43902</v>
      </c>
      <c r="H136" s="380" t="str">
        <f>'GST 지식재산권 관리현황_요약본'!H135</f>
        <v>10-2090873</v>
      </c>
      <c r="I136" s="382" t="str">
        <f>'GST 지식재산권 관리현황_요약본'!I135</f>
        <v>흡착제를 이용하여 폐가스에 포함된 질소산화물을 제거하는 장치 및 방법</v>
      </c>
      <c r="J136" s="381">
        <f>'GST 지식재산권 관리현황_요약본'!J135</f>
        <v>0</v>
      </c>
      <c r="K136" s="382" t="str">
        <f>'GST 지식재산권 관리현황_요약본'!K135</f>
        <v>정종국, 오주형, 이은미, 채명기</v>
      </c>
      <c r="L136" s="388" t="str">
        <f>'GST 지식재산권 관리현황_요약본'!L135</f>
        <v>아이퍼스</v>
      </c>
      <c r="M136" s="392" t="s">
        <v>1675</v>
      </c>
      <c r="N136" s="386" t="s">
        <v>1674</v>
      </c>
      <c r="O136" s="435">
        <v>4000</v>
      </c>
      <c r="P136" s="435">
        <v>120000</v>
      </c>
      <c r="Q136" s="436">
        <f>O136+(P136*1.1)</f>
        <v>136000</v>
      </c>
      <c r="R136" s="392" t="s">
        <v>1689</v>
      </c>
      <c r="S136" s="386" t="s">
        <v>1690</v>
      </c>
      <c r="T136" s="435">
        <v>72000</v>
      </c>
      <c r="U136" s="435">
        <v>1200000</v>
      </c>
      <c r="V136" s="436">
        <f>T136+(U136*1.1)</f>
        <v>1392000</v>
      </c>
      <c r="W136" s="392"/>
      <c r="X136" s="386"/>
      <c r="Y136" s="435"/>
      <c r="Z136" s="435"/>
      <c r="AA136" s="436"/>
      <c r="AB136" s="394"/>
    </row>
    <row r="137" spans="1:28" ht="20.100000000000001" customHeight="1">
      <c r="A137" s="380">
        <f>'GST 지식재산권 관리현황_요약본'!A136</f>
        <v>132</v>
      </c>
      <c r="B137" s="380" t="str">
        <f>'GST 지식재산권 관리현황_요약본'!B136</f>
        <v>특허</v>
      </c>
      <c r="C137" s="380" t="str">
        <f>'GST 지식재산권 관리현황_요약본'!C136</f>
        <v>등록</v>
      </c>
      <c r="D137" s="380" t="str">
        <f>'GST 지식재산권 관리현황_요약본'!D136</f>
        <v>국내</v>
      </c>
      <c r="E137" s="381">
        <f>'GST 지식재산권 관리현황_요약본'!E136</f>
        <v>43343</v>
      </c>
      <c r="F137" s="380" t="str">
        <f>'GST 지식재산권 관리현황_요약본'!F136</f>
        <v>10-2018-0103409</v>
      </c>
      <c r="G137" s="381">
        <f>'GST 지식재산권 관리현황_요약본'!G136</f>
        <v>44165</v>
      </c>
      <c r="H137" s="380" t="str">
        <f>'GST 지식재산권 관리현황_요약본'!H136</f>
        <v>10-2187036</v>
      </c>
      <c r="I137" s="382" t="str">
        <f>'GST 지식재산권 관리현황_요약본'!I136</f>
        <v>흡착 ROTOR와 산화촉매를 이용한 모듈화 VOCs 제거 시스템 및 그 방법</v>
      </c>
      <c r="J137" s="381">
        <f>'GST 지식재산권 관리현황_요약본'!J136</f>
        <v>0</v>
      </c>
      <c r="K137" s="382" t="str">
        <f>'GST 지식재산권 관리현황_요약본'!K136</f>
        <v>정종국, 오현석, 오주형</v>
      </c>
      <c r="L137" s="388" t="str">
        <f>'GST 지식재산권 관리현황_요약본'!L136</f>
        <v>아이퍼스</v>
      </c>
      <c r="M137" s="392" t="s">
        <v>1721</v>
      </c>
      <c r="N137" s="386" t="s">
        <v>1720</v>
      </c>
      <c r="O137" s="435">
        <v>4000</v>
      </c>
      <c r="P137" s="435">
        <v>120000</v>
      </c>
      <c r="Q137" s="436">
        <f>O137+(P137*1.1)</f>
        <v>136000</v>
      </c>
      <c r="R137" s="392" t="s">
        <v>1763</v>
      </c>
      <c r="S137" s="386" t="s">
        <v>1761</v>
      </c>
      <c r="T137" s="435">
        <v>36900</v>
      </c>
      <c r="U137" s="435">
        <v>1200000</v>
      </c>
      <c r="V137" s="436">
        <f>T137+(U137*1.1)</f>
        <v>1356900</v>
      </c>
      <c r="W137" s="392"/>
      <c r="X137" s="386"/>
      <c r="Y137" s="435"/>
      <c r="Z137" s="435"/>
      <c r="AA137" s="436"/>
      <c r="AB137" s="394"/>
    </row>
    <row r="138" spans="1:28" ht="20.100000000000001" customHeight="1">
      <c r="A138" s="380">
        <f>'GST 지식재산권 관리현황_요약본'!A137</f>
        <v>133</v>
      </c>
      <c r="B138" s="380" t="str">
        <f>'GST 지식재산권 관리현황_요약본'!B137</f>
        <v>특허</v>
      </c>
      <c r="C138" s="380" t="str">
        <f>'GST 지식재산권 관리현황_요약본'!C137</f>
        <v>등록</v>
      </c>
      <c r="D138" s="380" t="str">
        <f>'GST 지식재산권 관리현황_요약본'!D137</f>
        <v>국내</v>
      </c>
      <c r="E138" s="381">
        <f>'GST 지식재산권 관리현황_요약본'!E137</f>
        <v>43360</v>
      </c>
      <c r="F138" s="380" t="str">
        <f>'GST 지식재산권 관리현황_요약본'!F137</f>
        <v>10-2018-0110866</v>
      </c>
      <c r="G138" s="381">
        <f>'GST 지식재산권 관리현황_요약본'!G137</f>
        <v>44119</v>
      </c>
      <c r="H138" s="380" t="str">
        <f>'GST 지식재산권 관리현황_요약본'!H137</f>
        <v>10-2168514</v>
      </c>
      <c r="I138" s="382" t="str">
        <f>'GST 지식재산권 관리현황_요약본'!I137</f>
        <v>돌입전류 방지기능을 가진 3상 전파정류장치</v>
      </c>
      <c r="J138" s="381">
        <f>'GST 지식재산권 관리현황_요약본'!J137</f>
        <v>0</v>
      </c>
      <c r="K138" s="382" t="str">
        <f>'GST 지식재산권 관리현황_요약본'!K137</f>
        <v>이현진, 조은석, 김기범</v>
      </c>
      <c r="L138" s="388" t="str">
        <f>'GST 지식재산권 관리현황_요약본'!L137</f>
        <v>유니스특허</v>
      </c>
      <c r="M138" s="392" t="s">
        <v>1738</v>
      </c>
      <c r="N138" s="386" t="s">
        <v>1739</v>
      </c>
      <c r="O138" s="435">
        <v>36900</v>
      </c>
      <c r="P138" s="435">
        <v>1200000</v>
      </c>
      <c r="Q138" s="436">
        <f>O138+(P138*1.1)</f>
        <v>1356900</v>
      </c>
      <c r="R138" s="392"/>
      <c r="S138" s="386"/>
      <c r="T138" s="435"/>
      <c r="U138" s="435"/>
      <c r="V138" s="436"/>
      <c r="W138" s="392"/>
      <c r="X138" s="386"/>
      <c r="Y138" s="435"/>
      <c r="Z138" s="435"/>
      <c r="AA138" s="436"/>
      <c r="AB138" s="394"/>
    </row>
    <row r="139" spans="1:28" ht="20.100000000000001" customHeight="1">
      <c r="A139" s="405">
        <f>'GST 지식재산권 관리현황_요약본'!A138</f>
        <v>134</v>
      </c>
      <c r="B139" s="405" t="str">
        <f>'GST 지식재산권 관리현황_요약본'!B138</f>
        <v>특허</v>
      </c>
      <c r="C139" s="405" t="str">
        <f>'GST 지식재산권 관리현황_요약본'!C138</f>
        <v>포기</v>
      </c>
      <c r="D139" s="405" t="str">
        <f>'GST 지식재산권 관리현황_요약본'!D138</f>
        <v>국외(PCT)</v>
      </c>
      <c r="E139" s="406">
        <f>'GST 지식재산권 관리현황_요약본'!E138</f>
        <v>43389</v>
      </c>
      <c r="F139" s="405" t="str">
        <f>'GST 지식재산권 관리현황_요약본'!F138</f>
        <v>PCT/KR2018/012204</v>
      </c>
      <c r="G139" s="406">
        <f>'GST 지식재산권 관리현황_요약본'!G138</f>
        <v>0</v>
      </c>
      <c r="H139" s="405">
        <f>'GST 지식재산권 관리현황_요약본'!H138</f>
        <v>0</v>
      </c>
      <c r="I139" s="407" t="str">
        <f>'GST 지식재산권 관리현황_요약본'!I138</f>
        <v>플라즈마 및 유전가열 촉매 기반의 유해가스 처리 시스템</v>
      </c>
      <c r="J139" s="406">
        <f>'GST 지식재산권 관리현황_요약본'!J138</f>
        <v>0</v>
      </c>
      <c r="K139" s="407" t="str">
        <f>'GST 지식재산권 관리현황_요약본'!K138</f>
        <v>정종국, 강연석, 정창구, 김영민, 이은미</v>
      </c>
      <c r="L139" s="408" t="str">
        <f>'GST 지식재산권 관리현황_요약본'!L138</f>
        <v>아이퍼스</v>
      </c>
      <c r="M139" s="409"/>
      <c r="N139" s="405"/>
      <c r="O139" s="445"/>
      <c r="P139" s="445"/>
      <c r="Q139" s="446"/>
      <c r="R139" s="413"/>
      <c r="S139" s="410"/>
      <c r="T139" s="445"/>
      <c r="U139" s="445"/>
      <c r="V139" s="446"/>
      <c r="W139" s="409"/>
      <c r="X139" s="405"/>
      <c r="Y139" s="445"/>
      <c r="Z139" s="445"/>
      <c r="AA139" s="446"/>
      <c r="AB139" s="411"/>
    </row>
    <row r="140" spans="1:28" ht="20.100000000000001" customHeight="1">
      <c r="A140" s="380">
        <f>'GST 지식재산권 관리현황_요약본'!A139</f>
        <v>135</v>
      </c>
      <c r="B140" s="380" t="str">
        <f>'GST 지식재산권 관리현황_요약본'!B139</f>
        <v>특허</v>
      </c>
      <c r="C140" s="380" t="str">
        <f>'GST 지식재산권 관리현황_요약본'!C139</f>
        <v>등록</v>
      </c>
      <c r="D140" s="380" t="str">
        <f>'GST 지식재산권 관리현황_요약본'!D139</f>
        <v>국내</v>
      </c>
      <c r="E140" s="381">
        <f>'GST 지식재산권 관리현황_요약본'!E139</f>
        <v>43468</v>
      </c>
      <c r="F140" s="380" t="str">
        <f>'GST 지식재산권 관리현황_요약본'!F139</f>
        <v>10-2019-0000653</v>
      </c>
      <c r="G140" s="381">
        <f>'GST 지식재산권 관리현황_요약본'!G139</f>
        <v>44319</v>
      </c>
      <c r="H140" s="380" t="str">
        <f>'GST 지식재산권 관리현황_요약본'!H139</f>
        <v>10-2251369</v>
      </c>
      <c r="I140" s="382" t="str">
        <f>'GST 지식재산권 관리현황_요약본'!I139</f>
        <v>플라즈마 및 유전가열 촉매 기반의 유해가스 처리 시스템</v>
      </c>
      <c r="J140" s="381">
        <f>'GST 지식재산권 관리현황_요약본'!J139</f>
        <v>0</v>
      </c>
      <c r="K140" s="382" t="str">
        <f>'GST 지식재산권 관리현황_요약본'!K139</f>
        <v>정종국, 김영민</v>
      </c>
      <c r="L140" s="388" t="str">
        <f>'GST 지식재산권 관리현황_요약본'!L139</f>
        <v>아이퍼스</v>
      </c>
      <c r="M140" s="392"/>
      <c r="N140" s="386"/>
      <c r="O140" s="435"/>
      <c r="P140" s="435"/>
      <c r="Q140" s="436"/>
      <c r="R140" s="392"/>
      <c r="S140" s="386"/>
      <c r="T140" s="435"/>
      <c r="U140" s="435"/>
      <c r="V140" s="436"/>
      <c r="W140" s="392"/>
      <c r="X140" s="386"/>
      <c r="Y140" s="435"/>
      <c r="Z140" s="435"/>
      <c r="AA140" s="436"/>
      <c r="AB140" s="394"/>
    </row>
    <row r="141" spans="1:28" ht="20.100000000000001" customHeight="1">
      <c r="A141" s="380">
        <f>'GST 지식재산권 관리현황_요약본'!A140</f>
        <v>136</v>
      </c>
      <c r="B141" s="380" t="str">
        <f>'GST 지식재산권 관리현황_요약본'!B140</f>
        <v>특허</v>
      </c>
      <c r="C141" s="380" t="str">
        <f>'GST 지식재산권 관리현황_요약본'!C140</f>
        <v>출원</v>
      </c>
      <c r="D141" s="380" t="str">
        <f>'GST 지식재산권 관리현황_요약본'!D140</f>
        <v>국외(PCT)</v>
      </c>
      <c r="E141" s="381">
        <f>'GST 지식재산권 관리현황_요약본'!E140</f>
        <v>43468</v>
      </c>
      <c r="F141" s="380" t="str">
        <f>'GST 지식재산권 관리현황_요약본'!F140</f>
        <v>PCT/KR2019/000117</v>
      </c>
      <c r="G141" s="381">
        <f>'GST 지식재산권 관리현황_요약본'!G140</f>
        <v>0</v>
      </c>
      <c r="H141" s="380">
        <f>'GST 지식재산권 관리현황_요약본'!H140</f>
        <v>0</v>
      </c>
      <c r="I141" s="382" t="str">
        <f>'GST 지식재산권 관리현황_요약본'!I140</f>
        <v>플라즈마 및 유전가열 촉매 기반의 유해가스 처리 시스템</v>
      </c>
      <c r="J141" s="381">
        <f>'GST 지식재산권 관리현황_요약본'!J140</f>
        <v>0</v>
      </c>
      <c r="K141" s="382" t="str">
        <f>'GST 지식재산권 관리현황_요약본'!K140</f>
        <v>정종국, 김영민</v>
      </c>
      <c r="L141" s="388" t="str">
        <f>'GST 지식재산권 관리현황_요약본'!L140</f>
        <v>아이퍼스</v>
      </c>
      <c r="M141" s="392"/>
      <c r="N141" s="386"/>
      <c r="O141" s="435"/>
      <c r="P141" s="435"/>
      <c r="Q141" s="436"/>
      <c r="R141" s="392"/>
      <c r="S141" s="386"/>
      <c r="T141" s="435"/>
      <c r="U141" s="435"/>
      <c r="V141" s="436"/>
      <c r="W141" s="392"/>
      <c r="X141" s="386"/>
      <c r="Y141" s="435"/>
      <c r="Z141" s="435"/>
      <c r="AA141" s="436"/>
      <c r="AB141" s="394"/>
    </row>
    <row r="142" spans="1:28" ht="20.100000000000001" customHeight="1">
      <c r="A142" s="380">
        <f>'GST 지식재산권 관리현황_요약본'!A141</f>
        <v>137</v>
      </c>
      <c r="B142" s="380" t="str">
        <f>'GST 지식재산권 관리현황_요약본'!B141</f>
        <v>특허</v>
      </c>
      <c r="C142" s="380" t="str">
        <f>'GST 지식재산권 관리현황_요약본'!C141</f>
        <v>등록</v>
      </c>
      <c r="D142" s="380" t="str">
        <f>'GST 지식재산권 관리현황_요약본'!D141</f>
        <v>국내</v>
      </c>
      <c r="E142" s="381">
        <f>'GST 지식재산권 관리현황_요약본'!E141</f>
        <v>43539</v>
      </c>
      <c r="F142" s="380" t="str">
        <f>'GST 지식재산권 관리현황_요약본'!F141</f>
        <v>10-2019-0029850</v>
      </c>
      <c r="G142" s="381">
        <f>'GST 지식재산권 관리현황_요약본'!G141</f>
        <v>43832</v>
      </c>
      <c r="H142" s="380" t="str">
        <f>'GST 지식재산권 관리현황_요약본'!H141</f>
        <v>10-2063855</v>
      </c>
      <c r="I142" s="382" t="str">
        <f>'GST 지식재산권 관리현황_요약본'!I141</f>
        <v>배관의 막힘을 방지하는 스크래퍼가 부가된 밸브</v>
      </c>
      <c r="J142" s="381">
        <f>'GST 지식재산권 관리현황_요약본'!J141</f>
        <v>0</v>
      </c>
      <c r="K142" s="382" t="str">
        <f>'GST 지식재산권 관리현황_요약본'!K141</f>
        <v>최익성, 정종국, 이상준, 김덕준</v>
      </c>
      <c r="L142" s="388" t="str">
        <f>'GST 지식재산권 관리현황_요약본'!L141</f>
        <v>명문</v>
      </c>
      <c r="M142" s="392" t="s">
        <v>1673</v>
      </c>
      <c r="N142" s="386" t="s">
        <v>1674</v>
      </c>
      <c r="O142" s="435">
        <v>338500</v>
      </c>
      <c r="P142" s="435">
        <v>1600000</v>
      </c>
      <c r="Q142" s="436">
        <f>O142+(P142*1.1)</f>
        <v>2098500</v>
      </c>
      <c r="R142" s="392"/>
      <c r="S142" s="386"/>
      <c r="T142" s="435"/>
      <c r="U142" s="435"/>
      <c r="V142" s="436"/>
      <c r="W142" s="392"/>
      <c r="X142" s="386"/>
      <c r="Y142" s="435"/>
      <c r="Z142" s="435"/>
      <c r="AA142" s="436"/>
      <c r="AB142" s="393"/>
    </row>
    <row r="143" spans="1:28" ht="20.100000000000001" customHeight="1">
      <c r="A143" s="380">
        <f>'GST 지식재산권 관리현황_요약본'!A142</f>
        <v>138</v>
      </c>
      <c r="B143" s="380" t="str">
        <f>'GST 지식재산권 관리현황_요약본'!B142</f>
        <v>특허</v>
      </c>
      <c r="C143" s="380" t="str">
        <f>'GST 지식재산권 관리현황_요약본'!C142</f>
        <v>등록</v>
      </c>
      <c r="D143" s="380" t="str">
        <f>'GST 지식재산권 관리현황_요약본'!D142</f>
        <v>국내</v>
      </c>
      <c r="E143" s="381">
        <f>'GST 지식재산권 관리현황_요약본'!E142</f>
        <v>43574</v>
      </c>
      <c r="F143" s="380" t="str">
        <f>'GST 지식재산권 관리현황_요약본'!F142</f>
        <v>10-2019-0045872</v>
      </c>
      <c r="G143" s="381">
        <f>'GST 지식재산권 관리현황_요약본'!G142</f>
        <v>43859</v>
      </c>
      <c r="H143" s="380" t="str">
        <f>'GST 지식재산권 관리현황_요약본'!H142</f>
        <v>10-2073202</v>
      </c>
      <c r="I143" s="382" t="str">
        <f>'GST 지식재산권 관리현황_요약본'!I142</f>
        <v>자체 세정이 가능한 전기 집진기 방전봉 및 이를 이용한 전기 집진기 방전봉 세정 방법</v>
      </c>
      <c r="J143" s="381">
        <f>'GST 지식재산권 관리현황_요약본'!J142</f>
        <v>0</v>
      </c>
      <c r="K143" s="382" t="str">
        <f>'GST 지식재산권 관리현황_요약본'!K142</f>
        <v>최익성, 김영민, 김재환, 이상준, 김덕준</v>
      </c>
      <c r="L143" s="388" t="str">
        <f>'GST 지식재산권 관리현황_요약본'!L142</f>
        <v>명문</v>
      </c>
      <c r="M143" s="392" t="s">
        <v>1629</v>
      </c>
      <c r="N143" s="386" t="s">
        <v>1740</v>
      </c>
      <c r="O143" s="435">
        <v>295100</v>
      </c>
      <c r="P143" s="435">
        <v>1900000</v>
      </c>
      <c r="Q143" s="436">
        <f>O143+(P143*1.1)</f>
        <v>2385100</v>
      </c>
      <c r="R143" s="392"/>
      <c r="S143" s="386"/>
      <c r="T143" s="435"/>
      <c r="U143" s="435"/>
      <c r="V143" s="436"/>
      <c r="W143" s="392"/>
      <c r="X143" s="386"/>
      <c r="Y143" s="435"/>
      <c r="Z143" s="435"/>
      <c r="AA143" s="436"/>
      <c r="AB143" s="393"/>
    </row>
    <row r="144" spans="1:28" ht="45">
      <c r="A144" s="380">
        <f>'GST 지식재산권 관리현황_요약본'!A143</f>
        <v>139</v>
      </c>
      <c r="B144" s="380" t="str">
        <f>'GST 지식재산권 관리현황_요약본'!B143</f>
        <v>특허</v>
      </c>
      <c r="C144" s="380" t="str">
        <f>'GST 지식재산권 관리현황_요약본'!C143</f>
        <v>등록</v>
      </c>
      <c r="D144" s="380" t="str">
        <f>'GST 지식재산권 관리현황_요약본'!D143</f>
        <v>국내</v>
      </c>
      <c r="E144" s="381">
        <f>'GST 지식재산권 관리현황_요약본'!E143</f>
        <v>43601</v>
      </c>
      <c r="F144" s="380" t="str">
        <f>'GST 지식재산권 관리현황_요약본'!F143</f>
        <v>10-2019-0057595</v>
      </c>
      <c r="G144" s="381">
        <f>'GST 지식재산권 관리현황_요약본'!G143</f>
        <v>44330</v>
      </c>
      <c r="H144" s="380" t="str">
        <f>'GST 지식재산권 관리현황_요약본'!H143</f>
        <v>10-2254518</v>
      </c>
      <c r="I144" s="382" t="str">
        <f>'GST 지식재산권 관리현황_요약본'!I143</f>
        <v>흡착 로터, 산화촉매, 열교환기를 이용한 모듈화 VOCs 제거 시스템</v>
      </c>
      <c r="J144" s="381">
        <f>'GST 지식재산권 관리현황_요약본'!J143</f>
        <v>0</v>
      </c>
      <c r="K144" s="382" t="str">
        <f>'GST 지식재산권 관리현황_요약본'!K143</f>
        <v>정종국, 오현석, 오주형, 이용만, 김정길</v>
      </c>
      <c r="L144" s="388" t="str">
        <f>'GST 지식재산권 관리현황_요약본'!L143</f>
        <v>아이퍼스</v>
      </c>
      <c r="M144" s="392"/>
      <c r="N144" s="386"/>
      <c r="O144" s="435"/>
      <c r="P144" s="435"/>
      <c r="Q144" s="436"/>
      <c r="R144" s="392"/>
      <c r="S144" s="386"/>
      <c r="T144" s="435"/>
      <c r="U144" s="435"/>
      <c r="V144" s="436"/>
      <c r="W144" s="392"/>
      <c r="X144" s="386"/>
      <c r="Y144" s="435"/>
      <c r="Z144" s="435"/>
      <c r="AA144" s="436"/>
      <c r="AB144" s="393"/>
    </row>
    <row r="145" spans="1:28" ht="22.5">
      <c r="A145" s="380">
        <f>'GST 지식재산권 관리현황_요약본'!A144</f>
        <v>140</v>
      </c>
      <c r="B145" s="380" t="str">
        <f>'GST 지식재산권 관리현황_요약본'!B144</f>
        <v>특허</v>
      </c>
      <c r="C145" s="380" t="str">
        <f>'GST 지식재산권 관리현황_요약본'!C144</f>
        <v>포기</v>
      </c>
      <c r="D145" s="380" t="str">
        <f>'GST 지식재산권 관리현황_요약본'!D144</f>
        <v>국내</v>
      </c>
      <c r="E145" s="381">
        <f>'GST 지식재산권 관리현황_요약본'!E144</f>
        <v>43601</v>
      </c>
      <c r="F145" s="380" t="str">
        <f>'GST 지식재산권 관리현황_요약본'!F144</f>
        <v>10-2019-0057596</v>
      </c>
      <c r="G145" s="381">
        <f>'GST 지식재산권 관리현황_요약본'!G144</f>
        <v>0</v>
      </c>
      <c r="H145" s="380">
        <f>'GST 지식재산권 관리현황_요약본'!H144</f>
        <v>0</v>
      </c>
      <c r="I145" s="382" t="str">
        <f>'GST 지식재산권 관리현황_요약본'!I144</f>
        <v>촉매를 이용한 수소 제거 시스템</v>
      </c>
      <c r="J145" s="381">
        <f>'GST 지식재산권 관리현황_요약본'!J144</f>
        <v>0</v>
      </c>
      <c r="K145" s="382" t="str">
        <f>'GST 지식재산권 관리현황_요약본'!K144</f>
        <v>정종국, 오현석, 김재환,, 오주형</v>
      </c>
      <c r="L145" s="388" t="str">
        <f>'GST 지식재산권 관리현황_요약본'!L144</f>
        <v>아이퍼스</v>
      </c>
      <c r="M145" s="392"/>
      <c r="N145" s="386"/>
      <c r="O145" s="435"/>
      <c r="P145" s="435"/>
      <c r="Q145" s="436"/>
      <c r="R145" s="392"/>
      <c r="S145" s="386"/>
      <c r="T145" s="435"/>
      <c r="U145" s="435"/>
      <c r="V145" s="436"/>
      <c r="W145" s="392"/>
      <c r="X145" s="386"/>
      <c r="Y145" s="435"/>
      <c r="Z145" s="435"/>
      <c r="AA145" s="436"/>
      <c r="AB145" s="393"/>
    </row>
    <row r="146" spans="1:28" ht="33.75">
      <c r="A146" s="380">
        <f>'GST 지식재산권 관리현황_요약본'!A145</f>
        <v>141</v>
      </c>
      <c r="B146" s="380" t="str">
        <f>'GST 지식재산권 관리현황_요약본'!B145</f>
        <v>특허</v>
      </c>
      <c r="C146" s="380" t="str">
        <f>'GST 지식재산권 관리현황_요약본'!C145</f>
        <v>등록</v>
      </c>
      <c r="D146" s="380" t="str">
        <f>'GST 지식재산권 관리현황_요약본'!D145</f>
        <v>국내</v>
      </c>
      <c r="E146" s="381">
        <f>'GST 지식재산권 관리현황_요약본'!E145</f>
        <v>43601</v>
      </c>
      <c r="F146" s="380" t="str">
        <f>'GST 지식재산권 관리현황_요약본'!F145</f>
        <v>10-2019-0057266</v>
      </c>
      <c r="G146" s="381">
        <f>'GST 지식재산권 관리현황_요약본'!G145</f>
        <v>43977</v>
      </c>
      <c r="H146" s="380" t="str">
        <f>'GST 지식재산권 관리현황_요약본'!H145</f>
        <v>10-2117255</v>
      </c>
      <c r="I146" s="382" t="str">
        <f>'GST 지식재산권 관리현황_요약본'!I145</f>
        <v>폐가스 소각용 버너</v>
      </c>
      <c r="J146" s="381">
        <f>'GST 지식재산권 관리현황_요약본'!J145</f>
        <v>0</v>
      </c>
      <c r="K146" s="382" t="str">
        <f>'GST 지식재산권 관리현황_요약본'!K145</f>
        <v>임재범, Jay Jung, 이상준, 김재환, 한재식</v>
      </c>
      <c r="L146" s="388" t="str">
        <f>'GST 지식재산권 관리현황_요약본'!L145</f>
        <v>명문</v>
      </c>
      <c r="M146" s="392" t="s">
        <v>1711</v>
      </c>
      <c r="N146" s="386" t="s">
        <v>1710</v>
      </c>
      <c r="O146" s="435">
        <v>197000</v>
      </c>
      <c r="P146" s="435">
        <v>1500000</v>
      </c>
      <c r="Q146" s="436">
        <f>O146+(P146*1.1)</f>
        <v>1847000.0000000002</v>
      </c>
      <c r="R146" s="392"/>
      <c r="S146" s="386"/>
      <c r="T146" s="435"/>
      <c r="U146" s="435"/>
      <c r="V146" s="436"/>
      <c r="W146" s="392"/>
      <c r="X146" s="386"/>
      <c r="Y146" s="435"/>
      <c r="Z146" s="435"/>
      <c r="AA146" s="436"/>
      <c r="AB146" s="393"/>
    </row>
    <row r="147" spans="1:28" ht="33.75">
      <c r="A147" s="380">
        <f>'GST 지식재산권 관리현황_요약본'!A146</f>
        <v>142</v>
      </c>
      <c r="B147" s="380" t="str">
        <f>'GST 지식재산권 관리현황_요약본'!B146</f>
        <v>특허</v>
      </c>
      <c r="C147" s="380" t="str">
        <f>'GST 지식재산권 관리현황_요약본'!C146</f>
        <v>등록</v>
      </c>
      <c r="D147" s="380" t="str">
        <f>'GST 지식재산권 관리현황_요약본'!D146</f>
        <v>중국</v>
      </c>
      <c r="E147" s="381">
        <f>'GST 지식재산권 관리현황_요약본'!E146</f>
        <v>43621</v>
      </c>
      <c r="F147" s="380" t="str">
        <f>'GST 지식재산권 관리현황_요약본'!F146</f>
        <v>2019-10-484514.1</v>
      </c>
      <c r="G147" s="381">
        <f>'GST 지식재산권 관리현황_요약본'!G146</f>
        <v>44299</v>
      </c>
      <c r="H147" s="380" t="str">
        <f>'GST 지식재산권 관리현황_요약본'!H146</f>
        <v>ZL201910484514.1</v>
      </c>
      <c r="I147" s="382" t="str">
        <f>'GST 지식재산권 관리현황_요약본'!I146</f>
        <v>폐가스 소각용 버너</v>
      </c>
      <c r="J147" s="381">
        <f>'GST 지식재산권 관리현황_요약본'!J146</f>
        <v>0</v>
      </c>
      <c r="K147" s="382" t="str">
        <f>'GST 지식재산권 관리현황_요약본'!K146</f>
        <v>임재범, Jay Jung, 이상준, 김재환, 한재식</v>
      </c>
      <c r="L147" s="388" t="str">
        <f>'GST 지식재산권 관리현황_요약본'!L146</f>
        <v>명문</v>
      </c>
      <c r="M147" s="396" t="s">
        <v>1741</v>
      </c>
      <c r="N147" s="386" t="s">
        <v>1739</v>
      </c>
      <c r="O147" s="435">
        <f>1337169-1225849</f>
        <v>111320</v>
      </c>
      <c r="P147" s="435">
        <v>400000</v>
      </c>
      <c r="Q147" s="436">
        <f>O147+(P147*1.1)</f>
        <v>551320</v>
      </c>
      <c r="R147" s="392" t="s">
        <v>1776</v>
      </c>
      <c r="S147" s="386" t="s">
        <v>1777</v>
      </c>
      <c r="T147" s="435">
        <v>301908</v>
      </c>
      <c r="U147" s="435">
        <v>300000</v>
      </c>
      <c r="V147" s="436">
        <f>T147+(U147*1.1)</f>
        <v>631908</v>
      </c>
      <c r="W147" s="392"/>
      <c r="X147" s="386"/>
      <c r="Y147" s="435"/>
      <c r="Z147" s="435"/>
      <c r="AA147" s="436"/>
      <c r="AB147" s="393"/>
    </row>
    <row r="148" spans="1:28" ht="33.75">
      <c r="A148" s="380">
        <f>'GST 지식재산권 관리현황_요약본'!A147</f>
        <v>143</v>
      </c>
      <c r="B148" s="380" t="str">
        <f>'GST 지식재산권 관리현황_요약본'!B147</f>
        <v>특허</v>
      </c>
      <c r="C148" s="380" t="str">
        <f>'GST 지식재산권 관리현황_요약본'!C147</f>
        <v>등록</v>
      </c>
      <c r="D148" s="380" t="str">
        <f>'GST 지식재산권 관리현황_요약본'!D147</f>
        <v>국내</v>
      </c>
      <c r="E148" s="381">
        <f>'GST 지식재산권 관리현황_요약본'!E147</f>
        <v>43648</v>
      </c>
      <c r="F148" s="380" t="str">
        <f>'GST 지식재산권 관리현황_요약본'!F147</f>
        <v>10-2019-0079265</v>
      </c>
      <c r="G148" s="381">
        <f>'GST 지식재산권 관리현황_요약본'!G147</f>
        <v>44182</v>
      </c>
      <c r="H148" s="380" t="str">
        <f>'GST 지식재산권 관리현황_요약본'!H147</f>
        <v>10-2194627</v>
      </c>
      <c r="I148" s="382" t="str">
        <f>'GST 지식재산권 관리현황_요약본'!I147</f>
        <v>하이브리드 방식의 플라즈마 점화방법 및 그 장치</v>
      </c>
      <c r="J148" s="381">
        <f>'GST 지식재산권 관리현황_요약본'!J147</f>
        <v>0</v>
      </c>
      <c r="K148" s="382" t="str">
        <f>'GST 지식재산권 관리현황_요약본'!K147</f>
        <v>조은석</v>
      </c>
      <c r="L148" s="388" t="str">
        <f>'GST 지식재산권 관리현황_요약본'!L147</f>
        <v>유니스특허</v>
      </c>
      <c r="M148" s="392" t="s">
        <v>1764</v>
      </c>
      <c r="N148" s="386" t="s">
        <v>1761</v>
      </c>
      <c r="O148" s="435">
        <v>48600</v>
      </c>
      <c r="P148" s="435">
        <v>1300000</v>
      </c>
      <c r="Q148" s="436">
        <f>O148+(P148*1.1)</f>
        <v>1478600</v>
      </c>
      <c r="R148" s="392"/>
      <c r="S148" s="386"/>
      <c r="T148" s="435"/>
      <c r="U148" s="435"/>
      <c r="V148" s="436"/>
      <c r="W148" s="392"/>
      <c r="X148" s="386"/>
      <c r="Y148" s="435"/>
      <c r="Z148" s="435"/>
      <c r="AA148" s="436"/>
      <c r="AB148" s="393"/>
    </row>
    <row r="149" spans="1:28" ht="45">
      <c r="A149" s="380">
        <f>'GST 지식재산권 관리현황_요약본'!A148</f>
        <v>144</v>
      </c>
      <c r="B149" s="380" t="str">
        <f>'GST 지식재산권 관리현황_요약본'!B148</f>
        <v>특허</v>
      </c>
      <c r="C149" s="380" t="str">
        <f>'GST 지식재산권 관리현황_요약본'!C148</f>
        <v>등록</v>
      </c>
      <c r="D149" s="380" t="str">
        <f>'GST 지식재산권 관리현황_요약본'!D148</f>
        <v>국내</v>
      </c>
      <c r="E149" s="381">
        <f>'GST 지식재산권 관리현황_요약본'!E148</f>
        <v>43630</v>
      </c>
      <c r="F149" s="380" t="str">
        <f>'GST 지식재산권 관리현황_요약본'!F148</f>
        <v>10-2019-0070511</v>
      </c>
      <c r="G149" s="381">
        <f>'GST 지식재산권 관리현황_요약본'!G148</f>
        <v>43781</v>
      </c>
      <c r="H149" s="380" t="str">
        <f>'GST 지식재산권 관리현황_요약본'!H148</f>
        <v>10-2046097</v>
      </c>
      <c r="I149" s="382" t="str">
        <f>'GST 지식재산권 관리현황_요약본'!I148</f>
        <v>배기가스를 포함하는 유체의 흐름을 제어하기 위한 매니폴드</v>
      </c>
      <c r="J149" s="381">
        <f>'GST 지식재산권 관리현황_요약본'!J148</f>
        <v>0</v>
      </c>
      <c r="K149" s="382" t="str">
        <f>'GST 지식재산권 관리현황_요약본'!K148</f>
        <v>최익성, 정재윤</v>
      </c>
      <c r="L149" s="388" t="str">
        <f>'GST 지식재산권 관리현황_요약본'!L148</f>
        <v>명문</v>
      </c>
      <c r="M149" s="392"/>
      <c r="N149" s="386"/>
      <c r="O149" s="435"/>
      <c r="P149" s="435"/>
      <c r="Q149" s="436"/>
      <c r="R149" s="392"/>
      <c r="S149" s="386"/>
      <c r="T149" s="435"/>
      <c r="U149" s="435"/>
      <c r="V149" s="436"/>
      <c r="W149" s="392"/>
      <c r="X149" s="386"/>
      <c r="Y149" s="435"/>
      <c r="Z149" s="435"/>
      <c r="AA149" s="436"/>
      <c r="AB149" s="393"/>
    </row>
    <row r="150" spans="1:28" ht="45">
      <c r="A150" s="380">
        <f>'GST 지식재산권 관리현황_요약본'!A149</f>
        <v>145</v>
      </c>
      <c r="B150" s="380" t="str">
        <f>'GST 지식재산권 관리현황_요약본'!B149</f>
        <v>특허</v>
      </c>
      <c r="C150" s="380" t="str">
        <f>'GST 지식재산권 관리현황_요약본'!C149</f>
        <v>포기</v>
      </c>
      <c r="D150" s="380" t="str">
        <f>'GST 지식재산권 관리현황_요약본'!D149</f>
        <v>국외(PCT)</v>
      </c>
      <c r="E150" s="381">
        <f>'GST 지식재산권 관리현황_요약본'!E149</f>
        <v>43630</v>
      </c>
      <c r="F150" s="380" t="str">
        <f>'GST 지식재산권 관리현황_요약본'!F149</f>
        <v>PCT/KR2019/007188</v>
      </c>
      <c r="G150" s="381">
        <f>'GST 지식재산권 관리현황_요약본'!G149</f>
        <v>0</v>
      </c>
      <c r="H150" s="380">
        <f>'GST 지식재산권 관리현황_요약본'!H149</f>
        <v>0</v>
      </c>
      <c r="I150" s="382" t="str">
        <f>'GST 지식재산권 관리현황_요약본'!I149</f>
        <v>배기가스를 포함하는 유체의 흐름을 제어하기 위한 매니폴드</v>
      </c>
      <c r="J150" s="381">
        <f>'GST 지식재산권 관리현황_요약본'!J149</f>
        <v>0</v>
      </c>
      <c r="K150" s="382" t="str">
        <f>'GST 지식재산권 관리현황_요약본'!K149</f>
        <v>최익성, 정재윤, 김덕준</v>
      </c>
      <c r="L150" s="388" t="str">
        <f>'GST 지식재산권 관리현황_요약본'!L149</f>
        <v>명문</v>
      </c>
      <c r="M150" s="392" t="s">
        <v>1759</v>
      </c>
      <c r="N150" s="493" t="s">
        <v>1760</v>
      </c>
      <c r="O150" s="494">
        <v>5000000</v>
      </c>
      <c r="P150" s="494">
        <v>1500000</v>
      </c>
      <c r="Q150" s="495">
        <f>O150+(P150*1.1)</f>
        <v>6650000</v>
      </c>
      <c r="R150" s="392"/>
      <c r="S150" s="386"/>
      <c r="T150" s="435"/>
      <c r="U150" s="435"/>
      <c r="V150" s="436"/>
      <c r="W150" s="392"/>
      <c r="X150" s="386"/>
      <c r="Y150" s="435"/>
      <c r="Z150" s="435"/>
      <c r="AA150" s="436"/>
      <c r="AB150" s="393"/>
    </row>
    <row r="151" spans="1:28" ht="67.5">
      <c r="A151" s="380">
        <f>'GST 지식재산권 관리현황_요약본'!A150</f>
        <v>146</v>
      </c>
      <c r="B151" s="380" t="str">
        <f>'GST 지식재산권 관리현황_요약본'!B150</f>
        <v>특허</v>
      </c>
      <c r="C151" s="380" t="str">
        <f>'GST 지식재산권 관리현황_요약본'!C150</f>
        <v>등록</v>
      </c>
      <c r="D151" s="380" t="str">
        <f>'GST 지식재산권 관리현황_요약본'!D150</f>
        <v>국내</v>
      </c>
      <c r="E151" s="381">
        <f>'GST 지식재산권 관리현황_요약본'!E150</f>
        <v>43879</v>
      </c>
      <c r="F151" s="380" t="str">
        <f>'GST 지식재산권 관리현황_요약본'!F150</f>
        <v>10-2020-0019791</v>
      </c>
      <c r="G151" s="381">
        <f>'GST 지식재산권 관리현황_요약본'!G150</f>
        <v>44455</v>
      </c>
      <c r="H151" s="380" t="str">
        <f>'GST 지식재산권 관리현황_요약본'!H150</f>
        <v>10-2020-0019791</v>
      </c>
      <c r="I151" s="382" t="str">
        <f>'GST 지식재산권 관리현황_요약본'!I150</f>
        <v>열전소자를 활용한 온도제어 시스템 및 온도제어 시스템의 선형 가변 파라미터 PID 제어 방법</v>
      </c>
      <c r="J151" s="381">
        <f>'GST 지식재산권 관리현황_요약본'!J150</f>
        <v>0</v>
      </c>
      <c r="K151" s="382" t="str">
        <f>'GST 지식재산권 관리현황_요약본'!K150</f>
        <v>조은석, 김기범, 이현진</v>
      </c>
      <c r="L151" s="388" t="str">
        <f>'GST 지식재산권 관리현황_요약본'!L150</f>
        <v>유니스특허</v>
      </c>
      <c r="M151" s="392" t="s">
        <v>1666</v>
      </c>
      <c r="N151" s="386" t="s">
        <v>1667</v>
      </c>
      <c r="O151" s="435">
        <v>175500</v>
      </c>
      <c r="P151" s="435">
        <v>1600000</v>
      </c>
      <c r="Q151" s="436">
        <f t="shared" ref="Q151:Q157" si="1">O151+(P151*1.1)</f>
        <v>1935500.0000000002</v>
      </c>
      <c r="R151" s="392"/>
      <c r="S151" s="386"/>
      <c r="T151" s="435"/>
      <c r="U151" s="435"/>
      <c r="V151" s="436"/>
      <c r="W151" s="392"/>
      <c r="X151" s="386"/>
      <c r="Y151" s="435"/>
      <c r="Z151" s="435"/>
      <c r="AA151" s="436"/>
      <c r="AB151" s="393"/>
    </row>
    <row r="152" spans="1:28" ht="56.25">
      <c r="A152" s="380">
        <f>'GST 지식재산권 관리현황_요약본'!A151</f>
        <v>147</v>
      </c>
      <c r="B152" s="380" t="str">
        <f>'GST 지식재산권 관리현황_요약본'!B151</f>
        <v>특허</v>
      </c>
      <c r="C152" s="380" t="str">
        <f>'GST 지식재산권 관리현황_요약본'!C151</f>
        <v>등록</v>
      </c>
      <c r="D152" s="380" t="str">
        <f>'GST 지식재산권 관리현황_요약본'!D151</f>
        <v>국내</v>
      </c>
      <c r="E152" s="381">
        <f>'GST 지식재산권 관리현황_요약본'!E151</f>
        <v>43879</v>
      </c>
      <c r="F152" s="380" t="str">
        <f>'GST 지식재산권 관리현황_요약본'!F151</f>
        <v>10-2020-0019783</v>
      </c>
      <c r="G152" s="381">
        <f>'GST 지식재산권 관리현황_요약본'!G151</f>
        <v>44651</v>
      </c>
      <c r="H152" s="380" t="str">
        <f>'GST 지식재산권 관리현황_요약본'!H151</f>
        <v>10-2379933</v>
      </c>
      <c r="I152" s="382" t="str">
        <f>'GST 지식재산권 관리현황_요약본'!I151</f>
        <v>능동 역률제어가 가능한 고승압비의 다단계 벅 부스트 PFC 컨버터 및 부스트 PFC 컨버터</v>
      </c>
      <c r="J152" s="381">
        <f>'GST 지식재산권 관리현황_요약본'!J151</f>
        <v>0</v>
      </c>
      <c r="K152" s="382" t="str">
        <f>'GST 지식재산권 관리현황_요약본'!K151</f>
        <v>조은석, 김기범, 이현진</v>
      </c>
      <c r="L152" s="388" t="str">
        <f>'GST 지식재산권 관리현황_요약본'!L151</f>
        <v>유니스특허</v>
      </c>
      <c r="M152" s="392" t="s">
        <v>1666</v>
      </c>
      <c r="N152" s="386" t="s">
        <v>1667</v>
      </c>
      <c r="O152" s="435">
        <v>188700</v>
      </c>
      <c r="P152" s="435">
        <v>1650000</v>
      </c>
      <c r="Q152" s="436">
        <f t="shared" si="1"/>
        <v>2003700.0000000002</v>
      </c>
      <c r="R152" s="392"/>
      <c r="S152" s="386"/>
      <c r="T152" s="435"/>
      <c r="U152" s="435"/>
      <c r="V152" s="436"/>
      <c r="W152" s="392"/>
      <c r="X152" s="386"/>
      <c r="Y152" s="435"/>
      <c r="Z152" s="435"/>
      <c r="AA152" s="436"/>
      <c r="AB152" s="393"/>
    </row>
    <row r="153" spans="1:28" ht="56.25">
      <c r="A153" s="380">
        <f>'GST 지식재산권 관리현황_요약본'!A152</f>
        <v>148</v>
      </c>
      <c r="B153" s="380" t="str">
        <f>'GST 지식재산권 관리현황_요약본'!B152</f>
        <v>특허</v>
      </c>
      <c r="C153" s="380" t="str">
        <f>'GST 지식재산권 관리현황_요약본'!C152</f>
        <v>등록</v>
      </c>
      <c r="D153" s="380" t="str">
        <f>'GST 지식재산권 관리현황_요약본'!D152</f>
        <v>국내</v>
      </c>
      <c r="E153" s="381">
        <f>'GST 지식재산권 관리현황_요약본'!E152</f>
        <v>43964</v>
      </c>
      <c r="F153" s="380" t="str">
        <f>'GST 지식재산권 관리현황_요약본'!F152</f>
        <v>10-2020-0056820</v>
      </c>
      <c r="G153" s="381">
        <f>'GST 지식재산권 관리현황_요약본'!G152</f>
        <v>44651</v>
      </c>
      <c r="H153" s="380" t="str">
        <f>'GST 지식재산권 관리현황_요약본'!H152</f>
        <v>10-2379932</v>
      </c>
      <c r="I153" s="382" t="str">
        <f>'GST 지식재산권 관리현황_요약본'!I152</f>
        <v>동기식 벅 컨버터가 적용된 출력극성 가변형 전원공급장치 및 제어방법</v>
      </c>
      <c r="J153" s="381">
        <f>'GST 지식재산권 관리현황_요약본'!J152</f>
        <v>0</v>
      </c>
      <c r="K153" s="382" t="str">
        <f>'GST 지식재산권 관리현황_요약본'!K152</f>
        <v>김기범</v>
      </c>
      <c r="L153" s="388" t="str">
        <f>'GST 지식재산권 관리현황_요약본'!L152</f>
        <v>유니스특허</v>
      </c>
      <c r="M153" s="392" t="s">
        <v>1666</v>
      </c>
      <c r="N153" s="386" t="s">
        <v>1679</v>
      </c>
      <c r="O153" s="435">
        <v>69900</v>
      </c>
      <c r="P153" s="435">
        <v>1200000</v>
      </c>
      <c r="Q153" s="436">
        <f t="shared" si="1"/>
        <v>1389900</v>
      </c>
      <c r="R153" s="392" t="s">
        <v>1709</v>
      </c>
      <c r="S153" s="386" t="s">
        <v>1707</v>
      </c>
      <c r="T153" s="435">
        <v>39600</v>
      </c>
      <c r="U153" s="435">
        <v>150000</v>
      </c>
      <c r="V153" s="436">
        <f>T153+(U153*1.1)</f>
        <v>204600</v>
      </c>
      <c r="W153" s="392"/>
      <c r="X153" s="386"/>
      <c r="Y153" s="435"/>
      <c r="Z153" s="435"/>
      <c r="AA153" s="436"/>
      <c r="AB153" s="393"/>
    </row>
    <row r="154" spans="1:28" ht="45">
      <c r="A154" s="380">
        <f>'GST 지식재산권 관리현황_요약본'!A153</f>
        <v>149</v>
      </c>
      <c r="B154" s="380" t="str">
        <f>'GST 지식재산권 관리현황_요약본'!B153</f>
        <v>특허</v>
      </c>
      <c r="C154" s="380" t="str">
        <f>'GST 지식재산권 관리현황_요약본'!C153</f>
        <v>등록</v>
      </c>
      <c r="D154" s="380" t="str">
        <f>'GST 지식재산권 관리현황_요약본'!D153</f>
        <v>국내</v>
      </c>
      <c r="E154" s="381">
        <f>'GST 지식재산권 관리현황_요약본'!E153</f>
        <v>43900</v>
      </c>
      <c r="F154" s="380" t="str">
        <f>'GST 지식재산권 관리현황_요약본'!F153</f>
        <v>10-2020-0029654</v>
      </c>
      <c r="G154" s="381">
        <f>'GST 지식재산권 관리현황_요약본'!G153</f>
        <v>44202</v>
      </c>
      <c r="H154" s="380" t="str">
        <f>'GST 지식재산권 관리현황_요약본'!H153</f>
        <v>10-2349738</v>
      </c>
      <c r="I154" s="382" t="str">
        <f>'GST 지식재산권 관리현황_요약본'!I153</f>
        <v>니켈계 활성 촉매 제조방법</v>
      </c>
      <c r="J154" s="381">
        <f>'GST 지식재산권 관리현황_요약본'!J153</f>
        <v>0</v>
      </c>
      <c r="K154" s="382" t="str">
        <f>'GST 지식재산권 관리현황_요약본'!K153</f>
        <v>정종국, 오주형, 이상문(경기대), 김성수(경기대), 장영희(경기대)</v>
      </c>
      <c r="L154" s="388" t="str">
        <f>'GST 지식재산권 관리현황_요약본'!L153</f>
        <v>아이퍼스</v>
      </c>
      <c r="M154" s="392" t="s">
        <v>1691</v>
      </c>
      <c r="N154" s="386" t="s">
        <v>1690</v>
      </c>
      <c r="O154" s="435">
        <v>304400</v>
      </c>
      <c r="P154" s="435">
        <v>1200000</v>
      </c>
      <c r="Q154" s="436">
        <f t="shared" si="1"/>
        <v>1624400</v>
      </c>
      <c r="R154" s="392"/>
      <c r="S154" s="386"/>
      <c r="T154" s="435"/>
      <c r="U154" s="435"/>
      <c r="V154" s="436"/>
      <c r="W154" s="392"/>
      <c r="X154" s="386"/>
      <c r="Y154" s="435"/>
      <c r="Z154" s="435"/>
      <c r="AA154" s="436"/>
      <c r="AB154" s="393"/>
    </row>
    <row r="155" spans="1:28" ht="22.5">
      <c r="A155" s="380">
        <f>'GST 지식재산권 관리현황_요약본'!A154</f>
        <v>150</v>
      </c>
      <c r="B155" s="380" t="str">
        <f>'GST 지식재산권 관리현황_요약본'!B154</f>
        <v>특허</v>
      </c>
      <c r="C155" s="380" t="str">
        <f>'GST 지식재산권 관리현황_요약본'!C154</f>
        <v>등록</v>
      </c>
      <c r="D155" s="380" t="str">
        <f>'GST 지식재산권 관리현황_요약본'!D154</f>
        <v>국내</v>
      </c>
      <c r="E155" s="381">
        <f>'GST 지식재산권 관리현황_요약본'!E154</f>
        <v>43972</v>
      </c>
      <c r="F155" s="380" t="str">
        <f>'GST 지식재산권 관리현황_요약본'!F154</f>
        <v>10-2020-0061113</v>
      </c>
      <c r="G155" s="381">
        <f>'GST 지식재산권 관리현황_요약본'!G154</f>
        <v>44692</v>
      </c>
      <c r="H155" s="380" t="str">
        <f>'GST 지식재산권 관리현황_요약본'!H154</f>
        <v>10-2398681</v>
      </c>
      <c r="I155" s="382" t="str">
        <f>'GST 지식재산권 관리현황_요약본'!I154</f>
        <v>Nox 흡착제 제조방법</v>
      </c>
      <c r="J155" s="381">
        <f>'GST 지식재산권 관리현황_요약본'!J154</f>
        <v>0</v>
      </c>
      <c r="K155" s="382" t="str">
        <f>'GST 지식재산권 관리현황_요약본'!K154</f>
        <v>김재환, 오주형, 정종국, 이상준</v>
      </c>
      <c r="L155" s="388" t="str">
        <f>'GST 지식재산권 관리현황_요약본'!L154</f>
        <v>아이퍼스</v>
      </c>
      <c r="M155" s="392" t="s">
        <v>1691</v>
      </c>
      <c r="N155" s="386" t="s">
        <v>1710</v>
      </c>
      <c r="O155" s="435">
        <v>215100</v>
      </c>
      <c r="P155" s="435">
        <v>1200000</v>
      </c>
      <c r="Q155" s="436">
        <f t="shared" si="1"/>
        <v>1535100</v>
      </c>
      <c r="R155" s="392"/>
      <c r="S155" s="386"/>
      <c r="T155" s="435"/>
      <c r="U155" s="435"/>
      <c r="V155" s="436"/>
      <c r="W155" s="392"/>
      <c r="X155" s="386"/>
      <c r="Y155" s="435"/>
      <c r="Z155" s="435"/>
      <c r="AA155" s="436"/>
      <c r="AB155" s="393"/>
    </row>
    <row r="156" spans="1:28" ht="22.5">
      <c r="A156" s="380">
        <f>'GST 지식재산권 관리현황_요약본'!A155</f>
        <v>151</v>
      </c>
      <c r="B156" s="380" t="str">
        <f>'GST 지식재산권 관리현황_요약본'!B155</f>
        <v>특허</v>
      </c>
      <c r="C156" s="380" t="str">
        <f>'GST 지식재산권 관리현황_요약본'!C155</f>
        <v>거절</v>
      </c>
      <c r="D156" s="380" t="str">
        <f>'GST 지식재산권 관리현황_요약본'!D155</f>
        <v>국내</v>
      </c>
      <c r="E156" s="381">
        <f>'GST 지식재산권 관리현황_요약본'!E155</f>
        <v>44007</v>
      </c>
      <c r="F156" s="380" t="str">
        <f>'GST 지식재산권 관리현황_요약본'!F155</f>
        <v>10-2020-0077658</v>
      </c>
      <c r="G156" s="381">
        <f>'GST 지식재산권 관리현황_요약본'!G155</f>
        <v>0</v>
      </c>
      <c r="H156" s="380">
        <f>'GST 지식재산권 관리현황_요약본'!H155</f>
        <v>0</v>
      </c>
      <c r="I156" s="382" t="str">
        <f>'GST 지식재산권 관리현황_요약본'!I155</f>
        <v>히트자켓의 온도제어방법</v>
      </c>
      <c r="J156" s="381">
        <f>'GST 지식재산권 관리현황_요약본'!J155</f>
        <v>0</v>
      </c>
      <c r="K156" s="382" t="str">
        <f>'GST 지식재산권 관리현황_요약본'!K155</f>
        <v>김남돈</v>
      </c>
      <c r="L156" s="388" t="str">
        <f>'GST 지식재산권 관리현황_요약본'!L155</f>
        <v>유니스특허</v>
      </c>
      <c r="M156" s="392" t="s">
        <v>1719</v>
      </c>
      <c r="N156" s="386" t="s">
        <v>1720</v>
      </c>
      <c r="O156" s="435">
        <v>149100</v>
      </c>
      <c r="P156" s="435">
        <v>1500000</v>
      </c>
      <c r="Q156" s="436">
        <f t="shared" si="1"/>
        <v>1799100.0000000002</v>
      </c>
      <c r="R156" s="392"/>
      <c r="S156" s="386"/>
      <c r="T156" s="435"/>
      <c r="U156" s="435"/>
      <c r="V156" s="436"/>
      <c r="W156" s="392"/>
      <c r="X156" s="386"/>
      <c r="Y156" s="435"/>
      <c r="Z156" s="435"/>
      <c r="AA156" s="436"/>
      <c r="AB156" s="393"/>
    </row>
    <row r="157" spans="1:28" ht="33.75">
      <c r="A157" s="380">
        <f>'GST 지식재산권 관리현황_요약본'!A156</f>
        <v>152</v>
      </c>
      <c r="B157" s="380" t="str">
        <f>'GST 지식재산권 관리현황_요약본'!B156</f>
        <v>특허</v>
      </c>
      <c r="C157" s="380" t="str">
        <f>'GST 지식재산권 관리현황_요약본'!C156</f>
        <v>등록</v>
      </c>
      <c r="D157" s="380" t="str">
        <f>'GST 지식재산권 관리현황_요약본'!D156</f>
        <v>국내</v>
      </c>
      <c r="E157" s="381">
        <f>'GST 지식재산권 관리현황_요약본'!E156</f>
        <v>44127</v>
      </c>
      <c r="F157" s="380" t="str">
        <f>'GST 지식재산권 관리현황_요약본'!F156</f>
        <v>10-2020-0138567</v>
      </c>
      <c r="G157" s="381">
        <f>'GST 지식재산권 관리현황_요약본'!G156</f>
        <v>45134</v>
      </c>
      <c r="H157" s="380" t="str">
        <f>'GST 지식재산권 관리현황_요약본'!H156</f>
        <v>10-2562306</v>
      </c>
      <c r="I157" s="382" t="str">
        <f>'GST 지식재산권 관리현황_요약본'!I156</f>
        <v>온도제어모듈의 수분응축 방지장치</v>
      </c>
      <c r="J157" s="381">
        <f>'GST 지식재산권 관리현황_요약본'!J156</f>
        <v>0</v>
      </c>
      <c r="K157" s="382" t="str">
        <f>'GST 지식재산권 관리현황_요약본'!K156</f>
        <v>안세훈, 양승진, 이희진., 허재석, 이재훈</v>
      </c>
      <c r="L157" s="388" t="str">
        <f>'GST 지식재산권 관리현황_요약본'!L156</f>
        <v>명문(명륜)</v>
      </c>
      <c r="M157" s="392" t="s">
        <v>1759</v>
      </c>
      <c r="N157" s="386" t="s">
        <v>1761</v>
      </c>
      <c r="O157" s="435">
        <v>215100</v>
      </c>
      <c r="P157" s="435">
        <v>1200000</v>
      </c>
      <c r="Q157" s="436">
        <f t="shared" si="1"/>
        <v>1535100</v>
      </c>
      <c r="R157" s="392"/>
      <c r="S157" s="386"/>
      <c r="T157" s="435"/>
      <c r="U157" s="435"/>
      <c r="V157" s="436"/>
      <c r="W157" s="392"/>
      <c r="X157" s="386"/>
      <c r="Y157" s="435"/>
      <c r="Z157" s="435"/>
      <c r="AA157" s="436"/>
      <c r="AB157" s="393"/>
    </row>
    <row r="158" spans="1:28">
      <c r="A158" s="380"/>
      <c r="B158" s="380"/>
      <c r="C158" s="380"/>
      <c r="D158" s="380"/>
      <c r="E158" s="381"/>
      <c r="F158" s="380"/>
      <c r="G158" s="381"/>
      <c r="H158" s="380"/>
      <c r="I158" s="382"/>
      <c r="J158" s="381"/>
      <c r="K158" s="382"/>
      <c r="L158" s="388"/>
      <c r="M158" s="392"/>
      <c r="N158" s="386"/>
      <c r="O158" s="435"/>
      <c r="P158" s="435"/>
      <c r="Q158" s="436"/>
      <c r="R158" s="392"/>
      <c r="S158" s="386"/>
      <c r="T158" s="435"/>
      <c r="U158" s="435"/>
      <c r="V158" s="436"/>
      <c r="W158" s="392"/>
      <c r="X158" s="386"/>
      <c r="Y158" s="435"/>
      <c r="Z158" s="435"/>
      <c r="AA158" s="436"/>
      <c r="AB158" s="393"/>
    </row>
    <row r="159" spans="1:28">
      <c r="A159" s="380"/>
      <c r="B159" s="380"/>
      <c r="C159" s="380"/>
      <c r="D159" s="380"/>
      <c r="E159" s="381"/>
      <c r="F159" s="380"/>
      <c r="G159" s="381"/>
      <c r="H159" s="380"/>
      <c r="I159" s="382"/>
      <c r="J159" s="381"/>
      <c r="K159" s="382"/>
      <c r="L159" s="388"/>
      <c r="M159" s="392"/>
      <c r="N159" s="386"/>
      <c r="O159" s="435"/>
      <c r="P159" s="435"/>
      <c r="Q159" s="436"/>
      <c r="R159" s="392"/>
      <c r="S159" s="386"/>
      <c r="T159" s="435"/>
      <c r="U159" s="435"/>
      <c r="V159" s="436"/>
      <c r="W159" s="392"/>
      <c r="X159" s="386"/>
      <c r="Y159" s="435"/>
      <c r="Z159" s="435"/>
      <c r="AA159" s="436"/>
      <c r="AB159" s="393"/>
    </row>
    <row r="160" spans="1:28">
      <c r="A160" s="380"/>
      <c r="B160" s="380"/>
      <c r="C160" s="380"/>
      <c r="D160" s="380"/>
      <c r="E160" s="381"/>
      <c r="F160" s="380"/>
      <c r="G160" s="381"/>
      <c r="H160" s="380"/>
      <c r="I160" s="382"/>
      <c r="J160" s="381"/>
      <c r="K160" s="382"/>
      <c r="L160" s="388"/>
      <c r="M160" s="392"/>
      <c r="N160" s="386" t="s">
        <v>1692</v>
      </c>
      <c r="O160" s="435"/>
      <c r="P160" s="435"/>
      <c r="Q160" s="436"/>
      <c r="R160" s="392"/>
      <c r="S160" s="386"/>
      <c r="T160" s="435"/>
      <c r="U160" s="435"/>
      <c r="V160" s="436"/>
      <c r="W160" s="392"/>
      <c r="X160" s="386"/>
      <c r="Y160" s="435"/>
      <c r="Z160" s="435"/>
      <c r="AA160" s="436"/>
      <c r="AB160" s="393"/>
    </row>
    <row r="161" spans="1:28">
      <c r="A161" s="380" t="e">
        <f>'GST 지식재산권 관리현황_요약본'!#REF!</f>
        <v>#REF!</v>
      </c>
      <c r="B161" s="380" t="e">
        <f>'GST 지식재산권 관리현황_요약본'!#REF!</f>
        <v>#REF!</v>
      </c>
      <c r="C161" s="380" t="e">
        <f>'GST 지식재산권 관리현황_요약본'!#REF!</f>
        <v>#REF!</v>
      </c>
      <c r="D161" s="380" t="e">
        <f>'GST 지식재산권 관리현황_요약본'!#REF!</f>
        <v>#REF!</v>
      </c>
      <c r="E161" s="381" t="e">
        <f>'GST 지식재산권 관리현황_요약본'!#REF!</f>
        <v>#REF!</v>
      </c>
      <c r="F161" s="380" t="e">
        <f>'GST 지식재산권 관리현황_요약본'!#REF!</f>
        <v>#REF!</v>
      </c>
      <c r="G161" s="381" t="e">
        <f>'GST 지식재산권 관리현황_요약본'!#REF!</f>
        <v>#REF!</v>
      </c>
      <c r="H161" s="380" t="e">
        <f>'GST 지식재산권 관리현황_요약본'!#REF!</f>
        <v>#REF!</v>
      </c>
      <c r="I161" s="382" t="e">
        <f>'GST 지식재산권 관리현황_요약본'!#REF!</f>
        <v>#REF!</v>
      </c>
      <c r="J161" s="381" t="e">
        <f>'GST 지식재산권 관리현황_요약본'!#REF!</f>
        <v>#REF!</v>
      </c>
      <c r="K161" s="382" t="e">
        <f>'GST 지식재산권 관리현황_요약본'!#REF!</f>
        <v>#REF!</v>
      </c>
      <c r="L161" s="388" t="e">
        <f>'GST 지식재산권 관리현황_요약본'!#REF!</f>
        <v>#REF!</v>
      </c>
      <c r="M161" s="392"/>
      <c r="N161" s="386"/>
      <c r="O161" s="435"/>
      <c r="P161" s="435"/>
      <c r="Q161" s="436"/>
      <c r="R161" s="392"/>
      <c r="S161" s="386"/>
      <c r="T161" s="435"/>
      <c r="U161" s="435"/>
      <c r="V161" s="436"/>
      <c r="W161" s="392"/>
      <c r="X161" s="386"/>
      <c r="Y161" s="435"/>
      <c r="Z161" s="435"/>
      <c r="AA161" s="436"/>
      <c r="AB161" s="393"/>
    </row>
  </sheetData>
  <mergeCells count="16">
    <mergeCell ref="K4:K5"/>
    <mergeCell ref="L4:L5"/>
    <mergeCell ref="M4:AA4"/>
    <mergeCell ref="AB4:AB5"/>
    <mergeCell ref="E4:E5"/>
    <mergeCell ref="F4:F5"/>
    <mergeCell ref="G4:G5"/>
    <mergeCell ref="H4:H5"/>
    <mergeCell ref="I4:I5"/>
    <mergeCell ref="J4:J5"/>
    <mergeCell ref="D4:D5"/>
    <mergeCell ref="A1:C1"/>
    <mergeCell ref="A2:C2"/>
    <mergeCell ref="A4:A5"/>
    <mergeCell ref="B4:B5"/>
    <mergeCell ref="C4:C5"/>
  </mergeCells>
  <phoneticPr fontId="6" type="noConversion"/>
  <pageMargins left="0.7" right="0.7" top="0.75" bottom="0.75" header="0.3" footer="0.3"/>
  <pageSetup paperSize="9" scale="2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B156"/>
  <sheetViews>
    <sheetView view="pageBreakPreview" zoomScale="85" zoomScaleNormal="100" zoomScaleSheetLayoutView="85" workbookViewId="0">
      <pane ySplit="5" topLeftCell="A6" activePane="bottomLeft" state="frozen"/>
      <selection pane="bottomLeft" activeCell="O144" sqref="O144"/>
    </sheetView>
  </sheetViews>
  <sheetFormatPr defaultRowHeight="13.5"/>
  <cols>
    <col min="1" max="2" width="5.77734375" customWidth="1"/>
    <col min="3" max="3" width="6.6640625" bestFit="1" customWidth="1"/>
    <col min="4" max="4" width="5" bestFit="1" customWidth="1"/>
    <col min="5" max="5" width="7.77734375" bestFit="1" customWidth="1"/>
    <col min="6" max="6" width="11.21875" bestFit="1" customWidth="1"/>
    <col min="7" max="7" width="7.77734375" bestFit="1" customWidth="1"/>
    <col min="8" max="8" width="7.88671875" bestFit="1" customWidth="1"/>
    <col min="9" max="9" width="10.77734375" customWidth="1"/>
    <col min="10" max="10" width="8.6640625" bestFit="1" customWidth="1"/>
    <col min="11" max="11" width="10.77734375" customWidth="1"/>
    <col min="12" max="12" width="7.44140625" bestFit="1" customWidth="1"/>
    <col min="13" max="17" width="8.77734375" customWidth="1"/>
    <col min="18" max="18" width="12.6640625" bestFit="1" customWidth="1"/>
    <col min="19" max="27" width="8.77734375" customWidth="1"/>
    <col min="28" max="28" width="5.77734375" customWidth="1"/>
    <col min="31" max="31" width="8.88671875" customWidth="1"/>
  </cols>
  <sheetData>
    <row r="1" spans="1:28" ht="16.5">
      <c r="A1" s="785" t="s">
        <v>500</v>
      </c>
      <c r="B1" s="785"/>
      <c r="C1" s="785"/>
      <c r="D1" s="5"/>
      <c r="E1" s="5"/>
      <c r="F1" s="5"/>
      <c r="G1" s="5"/>
      <c r="H1" s="5"/>
      <c r="I1" s="5"/>
      <c r="J1" s="5"/>
      <c r="K1" s="5"/>
      <c r="L1" s="5"/>
      <c r="M1" s="5"/>
      <c r="N1" s="5"/>
      <c r="O1" s="5"/>
      <c r="P1" s="5"/>
      <c r="Q1" s="5"/>
      <c r="R1" s="5"/>
      <c r="S1" s="5"/>
      <c r="T1" s="5"/>
      <c r="U1" s="5"/>
      <c r="V1" s="5"/>
      <c r="W1" s="5"/>
      <c r="X1" s="5"/>
      <c r="Y1" s="5"/>
      <c r="Z1" s="5"/>
      <c r="AA1" s="5"/>
    </row>
    <row r="2" spans="1:28" ht="26.25">
      <c r="A2" s="786" t="s">
        <v>1672</v>
      </c>
      <c r="B2" s="786"/>
      <c r="C2" s="786"/>
      <c r="D2" s="1"/>
      <c r="E2" s="1"/>
      <c r="F2" s="2"/>
      <c r="G2" s="2"/>
      <c r="H2" s="2"/>
      <c r="I2" s="2" t="s">
        <v>290</v>
      </c>
      <c r="J2" s="2"/>
      <c r="K2" s="2"/>
    </row>
    <row r="4" spans="1:28" ht="30" customHeight="1" thickBot="1">
      <c r="A4" s="783" t="s">
        <v>1439</v>
      </c>
      <c r="B4" s="783" t="s">
        <v>1440</v>
      </c>
      <c r="C4" s="783" t="s">
        <v>1441</v>
      </c>
      <c r="D4" s="783" t="s">
        <v>1442</v>
      </c>
      <c r="E4" s="783" t="s">
        <v>1443</v>
      </c>
      <c r="F4" s="783" t="s">
        <v>1444</v>
      </c>
      <c r="G4" s="783" t="s">
        <v>1445</v>
      </c>
      <c r="H4" s="783" t="s">
        <v>1446</v>
      </c>
      <c r="I4" s="792" t="s">
        <v>1447</v>
      </c>
      <c r="J4" s="783" t="s">
        <v>1448</v>
      </c>
      <c r="K4" s="783" t="s">
        <v>1449</v>
      </c>
      <c r="L4" s="787" t="s">
        <v>1433</v>
      </c>
      <c r="M4" s="789" t="s">
        <v>1636</v>
      </c>
      <c r="N4" s="789"/>
      <c r="O4" s="789"/>
      <c r="P4" s="789"/>
      <c r="Q4" s="789"/>
      <c r="R4" s="789"/>
      <c r="S4" s="789"/>
      <c r="T4" s="789"/>
      <c r="U4" s="789"/>
      <c r="V4" s="789"/>
      <c r="W4" s="789"/>
      <c r="X4" s="789"/>
      <c r="Y4" s="789"/>
      <c r="Z4" s="789"/>
      <c r="AA4" s="789"/>
      <c r="AB4" s="790" t="s">
        <v>1434</v>
      </c>
    </row>
    <row r="5" spans="1:28" ht="30" customHeight="1">
      <c r="A5" s="784"/>
      <c r="B5" s="784"/>
      <c r="C5" s="784"/>
      <c r="D5" s="784"/>
      <c r="E5" s="784"/>
      <c r="F5" s="784"/>
      <c r="G5" s="784"/>
      <c r="H5" s="784"/>
      <c r="I5" s="793"/>
      <c r="J5" s="784"/>
      <c r="K5" s="784"/>
      <c r="L5" s="788"/>
      <c r="M5" s="389" t="s">
        <v>1450</v>
      </c>
      <c r="N5" s="390" t="s">
        <v>1438</v>
      </c>
      <c r="O5" s="390" t="s">
        <v>1643</v>
      </c>
      <c r="P5" s="390" t="s">
        <v>1644</v>
      </c>
      <c r="Q5" s="391" t="s">
        <v>1437</v>
      </c>
      <c r="R5" s="389" t="s">
        <v>1450</v>
      </c>
      <c r="S5" s="390" t="s">
        <v>1438</v>
      </c>
      <c r="T5" s="390" t="s">
        <v>1643</v>
      </c>
      <c r="U5" s="390" t="s">
        <v>1644</v>
      </c>
      <c r="V5" s="391" t="s">
        <v>1437</v>
      </c>
      <c r="W5" s="395" t="s">
        <v>1450</v>
      </c>
      <c r="X5" s="390" t="s">
        <v>1438</v>
      </c>
      <c r="Y5" s="390" t="s">
        <v>1435</v>
      </c>
      <c r="Z5" s="390" t="s">
        <v>1436</v>
      </c>
      <c r="AA5" s="391" t="s">
        <v>1437</v>
      </c>
      <c r="AB5" s="791"/>
    </row>
    <row r="6" spans="1:28" ht="20.100000000000001" customHeight="1">
      <c r="A6" s="401">
        <f>'GST 지식재산권 관리현황_요약본'!A5</f>
        <v>1</v>
      </c>
      <c r="B6" s="401" t="str">
        <f>'GST 지식재산권 관리현황_요약본'!B5</f>
        <v>특허</v>
      </c>
      <c r="C6" s="401" t="str">
        <f>'GST 지식재산권 관리현황_요약본'!C5</f>
        <v>포기</v>
      </c>
      <c r="D6" s="401" t="str">
        <f>'GST 지식재산권 관리현황_요약본'!D5</f>
        <v>국내</v>
      </c>
      <c r="E6" s="402">
        <f>'GST 지식재산권 관리현황_요약본'!E5</f>
        <v>37418</v>
      </c>
      <c r="F6" s="401" t="str">
        <f>'GST 지식재산권 관리현황_요약본'!F5</f>
        <v>2002-0032654</v>
      </c>
      <c r="G6" s="402">
        <f>'GST 지식재산권 관리현황_요약본'!G5</f>
        <v>38433</v>
      </c>
      <c r="H6" s="401" t="str">
        <f>'GST 지식재산권 관리현황_요약본'!H5</f>
        <v>10-0479935</v>
      </c>
      <c r="I6" s="403" t="str">
        <f>'GST 지식재산권 관리현황_요약본'!I5</f>
        <v>이중 진공배관 및 그 제조방법</v>
      </c>
      <c r="J6" s="402">
        <f>'GST 지식재산권 관리현황_요약본'!J5</f>
        <v>44723</v>
      </c>
      <c r="K6" s="403" t="str">
        <f>'GST 지식재산권 관리현황_요약본'!K5</f>
        <v>김 덕 준</v>
      </c>
      <c r="L6" s="404" t="str">
        <f>'GST 지식재산권 관리현황_요약본'!L5</f>
        <v>유니스특허</v>
      </c>
      <c r="M6" s="398"/>
      <c r="N6" s="399"/>
      <c r="O6" s="443"/>
      <c r="P6" s="443"/>
      <c r="Q6" s="444"/>
      <c r="R6" s="398"/>
      <c r="S6" s="399"/>
      <c r="T6" s="443"/>
      <c r="U6" s="443"/>
      <c r="V6" s="444"/>
      <c r="W6" s="398"/>
      <c r="X6" s="400"/>
      <c r="Y6" s="441"/>
      <c r="Z6" s="441"/>
      <c r="AA6" s="442"/>
      <c r="AB6" s="412"/>
    </row>
    <row r="7" spans="1:28" ht="20.100000000000001" customHeight="1">
      <c r="A7" s="401">
        <f>'GST 지식재산권 관리현황_요약본'!A6</f>
        <v>2</v>
      </c>
      <c r="B7" s="401" t="str">
        <f>'GST 지식재산권 관리현황_요약본'!B6</f>
        <v>실용신안</v>
      </c>
      <c r="C7" s="401" t="str">
        <f>'GST 지식재산권 관리현황_요약본'!C6</f>
        <v>포기</v>
      </c>
      <c r="D7" s="401" t="str">
        <f>'GST 지식재산권 관리현황_요약본'!D6</f>
        <v>국내</v>
      </c>
      <c r="E7" s="402">
        <f>'GST 지식재산권 관리현황_요약본'!E6</f>
        <v>37931</v>
      </c>
      <c r="F7" s="401" t="str">
        <f>'GST 지식재산권 관리현황_요약본'!F6</f>
        <v>2003-0034801</v>
      </c>
      <c r="G7" s="402">
        <f>'GST 지식재산권 관리현황_요약본'!G6</f>
        <v>38020</v>
      </c>
      <c r="H7" s="401" t="str">
        <f>'GST 지식재산권 관리현황_요약본'!H6</f>
        <v>20-0341827</v>
      </c>
      <c r="I7" s="403" t="str">
        <f>'GST 지식재산권 관리현황_요약본'!I6</f>
        <v>반도체 제조 설비의 온도 제어 대응속도 개선 구조</v>
      </c>
      <c r="J7" s="402">
        <f>'GST 지식재산권 관리현황_요약본'!J6</f>
        <v>0</v>
      </c>
      <c r="K7" s="403">
        <f>'GST 지식재산권 관리현황_요약본'!K6</f>
        <v>0</v>
      </c>
      <c r="L7" s="404" t="str">
        <f>'GST 지식재산권 관리현황_요약본'!L6</f>
        <v>유니스특허</v>
      </c>
      <c r="M7" s="398"/>
      <c r="N7" s="399"/>
      <c r="O7" s="443"/>
      <c r="P7" s="443"/>
      <c r="Q7" s="444"/>
      <c r="R7" s="398"/>
      <c r="S7" s="399"/>
      <c r="T7" s="443"/>
      <c r="U7" s="443"/>
      <c r="V7" s="444"/>
      <c r="W7" s="398"/>
      <c r="X7" s="399"/>
      <c r="Y7" s="443"/>
      <c r="Z7" s="443"/>
      <c r="AA7" s="444"/>
      <c r="AB7" s="412"/>
    </row>
    <row r="8" spans="1:28" ht="20.100000000000001" customHeight="1">
      <c r="A8" s="401">
        <f>'GST 지식재산권 관리현황_요약본'!A7</f>
        <v>3</v>
      </c>
      <c r="B8" s="401" t="str">
        <f>'GST 지식재산권 관리현황_요약본'!B7</f>
        <v>실용신안</v>
      </c>
      <c r="C8" s="401" t="str">
        <f>'GST 지식재산권 관리현황_요약본'!C7</f>
        <v>포기</v>
      </c>
      <c r="D8" s="401" t="str">
        <f>'GST 지식재산권 관리현황_요약본'!D7</f>
        <v>국내</v>
      </c>
      <c r="E8" s="402">
        <f>'GST 지식재산권 관리현황_요약본'!E7</f>
        <v>37985</v>
      </c>
      <c r="F8" s="401" t="str">
        <f>'GST 지식재산권 관리현황_요약본'!F7</f>
        <v>20-2003-40740</v>
      </c>
      <c r="G8" s="402">
        <f>'GST 지식재산권 관리현황_요약본'!G7</f>
        <v>38104</v>
      </c>
      <c r="H8" s="401" t="str">
        <f>'GST 지식재산권 관리현황_요약본'!H7</f>
        <v>20-349617</v>
      </c>
      <c r="I8" s="403" t="str">
        <f>'GST 지식재산권 관리현황_요약본'!I7</f>
        <v>체결장치를 구비한 단열재</v>
      </c>
      <c r="J8" s="402">
        <f>'GST 지식재산권 관리현황_요약본'!J7</f>
        <v>41638</v>
      </c>
      <c r="K8" s="403" t="str">
        <f>'GST 지식재산권 관리현황_요약본'!K7</f>
        <v>김덕준, 김영덕</v>
      </c>
      <c r="L8" s="404" t="str">
        <f>'GST 지식재산권 관리현황_요약본'!L7</f>
        <v>유니스특허</v>
      </c>
      <c r="M8" s="398"/>
      <c r="N8" s="399"/>
      <c r="O8" s="443"/>
      <c r="P8" s="443"/>
      <c r="Q8" s="444"/>
      <c r="R8" s="398"/>
      <c r="S8" s="399"/>
      <c r="T8" s="443"/>
      <c r="U8" s="443"/>
      <c r="V8" s="444"/>
      <c r="W8" s="398"/>
      <c r="X8" s="399"/>
      <c r="Y8" s="443"/>
      <c r="Z8" s="443"/>
      <c r="AA8" s="444"/>
      <c r="AB8" s="412"/>
    </row>
    <row r="9" spans="1:28" ht="20.100000000000001" customHeight="1">
      <c r="A9" s="380" t="e">
        <f>'GST 지식재산권 관리현황_요약본'!A8</f>
        <v>#REF!</v>
      </c>
      <c r="B9" s="380" t="e">
        <f>'GST 지식재산권 관리현황_요약본'!B8</f>
        <v>#REF!</v>
      </c>
      <c r="C9" s="380" t="e">
        <f>'GST 지식재산권 관리현황_요약본'!C8</f>
        <v>#REF!</v>
      </c>
      <c r="D9" s="380" t="e">
        <f>'GST 지식재산권 관리현황_요약본'!D8</f>
        <v>#REF!</v>
      </c>
      <c r="E9" s="381" t="e">
        <f>'GST 지식재산권 관리현황_요약본'!E8</f>
        <v>#REF!</v>
      </c>
      <c r="F9" s="380" t="e">
        <f>'GST 지식재산권 관리현황_요약본'!F8</f>
        <v>#REF!</v>
      </c>
      <c r="G9" s="414" t="e">
        <f>'GST 지식재산권 관리현황_요약본'!G8</f>
        <v>#REF!</v>
      </c>
      <c r="H9" s="380" t="e">
        <f>'GST 지식재산권 관리현황_요약본'!H8</f>
        <v>#REF!</v>
      </c>
      <c r="I9" s="382" t="e">
        <f>'GST 지식재산권 관리현황_요약본'!I8</f>
        <v>#REF!</v>
      </c>
      <c r="J9" s="381" t="e">
        <f>'GST 지식재산권 관리현황_요약본'!J8</f>
        <v>#REF!</v>
      </c>
      <c r="K9" s="382" t="e">
        <f>'GST 지식재산권 관리현황_요약본'!K8</f>
        <v>#REF!</v>
      </c>
      <c r="L9" s="388" t="e">
        <f>'GST 지식재산권 관리현황_요약본'!L8</f>
        <v>#REF!</v>
      </c>
      <c r="M9" s="392"/>
      <c r="N9" s="386"/>
      <c r="O9" s="435"/>
      <c r="P9" s="435"/>
      <c r="Q9" s="436"/>
      <c r="R9" s="392"/>
      <c r="S9" s="386"/>
      <c r="T9" s="435"/>
      <c r="U9" s="435"/>
      <c r="V9" s="436"/>
      <c r="W9" s="392"/>
      <c r="X9" s="386"/>
      <c r="Y9" s="435"/>
      <c r="Z9" s="435"/>
      <c r="AA9" s="436"/>
      <c r="AB9" s="393"/>
    </row>
    <row r="10" spans="1:28" ht="19.5" customHeight="1">
      <c r="A10" s="380" t="e">
        <f>'GST 지식재산권 관리현황_요약본'!A9</f>
        <v>#REF!</v>
      </c>
      <c r="B10" s="380" t="e">
        <f>'GST 지식재산권 관리현황_요약본'!B9</f>
        <v>#REF!</v>
      </c>
      <c r="C10" s="380" t="e">
        <f>'GST 지식재산권 관리현황_요약본'!C9</f>
        <v>#REF!</v>
      </c>
      <c r="D10" s="380" t="e">
        <f>'GST 지식재산권 관리현황_요약본'!D9</f>
        <v>#REF!</v>
      </c>
      <c r="E10" s="381" t="e">
        <f>'GST 지식재산권 관리현황_요약본'!E9</f>
        <v>#REF!</v>
      </c>
      <c r="F10" s="380" t="e">
        <f>'GST 지식재산권 관리현황_요약본'!F9</f>
        <v>#REF!</v>
      </c>
      <c r="G10" s="381" t="e">
        <f>'GST 지식재산권 관리현황_요약본'!G9</f>
        <v>#REF!</v>
      </c>
      <c r="H10" s="380" t="e">
        <f>'GST 지식재산권 관리현황_요약본'!H9</f>
        <v>#REF!</v>
      </c>
      <c r="I10" s="382" t="e">
        <f>'GST 지식재산권 관리현황_요약본'!I9</f>
        <v>#REF!</v>
      </c>
      <c r="J10" s="381" t="e">
        <f>'GST 지식재산권 관리현황_요약본'!J9</f>
        <v>#REF!</v>
      </c>
      <c r="K10" s="382" t="e">
        <f>'GST 지식재산권 관리현황_요약본'!K9</f>
        <v>#REF!</v>
      </c>
      <c r="L10" s="388" t="e">
        <f>'GST 지식재산권 관리현황_요약본'!L9</f>
        <v>#REF!</v>
      </c>
      <c r="M10" s="392" t="s">
        <v>1578</v>
      </c>
      <c r="N10" s="386" t="s">
        <v>1579</v>
      </c>
      <c r="O10" s="435">
        <v>400000</v>
      </c>
      <c r="P10" s="435">
        <v>30000</v>
      </c>
      <c r="Q10" s="436">
        <v>433000</v>
      </c>
      <c r="R10" s="392"/>
      <c r="S10" s="386"/>
      <c r="T10" s="435"/>
      <c r="U10" s="435"/>
      <c r="V10" s="436"/>
      <c r="W10" s="392"/>
      <c r="X10" s="386"/>
      <c r="Y10" s="435"/>
      <c r="Z10" s="435"/>
      <c r="AA10" s="436"/>
      <c r="AB10" s="393"/>
    </row>
    <row r="11" spans="1:28" ht="20.100000000000001" customHeight="1">
      <c r="A11" s="380" t="e">
        <f>'GST 지식재산권 관리현황_요약본'!A10</f>
        <v>#REF!</v>
      </c>
      <c r="B11" s="380" t="e">
        <f>'GST 지식재산권 관리현황_요약본'!B10</f>
        <v>#REF!</v>
      </c>
      <c r="C11" s="380" t="e">
        <f>'GST 지식재산권 관리현황_요약본'!C10</f>
        <v>#REF!</v>
      </c>
      <c r="D11" s="380" t="e">
        <f>'GST 지식재산권 관리현황_요약본'!D10</f>
        <v>#REF!</v>
      </c>
      <c r="E11" s="381" t="e">
        <f>'GST 지식재산권 관리현황_요약본'!E10</f>
        <v>#REF!</v>
      </c>
      <c r="F11" s="380" t="e">
        <f>'GST 지식재산권 관리현황_요약본'!F10</f>
        <v>#REF!</v>
      </c>
      <c r="G11" s="381" t="e">
        <f>'GST 지식재산권 관리현황_요약본'!G10</f>
        <v>#REF!</v>
      </c>
      <c r="H11" s="380" t="e">
        <f>'GST 지식재산권 관리현황_요약본'!H10</f>
        <v>#REF!</v>
      </c>
      <c r="I11" s="382" t="e">
        <f>'GST 지식재산권 관리현황_요약본'!I10</f>
        <v>#REF!</v>
      </c>
      <c r="J11" s="381" t="e">
        <f>'GST 지식재산권 관리현황_요약본'!J10</f>
        <v>#REF!</v>
      </c>
      <c r="K11" s="382" t="e">
        <f>'GST 지식재산권 관리현황_요약본'!K10</f>
        <v>#REF!</v>
      </c>
      <c r="L11" s="388" t="e">
        <f>'GST 지식재산권 관리현황_요약본'!L10</f>
        <v>#REF!</v>
      </c>
      <c r="M11" s="392" t="s">
        <v>1617</v>
      </c>
      <c r="N11" s="386" t="s">
        <v>1618</v>
      </c>
      <c r="O11" s="435">
        <v>345000</v>
      </c>
      <c r="P11" s="435">
        <v>30000</v>
      </c>
      <c r="Q11" s="436">
        <v>378000</v>
      </c>
      <c r="R11" s="392"/>
      <c r="S11" s="386"/>
      <c r="T11" s="435"/>
      <c r="U11" s="435"/>
      <c r="V11" s="436"/>
      <c r="W11" s="392"/>
      <c r="X11" s="386"/>
      <c r="Y11" s="435"/>
      <c r="Z11" s="435"/>
      <c r="AA11" s="436"/>
      <c r="AB11" s="393"/>
    </row>
    <row r="12" spans="1:28" ht="20.100000000000001" customHeight="1">
      <c r="A12" s="405">
        <f>'GST 지식재산권 관리현황_요약본'!A11</f>
        <v>7</v>
      </c>
      <c r="B12" s="405" t="str">
        <f>'GST 지식재산권 관리현황_요약본'!B11</f>
        <v>실용신안</v>
      </c>
      <c r="C12" s="405" t="str">
        <f>'GST 지식재산권 관리현황_요약본'!C11</f>
        <v>취소</v>
      </c>
      <c r="D12" s="405" t="str">
        <f>'GST 지식재산권 관리현황_요약본'!D11</f>
        <v>국내</v>
      </c>
      <c r="E12" s="406">
        <f>'GST 지식재산권 관리현황_요약본'!E11</f>
        <v>38358</v>
      </c>
      <c r="F12" s="405" t="str">
        <f>'GST 지식재산권 관리현황_요약본'!F11</f>
        <v>20-2005-425</v>
      </c>
      <c r="G12" s="406">
        <f>'GST 지식재산권 관리현황_요약본'!G11</f>
        <v>38493</v>
      </c>
      <c r="H12" s="405" t="str">
        <f>'GST 지식재산권 관리현황_요약본'!H11</f>
        <v>20-385461</v>
      </c>
      <c r="I12" s="407" t="str">
        <f>'GST 지식재산권 관리현황_요약본'!I11</f>
        <v>폐가스 정화 처리장치의 가스 버너 노즐</v>
      </c>
      <c r="J12" s="406">
        <f>'GST 지식재산권 관리현황_요약본'!J11</f>
        <v>0</v>
      </c>
      <c r="K12" s="407">
        <f>'GST 지식재산권 관리현황_요약본'!K11</f>
        <v>0</v>
      </c>
      <c r="L12" s="408" t="str">
        <f>'GST 지식재산권 관리현황_요약본'!L11</f>
        <v>유니스특허</v>
      </c>
      <c r="M12" s="409"/>
      <c r="N12" s="405"/>
      <c r="O12" s="445"/>
      <c r="P12" s="445"/>
      <c r="Q12" s="446"/>
      <c r="R12" s="409"/>
      <c r="S12" s="405"/>
      <c r="T12" s="445"/>
      <c r="U12" s="445"/>
      <c r="V12" s="446"/>
      <c r="W12" s="409"/>
      <c r="X12" s="405"/>
      <c r="Y12" s="445"/>
      <c r="Z12" s="445"/>
      <c r="AA12" s="446"/>
      <c r="AB12" s="412"/>
    </row>
    <row r="13" spans="1:28" ht="20.100000000000001" customHeight="1">
      <c r="A13" s="405">
        <f>'GST 지식재산권 관리현황_요약본'!A12</f>
        <v>8</v>
      </c>
      <c r="B13" s="405" t="str">
        <f>'GST 지식재산권 관리현황_요약본'!B12</f>
        <v>실용신안</v>
      </c>
      <c r="C13" s="405" t="str">
        <f>'GST 지식재산권 관리현황_요약본'!C12</f>
        <v>취소</v>
      </c>
      <c r="D13" s="405" t="str">
        <f>'GST 지식재산권 관리현황_요약본'!D12</f>
        <v>국내</v>
      </c>
      <c r="E13" s="406">
        <f>'GST 지식재산권 관리현황_요약본'!E12</f>
        <v>38358</v>
      </c>
      <c r="F13" s="405" t="str">
        <f>'GST 지식재산권 관리현황_요약본'!F12</f>
        <v>20-2005-426</v>
      </c>
      <c r="G13" s="406">
        <f>'GST 지식재산권 관리현황_요약본'!G12</f>
        <v>38472</v>
      </c>
      <c r="H13" s="405" t="str">
        <f>'GST 지식재산권 관리현황_요약본'!H12</f>
        <v>20-383760</v>
      </c>
      <c r="I13" s="407" t="str">
        <f>'GST 지식재산권 관리현황_요약본'!I12</f>
        <v>습식 전기집진을 이용한 폐가스 정화처리장치</v>
      </c>
      <c r="J13" s="406">
        <f>'GST 지식재산권 관리현황_요약본'!J12</f>
        <v>0</v>
      </c>
      <c r="K13" s="407" t="str">
        <f>'GST 지식재산권 관리현황_요약본'!K12</f>
        <v>최운선</v>
      </c>
      <c r="L13" s="408" t="str">
        <f>'GST 지식재산권 관리현황_요약본'!L12</f>
        <v>유니스특허</v>
      </c>
      <c r="M13" s="409"/>
      <c r="N13" s="405"/>
      <c r="O13" s="445"/>
      <c r="P13" s="445"/>
      <c r="Q13" s="446"/>
      <c r="R13" s="409"/>
      <c r="S13" s="405"/>
      <c r="T13" s="445"/>
      <c r="U13" s="445"/>
      <c r="V13" s="446"/>
      <c r="W13" s="409"/>
      <c r="X13" s="405"/>
      <c r="Y13" s="445"/>
      <c r="Z13" s="445"/>
      <c r="AA13" s="446"/>
      <c r="AB13" s="411"/>
    </row>
    <row r="14" spans="1:28" ht="20.100000000000001" customHeight="1">
      <c r="A14" s="380">
        <f>'GST 지식재산권 관리현황_요약본'!A13</f>
        <v>9</v>
      </c>
      <c r="B14" s="380" t="str">
        <f>'GST 지식재산권 관리현황_요약본'!B13</f>
        <v>특허</v>
      </c>
      <c r="C14" s="380" t="str">
        <f>'GST 지식재산권 관리현황_요약본'!C13</f>
        <v>등록</v>
      </c>
      <c r="D14" s="380" t="str">
        <f>'GST 지식재산권 관리현황_요약본'!D13</f>
        <v>국내</v>
      </c>
      <c r="E14" s="381">
        <f>'GST 지식재산권 관리현황_요약본'!E13</f>
        <v>38652</v>
      </c>
      <c r="F14" s="380" t="str">
        <f>'GST 지식재산권 관리현황_요약본'!F13</f>
        <v>2005-0101829</v>
      </c>
      <c r="G14" s="381">
        <f>'GST 지식재산권 관리현황_요약본'!G13</f>
        <v>39192</v>
      </c>
      <c r="H14" s="380" t="str">
        <f>'GST 지식재산권 관리현황_요약본'!H13</f>
        <v>10-0711940</v>
      </c>
      <c r="I14" s="382" t="str">
        <f>'GST 지식재산권 관리현황_요약본'!I13</f>
        <v>폐가스 정화처리장치용 습식 유닛</v>
      </c>
      <c r="J14" s="381">
        <f>'GST 지식재산권 관리현황_요약본'!J13</f>
        <v>45957</v>
      </c>
      <c r="K14" s="382" t="str">
        <f>'GST 지식재산권 관리현황_요약본'!K13</f>
        <v>최 운 선</v>
      </c>
      <c r="L14" s="388" t="str">
        <f>'GST 지식재산권 관리현황_요약본'!L13</f>
        <v>유니스특허</v>
      </c>
      <c r="M14" s="392" t="s">
        <v>1467</v>
      </c>
      <c r="N14" s="386" t="s">
        <v>1468</v>
      </c>
      <c r="O14" s="435">
        <v>317500</v>
      </c>
      <c r="P14" s="435">
        <v>30000</v>
      </c>
      <c r="Q14" s="436">
        <f>O14+(P14*1.1)</f>
        <v>350500</v>
      </c>
      <c r="R14" s="392"/>
      <c r="S14" s="386"/>
      <c r="T14" s="435"/>
      <c r="U14" s="435"/>
      <c r="V14" s="436"/>
      <c r="W14" s="392"/>
      <c r="X14" s="386"/>
      <c r="Y14" s="435"/>
      <c r="Z14" s="435"/>
      <c r="AA14" s="436"/>
      <c r="AB14" s="393"/>
    </row>
    <row r="15" spans="1:28" ht="20.100000000000001" customHeight="1">
      <c r="A15" s="405">
        <f>'GST 지식재산권 관리현황_요약본'!A14</f>
        <v>10</v>
      </c>
      <c r="B15" s="405" t="str">
        <f>'GST 지식재산권 관리현황_요약본'!B14</f>
        <v>특허</v>
      </c>
      <c r="C15" s="405" t="str">
        <f>'GST 지식재산권 관리현황_요약본'!C14</f>
        <v>취소</v>
      </c>
      <c r="D15" s="405" t="str">
        <f>'GST 지식재산권 관리현황_요약본'!D14</f>
        <v>국내</v>
      </c>
      <c r="E15" s="406">
        <f>'GST 지식재산권 관리현황_요약본'!E14</f>
        <v>38652</v>
      </c>
      <c r="F15" s="405" t="str">
        <f>'GST 지식재산권 관리현황_요약본'!F14</f>
        <v>2005-0101830</v>
      </c>
      <c r="G15" s="406">
        <f>'GST 지식재산권 관리현황_요약본'!G14</f>
        <v>39192</v>
      </c>
      <c r="H15" s="405" t="str">
        <f>'GST 지식재산권 관리현황_요약본'!H14</f>
        <v>10-0711941</v>
      </c>
      <c r="I15" s="407" t="str">
        <f>'GST 지식재산권 관리현황_요약본'!I14</f>
        <v>폐가스 정화처리장치</v>
      </c>
      <c r="J15" s="406">
        <f>'GST 지식재산권 관리현황_요약본'!J14</f>
        <v>45957</v>
      </c>
      <c r="K15" s="407" t="str">
        <f>'GST 지식재산권 관리현황_요약본'!K14</f>
        <v>최 운 선</v>
      </c>
      <c r="L15" s="408" t="str">
        <f>'GST 지식재산권 관리현황_요약본'!L14</f>
        <v>유니스특허</v>
      </c>
      <c r="M15" s="409"/>
      <c r="N15" s="405"/>
      <c r="O15" s="445"/>
      <c r="P15" s="445"/>
      <c r="Q15" s="446"/>
      <c r="R15" s="409"/>
      <c r="S15" s="405"/>
      <c r="T15" s="445"/>
      <c r="U15" s="445"/>
      <c r="V15" s="446"/>
      <c r="W15" s="409"/>
      <c r="X15" s="405"/>
      <c r="Y15" s="445"/>
      <c r="Z15" s="445"/>
      <c r="AA15" s="446"/>
      <c r="AB15" s="411"/>
    </row>
    <row r="16" spans="1:28" ht="20.100000000000001" customHeight="1">
      <c r="A16" s="405">
        <f>'GST 지식재산권 관리현황_요약본'!A15</f>
        <v>11</v>
      </c>
      <c r="B16" s="405" t="str">
        <f>'GST 지식재산권 관리현황_요약본'!B15</f>
        <v>실용</v>
      </c>
      <c r="C16" s="405" t="str">
        <f>'GST 지식재산권 관리현황_요약본'!C15</f>
        <v>취소</v>
      </c>
      <c r="D16" s="405" t="str">
        <f>'GST 지식재산권 관리현황_요약본'!D15</f>
        <v>국내</v>
      </c>
      <c r="E16" s="406">
        <f>'GST 지식재산권 관리현황_요약본'!E15</f>
        <v>38652</v>
      </c>
      <c r="F16" s="405" t="str">
        <f>'GST 지식재산권 관리현황_요약본'!F15</f>
        <v>2005-0030557</v>
      </c>
      <c r="G16" s="406">
        <f>'GST 지식재산권 관리현황_요약본'!G15</f>
        <v>38716</v>
      </c>
      <c r="H16" s="405" t="str">
        <f>'GST 지식재산권 관리현황_요약본'!H15</f>
        <v>20-0405301</v>
      </c>
      <c r="I16" s="407" t="str">
        <f>'GST 지식재산권 관리현황_요약본'!I15</f>
        <v>폐가스 정화처리장치에 사용되는 헤드 유닛 및 그 제어장치</v>
      </c>
      <c r="J16" s="406">
        <f>'GST 지식재산권 관리현황_요약본'!J15</f>
        <v>42304</v>
      </c>
      <c r="K16" s="407" t="str">
        <f>'GST 지식재산권 관리현황_요약본'!K15</f>
        <v>최 운 선</v>
      </c>
      <c r="L16" s="408" t="str">
        <f>'GST 지식재산권 관리현황_요약본'!L15</f>
        <v>유니스특허</v>
      </c>
      <c r="M16" s="409"/>
      <c r="N16" s="405"/>
      <c r="O16" s="445"/>
      <c r="P16" s="445"/>
      <c r="Q16" s="446"/>
      <c r="R16" s="409"/>
      <c r="S16" s="405"/>
      <c r="T16" s="445"/>
      <c r="U16" s="445"/>
      <c r="V16" s="446"/>
      <c r="W16" s="409"/>
      <c r="X16" s="405"/>
      <c r="Y16" s="445"/>
      <c r="Z16" s="445"/>
      <c r="AA16" s="446"/>
      <c r="AB16" s="411"/>
    </row>
    <row r="17" spans="1:28" ht="20.100000000000001" customHeight="1">
      <c r="A17" s="405">
        <f>'GST 지식재산권 관리현황_요약본'!A16</f>
        <v>12</v>
      </c>
      <c r="B17" s="405" t="str">
        <f>'GST 지식재산권 관리현황_요약본'!B16</f>
        <v>실용</v>
      </c>
      <c r="C17" s="405" t="str">
        <f>'GST 지식재산권 관리현황_요약본'!C16</f>
        <v>취소</v>
      </c>
      <c r="D17" s="405" t="str">
        <f>'GST 지식재산권 관리현황_요약본'!D16</f>
        <v>국내</v>
      </c>
      <c r="E17" s="406">
        <f>'GST 지식재산권 관리현황_요약본'!E16</f>
        <v>38652</v>
      </c>
      <c r="F17" s="405" t="str">
        <f>'GST 지식재산권 관리현황_요약본'!F16</f>
        <v>2005-0030558</v>
      </c>
      <c r="G17" s="406">
        <f>'GST 지식재산권 관리현황_요약본'!G16</f>
        <v>38716</v>
      </c>
      <c r="H17" s="405" t="str">
        <f>'GST 지식재산권 관리현황_요약본'!H16</f>
        <v>20-0405302</v>
      </c>
      <c r="I17" s="407" t="str">
        <f>'GST 지식재산권 관리현황_요약본'!I16</f>
        <v>폐가스 정화처리장치의 연소챔버부</v>
      </c>
      <c r="J17" s="406">
        <f>'GST 지식재산권 관리현황_요약본'!J16</f>
        <v>42304</v>
      </c>
      <c r="K17" s="407" t="str">
        <f>'GST 지식재산권 관리현황_요약본'!K16</f>
        <v>최 운 선</v>
      </c>
      <c r="L17" s="408" t="str">
        <f>'GST 지식재산권 관리현황_요약본'!L16</f>
        <v>유니스특허</v>
      </c>
      <c r="M17" s="409"/>
      <c r="N17" s="405"/>
      <c r="O17" s="445"/>
      <c r="P17" s="445"/>
      <c r="Q17" s="446"/>
      <c r="R17" s="409"/>
      <c r="S17" s="405"/>
      <c r="T17" s="445"/>
      <c r="U17" s="445"/>
      <c r="V17" s="446"/>
      <c r="W17" s="409"/>
      <c r="X17" s="405"/>
      <c r="Y17" s="445"/>
      <c r="Z17" s="445"/>
      <c r="AA17" s="446"/>
      <c r="AB17" s="411"/>
    </row>
    <row r="18" spans="1:28" ht="20.100000000000001" customHeight="1">
      <c r="A18" s="405">
        <f>'GST 지식재산권 관리현황_요약본'!A17</f>
        <v>13</v>
      </c>
      <c r="B18" s="405" t="str">
        <f>'GST 지식재산권 관리현황_요약본'!B17</f>
        <v>실용신안</v>
      </c>
      <c r="C18" s="405" t="str">
        <f>'GST 지식재산권 관리현황_요약본'!C17</f>
        <v>취소</v>
      </c>
      <c r="D18" s="405" t="str">
        <f>'GST 지식재산권 관리현황_요약본'!D17</f>
        <v>국내</v>
      </c>
      <c r="E18" s="406">
        <f>'GST 지식재산권 관리현황_요약본'!E17</f>
        <v>38652</v>
      </c>
      <c r="F18" s="405" t="str">
        <f>'GST 지식재산권 관리현황_요약본'!F17</f>
        <v>20-2005-30561</v>
      </c>
      <c r="G18" s="406">
        <f>'GST 지식재산권 관리현황_요약본'!G17</f>
        <v>38716</v>
      </c>
      <c r="H18" s="405" t="str">
        <f>'GST 지식재산권 관리현황_요약본'!H17</f>
        <v>20-405303</v>
      </c>
      <c r="I18" s="407" t="str">
        <f>'GST 지식재산권 관리현황_요약본'!I17</f>
        <v>폐가스 정화처리 장치</v>
      </c>
      <c r="J18" s="406">
        <f>'GST 지식재산권 관리현황_요약본'!J17</f>
        <v>0</v>
      </c>
      <c r="K18" s="407" t="str">
        <f>'GST 지식재산권 관리현황_요약본'!K17</f>
        <v>최운선</v>
      </c>
      <c r="L18" s="408" t="str">
        <f>'GST 지식재산권 관리현황_요약본'!L17</f>
        <v>유니스특허</v>
      </c>
      <c r="M18" s="409"/>
      <c r="N18" s="405"/>
      <c r="O18" s="445"/>
      <c r="P18" s="445"/>
      <c r="Q18" s="446"/>
      <c r="R18" s="409"/>
      <c r="S18" s="405"/>
      <c r="T18" s="445"/>
      <c r="U18" s="445"/>
      <c r="V18" s="446"/>
      <c r="W18" s="409"/>
      <c r="X18" s="405"/>
      <c r="Y18" s="445"/>
      <c r="Z18" s="445"/>
      <c r="AA18" s="446"/>
      <c r="AB18" s="411"/>
    </row>
    <row r="19" spans="1:28" ht="20.100000000000001" customHeight="1">
      <c r="A19" s="405">
        <f>'GST 지식재산권 관리현황_요약본'!A18</f>
        <v>14</v>
      </c>
      <c r="B19" s="405" t="str">
        <f>'GST 지식재산권 관리현황_요약본'!B18</f>
        <v>특허</v>
      </c>
      <c r="C19" s="405" t="str">
        <f>'GST 지식재산권 관리현황_요약본'!C18</f>
        <v>포기</v>
      </c>
      <c r="D19" s="405" t="str">
        <f>'GST 지식재산권 관리현황_요약본'!D18</f>
        <v>국내</v>
      </c>
      <c r="E19" s="406">
        <f>'GST 지식재산권 관리현황_요약본'!E18</f>
        <v>38665</v>
      </c>
      <c r="F19" s="405" t="str">
        <f>'GST 지식재산권 관리현황_요약본'!F18</f>
        <v>2005-0107080</v>
      </c>
      <c r="G19" s="406">
        <f>'GST 지식재산권 관리현황_요약본'!G18</f>
        <v>39042</v>
      </c>
      <c r="H19" s="405" t="str">
        <f>'GST 지식재산권 관리현황_요약본'!H18</f>
        <v>10-0650277</v>
      </c>
      <c r="I19" s="407" t="str">
        <f>'GST 지식재산권 관리현황_요약본'!I18</f>
        <v>폐가스 정화처리장치에 사용하는 버너조립체의 챔버구조</v>
      </c>
      <c r="J19" s="406">
        <f>'GST 지식재산권 관리현황_요약본'!J18</f>
        <v>45970</v>
      </c>
      <c r="K19" s="407" t="str">
        <f>'GST 지식재산권 관리현황_요약본'!K18</f>
        <v>최 운 선</v>
      </c>
      <c r="L19" s="408" t="str">
        <f>'GST 지식재산권 관리현황_요약본'!L18</f>
        <v>유니스특허</v>
      </c>
      <c r="M19" s="409"/>
      <c r="N19" s="405"/>
      <c r="O19" s="445"/>
      <c r="P19" s="445"/>
      <c r="Q19" s="446"/>
      <c r="R19" s="409"/>
      <c r="S19" s="405"/>
      <c r="T19" s="445"/>
      <c r="U19" s="445"/>
      <c r="V19" s="446"/>
      <c r="W19" s="409"/>
      <c r="X19" s="405"/>
      <c r="Y19" s="445"/>
      <c r="Z19" s="445"/>
      <c r="AA19" s="446"/>
      <c r="AB19" s="411"/>
    </row>
    <row r="20" spans="1:28" ht="20.100000000000001" customHeight="1">
      <c r="A20" s="405">
        <f>'GST 지식재산권 관리현황_요약본'!A19</f>
        <v>15</v>
      </c>
      <c r="B20" s="405" t="str">
        <f>'GST 지식재산권 관리현황_요약본'!B19</f>
        <v>특허</v>
      </c>
      <c r="C20" s="405" t="str">
        <f>'GST 지식재산권 관리현황_요약본'!C19</f>
        <v>포기</v>
      </c>
      <c r="D20" s="405" t="str">
        <f>'GST 지식재산권 관리현황_요약본'!D19</f>
        <v>국내</v>
      </c>
      <c r="E20" s="406">
        <f>'GST 지식재산권 관리현황_요약본'!E19</f>
        <v>38665</v>
      </c>
      <c r="F20" s="405" t="str">
        <f>'GST 지식재산권 관리현황_요약본'!F19</f>
        <v>2005-0107079</v>
      </c>
      <c r="G20" s="406">
        <f>'GST 지식재산권 관리현황_요약본'!G19</f>
        <v>39043</v>
      </c>
      <c r="H20" s="405" t="str">
        <f>'GST 지식재산권 관리현황_요약본'!H19</f>
        <v>10-0650937</v>
      </c>
      <c r="I20" s="407" t="str">
        <f>'GST 지식재산권 관리현황_요약본'!I19</f>
        <v>폐가스 정화처리장치의 버너조립체</v>
      </c>
      <c r="J20" s="406">
        <f>'GST 지식재산권 관리현황_요약본'!J19</f>
        <v>45970</v>
      </c>
      <c r="K20" s="407" t="str">
        <f>'GST 지식재산권 관리현황_요약본'!K19</f>
        <v>최 운 선</v>
      </c>
      <c r="L20" s="408" t="str">
        <f>'GST 지식재산권 관리현황_요약본'!L19</f>
        <v>유니스특허</v>
      </c>
      <c r="M20" s="409"/>
      <c r="N20" s="405"/>
      <c r="O20" s="445"/>
      <c r="P20" s="445"/>
      <c r="Q20" s="446"/>
      <c r="R20" s="409"/>
      <c r="S20" s="405"/>
      <c r="T20" s="445"/>
      <c r="U20" s="445"/>
      <c r="V20" s="446"/>
      <c r="W20" s="409"/>
      <c r="X20" s="405"/>
      <c r="Y20" s="445"/>
      <c r="Z20" s="445"/>
      <c r="AA20" s="446"/>
      <c r="AB20" s="411"/>
    </row>
    <row r="21" spans="1:28" ht="20.100000000000001" customHeight="1">
      <c r="A21" s="405">
        <f>'GST 지식재산권 관리현황_요약본'!A20</f>
        <v>16</v>
      </c>
      <c r="B21" s="405" t="str">
        <f>'GST 지식재산권 관리현황_요약본'!B20</f>
        <v>실용</v>
      </c>
      <c r="C21" s="405" t="str">
        <f>'GST 지식재산권 관리현황_요약본'!C20</f>
        <v>취소</v>
      </c>
      <c r="D21" s="405" t="str">
        <f>'GST 지식재산권 관리현황_요약본'!D20</f>
        <v>국내</v>
      </c>
      <c r="E21" s="406">
        <f>'GST 지식재산권 관리현황_요약본'!E20</f>
        <v>38665</v>
      </c>
      <c r="F21" s="405" t="str">
        <f>'GST 지식재산권 관리현황_요약본'!F20</f>
        <v>2005-0031812</v>
      </c>
      <c r="G21" s="406">
        <f>'GST 지식재산권 관리현황_요약본'!G20</f>
        <v>38744</v>
      </c>
      <c r="H21" s="405" t="str">
        <f>'GST 지식재산권 관리현황_요약본'!H20</f>
        <v>20-0407845</v>
      </c>
      <c r="I21" s="407" t="str">
        <f>'GST 지식재산권 관리현황_요약본'!I20</f>
        <v>폐가스 정화처리 장치</v>
      </c>
      <c r="J21" s="406">
        <f>'GST 지식재산권 관리현황_요약본'!J20</f>
        <v>42317</v>
      </c>
      <c r="K21" s="407" t="str">
        <f>'GST 지식재산권 관리현황_요약본'!K20</f>
        <v>최 운 선</v>
      </c>
      <c r="L21" s="408" t="str">
        <f>'GST 지식재산권 관리현황_요약본'!L20</f>
        <v>유니스특허</v>
      </c>
      <c r="M21" s="409"/>
      <c r="N21" s="405"/>
      <c r="O21" s="445"/>
      <c r="P21" s="445"/>
      <c r="Q21" s="446"/>
      <c r="R21" s="409"/>
      <c r="S21" s="405"/>
      <c r="T21" s="445"/>
      <c r="U21" s="445"/>
      <c r="V21" s="446"/>
      <c r="W21" s="409"/>
      <c r="X21" s="405"/>
      <c r="Y21" s="445"/>
      <c r="Z21" s="445"/>
      <c r="AA21" s="446"/>
      <c r="AB21" s="411"/>
    </row>
    <row r="22" spans="1:28" ht="20.100000000000001" customHeight="1">
      <c r="A22" s="405">
        <f>'GST 지식재산권 관리현황_요약본'!A21</f>
        <v>17</v>
      </c>
      <c r="B22" s="405" t="str">
        <f>'GST 지식재산권 관리현황_요약본'!B21</f>
        <v>특허</v>
      </c>
      <c r="C22" s="405" t="str">
        <f>'GST 지식재산권 관리현황_요약본'!C21</f>
        <v>취소</v>
      </c>
      <c r="D22" s="405" t="str">
        <f>'GST 지식재산권 관리현황_요약본'!D21</f>
        <v>국외(대만)</v>
      </c>
      <c r="E22" s="406">
        <f>'GST 지식재산권 관리현황_요약본'!E21</f>
        <v>38692</v>
      </c>
      <c r="F22" s="405">
        <f>'GST 지식재산권 관리현황_요약본'!F21</f>
        <v>94142921</v>
      </c>
      <c r="G22" s="406">
        <f>'GST 지식재산권 관리현황_요약본'!G21</f>
        <v>39134</v>
      </c>
      <c r="H22" s="405" t="str">
        <f>'GST 지식재산권 관리현황_요약본'!H21</f>
        <v>I274129</v>
      </c>
      <c r="I22" s="407" t="str">
        <f>'GST 지식재산권 관리현황_요약본'!I21</f>
        <v>폐가스 정화처리장치(대만)</v>
      </c>
      <c r="J22" s="406">
        <f>'GST 지식재산권 관리현황_요약본'!J21</f>
        <v>0</v>
      </c>
      <c r="K22" s="407" t="str">
        <f>'GST 지식재산권 관리현황_요약본'!K21</f>
        <v>최운선</v>
      </c>
      <c r="L22" s="408" t="str">
        <f>'GST 지식재산권 관리현황_요약본'!L21</f>
        <v>유니스특허</v>
      </c>
      <c r="M22" s="409"/>
      <c r="N22" s="405"/>
      <c r="O22" s="445"/>
      <c r="P22" s="445"/>
      <c r="Q22" s="446"/>
      <c r="R22" s="409"/>
      <c r="S22" s="405"/>
      <c r="T22" s="445"/>
      <c r="U22" s="445"/>
      <c r="V22" s="446"/>
      <c r="W22" s="409"/>
      <c r="X22" s="405"/>
      <c r="Y22" s="445"/>
      <c r="Z22" s="445"/>
      <c r="AA22" s="446"/>
      <c r="AB22" s="411"/>
    </row>
    <row r="23" spans="1:28" ht="20.100000000000001" customHeight="1">
      <c r="A23" s="380">
        <f>'GST 지식재산권 관리현황_요약본'!A22</f>
        <v>18</v>
      </c>
      <c r="B23" s="380" t="str">
        <f>'GST 지식재산권 관리현황_요약본'!B22</f>
        <v>특허</v>
      </c>
      <c r="C23" s="380" t="str">
        <f>'GST 지식재산권 관리현황_요약본'!C22</f>
        <v>등록</v>
      </c>
      <c r="D23" s="380" t="str">
        <f>'GST 지식재산권 관리현황_요약본'!D22</f>
        <v>국외(일본)</v>
      </c>
      <c r="E23" s="381">
        <f>'GST 지식재산권 관리현황_요약본'!E22</f>
        <v>38695</v>
      </c>
      <c r="F23" s="380" t="str">
        <f>'GST 지식재산권 관리현황_요약본'!F22</f>
        <v>2005-355660</v>
      </c>
      <c r="G23" s="381">
        <f>'GST 지식재산권 관리현황_요약본'!G22</f>
        <v>39654</v>
      </c>
      <c r="H23" s="380">
        <f>'GST 지식재산권 관리현황_요약본'!H22</f>
        <v>4160977</v>
      </c>
      <c r="I23" s="382" t="str">
        <f>'GST 지식재산권 관리현황_요약본'!I22</f>
        <v>폐가스 정화처리 장치</v>
      </c>
      <c r="J23" s="381">
        <f>'GST 지식재산권 관리현황_요약본'!J22</f>
        <v>46000</v>
      </c>
      <c r="K23" s="382" t="str">
        <f>'GST 지식재산권 관리현황_요약본'!K22</f>
        <v>최 운 선</v>
      </c>
      <c r="L23" s="388" t="str">
        <f>'GST 지식재산권 관리현황_요약본'!L22</f>
        <v>유니스특허</v>
      </c>
      <c r="M23" s="392"/>
      <c r="N23" s="386"/>
      <c r="O23" s="435"/>
      <c r="P23" s="435"/>
      <c r="Q23" s="436"/>
      <c r="R23" s="392"/>
      <c r="S23" s="386"/>
      <c r="T23" s="435"/>
      <c r="U23" s="435"/>
      <c r="V23" s="436"/>
      <c r="W23" s="392"/>
      <c r="X23" s="386"/>
      <c r="Y23" s="435"/>
      <c r="Z23" s="435"/>
      <c r="AA23" s="436"/>
      <c r="AB23" s="394"/>
    </row>
    <row r="24" spans="1:28" ht="20.100000000000001" customHeight="1">
      <c r="A24" s="380">
        <f>'GST 지식재산권 관리현황_요약본'!A23</f>
        <v>19</v>
      </c>
      <c r="B24" s="380" t="str">
        <f>'GST 지식재산권 관리현황_요약본'!B23</f>
        <v>특허</v>
      </c>
      <c r="C24" s="380" t="str">
        <f>'GST 지식재산권 관리현황_요약본'!C23</f>
        <v>등록</v>
      </c>
      <c r="D24" s="380" t="str">
        <f>'GST 지식재산권 관리현황_요약본'!D23</f>
        <v>국내</v>
      </c>
      <c r="E24" s="381">
        <f>'GST 지식재산권 관리현황_요약본'!E23</f>
        <v>38707</v>
      </c>
      <c r="F24" s="380" t="str">
        <f>'GST 지식재산권 관리현황_요약본'!F23</f>
        <v>2005-0126721</v>
      </c>
      <c r="G24" s="381">
        <f>'GST 지식재산권 관리현황_요약본'!G23</f>
        <v>39213</v>
      </c>
      <c r="H24" s="380" t="str">
        <f>'GST 지식재산권 관리현황_요약본'!H23</f>
        <v>10-0719225</v>
      </c>
      <c r="I24" s="382" t="str">
        <f>'GST 지식재산권 관리현황_요약본'!I23</f>
        <v>반도체 제조 공정용 온도조절 시스템</v>
      </c>
      <c r="J24" s="381">
        <f>'GST 지식재산권 관리현황_요약본'!J23</f>
        <v>46012</v>
      </c>
      <c r="K24" s="382" t="str">
        <f>'GST 지식재산권 관리현황_요약본'!K23</f>
        <v>송 경 호</v>
      </c>
      <c r="L24" s="388" t="str">
        <f>'GST 지식재산권 관리현황_요약본'!L23</f>
        <v>유니스특허</v>
      </c>
      <c r="M24" s="392" t="s">
        <v>1467</v>
      </c>
      <c r="N24" s="386" t="s">
        <v>1468</v>
      </c>
      <c r="O24" s="435">
        <v>455000</v>
      </c>
      <c r="P24" s="435">
        <v>30000</v>
      </c>
      <c r="Q24" s="436">
        <f>O24+(P24*1.1)</f>
        <v>488000</v>
      </c>
      <c r="R24" s="392"/>
      <c r="S24" s="386"/>
      <c r="T24" s="435"/>
      <c r="U24" s="435"/>
      <c r="V24" s="436"/>
      <c r="W24" s="392"/>
      <c r="X24" s="386"/>
      <c r="Y24" s="435"/>
      <c r="Z24" s="435"/>
      <c r="AA24" s="436"/>
      <c r="AB24" s="393"/>
    </row>
    <row r="25" spans="1:28" ht="20.100000000000001" customHeight="1">
      <c r="A25" s="380" t="e">
        <f>'GST 지식재산권 관리현황_요약본'!A24</f>
        <v>#REF!</v>
      </c>
      <c r="B25" s="380" t="e">
        <f>'GST 지식재산권 관리현황_요약본'!B24</f>
        <v>#REF!</v>
      </c>
      <c r="C25" s="380" t="e">
        <f>'GST 지식재산권 관리현황_요약본'!C24</f>
        <v>#REF!</v>
      </c>
      <c r="D25" s="380" t="e">
        <f>'GST 지식재산권 관리현황_요약본'!D24</f>
        <v>#REF!</v>
      </c>
      <c r="E25" s="381" t="e">
        <f>'GST 지식재산권 관리현황_요약본'!E24</f>
        <v>#REF!</v>
      </c>
      <c r="F25" s="380" t="e">
        <f>'GST 지식재산권 관리현황_요약본'!F24</f>
        <v>#REF!</v>
      </c>
      <c r="G25" s="381" t="e">
        <f>'GST 지식재산권 관리현황_요약본'!G24</f>
        <v>#REF!</v>
      </c>
      <c r="H25" s="380" t="e">
        <f>'GST 지식재산권 관리현황_요약본'!H24</f>
        <v>#REF!</v>
      </c>
      <c r="I25" s="382" t="e">
        <f>'GST 지식재산권 관리현황_요약본'!I24</f>
        <v>#REF!</v>
      </c>
      <c r="J25" s="381" t="e">
        <f>'GST 지식재산권 관리현황_요약본'!J24</f>
        <v>#REF!</v>
      </c>
      <c r="K25" s="382" t="e">
        <f>'GST 지식재산권 관리현황_요약본'!K24</f>
        <v>#REF!</v>
      </c>
      <c r="L25" s="388" t="e">
        <f>'GST 지식재산권 관리현황_요약본'!L24</f>
        <v>#REF!</v>
      </c>
      <c r="M25" s="392"/>
      <c r="N25" s="386"/>
      <c r="O25" s="435"/>
      <c r="P25" s="435"/>
      <c r="Q25" s="436"/>
      <c r="R25" s="392"/>
      <c r="S25" s="386"/>
      <c r="T25" s="435"/>
      <c r="U25" s="435"/>
      <c r="V25" s="436"/>
      <c r="W25" s="392"/>
      <c r="X25" s="386"/>
      <c r="Y25" s="435"/>
      <c r="Z25" s="435"/>
      <c r="AA25" s="436"/>
      <c r="AB25" s="394"/>
    </row>
    <row r="26" spans="1:28" ht="20.100000000000001" customHeight="1">
      <c r="A26" s="380">
        <f>'GST 지식재산권 관리현황_요약본'!A25</f>
        <v>21</v>
      </c>
      <c r="B26" s="380" t="str">
        <f>'GST 지식재산권 관리현황_요약본'!B25</f>
        <v>특허</v>
      </c>
      <c r="C26" s="380" t="str">
        <f>'GST 지식재산권 관리현황_요약본'!C25</f>
        <v>등록</v>
      </c>
      <c r="D26" s="380" t="str">
        <f>'GST 지식재산권 관리현황_요약본'!D25</f>
        <v>국내</v>
      </c>
      <c r="E26" s="381">
        <f>'GST 지식재산권 관리현황_요약본'!E25</f>
        <v>38875</v>
      </c>
      <c r="F26" s="380" t="str">
        <f>'GST 지식재산권 관리현황_요약본'!F25</f>
        <v>2006-0050821</v>
      </c>
      <c r="G26" s="381">
        <f>'GST 지식재산권 관리현황_요약본'!G25</f>
        <v>39545</v>
      </c>
      <c r="H26" s="380" t="str">
        <f>'GST 지식재산권 관리현황_요약본'!H25</f>
        <v>10-0822048</v>
      </c>
      <c r="I26" s="382" t="str">
        <f>'GST 지식재산권 관리현황_요약본'!I25</f>
        <v>플라즈마 토치를 이용한 폐가스 처리장치</v>
      </c>
      <c r="J26" s="381">
        <f>'GST 지식재산권 관리현황_요약본'!J25</f>
        <v>46180</v>
      </c>
      <c r="K26" s="382" t="str">
        <f>'GST 지식재산권 관리현황_요약본'!K25</f>
        <v>최 운 선</v>
      </c>
      <c r="L26" s="388" t="str">
        <f>'GST 지식재산권 관리현황_요약본'!L25</f>
        <v>유니스특허</v>
      </c>
      <c r="M26" s="392" t="s">
        <v>1452</v>
      </c>
      <c r="N26" s="386" t="s">
        <v>1468</v>
      </c>
      <c r="O26" s="435">
        <v>367500</v>
      </c>
      <c r="P26" s="435">
        <v>30000</v>
      </c>
      <c r="Q26" s="436">
        <f>O26+(P26*1.1)</f>
        <v>400500</v>
      </c>
      <c r="R26" s="392"/>
      <c r="S26" s="386"/>
      <c r="T26" s="435"/>
      <c r="U26" s="435"/>
      <c r="V26" s="436"/>
      <c r="W26" s="392"/>
      <c r="X26" s="386"/>
      <c r="Y26" s="435"/>
      <c r="Z26" s="435"/>
      <c r="AA26" s="436"/>
      <c r="AB26" s="393"/>
    </row>
    <row r="27" spans="1:28" ht="20.100000000000001" customHeight="1">
      <c r="A27" s="405">
        <f>'GST 지식재산권 관리현황_요약본'!A26</f>
        <v>22</v>
      </c>
      <c r="B27" s="405" t="str">
        <f>'GST 지식재산권 관리현황_요약본'!B26</f>
        <v>실용</v>
      </c>
      <c r="C27" s="405" t="str">
        <f>'GST 지식재산권 관리현황_요약본'!C26</f>
        <v>포기</v>
      </c>
      <c r="D27" s="405" t="str">
        <f>'GST 지식재산권 관리현황_요약본'!D26</f>
        <v>국내</v>
      </c>
      <c r="E27" s="406">
        <f>'GST 지식재산권 관리현황_요약본'!E26</f>
        <v>38875</v>
      </c>
      <c r="F27" s="405" t="str">
        <f>'GST 지식재산권 관리현황_요약본'!F26</f>
        <v>2006-0015186</v>
      </c>
      <c r="G27" s="406">
        <f>'GST 지식재산권 관리현황_요약본'!G26</f>
        <v>38952</v>
      </c>
      <c r="H27" s="405" t="str">
        <f>'GST 지식재산권 관리현황_요약본'!H26</f>
        <v>20-0425108</v>
      </c>
      <c r="I27" s="407" t="str">
        <f>'GST 지식재산권 관리현황_요약본'!I26</f>
        <v>플라즈마 토치의 워킹 가스 공급기</v>
      </c>
      <c r="J27" s="406">
        <f>'GST 지식재산권 관리현황_요약본'!J26</f>
        <v>42528</v>
      </c>
      <c r="K27" s="407" t="str">
        <f>'GST 지식재산권 관리현황_요약본'!K26</f>
        <v>최 운 선</v>
      </c>
      <c r="L27" s="408" t="str">
        <f>'GST 지식재산권 관리현황_요약본'!L26</f>
        <v>유니스특허</v>
      </c>
      <c r="M27" s="409"/>
      <c r="N27" s="405"/>
      <c r="O27" s="445"/>
      <c r="P27" s="445"/>
      <c r="Q27" s="446"/>
      <c r="R27" s="409"/>
      <c r="S27" s="405"/>
      <c r="T27" s="445"/>
      <c r="U27" s="445"/>
      <c r="V27" s="446"/>
      <c r="W27" s="409"/>
      <c r="X27" s="405"/>
      <c r="Y27" s="445"/>
      <c r="Z27" s="445"/>
      <c r="AA27" s="446"/>
      <c r="AB27" s="411"/>
    </row>
    <row r="28" spans="1:28" ht="20.100000000000001" customHeight="1">
      <c r="A28" s="405">
        <f>'GST 지식재산권 관리현황_요약본'!A27</f>
        <v>23</v>
      </c>
      <c r="B28" s="405" t="str">
        <f>'GST 지식재산권 관리현황_요약본'!B27</f>
        <v>실용신안</v>
      </c>
      <c r="C28" s="405" t="str">
        <f>'GST 지식재산권 관리현황_요약본'!C27</f>
        <v>포기</v>
      </c>
      <c r="D28" s="405" t="str">
        <f>'GST 지식재산권 관리현황_요약본'!D27</f>
        <v>국내</v>
      </c>
      <c r="E28" s="406">
        <f>'GST 지식재산권 관리현황_요약본'!E27</f>
        <v>38875</v>
      </c>
      <c r="F28" s="405" t="str">
        <f>'GST 지식재산권 관리현황_요약본'!F27</f>
        <v>20-2006-15205</v>
      </c>
      <c r="G28" s="406">
        <f>'GST 지식재산권 관리현황_요약본'!G27</f>
        <v>38940</v>
      </c>
      <c r="H28" s="405" t="str">
        <f>'GST 지식재산권 관리현황_요약본'!H27</f>
        <v>20-0424378</v>
      </c>
      <c r="I28" s="407" t="str">
        <f>'GST 지식재산권 관리현황_요약본'!I27</f>
        <v>플라즈마 토치를 이용한 폐가스 처리장치</v>
      </c>
      <c r="J28" s="406">
        <f>'GST 지식재산권 관리현황_요약본'!J27</f>
        <v>0</v>
      </c>
      <c r="K28" s="407" t="str">
        <f>'GST 지식재산권 관리현황_요약본'!K27</f>
        <v>최운선</v>
      </c>
      <c r="L28" s="408" t="str">
        <f>'GST 지식재산권 관리현황_요약본'!L27</f>
        <v>유니스특허</v>
      </c>
      <c r="M28" s="409"/>
      <c r="N28" s="405"/>
      <c r="O28" s="445"/>
      <c r="P28" s="445"/>
      <c r="Q28" s="446"/>
      <c r="R28" s="409"/>
      <c r="S28" s="405"/>
      <c r="T28" s="445"/>
      <c r="U28" s="445"/>
      <c r="V28" s="446"/>
      <c r="W28" s="409"/>
      <c r="X28" s="405"/>
      <c r="Y28" s="445"/>
      <c r="Z28" s="445"/>
      <c r="AA28" s="446"/>
      <c r="AB28" s="411"/>
    </row>
    <row r="29" spans="1:28" ht="20.100000000000001" customHeight="1">
      <c r="A29" s="405">
        <f>'GST 지식재산권 관리현황_요약본'!A28</f>
        <v>24</v>
      </c>
      <c r="B29" s="405" t="str">
        <f>'GST 지식재산권 관리현황_요약본'!B28</f>
        <v>실용신안</v>
      </c>
      <c r="C29" s="405" t="str">
        <f>'GST 지식재산권 관리현황_요약본'!C28</f>
        <v>포기</v>
      </c>
      <c r="D29" s="405" t="str">
        <f>'GST 지식재산권 관리현황_요약본'!D28</f>
        <v>국내</v>
      </c>
      <c r="E29" s="406">
        <f>'GST 지식재산권 관리현황_요약본'!E28</f>
        <v>38875</v>
      </c>
      <c r="F29" s="405" t="str">
        <f>'GST 지식재산권 관리현황_요약본'!F28</f>
        <v>20-2006-15206</v>
      </c>
      <c r="G29" s="406">
        <f>'GST 지식재산권 관리현황_요약본'!G28</f>
        <v>38952</v>
      </c>
      <c r="H29" s="405" t="str">
        <f>'GST 지식재산권 관리현황_요약본'!H28</f>
        <v>20-425109</v>
      </c>
      <c r="I29" s="407" t="str">
        <f>'GST 지식재산권 관리현황_요약본'!I28</f>
        <v>플라즈마 토치</v>
      </c>
      <c r="J29" s="406">
        <f>'GST 지식재산권 관리현황_요약본'!J28</f>
        <v>0</v>
      </c>
      <c r="K29" s="407" t="str">
        <f>'GST 지식재산권 관리현황_요약본'!K28</f>
        <v>최운선</v>
      </c>
      <c r="L29" s="408" t="str">
        <f>'GST 지식재산권 관리현황_요약본'!L28</f>
        <v>유니스특허</v>
      </c>
      <c r="M29" s="409"/>
      <c r="N29" s="405"/>
      <c r="O29" s="445"/>
      <c r="P29" s="445"/>
      <c r="Q29" s="446"/>
      <c r="R29" s="409"/>
      <c r="S29" s="405"/>
      <c r="T29" s="445"/>
      <c r="U29" s="445"/>
      <c r="V29" s="446"/>
      <c r="W29" s="409"/>
      <c r="X29" s="405"/>
      <c r="Y29" s="445"/>
      <c r="Z29" s="445"/>
      <c r="AA29" s="446"/>
      <c r="AB29" s="411"/>
    </row>
    <row r="30" spans="1:28" ht="20.100000000000001" customHeight="1">
      <c r="A30" s="405">
        <f>'GST 지식재산권 관리현황_요약본'!A29</f>
        <v>25</v>
      </c>
      <c r="B30" s="405" t="str">
        <f>'GST 지식재산권 관리현황_요약본'!B29</f>
        <v>실용</v>
      </c>
      <c r="C30" s="405" t="str">
        <f>'GST 지식재산권 관리현황_요약본'!C29</f>
        <v>포기</v>
      </c>
      <c r="D30" s="405" t="str">
        <f>'GST 지식재산권 관리현황_요약본'!D29</f>
        <v>국내</v>
      </c>
      <c r="E30" s="406">
        <f>'GST 지식재산권 관리현황_요약본'!E29</f>
        <v>38876</v>
      </c>
      <c r="F30" s="405" t="str">
        <f>'GST 지식재산권 관리현황_요약본'!F29</f>
        <v>2006-0015365</v>
      </c>
      <c r="G30" s="406">
        <f>'GST 지식재산권 관리현황_요약본'!G29</f>
        <v>38959</v>
      </c>
      <c r="H30" s="405" t="str">
        <f>'GST 지식재산권 관리현황_요약본'!H29</f>
        <v>20-0425668</v>
      </c>
      <c r="I30" s="407" t="str">
        <f>'GST 지식재산권 관리현황_요약본'!I29</f>
        <v>맥동방지장치</v>
      </c>
      <c r="J30" s="406">
        <f>'GST 지식재산권 관리현황_요약본'!J29</f>
        <v>42529</v>
      </c>
      <c r="K30" s="407" t="str">
        <f>'GST 지식재산권 관리현황_요약본'!K29</f>
        <v>최 윤 경</v>
      </c>
      <c r="L30" s="408" t="str">
        <f>'GST 지식재산권 관리현황_요약본'!L29</f>
        <v>유니스특허</v>
      </c>
      <c r="M30" s="409"/>
      <c r="N30" s="405"/>
      <c r="O30" s="445"/>
      <c r="P30" s="445"/>
      <c r="Q30" s="446"/>
      <c r="R30" s="409"/>
      <c r="S30" s="405"/>
      <c r="T30" s="445"/>
      <c r="U30" s="445"/>
      <c r="V30" s="446"/>
      <c r="W30" s="409"/>
      <c r="X30" s="405"/>
      <c r="Y30" s="445"/>
      <c r="Z30" s="445"/>
      <c r="AA30" s="446"/>
      <c r="AB30" s="411"/>
    </row>
    <row r="31" spans="1:28" ht="20.100000000000001" customHeight="1">
      <c r="A31" s="380">
        <f>'GST 지식재산권 관리현황_요약본'!A30</f>
        <v>26</v>
      </c>
      <c r="B31" s="380" t="str">
        <f>'GST 지식재산권 관리현황_요약본'!B30</f>
        <v>특허</v>
      </c>
      <c r="C31" s="380" t="str">
        <f>'GST 지식재산권 관리현황_요약본'!C30</f>
        <v>포기</v>
      </c>
      <c r="D31" s="380" t="str">
        <f>'GST 지식재산권 관리현황_요약본'!D30</f>
        <v>국외(미국)</v>
      </c>
      <c r="E31" s="381">
        <f>'GST 지식재산권 관리현황_요약본'!E30</f>
        <v>38894</v>
      </c>
      <c r="F31" s="380" t="str">
        <f>'GST 지식재산권 관리현황_요약본'!F30</f>
        <v>11/474,624</v>
      </c>
      <c r="G31" s="381">
        <f>'GST 지식재산권 관리현황_요약본'!G30</f>
        <v>39630</v>
      </c>
      <c r="H31" s="380" t="str">
        <f>'GST 지식재산권 관리현황_요약본'!H30</f>
        <v>7394041</v>
      </c>
      <c r="I31" s="382" t="str">
        <f>'GST 지식재산권 관리현황_요약본'!I30</f>
        <v>플라즈마 토치를 이용한 폐가스 처리장치</v>
      </c>
      <c r="J31" s="381">
        <f>'GST 지식재산권 관리현황_요약본'!J30</f>
        <v>46211</v>
      </c>
      <c r="K31" s="382" t="str">
        <f>'GST 지식재산권 관리현황_요약본'!K30</f>
        <v>최 운 선</v>
      </c>
      <c r="L31" s="388" t="str">
        <f>'GST 지식재산권 관리현황_요약본'!L30</f>
        <v>유니스특허</v>
      </c>
      <c r="M31" s="392"/>
      <c r="N31" s="386"/>
      <c r="O31" s="435"/>
      <c r="P31" s="435"/>
      <c r="Q31" s="436"/>
      <c r="R31" s="392"/>
      <c r="S31" s="386"/>
      <c r="T31" s="435"/>
      <c r="U31" s="435"/>
      <c r="V31" s="436"/>
      <c r="W31" s="392"/>
      <c r="X31" s="386"/>
      <c r="Y31" s="435"/>
      <c r="Z31" s="435"/>
      <c r="AA31" s="436"/>
      <c r="AB31" s="394"/>
    </row>
    <row r="32" spans="1:28" ht="20.100000000000001" customHeight="1">
      <c r="A32" s="405">
        <f>'GST 지식재산권 관리현황_요약본'!A31</f>
        <v>27</v>
      </c>
      <c r="B32" s="405" t="str">
        <f>'GST 지식재산권 관리현황_요약본'!B31</f>
        <v>특허</v>
      </c>
      <c r="C32" s="405" t="str">
        <f>'GST 지식재산권 관리현황_요약본'!C31</f>
        <v>포기</v>
      </c>
      <c r="D32" s="405" t="str">
        <f>'GST 지식재산권 관리현황_요약본'!D31</f>
        <v>국외(유럽)</v>
      </c>
      <c r="E32" s="406">
        <f>'GST 지식재산권 관리현황_요약본'!E31</f>
        <v>38896</v>
      </c>
      <c r="F32" s="405">
        <f>'GST 지식재산권 관리현황_요약본'!F31</f>
        <v>6013315.4000000004</v>
      </c>
      <c r="G32" s="406">
        <f>'GST 지식재산권 관리현황_요약본'!G31</f>
        <v>0</v>
      </c>
      <c r="H32" s="405">
        <f>'GST 지식재산권 관리현황_요약본'!H31</f>
        <v>0</v>
      </c>
      <c r="I32" s="407" t="str">
        <f>'GST 지식재산권 관리현황_요약본'!I31</f>
        <v>플라즈마 토치를 이용한 폐가스 처리장치(유럽)</v>
      </c>
      <c r="J32" s="406">
        <f>'GST 지식재산권 관리현황_요약본'!J31</f>
        <v>0</v>
      </c>
      <c r="K32" s="407" t="str">
        <f>'GST 지식재산권 관리현황_요약본'!K31</f>
        <v>최운선</v>
      </c>
      <c r="L32" s="408" t="str">
        <f>'GST 지식재산권 관리현황_요약본'!L31</f>
        <v>유니스특허</v>
      </c>
      <c r="M32" s="409"/>
      <c r="N32" s="405"/>
      <c r="O32" s="445"/>
      <c r="P32" s="445"/>
      <c r="Q32" s="446"/>
      <c r="R32" s="409"/>
      <c r="S32" s="405"/>
      <c r="T32" s="445"/>
      <c r="U32" s="445"/>
      <c r="V32" s="446"/>
      <c r="W32" s="409"/>
      <c r="X32" s="405"/>
      <c r="Y32" s="445"/>
      <c r="Z32" s="445"/>
      <c r="AA32" s="446"/>
      <c r="AB32" s="411"/>
    </row>
    <row r="33" spans="1:28" ht="20.100000000000001" customHeight="1">
      <c r="A33" s="405">
        <f>'GST 지식재산권 관리현황_요약본'!A32</f>
        <v>28</v>
      </c>
      <c r="B33" s="405" t="str">
        <f>'GST 지식재산권 관리현황_요약본'!B32</f>
        <v>특허</v>
      </c>
      <c r="C33" s="405" t="str">
        <f>'GST 지식재산권 관리현황_요약본'!C32</f>
        <v>포기</v>
      </c>
      <c r="D33" s="405" t="str">
        <f>'GST 지식재산권 관리현황_요약본'!D32</f>
        <v>국외(일본)</v>
      </c>
      <c r="E33" s="406">
        <f>'GST 지식재산권 관리현황_요약본'!E32</f>
        <v>38902</v>
      </c>
      <c r="F33" s="405" t="str">
        <f>'GST 지식재산권 관리현황_요약본'!F32</f>
        <v>2006-184158</v>
      </c>
      <c r="G33" s="406">
        <f>'GST 지식재산권 관리현황_요약본'!G32</f>
        <v>0</v>
      </c>
      <c r="H33" s="405">
        <f>'GST 지식재산권 관리현황_요약본'!H32</f>
        <v>0</v>
      </c>
      <c r="I33" s="407" t="str">
        <f>'GST 지식재산권 관리현황_요약본'!I32</f>
        <v>플라즈마 토치를 이용한 폐가스 처리장치(일본)</v>
      </c>
      <c r="J33" s="406">
        <f>'GST 지식재산권 관리현황_요약본'!J32</f>
        <v>0</v>
      </c>
      <c r="K33" s="407" t="str">
        <f>'GST 지식재산권 관리현황_요약본'!K32</f>
        <v>최운선</v>
      </c>
      <c r="L33" s="408" t="str">
        <f>'GST 지식재산권 관리현황_요약본'!L32</f>
        <v>유니스특허</v>
      </c>
      <c r="M33" s="409"/>
      <c r="N33" s="405"/>
      <c r="O33" s="445"/>
      <c r="P33" s="445"/>
      <c r="Q33" s="446"/>
      <c r="R33" s="409"/>
      <c r="S33" s="405"/>
      <c r="T33" s="445"/>
      <c r="U33" s="445"/>
      <c r="V33" s="446"/>
      <c r="W33" s="409"/>
      <c r="X33" s="405"/>
      <c r="Y33" s="445"/>
      <c r="Z33" s="445"/>
      <c r="AA33" s="446"/>
      <c r="AB33" s="411"/>
    </row>
    <row r="34" spans="1:28" ht="20.100000000000001" customHeight="1">
      <c r="A34" s="405">
        <f>'GST 지식재산권 관리현황_요약본'!A33</f>
        <v>29</v>
      </c>
      <c r="B34" s="405" t="str">
        <f>'GST 지식재산권 관리현황_요약본'!B33</f>
        <v>특허</v>
      </c>
      <c r="C34" s="405" t="str">
        <f>'GST 지식재산권 관리현황_요약본'!C33</f>
        <v>포기</v>
      </c>
      <c r="D34" s="405" t="str">
        <f>'GST 지식재산권 관리현황_요약본'!D33</f>
        <v>국외(PCT)</v>
      </c>
      <c r="E34" s="406">
        <f>'GST 지식재산권 관리현황_요약본'!E33</f>
        <v>39071</v>
      </c>
      <c r="F34" s="405" t="str">
        <f>'GST 지식재산권 관리현황_요약본'!F33</f>
        <v>PCT/KR2006/005595</v>
      </c>
      <c r="G34" s="406">
        <f>'GST 지식재산권 관리현황_요약본'!G33</f>
        <v>0</v>
      </c>
      <c r="H34" s="405">
        <f>'GST 지식재산권 관리현황_요약본'!H33</f>
        <v>0</v>
      </c>
      <c r="I34" s="407" t="str">
        <f>'GST 지식재산권 관리현황_요약본'!I33</f>
        <v>반도체 제조공정용 온도조절 시스템 (PCT)</v>
      </c>
      <c r="J34" s="406">
        <f>'GST 지식재산권 관리현황_요약본'!J33</f>
        <v>0</v>
      </c>
      <c r="K34" s="407" t="str">
        <f>'GST 지식재산권 관리현황_요약본'!K33</f>
        <v>송경호</v>
      </c>
      <c r="L34" s="408" t="str">
        <f>'GST 지식재산권 관리현황_요약본'!L33</f>
        <v>유니스특허</v>
      </c>
      <c r="M34" s="409"/>
      <c r="N34" s="405"/>
      <c r="O34" s="445"/>
      <c r="P34" s="445"/>
      <c r="Q34" s="446"/>
      <c r="R34" s="409"/>
      <c r="S34" s="405"/>
      <c r="T34" s="445"/>
      <c r="U34" s="445"/>
      <c r="V34" s="446"/>
      <c r="W34" s="409"/>
      <c r="X34" s="405"/>
      <c r="Y34" s="445"/>
      <c r="Z34" s="445"/>
      <c r="AA34" s="446"/>
      <c r="AB34" s="411"/>
    </row>
    <row r="35" spans="1:28" ht="20.100000000000001" customHeight="1">
      <c r="A35" s="380">
        <f>'GST 지식재산권 관리현황_요약본'!A34</f>
        <v>30</v>
      </c>
      <c r="B35" s="380" t="str">
        <f>'GST 지식재산권 관리현황_요약본'!B34</f>
        <v>특허</v>
      </c>
      <c r="C35" s="380" t="str">
        <f>'GST 지식재산권 관리현황_요약본'!C34</f>
        <v>등록</v>
      </c>
      <c r="D35" s="380" t="str">
        <f>'GST 지식재산권 관리현황_요약본'!D34</f>
        <v>국내</v>
      </c>
      <c r="E35" s="381">
        <f>'GST 지식재산권 관리현황_요약본'!E34</f>
        <v>39085</v>
      </c>
      <c r="F35" s="380" t="str">
        <f>'GST 지식재산권 관리현황_요약본'!F34</f>
        <v>2007-0000642</v>
      </c>
      <c r="G35" s="381">
        <f>'GST 지식재산권 관리현황_요약본'!G34</f>
        <v>39385</v>
      </c>
      <c r="H35" s="380" t="str">
        <f>'GST 지식재산권 관리현황_요약본'!H34</f>
        <v>10-0773474</v>
      </c>
      <c r="I35" s="382" t="str">
        <f>'GST 지식재산권 관리현황_요약본'!I34</f>
        <v>반도체 제조장비의 칠러 시스템</v>
      </c>
      <c r="J35" s="381">
        <f>'GST 지식재산권 관리현황_요약본'!J34</f>
        <v>46390</v>
      </c>
      <c r="K35" s="382" t="str">
        <f>'GST 지식재산권 관리현황_요약본'!K34</f>
        <v>송경호/조봉현</v>
      </c>
      <c r="L35" s="388" t="str">
        <f>'GST 지식재산권 관리현황_요약본'!L34</f>
        <v>유니스특허</v>
      </c>
      <c r="M35" s="392" t="s">
        <v>1617</v>
      </c>
      <c r="N35" s="386" t="s">
        <v>1618</v>
      </c>
      <c r="O35" s="435">
        <v>262500</v>
      </c>
      <c r="P35" s="435">
        <v>30000</v>
      </c>
      <c r="Q35" s="436">
        <v>295500</v>
      </c>
      <c r="R35" s="392"/>
      <c r="S35" s="386"/>
      <c r="T35" s="435"/>
      <c r="U35" s="435"/>
      <c r="V35" s="436"/>
      <c r="W35" s="392"/>
      <c r="X35" s="386"/>
      <c r="Y35" s="435"/>
      <c r="Z35" s="435"/>
      <c r="AA35" s="436"/>
      <c r="AB35" s="394"/>
    </row>
    <row r="36" spans="1:28" ht="20.100000000000001" customHeight="1">
      <c r="A36" s="405">
        <f>'GST 지식재산권 관리현황_요약본'!A35</f>
        <v>31</v>
      </c>
      <c r="B36" s="405" t="str">
        <f>'GST 지식재산권 관리현황_요약본'!B35</f>
        <v>특허</v>
      </c>
      <c r="C36" s="405" t="str">
        <f>'GST 지식재산권 관리현황_요약본'!C35</f>
        <v>포기</v>
      </c>
      <c r="D36" s="405" t="str">
        <f>'GST 지식재산권 관리현황_요약본'!D35</f>
        <v>국내</v>
      </c>
      <c r="E36" s="406">
        <f>'GST 지식재산권 관리현황_요약본'!E35</f>
        <v>39087</v>
      </c>
      <c r="F36" s="405" t="str">
        <f>'GST 지식재산권 관리현황_요약본'!F35</f>
        <v>2007-0001382</v>
      </c>
      <c r="G36" s="406">
        <f>'GST 지식재산권 관리현황_요약본'!G35</f>
        <v>39699</v>
      </c>
      <c r="H36" s="405" t="str">
        <f>'GST 지식재산권 관리현황_요약본'!H35</f>
        <v>10-0858528</v>
      </c>
      <c r="I36" s="407" t="str">
        <f>'GST 지식재산권 관리현황_요약본'!I35</f>
        <v>반도체 제조장비의 웨이퍼척 냉각시스템</v>
      </c>
      <c r="J36" s="406">
        <f>'GST 지식재산권 관리현황_요약본'!J35</f>
        <v>46392</v>
      </c>
      <c r="K36" s="407" t="str">
        <f>'GST 지식재산권 관리현황_요약본'!K35</f>
        <v>조 봉 현</v>
      </c>
      <c r="L36" s="408" t="str">
        <f>'GST 지식재산권 관리현황_요약본'!L35</f>
        <v>유니스특허</v>
      </c>
      <c r="M36" s="409"/>
      <c r="N36" s="405"/>
      <c r="O36" s="445"/>
      <c r="P36" s="445"/>
      <c r="Q36" s="446"/>
      <c r="R36" s="409"/>
      <c r="S36" s="405"/>
      <c r="T36" s="445"/>
      <c r="U36" s="445"/>
      <c r="V36" s="446"/>
      <c r="W36" s="409"/>
      <c r="X36" s="405"/>
      <c r="Y36" s="445"/>
      <c r="Z36" s="445"/>
      <c r="AA36" s="446"/>
      <c r="AB36" s="411"/>
    </row>
    <row r="37" spans="1:28" ht="20.100000000000001" customHeight="1">
      <c r="A37" s="405">
        <f>'GST 지식재산권 관리현황_요약본'!A36</f>
        <v>32</v>
      </c>
      <c r="B37" s="405" t="str">
        <f>'GST 지식재산권 관리현황_요약본'!B36</f>
        <v>특허</v>
      </c>
      <c r="C37" s="405" t="str">
        <f>'GST 지식재산권 관리현황_요약본'!C36</f>
        <v>포기</v>
      </c>
      <c r="D37" s="405" t="str">
        <f>'GST 지식재산권 관리현황_요약본'!D36</f>
        <v>국내</v>
      </c>
      <c r="E37" s="406">
        <f>'GST 지식재산권 관리현황_요약본'!E36</f>
        <v>39094</v>
      </c>
      <c r="F37" s="405" t="str">
        <f>'GST 지식재산권 관리현황_요약본'!F36</f>
        <v>2007-0003677</v>
      </c>
      <c r="G37" s="406">
        <f>'GST 지식재산권 관리현황_요약본'!G36</f>
        <v>39797</v>
      </c>
      <c r="H37" s="405" t="str">
        <f>'GST 지식재산권 관리현황_요약본'!H36</f>
        <v>10-0875287</v>
      </c>
      <c r="I37" s="407" t="str">
        <f>'GST 지식재산권 관리현황_요약본'!I36</f>
        <v>반도체 제조장비용 잠열재 파이프</v>
      </c>
      <c r="J37" s="406">
        <f>'GST 지식재산권 관리현황_요약본'!J36</f>
        <v>46399</v>
      </c>
      <c r="K37" s="407" t="str">
        <f>'GST 지식재산권 관리현황_요약본'!K36</f>
        <v>송경호/오지은</v>
      </c>
      <c r="L37" s="408" t="str">
        <f>'GST 지식재산권 관리현황_요약본'!L36</f>
        <v>유니스특허</v>
      </c>
      <c r="M37" s="409"/>
      <c r="N37" s="405"/>
      <c r="O37" s="445"/>
      <c r="P37" s="445"/>
      <c r="Q37" s="446"/>
      <c r="R37" s="409"/>
      <c r="S37" s="405"/>
      <c r="T37" s="445"/>
      <c r="U37" s="445"/>
      <c r="V37" s="446"/>
      <c r="W37" s="409"/>
      <c r="X37" s="405"/>
      <c r="Y37" s="445"/>
      <c r="Z37" s="445"/>
      <c r="AA37" s="446"/>
      <c r="AB37" s="411"/>
    </row>
    <row r="38" spans="1:28" ht="20.100000000000001" customHeight="1">
      <c r="A38" s="405">
        <f>'GST 지식재산권 관리현황_요약본'!A37</f>
        <v>33</v>
      </c>
      <c r="B38" s="405" t="str">
        <f>'GST 지식재산권 관리현황_요약본'!B37</f>
        <v>특허</v>
      </c>
      <c r="C38" s="405" t="str">
        <f>'GST 지식재산권 관리현황_요약본'!C37</f>
        <v>포기</v>
      </c>
      <c r="D38" s="405" t="str">
        <f>'GST 지식재산권 관리현황_요약본'!D37</f>
        <v>국외(PCT)</v>
      </c>
      <c r="E38" s="406">
        <f>'GST 지식재산권 관리현황_요약본'!E37</f>
        <v>39100</v>
      </c>
      <c r="F38" s="405" t="str">
        <f>'GST 지식재산권 관리현황_요약본'!F37</f>
        <v>PCT/KR2007/000289</v>
      </c>
      <c r="G38" s="406">
        <f>'GST 지식재산권 관리현황_요약본'!G37</f>
        <v>0</v>
      </c>
      <c r="H38" s="405">
        <f>'GST 지식재산권 관리현황_요약본'!H37</f>
        <v>0</v>
      </c>
      <c r="I38" s="407" t="str">
        <f>'GST 지식재산권 관리현황_요약본'!I37</f>
        <v>반도체 제조장비의 칠러 시스템(PCT)</v>
      </c>
      <c r="J38" s="406">
        <f>'GST 지식재산권 관리현황_요약본'!J37</f>
        <v>0</v>
      </c>
      <c r="K38" s="407" t="str">
        <f>'GST 지식재산권 관리현황_요약본'!K37</f>
        <v>송경호, 조봉현</v>
      </c>
      <c r="L38" s="408" t="str">
        <f>'GST 지식재산권 관리현황_요약본'!L37</f>
        <v>유니스특허</v>
      </c>
      <c r="M38" s="409"/>
      <c r="N38" s="405"/>
      <c r="O38" s="445"/>
      <c r="P38" s="445"/>
      <c r="Q38" s="446"/>
      <c r="R38" s="409"/>
      <c r="S38" s="405"/>
      <c r="T38" s="445"/>
      <c r="U38" s="445"/>
      <c r="V38" s="446"/>
      <c r="W38" s="409"/>
      <c r="X38" s="405"/>
      <c r="Y38" s="445"/>
      <c r="Z38" s="445"/>
      <c r="AA38" s="446"/>
      <c r="AB38" s="411"/>
    </row>
    <row r="39" spans="1:28" ht="20.100000000000001" customHeight="1">
      <c r="A39" s="405">
        <f>'GST 지식재산권 관리현황_요약본'!A38</f>
        <v>34</v>
      </c>
      <c r="B39" s="405" t="str">
        <f>'GST 지식재산권 관리현황_요약본'!B38</f>
        <v>특허</v>
      </c>
      <c r="C39" s="405" t="str">
        <f>'GST 지식재산권 관리현황_요약본'!C38</f>
        <v>포기</v>
      </c>
      <c r="D39" s="405" t="str">
        <f>'GST 지식재산권 관리현황_요약본'!D38</f>
        <v>국내</v>
      </c>
      <c r="E39" s="406">
        <f>'GST 지식재산권 관리현황_요약본'!E38</f>
        <v>39160</v>
      </c>
      <c r="F39" s="405" t="str">
        <f>'GST 지식재산권 관리현황_요약본'!F38</f>
        <v>2007-0026679</v>
      </c>
      <c r="G39" s="406">
        <f>'GST 지식재산권 관리현황_요약본'!G38</f>
        <v>39589</v>
      </c>
      <c r="H39" s="405" t="str">
        <f>'GST 지식재산권 관리현황_요약본'!H38</f>
        <v>10-0832851</v>
      </c>
      <c r="I39" s="407" t="str">
        <f>'GST 지식재산권 관리현황_요약본'!I38</f>
        <v>상변환물질을 이용한 잠열 축열식 연료전지용 열저장 시스템</v>
      </c>
      <c r="J39" s="406">
        <f>'GST 지식재산권 관리현황_요약본'!J38</f>
        <v>46465</v>
      </c>
      <c r="K39" s="407" t="str">
        <f>'GST 지식재산권 관리현황_요약본'!K38</f>
        <v>송경호/홍성철/전범수</v>
      </c>
      <c r="L39" s="408" t="str">
        <f>'GST 지식재산권 관리현황_요약본'!L38</f>
        <v>한별국제특허</v>
      </c>
      <c r="M39" s="409"/>
      <c r="N39" s="405"/>
      <c r="O39" s="445"/>
      <c r="P39" s="445"/>
      <c r="Q39" s="446"/>
      <c r="R39" s="409"/>
      <c r="S39" s="405"/>
      <c r="T39" s="445"/>
      <c r="U39" s="445"/>
      <c r="V39" s="446"/>
      <c r="W39" s="409"/>
      <c r="X39" s="405"/>
      <c r="Y39" s="445"/>
      <c r="Z39" s="445"/>
      <c r="AA39" s="446"/>
      <c r="AB39" s="411"/>
    </row>
    <row r="40" spans="1:28" ht="20.100000000000001" customHeight="1">
      <c r="A40" s="405">
        <f>'GST 지식재산권 관리현황_요약본'!A39</f>
        <v>35</v>
      </c>
      <c r="B40" s="405" t="str">
        <f>'GST 지식재산권 관리현황_요약본'!B39</f>
        <v>특허</v>
      </c>
      <c r="C40" s="405" t="str">
        <f>'GST 지식재산권 관리현황_요약본'!C39</f>
        <v>포기</v>
      </c>
      <c r="D40" s="405" t="str">
        <f>'GST 지식재산권 관리현황_요약본'!D39</f>
        <v>국내</v>
      </c>
      <c r="E40" s="406">
        <f>'GST 지식재산권 관리현황_요약본'!E39</f>
        <v>39191</v>
      </c>
      <c r="F40" s="405" t="str">
        <f>'GST 지식재산권 관리현황_요약본'!F39</f>
        <v>2007-0038392</v>
      </c>
      <c r="G40" s="406">
        <f>'GST 지식재산권 관리현황_요약본'!G39</f>
        <v>39699</v>
      </c>
      <c r="H40" s="405" t="str">
        <f>'GST 지식재산권 관리현황_요약본'!H39</f>
        <v>10-0858529</v>
      </c>
      <c r="I40" s="407" t="str">
        <f>'GST 지식재산권 관리현황_요약본'!I39</f>
        <v>반도체 제조장비의 온도제어장치</v>
      </c>
      <c r="J40" s="406">
        <f>'GST 지식재산권 관리현황_요약본'!J39</f>
        <v>46496</v>
      </c>
      <c r="K40" s="407" t="str">
        <f>'GST 지식재산권 관리현황_요약본'!K39</f>
        <v>송경호/최현석</v>
      </c>
      <c r="L40" s="408" t="str">
        <f>'GST 지식재산권 관리현황_요약본'!L39</f>
        <v>유니스특허</v>
      </c>
      <c r="M40" s="409"/>
      <c r="N40" s="405"/>
      <c r="O40" s="445"/>
      <c r="P40" s="445"/>
      <c r="Q40" s="446"/>
      <c r="R40" s="409"/>
      <c r="S40" s="405"/>
      <c r="T40" s="445"/>
      <c r="U40" s="445"/>
      <c r="V40" s="446"/>
      <c r="W40" s="409"/>
      <c r="X40" s="405"/>
      <c r="Y40" s="445"/>
      <c r="Z40" s="445"/>
      <c r="AA40" s="446"/>
      <c r="AB40" s="411"/>
    </row>
    <row r="41" spans="1:28" ht="20.100000000000001" customHeight="1">
      <c r="A41" s="380">
        <f>'GST 지식재산권 관리현황_요약본'!A40</f>
        <v>36</v>
      </c>
      <c r="B41" s="380" t="str">
        <f>'GST 지식재산권 관리현황_요약본'!B40</f>
        <v>특허</v>
      </c>
      <c r="C41" s="380" t="str">
        <f>'GST 지식재산권 관리현황_요약본'!C40</f>
        <v>등록</v>
      </c>
      <c r="D41" s="380" t="str">
        <f>'GST 지식재산권 관리현황_요약본'!D40</f>
        <v>국내</v>
      </c>
      <c r="E41" s="381">
        <f>'GST 지식재산권 관리현황_요약본'!E40</f>
        <v>39230</v>
      </c>
      <c r="F41" s="380" t="str">
        <f>'GST 지식재산권 관리현황_요약본'!F40</f>
        <v>2007-0051387</v>
      </c>
      <c r="G41" s="381">
        <f>'GST 지식재산권 관리현황_요약본'!G40</f>
        <v>39630</v>
      </c>
      <c r="H41" s="380" t="str">
        <f>'GST 지식재산권 관리현황_요약본'!H40</f>
        <v>10-0844530</v>
      </c>
      <c r="I41" s="382" t="str">
        <f>'GST 지식재산권 관리현황_요약본'!I40</f>
        <v>폐가스 정화 처리 장치 및 폐가스 정화 처리 방법</v>
      </c>
      <c r="J41" s="381">
        <f>'GST 지식재산권 관리현황_요약본'!J40</f>
        <v>46535</v>
      </c>
      <c r="K41" s="382" t="str">
        <f>'GST 지식재산권 관리현황_요약본'!K40</f>
        <v>이정우</v>
      </c>
      <c r="L41" s="388" t="str">
        <f>'GST 지식재산권 관리현황_요약본'!L40</f>
        <v>유니스특허</v>
      </c>
      <c r="M41" s="392" t="s">
        <v>1452</v>
      </c>
      <c r="N41" s="386" t="s">
        <v>1513</v>
      </c>
      <c r="O41" s="435">
        <v>395000</v>
      </c>
      <c r="P41" s="435">
        <v>30000</v>
      </c>
      <c r="Q41" s="436">
        <f>O41+(P41*1.1)</f>
        <v>428000</v>
      </c>
      <c r="R41" s="392"/>
      <c r="S41" s="386"/>
      <c r="T41" s="435"/>
      <c r="U41" s="435"/>
      <c r="V41" s="436"/>
      <c r="W41" s="392"/>
      <c r="X41" s="386"/>
      <c r="Y41" s="435"/>
      <c r="Z41" s="435"/>
      <c r="AA41" s="436"/>
      <c r="AB41" s="393"/>
    </row>
    <row r="42" spans="1:28" ht="20.100000000000001" customHeight="1">
      <c r="A42" s="380">
        <f>'GST 지식재산권 관리현황_요약본'!A41</f>
        <v>37</v>
      </c>
      <c r="B42" s="380" t="str">
        <f>'GST 지식재산권 관리현황_요약본'!B41</f>
        <v>특허</v>
      </c>
      <c r="C42" s="380" t="str">
        <f>'GST 지식재산권 관리현황_요약본'!C41</f>
        <v>등록</v>
      </c>
      <c r="D42" s="380" t="str">
        <f>'GST 지식재산권 관리현황_요약본'!D41</f>
        <v>국내</v>
      </c>
      <c r="E42" s="381">
        <f>'GST 지식재산권 관리현황_요약본'!E41</f>
        <v>39230</v>
      </c>
      <c r="F42" s="380" t="str">
        <f>'GST 지식재산권 관리현황_요약본'!F41</f>
        <v>2007-0051388</v>
      </c>
      <c r="G42" s="381">
        <f>'GST 지식재산권 관리현황_요약본'!G41</f>
        <v>39630</v>
      </c>
      <c r="H42" s="380" t="str">
        <f>'GST 지식재산권 관리현황_요약본'!H41</f>
        <v>10-0844531</v>
      </c>
      <c r="I42" s="382" t="str">
        <f>'GST 지식재산권 관리현황_요약본'!I41</f>
        <v>폐가스 정화 처리 장치 (Device for purifying exhausted gas)</v>
      </c>
      <c r="J42" s="381">
        <f>'GST 지식재산권 관리현황_요약본'!J41</f>
        <v>46535</v>
      </c>
      <c r="K42" s="382" t="str">
        <f>'GST 지식재산권 관리현황_요약본'!K41</f>
        <v>이정우/김태현</v>
      </c>
      <c r="L42" s="388" t="str">
        <f>'GST 지식재산권 관리현황_요약본'!L41</f>
        <v>유니스특허</v>
      </c>
      <c r="M42" s="392" t="s">
        <v>1452</v>
      </c>
      <c r="N42" s="386" t="s">
        <v>1513</v>
      </c>
      <c r="O42" s="435">
        <v>395000</v>
      </c>
      <c r="P42" s="435">
        <v>30000</v>
      </c>
      <c r="Q42" s="436">
        <f>O42+(P42*1.1)</f>
        <v>428000</v>
      </c>
      <c r="R42" s="392"/>
      <c r="S42" s="386"/>
      <c r="T42" s="435"/>
      <c r="U42" s="435"/>
      <c r="V42" s="436"/>
      <c r="W42" s="392"/>
      <c r="X42" s="386"/>
      <c r="Y42" s="435"/>
      <c r="Z42" s="435"/>
      <c r="AA42" s="436"/>
      <c r="AB42" s="393"/>
    </row>
    <row r="43" spans="1:28" ht="20.100000000000001" customHeight="1">
      <c r="A43" s="380">
        <f>'GST 지식재산권 관리현황_요약본'!A42</f>
        <v>38</v>
      </c>
      <c r="B43" s="380" t="str">
        <f>'GST 지식재산권 관리현황_요약본'!B42</f>
        <v>특허</v>
      </c>
      <c r="C43" s="380" t="str">
        <f>'GST 지식재산권 관리현황_요약본'!C42</f>
        <v>포기</v>
      </c>
      <c r="D43" s="380" t="str">
        <f>'GST 지식재산권 관리현황_요약본'!D42</f>
        <v>국내</v>
      </c>
      <c r="E43" s="381">
        <f>'GST 지식재산권 관리현황_요약본'!E42</f>
        <v>39290</v>
      </c>
      <c r="F43" s="380" t="str">
        <f>'GST 지식재산권 관리현황_요약본'!F42</f>
        <v>2007-0075770</v>
      </c>
      <c r="G43" s="381">
        <f>'GST 지식재산권 관리현황_요약본'!G42</f>
        <v>39713</v>
      </c>
      <c r="H43" s="380" t="str">
        <f>'GST 지식재산권 관리현황_요약본'!H42</f>
        <v>10-0860599</v>
      </c>
      <c r="I43" s="382" t="str">
        <f>'GST 지식재산권 관리현황_요약본'!I42</f>
        <v>플라즈마 토치를 이용한 폐가스연소장치</v>
      </c>
      <c r="J43" s="381">
        <f>'GST 지식재산권 관리현황_요약본'!J42</f>
        <v>46595</v>
      </c>
      <c r="K43" s="382" t="str">
        <f>'GST 지식재산권 관리현황_요약본'!K42</f>
        <v>이성욱 박진만 박종민 김태현 김선호 박용근 채명기 이재복</v>
      </c>
      <c r="L43" s="388" t="str">
        <f>'GST 지식재산권 관리현황_요약본'!L42</f>
        <v>다인특허</v>
      </c>
      <c r="M43" s="392" t="s">
        <v>1603</v>
      </c>
      <c r="N43" s="386" t="s">
        <v>1602</v>
      </c>
      <c r="O43" s="435">
        <v>422500</v>
      </c>
      <c r="P43" s="435">
        <v>30000</v>
      </c>
      <c r="Q43" s="436">
        <v>455500</v>
      </c>
      <c r="R43" s="392"/>
      <c r="S43" s="386"/>
      <c r="T43" s="435"/>
      <c r="U43" s="435"/>
      <c r="V43" s="436"/>
      <c r="W43" s="392"/>
      <c r="X43" s="386"/>
      <c r="Y43" s="435"/>
      <c r="Z43" s="435"/>
      <c r="AA43" s="436"/>
      <c r="AB43" s="394"/>
    </row>
    <row r="44" spans="1:28" ht="20.100000000000001" customHeight="1">
      <c r="A44" s="380">
        <f>'GST 지식재산권 관리현황_요약본'!A43</f>
        <v>39</v>
      </c>
      <c r="B44" s="380" t="str">
        <f>'GST 지식재산권 관리현황_요약본'!B43</f>
        <v>특허</v>
      </c>
      <c r="C44" s="380" t="str">
        <f>'GST 지식재산권 관리현황_요약본'!C43</f>
        <v>포기</v>
      </c>
      <c r="D44" s="380" t="str">
        <f>'GST 지식재산권 관리현황_요약본'!D43</f>
        <v>국내</v>
      </c>
      <c r="E44" s="381">
        <f>'GST 지식재산권 관리현황_요약본'!E43</f>
        <v>39290</v>
      </c>
      <c r="F44" s="380" t="str">
        <f>'GST 지식재산권 관리현황_요약본'!F43</f>
        <v>2007-0075701</v>
      </c>
      <c r="G44" s="381">
        <f>'GST 지식재산권 관리현황_요약본'!G43</f>
        <v>39713</v>
      </c>
      <c r="H44" s="380" t="str">
        <f>'GST 지식재산권 관리현황_요약본'!H43</f>
        <v>10-0860598</v>
      </c>
      <c r="I44" s="382" t="str">
        <f>'GST 지식재산권 관리현황_요약본'!I43</f>
        <v>폐가스연소장치의 가스분사노즐</v>
      </c>
      <c r="J44" s="381">
        <f>'GST 지식재산권 관리현황_요약본'!J43</f>
        <v>46595</v>
      </c>
      <c r="K44" s="382" t="str">
        <f>'GST 지식재산권 관리현황_요약본'!K43</f>
        <v>이성욱 박진만 박종민 김태현 김선호 박용근 채명기 이재복</v>
      </c>
      <c r="L44" s="388" t="str">
        <f>'GST 지식재산권 관리현황_요약본'!L43</f>
        <v>다인특허</v>
      </c>
      <c r="M44" s="392" t="s">
        <v>1603</v>
      </c>
      <c r="N44" s="386" t="s">
        <v>1602</v>
      </c>
      <c r="O44" s="435">
        <v>257500</v>
      </c>
      <c r="P44" s="435">
        <v>30000</v>
      </c>
      <c r="Q44" s="436">
        <v>290500</v>
      </c>
      <c r="R44" s="392"/>
      <c r="S44" s="386"/>
      <c r="T44" s="435"/>
      <c r="U44" s="435"/>
      <c r="V44" s="436"/>
      <c r="W44" s="392"/>
      <c r="X44" s="386"/>
      <c r="Y44" s="435"/>
      <c r="Z44" s="435"/>
      <c r="AA44" s="436"/>
      <c r="AB44" s="394"/>
    </row>
    <row r="45" spans="1:28" ht="20.100000000000001" customHeight="1">
      <c r="A45" s="405">
        <f>'GST 지식재산권 관리현황_요약본'!A44</f>
        <v>40</v>
      </c>
      <c r="B45" s="405" t="str">
        <f>'GST 지식재산권 관리현황_요약본'!B44</f>
        <v>특허</v>
      </c>
      <c r="C45" s="405" t="str">
        <f>'GST 지식재산권 관리현황_요약본'!C44</f>
        <v>거절</v>
      </c>
      <c r="D45" s="405" t="str">
        <f>'GST 지식재산권 관리현황_요약본'!D44</f>
        <v>국내</v>
      </c>
      <c r="E45" s="406">
        <f>'GST 지식재산권 관리현황_요약본'!E44</f>
        <v>39342</v>
      </c>
      <c r="F45" s="405" t="str">
        <f>'GST 지식재산권 관리현황_요약본'!F44</f>
        <v>2007-0094153</v>
      </c>
      <c r="G45" s="406">
        <f>'GST 지식재산권 관리현황_요약본'!G44</f>
        <v>0</v>
      </c>
      <c r="H45" s="405">
        <f>'GST 지식재산권 관리현황_요약본'!H44</f>
        <v>0</v>
      </c>
      <c r="I45" s="407" t="str">
        <f>'GST 지식재산권 관리현황_요약본'!I44</f>
        <v>히팅자켓 제어 시스템</v>
      </c>
      <c r="J45" s="406">
        <f>'GST 지식재산권 관리현황_요약본'!J44</f>
        <v>0</v>
      </c>
      <c r="K45" s="407" t="str">
        <f>'GST 지식재산권 관리현황_요약본'!K44</f>
        <v>이정수</v>
      </c>
      <c r="L45" s="408" t="str">
        <f>'GST 지식재산권 관리현황_요약본'!L44</f>
        <v>다인특허</v>
      </c>
      <c r="M45" s="409"/>
      <c r="N45" s="405"/>
      <c r="O45" s="445"/>
      <c r="P45" s="445"/>
      <c r="Q45" s="446"/>
      <c r="R45" s="409"/>
      <c r="S45" s="405"/>
      <c r="T45" s="445"/>
      <c r="U45" s="445"/>
      <c r="V45" s="446"/>
      <c r="W45" s="409"/>
      <c r="X45" s="405"/>
      <c r="Y45" s="445"/>
      <c r="Z45" s="445"/>
      <c r="AA45" s="446"/>
      <c r="AB45" s="411"/>
    </row>
    <row r="46" spans="1:28" ht="20.100000000000001" customHeight="1">
      <c r="A46" s="380">
        <f>'GST 지식재산권 관리현황_요약본'!A45</f>
        <v>41</v>
      </c>
      <c r="B46" s="380" t="str">
        <f>'GST 지식재산권 관리현황_요약본'!B45</f>
        <v>특허</v>
      </c>
      <c r="C46" s="380" t="str">
        <f>'GST 지식재산권 관리현황_요약본'!C45</f>
        <v>등록</v>
      </c>
      <c r="D46" s="380" t="str">
        <f>'GST 지식재산권 관리현황_요약본'!D45</f>
        <v>국내(공동)</v>
      </c>
      <c r="E46" s="381">
        <f>'GST 지식재산권 관리현황_요약본'!E45</f>
        <v>39373</v>
      </c>
      <c r="F46" s="380" t="str">
        <f>'GST 지식재산권 관리현황_요약본'!F45</f>
        <v>2007-0105057</v>
      </c>
      <c r="G46" s="381">
        <f>'GST 지식재산권 관리현황_요약본'!G45</f>
        <v>40115</v>
      </c>
      <c r="H46" s="380" t="str">
        <f>'GST 지식재산권 관리현황_요약본'!H45</f>
        <v>10-0925236</v>
      </c>
      <c r="I46" s="382" t="str">
        <f>'GST 지식재산권 관리현황_요약본'!I45</f>
        <v>반도체 제조 장비의 온도 조절 시스템</v>
      </c>
      <c r="J46" s="381">
        <f>'GST 지식재산권 관리현황_요약본'!J45</f>
        <v>46678</v>
      </c>
      <c r="K46" s="382" t="str">
        <f>'GST 지식재산권 관리현황_요약본'!K45</f>
        <v>조봉현 은창우 최현석 이상곤 이광명 이인주 최용호 안승국 박철오</v>
      </c>
      <c r="L46" s="388" t="str">
        <f>'GST 지식재산권 관리현황_요약본'!L45</f>
        <v>유니스특허</v>
      </c>
      <c r="M46" s="392" t="s">
        <v>1621</v>
      </c>
      <c r="N46" s="386" t="s">
        <v>1618</v>
      </c>
      <c r="O46" s="435">
        <v>570000</v>
      </c>
      <c r="P46" s="435">
        <v>30000</v>
      </c>
      <c r="Q46" s="436">
        <v>603000</v>
      </c>
      <c r="R46" s="392"/>
      <c r="S46" s="386"/>
      <c r="T46" s="435"/>
      <c r="U46" s="435"/>
      <c r="V46" s="436"/>
      <c r="W46" s="392"/>
      <c r="X46" s="386"/>
      <c r="Y46" s="435"/>
      <c r="Z46" s="435"/>
      <c r="AA46" s="436"/>
      <c r="AB46" s="394"/>
    </row>
    <row r="47" spans="1:28" ht="20.100000000000001" customHeight="1">
      <c r="A47" s="405">
        <f>'GST 지식재산권 관리현황_요약본'!A46</f>
        <v>42</v>
      </c>
      <c r="B47" s="405" t="str">
        <f>'GST 지식재산권 관리현황_요약본'!B46</f>
        <v>특허</v>
      </c>
      <c r="C47" s="405" t="str">
        <f>'GST 지식재산권 관리현황_요약본'!C46</f>
        <v>포기</v>
      </c>
      <c r="D47" s="405" t="str">
        <f>'GST 지식재산권 관리현황_요약본'!D46</f>
        <v>국외(PCT)</v>
      </c>
      <c r="E47" s="406">
        <f>'GST 지식재산권 관리현황_요약본'!E46</f>
        <v>39395</v>
      </c>
      <c r="F47" s="405" t="str">
        <f>'GST 지식재산권 관리현황_요약본'!F46</f>
        <v>PCT/KR2007/005642</v>
      </c>
      <c r="G47" s="406">
        <f>'GST 지식재산권 관리현황_요약본'!G46</f>
        <v>0</v>
      </c>
      <c r="H47" s="405">
        <f>'GST 지식재산권 관리현황_요약본'!H46</f>
        <v>0</v>
      </c>
      <c r="I47" s="407" t="str">
        <f>'GST 지식재산권 관리현황_요약본'!I46</f>
        <v>반도체 제조 장비의 온도조절 시스템(PCT)</v>
      </c>
      <c r="J47" s="406">
        <f>'GST 지식재산권 관리현황_요약본'!J46</f>
        <v>0</v>
      </c>
      <c r="K47" s="407" t="str">
        <f>'GST 지식재산권 관리현황_요약본'!K46</f>
        <v>조봉현 은창우 최현석 이상곤 이광명 이인주 최용호 안승국 박철오</v>
      </c>
      <c r="L47" s="408" t="str">
        <f>'GST 지식재산권 관리현황_요약본'!L46</f>
        <v>유니스특허</v>
      </c>
      <c r="M47" s="409"/>
      <c r="N47" s="405"/>
      <c r="O47" s="445"/>
      <c r="P47" s="445"/>
      <c r="Q47" s="446"/>
      <c r="R47" s="409"/>
      <c r="S47" s="405"/>
      <c r="T47" s="445"/>
      <c r="U47" s="445"/>
      <c r="V47" s="446"/>
      <c r="W47" s="409"/>
      <c r="X47" s="405"/>
      <c r="Y47" s="445"/>
      <c r="Z47" s="445"/>
      <c r="AA47" s="446"/>
      <c r="AB47" s="411"/>
    </row>
    <row r="48" spans="1:28" ht="20.100000000000001" customHeight="1">
      <c r="A48" s="405">
        <f>'GST 지식재산권 관리현황_요약본'!A47</f>
        <v>43</v>
      </c>
      <c r="B48" s="405" t="str">
        <f>'GST 지식재산권 관리현황_요약본'!B47</f>
        <v>디자인</v>
      </c>
      <c r="C48" s="405" t="str">
        <f>'GST 지식재산권 관리현황_요약본'!C47</f>
        <v>포기</v>
      </c>
      <c r="D48" s="405" t="str">
        <f>'GST 지식재산권 관리현황_요약본'!D47</f>
        <v>국내</v>
      </c>
      <c r="E48" s="406">
        <f>'GST 지식재산권 관리현황_요약본'!E47</f>
        <v>39405</v>
      </c>
      <c r="F48" s="405" t="str">
        <f>'GST 지식재산권 관리현황_요약본'!F47</f>
        <v>2007-0047957</v>
      </c>
      <c r="G48" s="406">
        <f>'GST 지식재산권 관리현황_요약본'!G47</f>
        <v>39594</v>
      </c>
      <c r="H48" s="405" t="str">
        <f>'GST 지식재산권 관리현황_요약본'!H47</f>
        <v>30-0492761</v>
      </c>
      <c r="I48" s="407" t="str">
        <f>'GST 지식재산권 관리현황_요약본'!I47</f>
        <v>잠열재 파이프</v>
      </c>
      <c r="J48" s="406">
        <f>'GST 지식재산권 관리현황_요약본'!J47</f>
        <v>45072</v>
      </c>
      <c r="K48" s="407" t="str">
        <f>'GST 지식재산권 관리현황_요약본'!K47</f>
        <v>오지은</v>
      </c>
      <c r="L48" s="408" t="str">
        <f>'GST 지식재산권 관리현황_요약본'!L47</f>
        <v>유니스특허</v>
      </c>
      <c r="M48" s="409"/>
      <c r="N48" s="405"/>
      <c r="O48" s="445"/>
      <c r="P48" s="445"/>
      <c r="Q48" s="446"/>
      <c r="R48" s="409"/>
      <c r="S48" s="405"/>
      <c r="T48" s="445"/>
      <c r="U48" s="445"/>
      <c r="V48" s="446"/>
      <c r="W48" s="409"/>
      <c r="X48" s="405"/>
      <c r="Y48" s="445"/>
      <c r="Z48" s="445"/>
      <c r="AA48" s="446"/>
      <c r="AB48" s="411"/>
    </row>
    <row r="49" spans="1:28" ht="20.100000000000001" customHeight="1">
      <c r="A49" s="380">
        <f>'GST 지식재산권 관리현황_요약본'!A48</f>
        <v>44</v>
      </c>
      <c r="B49" s="380" t="str">
        <f>'GST 지식재산권 관리현황_요약본'!B48</f>
        <v>특허</v>
      </c>
      <c r="C49" s="380" t="str">
        <f>'GST 지식재산권 관리현황_요약본'!C48</f>
        <v>등록</v>
      </c>
      <c r="D49" s="380" t="str">
        <f>'GST 지식재산권 관리현황_요약본'!D48</f>
        <v>국내</v>
      </c>
      <c r="E49" s="381">
        <f>'GST 지식재산권 관리현황_요약본'!E48</f>
        <v>39469</v>
      </c>
      <c r="F49" s="380" t="str">
        <f>'GST 지식재산권 관리현황_요약본'!F48</f>
        <v>2008-0006820</v>
      </c>
      <c r="G49" s="381">
        <f>'GST 지식재산권 관리현황_요약본'!G48</f>
        <v>40290</v>
      </c>
      <c r="H49" s="380" t="str">
        <f>'GST 지식재산권 관리현황_요약본'!H48</f>
        <v>10-0955466</v>
      </c>
      <c r="I49" s="382" t="str">
        <f>'GST 지식재산권 관리현황_요약본'!I48</f>
        <v>누수방식의 전기 집진기</v>
      </c>
      <c r="J49" s="381">
        <f>'GST 지식재산권 관리현황_요약본'!J48</f>
        <v>46774</v>
      </c>
      <c r="K49" s="382" t="str">
        <f>'GST 지식재산권 관리현황_요약본'!K48</f>
        <v>김태현/유국열/성창현</v>
      </c>
      <c r="L49" s="388" t="str">
        <f>'GST 지식재산권 관리현황_요약본'!L48</f>
        <v>다인특허</v>
      </c>
      <c r="M49" s="392" t="s">
        <v>1485</v>
      </c>
      <c r="N49" s="386" t="s">
        <v>1486</v>
      </c>
      <c r="O49" s="435">
        <v>202500</v>
      </c>
      <c r="P49" s="435">
        <v>30000</v>
      </c>
      <c r="Q49" s="436">
        <f>O49+(P49*1.1)</f>
        <v>235500</v>
      </c>
      <c r="R49" s="392"/>
      <c r="S49" s="386"/>
      <c r="T49" s="435"/>
      <c r="U49" s="435"/>
      <c r="V49" s="436"/>
      <c r="W49" s="392"/>
      <c r="X49" s="386"/>
      <c r="Y49" s="435"/>
      <c r="Z49" s="435"/>
      <c r="AA49" s="436"/>
      <c r="AB49" s="394"/>
    </row>
    <row r="50" spans="1:28" ht="20.100000000000001" customHeight="1">
      <c r="A50" s="405">
        <f>'GST 지식재산권 관리현황_요약본'!A49</f>
        <v>45</v>
      </c>
      <c r="B50" s="405" t="str">
        <f>'GST 지식재산권 관리현황_요약본'!B49</f>
        <v>특허</v>
      </c>
      <c r="C50" s="405" t="str">
        <f>'GST 지식재산권 관리현황_요약본'!C49</f>
        <v>거절</v>
      </c>
      <c r="D50" s="405" t="str">
        <f>'GST 지식재산권 관리현황_요약본'!D49</f>
        <v>국내</v>
      </c>
      <c r="E50" s="406">
        <f>'GST 지식재산권 관리현황_요약본'!E49</f>
        <v>39685</v>
      </c>
      <c r="F50" s="405" t="str">
        <f>'GST 지식재산권 관리현황_요약본'!F49</f>
        <v>2008-0083086</v>
      </c>
      <c r="G50" s="406">
        <f>'GST 지식재산권 관리현황_요약본'!G49</f>
        <v>0</v>
      </c>
      <c r="H50" s="405">
        <f>'GST 지식재산권 관리현황_요약본'!H49</f>
        <v>0</v>
      </c>
      <c r="I50" s="407" t="str">
        <f>'GST 지식재산권 관리현황_요약본'!I49</f>
        <v>전향연소방식의 폐가스연소장치</v>
      </c>
      <c r="J50" s="406">
        <f>'GST 지식재산권 관리현황_요약본'!J49</f>
        <v>0</v>
      </c>
      <c r="K50" s="407" t="str">
        <f>'GST 지식재산권 관리현황_요약본'!K49</f>
        <v>채명기 외 8인</v>
      </c>
      <c r="L50" s="408" t="str">
        <f>'GST 지식재산권 관리현황_요약본'!L49</f>
        <v>다인특허</v>
      </c>
      <c r="M50" s="409"/>
      <c r="N50" s="405"/>
      <c r="O50" s="445"/>
      <c r="P50" s="445"/>
      <c r="Q50" s="446"/>
      <c r="R50" s="409"/>
      <c r="S50" s="405"/>
      <c r="T50" s="445"/>
      <c r="U50" s="445"/>
      <c r="V50" s="446"/>
      <c r="W50" s="409"/>
      <c r="X50" s="405"/>
      <c r="Y50" s="445"/>
      <c r="Z50" s="445"/>
      <c r="AA50" s="446"/>
      <c r="AB50" s="411"/>
    </row>
    <row r="51" spans="1:28" ht="20.100000000000001" customHeight="1">
      <c r="A51" s="405">
        <f>'GST 지식재산권 관리현황_요약본'!A50</f>
        <v>46</v>
      </c>
      <c r="B51" s="405" t="str">
        <f>'GST 지식재산권 관리현황_요약본'!B50</f>
        <v>특허</v>
      </c>
      <c r="C51" s="405" t="str">
        <f>'GST 지식재산권 관리현황_요약본'!C50</f>
        <v>포기</v>
      </c>
      <c r="D51" s="405" t="str">
        <f>'GST 지식재산권 관리현황_요약본'!D50</f>
        <v>국내</v>
      </c>
      <c r="E51" s="406">
        <f>'GST 지식재산권 관리현황_요약본'!E50</f>
        <v>39793</v>
      </c>
      <c r="F51" s="405" t="str">
        <f>'GST 지식재산권 관리현황_요약본'!F50</f>
        <v>2008-0125813</v>
      </c>
      <c r="G51" s="406">
        <f>'GST 지식재산권 관리현황_요약본'!G50</f>
        <v>40660</v>
      </c>
      <c r="H51" s="405" t="str">
        <f>'GST 지식재산권 관리현황_요약본'!H50</f>
        <v>10-1033012</v>
      </c>
      <c r="I51" s="407" t="str">
        <f>'GST 지식재산권 관리현황_요약본'!I50</f>
        <v>산소발생기, 산소농도 조절기 및 이를 구비한 스크러버장치</v>
      </c>
      <c r="J51" s="406">
        <f>'GST 지식재산권 관리현황_요약본'!J50</f>
        <v>47098</v>
      </c>
      <c r="K51" s="407" t="str">
        <f>'GST 지식재산권 관리현황_요약본'!K50</f>
        <v>김태현/이정우</v>
      </c>
      <c r="L51" s="408" t="str">
        <f>'GST 지식재산권 관리현황_요약본'!L50</f>
        <v>다인특허</v>
      </c>
      <c r="M51" s="409"/>
      <c r="N51" s="405"/>
      <c r="O51" s="445"/>
      <c r="P51" s="445"/>
      <c r="Q51" s="446"/>
      <c r="R51" s="409"/>
      <c r="S51" s="405"/>
      <c r="T51" s="445"/>
      <c r="U51" s="445"/>
      <c r="V51" s="446"/>
      <c r="W51" s="409"/>
      <c r="X51" s="405"/>
      <c r="Y51" s="445"/>
      <c r="Z51" s="445"/>
      <c r="AA51" s="446"/>
      <c r="AB51" s="411"/>
    </row>
    <row r="52" spans="1:28" ht="20.100000000000001" customHeight="1">
      <c r="A52" s="380">
        <f>'GST 지식재산권 관리현황_요약본'!A51</f>
        <v>47</v>
      </c>
      <c r="B52" s="380" t="str">
        <f>'GST 지식재산권 관리현황_요약본'!B51</f>
        <v>특허</v>
      </c>
      <c r="C52" s="380" t="str">
        <f>'GST 지식재산권 관리현황_요약본'!C51</f>
        <v>등록</v>
      </c>
      <c r="D52" s="380" t="str">
        <f>'GST 지식재산권 관리현황_요약본'!D51</f>
        <v>국외(일본)</v>
      </c>
      <c r="E52" s="381">
        <f>'GST 지식재산권 관리현황_요약본'!E51</f>
        <v>40284</v>
      </c>
      <c r="F52" s="380" t="str">
        <f>'GST 지식재산권 관리현황_요약본'!F51</f>
        <v>2010-529836</v>
      </c>
      <c r="G52" s="381">
        <f>'GST 지식재산권 관리현황_요약본'!G51</f>
        <v>40991</v>
      </c>
      <c r="H52" s="380">
        <f>'GST 지식재산권 관리현황_요약본'!H51</f>
        <v>4956672</v>
      </c>
      <c r="I52" s="382" t="str">
        <f>'GST 지식재산권 관리현황_요약본'!I51</f>
        <v>반도체 제조 장비의 온도 조절 시스템</v>
      </c>
      <c r="J52" s="381">
        <f>'GST 지식재산권 관리현황_요약본'!J51</f>
        <v>47200</v>
      </c>
      <c r="K52" s="382" t="str">
        <f>'GST 지식재산권 관리현황_요약본'!K51</f>
        <v>조봉현 은창우 최현석 이상곤 이광명 이인주 최용호 안승국 박철오</v>
      </c>
      <c r="L52" s="388" t="str">
        <f>'GST 지식재산권 관리현황_요약본'!L51</f>
        <v>유니스특허</v>
      </c>
      <c r="M52" s="392" t="s">
        <v>1477</v>
      </c>
      <c r="N52" s="386" t="s">
        <v>1476</v>
      </c>
      <c r="O52" s="435">
        <v>542477</v>
      </c>
      <c r="P52" s="435">
        <v>50000</v>
      </c>
      <c r="Q52" s="436">
        <f>O52+(P52*1.1)</f>
        <v>597477</v>
      </c>
      <c r="R52" s="392"/>
      <c r="S52" s="386"/>
      <c r="T52" s="435"/>
      <c r="U52" s="435"/>
      <c r="V52" s="436"/>
      <c r="W52" s="392"/>
      <c r="X52" s="386"/>
      <c r="Y52" s="435"/>
      <c r="Z52" s="435"/>
      <c r="AA52" s="436"/>
      <c r="AB52" s="394"/>
    </row>
    <row r="53" spans="1:28" ht="20.100000000000001" customHeight="1">
      <c r="A53" s="405">
        <f>'GST 지식재산권 관리현황_요약본'!A52</f>
        <v>48</v>
      </c>
      <c r="B53" s="405" t="str">
        <f>'GST 지식재산권 관리현황_요약본'!B52</f>
        <v>특허</v>
      </c>
      <c r="C53" s="405" t="str">
        <f>'GST 지식재산권 관리현황_요약본'!C52</f>
        <v>포기</v>
      </c>
      <c r="D53" s="405" t="str">
        <f>'GST 지식재산권 관리현황_요약본'!D52</f>
        <v>국외(미국)</v>
      </c>
      <c r="E53" s="406">
        <f>'GST 지식재산권 관리현황_요약본'!E52</f>
        <v>40284</v>
      </c>
      <c r="F53" s="405" t="str">
        <f>'GST 지식재산권 관리현황_요약본'!F52</f>
        <v>12/738,553</v>
      </c>
      <c r="G53" s="406">
        <f>'GST 지식재산권 관리현황_요약본'!G52</f>
        <v>0</v>
      </c>
      <c r="H53" s="405">
        <f>'GST 지식재산권 관리현황_요약본'!H52</f>
        <v>0</v>
      </c>
      <c r="I53" s="407" t="str">
        <f>'GST 지식재산권 관리현황_요약본'!I52</f>
        <v>반도체 제조 장비의 온도조절 시스템(미국)</v>
      </c>
      <c r="J53" s="406">
        <f>'GST 지식재산권 관리현황_요약본'!J52</f>
        <v>0</v>
      </c>
      <c r="K53" s="407" t="str">
        <f>'GST 지식재산권 관리현황_요약본'!K52</f>
        <v>조봉현, 은창우, 최현석, 이상곤, 이광명, 이인주, 최용호, 안승국, 박철오</v>
      </c>
      <c r="L53" s="408" t="str">
        <f>'GST 지식재산권 관리현황_요약본'!L52</f>
        <v>유니스특허</v>
      </c>
      <c r="M53" s="409"/>
      <c r="N53" s="405"/>
      <c r="O53" s="445"/>
      <c r="P53" s="445"/>
      <c r="Q53" s="446"/>
      <c r="R53" s="409"/>
      <c r="S53" s="405"/>
      <c r="T53" s="445"/>
      <c r="U53" s="445"/>
      <c r="V53" s="446"/>
      <c r="W53" s="409"/>
      <c r="X53" s="405"/>
      <c r="Y53" s="445"/>
      <c r="Z53" s="445"/>
      <c r="AA53" s="446"/>
      <c r="AB53" s="411"/>
    </row>
    <row r="54" spans="1:28" ht="20.100000000000001" customHeight="1">
      <c r="A54" s="405">
        <f>'GST 지식재산권 관리현황_요약본'!A53</f>
        <v>49</v>
      </c>
      <c r="B54" s="405" t="str">
        <f>'GST 지식재산권 관리현황_요약본'!B53</f>
        <v>특허</v>
      </c>
      <c r="C54" s="405" t="str">
        <f>'GST 지식재산권 관리현황_요약본'!C53</f>
        <v>거절</v>
      </c>
      <c r="D54" s="405" t="str">
        <f>'GST 지식재산권 관리현황_요약본'!D53</f>
        <v>국내</v>
      </c>
      <c r="E54" s="406">
        <f>'GST 지식재산권 관리현황_요약본'!E53</f>
        <v>40379</v>
      </c>
      <c r="F54" s="405" t="str">
        <f>'GST 지식재산권 관리현황_요약본'!F53</f>
        <v>2010-0069925</v>
      </c>
      <c r="G54" s="406">
        <f>'GST 지식재산권 관리현황_요약본'!G53</f>
        <v>0</v>
      </c>
      <c r="H54" s="405">
        <f>'GST 지식재산권 관리현황_요약본'!H53</f>
        <v>0</v>
      </c>
      <c r="I54" s="407" t="str">
        <f>'GST 지식재산권 관리현황_요약본'!I53</f>
        <v>체중 측정이 가능한 소변기</v>
      </c>
      <c r="J54" s="406">
        <f>'GST 지식재산권 관리현황_요약본'!J53</f>
        <v>0</v>
      </c>
      <c r="K54" s="407" t="str">
        <f>'GST 지식재산권 관리현황_요약본'!K53</f>
        <v>이정수</v>
      </c>
      <c r="L54" s="408" t="str">
        <f>'GST 지식재산권 관리현황_요약본'!L53</f>
        <v>다인특허</v>
      </c>
      <c r="M54" s="409"/>
      <c r="N54" s="405"/>
      <c r="O54" s="445"/>
      <c r="P54" s="445"/>
      <c r="Q54" s="446"/>
      <c r="R54" s="409"/>
      <c r="S54" s="405"/>
      <c r="T54" s="445"/>
      <c r="U54" s="445"/>
      <c r="V54" s="446"/>
      <c r="W54" s="409"/>
      <c r="X54" s="405"/>
      <c r="Y54" s="445"/>
      <c r="Z54" s="445"/>
      <c r="AA54" s="446"/>
      <c r="AB54" s="411"/>
    </row>
    <row r="55" spans="1:28" ht="20.100000000000001" customHeight="1">
      <c r="A55" s="380">
        <f>'GST 지식재산권 관리현황_요약본'!A54</f>
        <v>50</v>
      </c>
      <c r="B55" s="380" t="str">
        <f>'GST 지식재산권 관리현황_요약본'!B54</f>
        <v>특허</v>
      </c>
      <c r="C55" s="380" t="str">
        <f>'GST 지식재산권 관리현황_요약본'!C54</f>
        <v>등록</v>
      </c>
      <c r="D55" s="380" t="str">
        <f>'GST 지식재산권 관리현황_요약본'!D54</f>
        <v>국내</v>
      </c>
      <c r="E55" s="381">
        <f>'GST 지식재산권 관리현황_요약본'!E54</f>
        <v>40396</v>
      </c>
      <c r="F55" s="380" t="str">
        <f>'GST 지식재산권 관리현황_요약본'!F54</f>
        <v>2010-0076123</v>
      </c>
      <c r="G55" s="381">
        <f>'GST 지식재산권 관리현황_요약본'!G54</f>
        <v>41220</v>
      </c>
      <c r="H55" s="380" t="str">
        <f>'GST 지식재산권 관리현황_요약본'!H54</f>
        <v>10-1200977</v>
      </c>
      <c r="I55" s="382" t="str">
        <f>'GST 지식재산권 관리현황_요약본'!I54</f>
        <v>폐 가스 연소장치</v>
      </c>
      <c r="J55" s="381">
        <f>'GST 지식재산권 관리현황_요약본'!J54</f>
        <v>47701</v>
      </c>
      <c r="K55" s="382" t="str">
        <f>'GST 지식재산권 관리현황_요약본'!K54</f>
        <v>이영춘/장순기/이재복/   노완기</v>
      </c>
      <c r="L55" s="388" t="str">
        <f>'GST 지식재산권 관리현황_요약본'!L54</f>
        <v>다인특허</v>
      </c>
      <c r="M55" s="392" t="s">
        <v>1625</v>
      </c>
      <c r="N55" s="386" t="s">
        <v>1626</v>
      </c>
      <c r="O55" s="435">
        <v>164000</v>
      </c>
      <c r="P55" s="435">
        <v>30000</v>
      </c>
      <c r="Q55" s="436">
        <f>O55+(P55*1.1)</f>
        <v>197000</v>
      </c>
      <c r="R55" s="392"/>
      <c r="S55" s="386"/>
      <c r="T55" s="435"/>
      <c r="U55" s="435"/>
      <c r="V55" s="436"/>
      <c r="W55" s="392"/>
      <c r="X55" s="386"/>
      <c r="Y55" s="435"/>
      <c r="Z55" s="435"/>
      <c r="AA55" s="436"/>
      <c r="AB55" s="393"/>
    </row>
    <row r="56" spans="1:28" ht="20.100000000000001" customHeight="1">
      <c r="A56" s="405">
        <f>'GST 지식재산권 관리현황_요약본'!A55</f>
        <v>51</v>
      </c>
      <c r="B56" s="405" t="str">
        <f>'GST 지식재산권 관리현황_요약본'!B55</f>
        <v>특허</v>
      </c>
      <c r="C56" s="405" t="str">
        <f>'GST 지식재산권 관리현황_요약본'!C55</f>
        <v>포기</v>
      </c>
      <c r="D56" s="405" t="str">
        <f>'GST 지식재산권 관리현황_요약본'!D55</f>
        <v>국내</v>
      </c>
      <c r="E56" s="406">
        <f>'GST 지식재산권 관리현황_요약본'!E55</f>
        <v>40396</v>
      </c>
      <c r="F56" s="405" t="str">
        <f>'GST 지식재산권 관리현황_요약본'!F55</f>
        <v>2010-0076125</v>
      </c>
      <c r="G56" s="406">
        <f>'GST 지식재산권 관리현황_요약본'!G55</f>
        <v>41369</v>
      </c>
      <c r="H56" s="405" t="str">
        <f>'GST 지식재산권 관리현황_요약본'!H55</f>
        <v>10-1253698</v>
      </c>
      <c r="I56" s="407" t="str">
        <f>'GST 지식재산권 관리현황_요약본'!I55</f>
        <v>폐 가스 정화용 연소장치</v>
      </c>
      <c r="J56" s="406">
        <f>'GST 지식재산권 관리현황_요약본'!J55</f>
        <v>47701</v>
      </c>
      <c r="K56" s="407" t="str">
        <f>'GST 지식재산권 관리현황_요약본'!K55</f>
        <v>이영춘/장순기/이재복/노완기</v>
      </c>
      <c r="L56" s="408" t="str">
        <f>'GST 지식재산권 관리현황_요약본'!L55</f>
        <v>다인특허</v>
      </c>
      <c r="M56" s="409"/>
      <c r="N56" s="405"/>
      <c r="O56" s="445"/>
      <c r="P56" s="445"/>
      <c r="Q56" s="446"/>
      <c r="R56" s="409"/>
      <c r="S56" s="405"/>
      <c r="T56" s="445"/>
      <c r="U56" s="445"/>
      <c r="V56" s="446"/>
      <c r="W56" s="409"/>
      <c r="X56" s="405"/>
      <c r="Y56" s="445"/>
      <c r="Z56" s="445"/>
      <c r="AA56" s="446"/>
      <c r="AB56" s="411"/>
    </row>
    <row r="57" spans="1:28" ht="20.100000000000001" customHeight="1">
      <c r="A57" s="405">
        <f>'GST 지식재산권 관리현황_요약본'!A56</f>
        <v>52</v>
      </c>
      <c r="B57" s="405" t="str">
        <f>'GST 지식재산권 관리현황_요약본'!B56</f>
        <v>특허</v>
      </c>
      <c r="C57" s="405" t="str">
        <f>'GST 지식재산권 관리현황_요약본'!C56</f>
        <v>거절</v>
      </c>
      <c r="D57" s="405" t="str">
        <f>'GST 지식재산권 관리현황_요약본'!D56</f>
        <v>국내</v>
      </c>
      <c r="E57" s="406">
        <f>'GST 지식재산권 관리현황_요약본'!E56</f>
        <v>40402</v>
      </c>
      <c r="F57" s="405" t="str">
        <f>'GST 지식재산권 관리현황_요약본'!F56</f>
        <v>2010-0077611</v>
      </c>
      <c r="G57" s="406">
        <f>'GST 지식재산권 관리현황_요약본'!G56</f>
        <v>0</v>
      </c>
      <c r="H57" s="405">
        <f>'GST 지식재산권 관리현황_요약본'!H56</f>
        <v>0</v>
      </c>
      <c r="I57" s="407" t="str">
        <f>'GST 지식재산권 관리현황_요약본'!I56</f>
        <v>PFCs 가스 분해 장치 및 방법</v>
      </c>
      <c r="J57" s="406">
        <f>'GST 지식재산권 관리현황_요약본'!J56</f>
        <v>0</v>
      </c>
      <c r="K57" s="407" t="str">
        <f>'GST 지식재산권 관리현황_요약본'!K56</f>
        <v>이영춘/장순기/이재복/이성욱</v>
      </c>
      <c r="L57" s="408" t="str">
        <f>'GST 지식재산권 관리현황_요약본'!L56</f>
        <v>다인특허</v>
      </c>
      <c r="M57" s="409"/>
      <c r="N57" s="405"/>
      <c r="O57" s="445"/>
      <c r="P57" s="445"/>
      <c r="Q57" s="446"/>
      <c r="R57" s="409"/>
      <c r="S57" s="405"/>
      <c r="T57" s="445"/>
      <c r="U57" s="445"/>
      <c r="V57" s="446"/>
      <c r="W57" s="409"/>
      <c r="X57" s="405"/>
      <c r="Y57" s="445"/>
      <c r="Z57" s="445"/>
      <c r="AA57" s="446"/>
      <c r="AB57" s="411"/>
    </row>
    <row r="58" spans="1:28" ht="20.100000000000001" customHeight="1">
      <c r="A58" s="405">
        <f>'GST 지식재산권 관리현황_요약본'!A57</f>
        <v>53</v>
      </c>
      <c r="B58" s="405" t="str">
        <f>'GST 지식재산권 관리현황_요약본'!B57</f>
        <v>특허</v>
      </c>
      <c r="C58" s="405" t="str">
        <f>'GST 지식재산권 관리현황_요약본'!C57</f>
        <v>거절</v>
      </c>
      <c r="D58" s="405" t="str">
        <f>'GST 지식재산권 관리현황_요약본'!D57</f>
        <v>국내</v>
      </c>
      <c r="E58" s="406">
        <f>'GST 지식재산권 관리현황_요약본'!E57</f>
        <v>40450</v>
      </c>
      <c r="F58" s="405" t="str">
        <f>'GST 지식재산권 관리현황_요약본'!F57</f>
        <v>2010-0094032</v>
      </c>
      <c r="G58" s="406">
        <f>'GST 지식재산권 관리현황_요약본'!G57</f>
        <v>0</v>
      </c>
      <c r="H58" s="405">
        <f>'GST 지식재산권 관리현황_요약본'!H57</f>
        <v>0</v>
      </c>
      <c r="I58" s="407" t="str">
        <f>'GST 지식재산권 관리현황_요약본'!I57</f>
        <v>가스 분리막을 이용한 반도체 및 에씨디용 설비 가스 재생 공급장치 및 가스재생 공급방법</v>
      </c>
      <c r="J58" s="406">
        <f>'GST 지식재산권 관리현황_요약본'!J57</f>
        <v>0</v>
      </c>
      <c r="K58" s="407" t="str">
        <f>'GST 지식재산권 관리현황_요약본'!K57</f>
        <v>김명진</v>
      </c>
      <c r="L58" s="408" t="str">
        <f>'GST 지식재산권 관리현황_요약본'!L57</f>
        <v>다인특허</v>
      </c>
      <c r="M58" s="409"/>
      <c r="N58" s="405"/>
      <c r="O58" s="445"/>
      <c r="P58" s="445"/>
      <c r="Q58" s="446"/>
      <c r="R58" s="409"/>
      <c r="S58" s="405"/>
      <c r="T58" s="445"/>
      <c r="U58" s="445"/>
      <c r="V58" s="446"/>
      <c r="W58" s="409"/>
      <c r="X58" s="405"/>
      <c r="Y58" s="445"/>
      <c r="Z58" s="445"/>
      <c r="AA58" s="446"/>
      <c r="AB58" s="411"/>
    </row>
    <row r="59" spans="1:28" ht="20.100000000000001" customHeight="1">
      <c r="A59" s="405">
        <f>'GST 지식재산권 관리현황_요약본'!A58</f>
        <v>54</v>
      </c>
      <c r="B59" s="405" t="str">
        <f>'GST 지식재산권 관리현황_요약본'!B58</f>
        <v>특허</v>
      </c>
      <c r="C59" s="405" t="str">
        <f>'GST 지식재산권 관리현황_요약본'!C58</f>
        <v>거절</v>
      </c>
      <c r="D59" s="405" t="str">
        <f>'GST 지식재산권 관리현황_요약본'!D58</f>
        <v>국내</v>
      </c>
      <c r="E59" s="406">
        <f>'GST 지식재산권 관리현황_요약본'!E58</f>
        <v>40592</v>
      </c>
      <c r="F59" s="405" t="str">
        <f>'GST 지식재산권 관리현황_요약본'!F58</f>
        <v>2011-0014637</v>
      </c>
      <c r="G59" s="406">
        <f>'GST 지식재산권 관리현황_요약본'!G58</f>
        <v>0</v>
      </c>
      <c r="H59" s="405">
        <f>'GST 지식재산권 관리현황_요약본'!H58</f>
        <v>0</v>
      </c>
      <c r="I59" s="407" t="str">
        <f>'GST 지식재산권 관리현황_요약본'!I58</f>
        <v>이동식 전기 자동차 충전 시스템</v>
      </c>
      <c r="J59" s="406">
        <f>'GST 지식재산권 관리현황_요약본'!J58</f>
        <v>0</v>
      </c>
      <c r="K59" s="407" t="str">
        <f>'GST 지식재산권 관리현황_요약본'!K58</f>
        <v>김명진</v>
      </c>
      <c r="L59" s="408" t="str">
        <f>'GST 지식재산권 관리현황_요약본'!L58</f>
        <v>다인특허</v>
      </c>
      <c r="M59" s="409"/>
      <c r="N59" s="405"/>
      <c r="O59" s="445"/>
      <c r="P59" s="445"/>
      <c r="Q59" s="446"/>
      <c r="R59" s="409"/>
      <c r="S59" s="405"/>
      <c r="T59" s="445"/>
      <c r="U59" s="445"/>
      <c r="V59" s="446"/>
      <c r="W59" s="409"/>
      <c r="X59" s="405"/>
      <c r="Y59" s="445"/>
      <c r="Z59" s="445"/>
      <c r="AA59" s="446"/>
      <c r="AB59" s="411"/>
    </row>
    <row r="60" spans="1:28" ht="20.100000000000001" customHeight="1">
      <c r="A60" s="380">
        <f>'GST 지식재산권 관리현황_요약본'!A59</f>
        <v>55</v>
      </c>
      <c r="B60" s="380" t="str">
        <f>'GST 지식재산권 관리현황_요약본'!B59</f>
        <v>특허</v>
      </c>
      <c r="C60" s="380" t="str">
        <f>'GST 지식재산권 관리현황_요약본'!C59</f>
        <v>등록</v>
      </c>
      <c r="D60" s="380" t="str">
        <f>'GST 지식재산권 관리현황_요약본'!D59</f>
        <v>국내</v>
      </c>
      <c r="E60" s="381">
        <f>'GST 지식재산권 관리현황_요약본'!E59</f>
        <v>40751</v>
      </c>
      <c r="F60" s="380" t="str">
        <f>'GST 지식재산권 관리현황_요약본'!F59</f>
        <v>2011-0074698</v>
      </c>
      <c r="G60" s="381">
        <f>'GST 지식재산권 관리현황_요약본'!G59</f>
        <v>41544</v>
      </c>
      <c r="H60" s="380" t="str">
        <f>'GST 지식재산권 관리현황_요약본'!H59</f>
        <v>10-1314723</v>
      </c>
      <c r="I60" s="382" t="str">
        <f>'GST 지식재산권 관리현황_요약본'!I59</f>
        <v>공정냉각시스템용 열교환기</v>
      </c>
      <c r="J60" s="381">
        <f>'GST 지식재산권 관리현황_요약본'!J59</f>
        <v>48056</v>
      </c>
      <c r="K60" s="382" t="str">
        <f>'GST 지식재산권 관리현황_요약본'!K59</f>
        <v>최기봉/안세훈</v>
      </c>
      <c r="L60" s="388" t="str">
        <f>'GST 지식재산권 관리현황_요약본'!L59</f>
        <v>다인특허</v>
      </c>
      <c r="M60" s="392" t="s">
        <v>1604</v>
      </c>
      <c r="N60" s="386" t="s">
        <v>1602</v>
      </c>
      <c r="O60" s="435">
        <v>126000</v>
      </c>
      <c r="P60" s="435">
        <v>30000</v>
      </c>
      <c r="Q60" s="436">
        <v>159000</v>
      </c>
      <c r="R60" s="392"/>
      <c r="S60" s="386"/>
      <c r="T60" s="435"/>
      <c r="U60" s="435"/>
      <c r="V60" s="436"/>
      <c r="W60" s="392"/>
      <c r="X60" s="386"/>
      <c r="Y60" s="435"/>
      <c r="Z60" s="435"/>
      <c r="AA60" s="436"/>
      <c r="AB60" s="394"/>
    </row>
    <row r="61" spans="1:28" ht="20.100000000000001" customHeight="1">
      <c r="A61" s="405">
        <f>'GST 지식재산권 관리현황_요약본'!A60</f>
        <v>56</v>
      </c>
      <c r="B61" s="405" t="str">
        <f>'GST 지식재산권 관리현황_요약본'!B60</f>
        <v>특허</v>
      </c>
      <c r="C61" s="405" t="str">
        <f>'GST 지식재산권 관리현황_요약본'!C60</f>
        <v>포기</v>
      </c>
      <c r="D61" s="405" t="str">
        <f>'GST 지식재산권 관리현황_요약본'!D60</f>
        <v>국내</v>
      </c>
      <c r="E61" s="406">
        <f>'GST 지식재산권 관리현황_요약본'!E60</f>
        <v>40886</v>
      </c>
      <c r="F61" s="405" t="str">
        <f>'GST 지식재산권 관리현황_요약본'!F60</f>
        <v>2011-0131409</v>
      </c>
      <c r="G61" s="406">
        <f>'GST 지식재산권 관리현황_요약본'!G60</f>
        <v>41278</v>
      </c>
      <c r="H61" s="405" t="str">
        <f>'GST 지식재산권 관리현황_요약본'!H60</f>
        <v>10-1221036</v>
      </c>
      <c r="I61" s="407" t="str">
        <f>'GST 지식재산권 관리현황_요약본'!I60</f>
        <v>슬릿 코터를 이용하는 디스플레이 패널용 커버 부재 접합 장치</v>
      </c>
      <c r="J61" s="406">
        <f>'GST 지식재산권 관리현황_요약본'!J60</f>
        <v>48191</v>
      </c>
      <c r="K61" s="407" t="str">
        <f>'GST 지식재산권 관리현황_요약본'!K60</f>
        <v>박필석/김병극</v>
      </c>
      <c r="L61" s="408" t="str">
        <f>'GST 지식재산권 관리현황_요약본'!L60</f>
        <v>다인특허</v>
      </c>
      <c r="M61" s="409"/>
      <c r="N61" s="405"/>
      <c r="O61" s="445"/>
      <c r="P61" s="445"/>
      <c r="Q61" s="446"/>
      <c r="R61" s="409"/>
      <c r="S61" s="405"/>
      <c r="T61" s="445"/>
      <c r="U61" s="445"/>
      <c r="V61" s="446"/>
      <c r="W61" s="409"/>
      <c r="X61" s="405"/>
      <c r="Y61" s="445"/>
      <c r="Z61" s="445"/>
      <c r="AA61" s="446"/>
      <c r="AB61" s="411"/>
    </row>
    <row r="62" spans="1:28" ht="20.100000000000001" customHeight="1">
      <c r="A62" s="380">
        <f>'GST 지식재산권 관리현황_요약본'!A61</f>
        <v>57</v>
      </c>
      <c r="B62" s="380" t="str">
        <f>'GST 지식재산권 관리현황_요약본'!B61</f>
        <v>특허</v>
      </c>
      <c r="C62" s="380" t="str">
        <f>'GST 지식재산권 관리현황_요약본'!C61</f>
        <v>포기</v>
      </c>
      <c r="D62" s="380" t="str">
        <f>'GST 지식재산권 관리현황_요약본'!D61</f>
        <v>국내</v>
      </c>
      <c r="E62" s="381">
        <f>'GST 지식재산권 관리현황_요약본'!E61</f>
        <v>40892</v>
      </c>
      <c r="F62" s="380" t="str">
        <f>'GST 지식재산권 관리현황_요약본'!F61</f>
        <v>2011-0135502</v>
      </c>
      <c r="G62" s="381">
        <f>'GST 지식재산권 관리현황_요약본'!G61</f>
        <v>41571</v>
      </c>
      <c r="H62" s="380" t="str">
        <f>'GST 지식재산권 관리현황_요약본'!H61</f>
        <v>10-1323720</v>
      </c>
      <c r="I62" s="382" t="str">
        <f>'GST 지식재산권 관리현황_요약본'!I61</f>
        <v>폐가스 처리용 화염 회전 연소 버너</v>
      </c>
      <c r="J62" s="381">
        <f>'GST 지식재산권 관리현황_요약본'!J61</f>
        <v>48197</v>
      </c>
      <c r="K62" s="382" t="str">
        <f>'GST 지식재산권 관리현황_요약본'!K61</f>
        <v>채명기/전재두/정종국</v>
      </c>
      <c r="L62" s="388" t="str">
        <f>'GST 지식재산권 관리현황_요약본'!L61</f>
        <v>유니스특허</v>
      </c>
      <c r="M62" s="392" t="s">
        <v>1619</v>
      </c>
      <c r="N62" s="386" t="s">
        <v>1620</v>
      </c>
      <c r="O62" s="435">
        <v>221000</v>
      </c>
      <c r="P62" s="435">
        <v>30000</v>
      </c>
      <c r="Q62" s="436">
        <v>254000</v>
      </c>
      <c r="R62" s="392"/>
      <c r="S62" s="386"/>
      <c r="T62" s="435"/>
      <c r="U62" s="435"/>
      <c r="V62" s="436"/>
      <c r="W62" s="392"/>
      <c r="X62" s="386"/>
      <c r="Y62" s="435"/>
      <c r="Z62" s="435"/>
      <c r="AA62" s="436"/>
      <c r="AB62" s="394"/>
    </row>
    <row r="63" spans="1:28" ht="20.100000000000001" customHeight="1">
      <c r="A63" s="380" t="e">
        <f>'GST 지식재산권 관리현황_요약본'!A62</f>
        <v>#REF!</v>
      </c>
      <c r="B63" s="380" t="e">
        <f>'GST 지식재산권 관리현황_요약본'!B62</f>
        <v>#REF!</v>
      </c>
      <c r="C63" s="380" t="e">
        <f>'GST 지식재산권 관리현황_요약본'!C62</f>
        <v>#REF!</v>
      </c>
      <c r="D63" s="380" t="e">
        <f>'GST 지식재산권 관리현황_요약본'!D62</f>
        <v>#REF!</v>
      </c>
      <c r="E63" s="381" t="e">
        <f>'GST 지식재산권 관리현황_요약본'!E62</f>
        <v>#REF!</v>
      </c>
      <c r="F63" s="380" t="e">
        <f>'GST 지식재산권 관리현황_요약본'!F62</f>
        <v>#REF!</v>
      </c>
      <c r="G63" s="414" t="e">
        <f>'GST 지식재산권 관리현황_요약본'!G62</f>
        <v>#REF!</v>
      </c>
      <c r="H63" s="380" t="e">
        <f>'GST 지식재산권 관리현황_요약본'!H62</f>
        <v>#REF!</v>
      </c>
      <c r="I63" s="382" t="e">
        <f>'GST 지식재산권 관리현황_요약본'!I62</f>
        <v>#REF!</v>
      </c>
      <c r="J63" s="381" t="e">
        <f>'GST 지식재산권 관리현황_요약본'!J62</f>
        <v>#REF!</v>
      </c>
      <c r="K63" s="382" t="e">
        <f>'GST 지식재산권 관리현황_요약본'!K62</f>
        <v>#REF!</v>
      </c>
      <c r="L63" s="388" t="e">
        <f>'GST 지식재산권 관리현황_요약본'!L62</f>
        <v>#REF!</v>
      </c>
      <c r="M63" s="392"/>
      <c r="N63" s="386"/>
      <c r="O63" s="435"/>
      <c r="P63" s="435"/>
      <c r="Q63" s="436"/>
      <c r="R63" s="392"/>
      <c r="S63" s="386"/>
      <c r="T63" s="435"/>
      <c r="U63" s="435"/>
      <c r="V63" s="436"/>
      <c r="W63" s="392"/>
      <c r="X63" s="386"/>
      <c r="Y63" s="435"/>
      <c r="Z63" s="435"/>
      <c r="AA63" s="436"/>
      <c r="AB63" s="394"/>
    </row>
    <row r="64" spans="1:28" ht="20.100000000000001" customHeight="1">
      <c r="A64" s="380" t="e">
        <f>'GST 지식재산권 관리현황_요약본'!A63</f>
        <v>#REF!</v>
      </c>
      <c r="B64" s="380" t="e">
        <f>'GST 지식재산권 관리현황_요약본'!B63</f>
        <v>#REF!</v>
      </c>
      <c r="C64" s="380" t="e">
        <f>'GST 지식재산권 관리현황_요약본'!C63</f>
        <v>#REF!</v>
      </c>
      <c r="D64" s="380" t="e">
        <f>'GST 지식재산권 관리현황_요약본'!D63</f>
        <v>#REF!</v>
      </c>
      <c r="E64" s="381" t="e">
        <f>'GST 지식재산권 관리현황_요약본'!E63</f>
        <v>#REF!</v>
      </c>
      <c r="F64" s="380" t="e">
        <f>'GST 지식재산권 관리현황_요약본'!F63</f>
        <v>#REF!</v>
      </c>
      <c r="G64" s="381" t="e">
        <f>'GST 지식재산권 관리현황_요약본'!G63</f>
        <v>#REF!</v>
      </c>
      <c r="H64" s="380" t="e">
        <f>'GST 지식재산권 관리현황_요약본'!H63</f>
        <v>#REF!</v>
      </c>
      <c r="I64" s="382" t="e">
        <f>'GST 지식재산권 관리현황_요약본'!I63</f>
        <v>#REF!</v>
      </c>
      <c r="J64" s="381" t="e">
        <f>'GST 지식재산권 관리현황_요약본'!J63</f>
        <v>#REF!</v>
      </c>
      <c r="K64" s="382" t="e">
        <f>'GST 지식재산권 관리현황_요약본'!K63</f>
        <v>#REF!</v>
      </c>
      <c r="L64" s="388" t="e">
        <f>'GST 지식재산권 관리현황_요약본'!L63</f>
        <v>#REF!</v>
      </c>
      <c r="M64" s="392"/>
      <c r="N64" s="386"/>
      <c r="O64" s="435"/>
      <c r="P64" s="435"/>
      <c r="Q64" s="436"/>
      <c r="R64" s="392"/>
      <c r="S64" s="386"/>
      <c r="T64" s="435"/>
      <c r="U64" s="435"/>
      <c r="V64" s="436"/>
      <c r="W64" s="392"/>
      <c r="X64" s="386"/>
      <c r="Y64" s="435"/>
      <c r="Z64" s="435"/>
      <c r="AA64" s="436"/>
      <c r="AB64" s="394"/>
    </row>
    <row r="65" spans="1:28" ht="20.100000000000001" customHeight="1">
      <c r="A65" s="380" t="e">
        <f>'GST 지식재산권 관리현황_요약본'!A64</f>
        <v>#REF!</v>
      </c>
      <c r="B65" s="380" t="e">
        <f>'GST 지식재산권 관리현황_요약본'!B64</f>
        <v>#REF!</v>
      </c>
      <c r="C65" s="380" t="e">
        <f>'GST 지식재산권 관리현황_요약본'!C64</f>
        <v>#REF!</v>
      </c>
      <c r="D65" s="380" t="e">
        <f>'GST 지식재산권 관리현황_요약본'!D64</f>
        <v>#REF!</v>
      </c>
      <c r="E65" s="381" t="e">
        <f>'GST 지식재산권 관리현황_요약본'!E64</f>
        <v>#REF!</v>
      </c>
      <c r="F65" s="380" t="e">
        <f>'GST 지식재산권 관리현황_요약본'!F64</f>
        <v>#REF!</v>
      </c>
      <c r="G65" s="381" t="e">
        <f>'GST 지식재산권 관리현황_요약본'!G64</f>
        <v>#REF!</v>
      </c>
      <c r="H65" s="380" t="e">
        <f>'GST 지식재산권 관리현황_요약본'!H64</f>
        <v>#REF!</v>
      </c>
      <c r="I65" s="382" t="e">
        <f>'GST 지식재산권 관리현황_요약본'!I64</f>
        <v>#REF!</v>
      </c>
      <c r="J65" s="381" t="e">
        <f>'GST 지식재산권 관리현황_요약본'!J64</f>
        <v>#REF!</v>
      </c>
      <c r="K65" s="382" t="e">
        <f>'GST 지식재산권 관리현황_요약본'!K64</f>
        <v>#REF!</v>
      </c>
      <c r="L65" s="388" t="e">
        <f>'GST 지식재산권 관리현황_요약본'!L64</f>
        <v>#REF!</v>
      </c>
      <c r="M65" s="392"/>
      <c r="N65" s="386"/>
      <c r="O65" s="435"/>
      <c r="P65" s="435"/>
      <c r="Q65" s="436"/>
      <c r="R65" s="392"/>
      <c r="S65" s="386"/>
      <c r="T65" s="435"/>
      <c r="U65" s="435"/>
      <c r="V65" s="436"/>
      <c r="W65" s="392"/>
      <c r="X65" s="386"/>
      <c r="Y65" s="435"/>
      <c r="Z65" s="435"/>
      <c r="AA65" s="436"/>
      <c r="AB65" s="394"/>
    </row>
    <row r="66" spans="1:28" ht="20.100000000000001" customHeight="1">
      <c r="A66" s="380">
        <f>'GST 지식재산권 관리현황_요약본'!A65</f>
        <v>61</v>
      </c>
      <c r="B66" s="380" t="str">
        <f>'GST 지식재산권 관리현황_요약본'!B65</f>
        <v>특허</v>
      </c>
      <c r="C66" s="380" t="str">
        <f>'GST 지식재산권 관리현황_요약본'!C65</f>
        <v>등록</v>
      </c>
      <c r="D66" s="380" t="str">
        <f>'GST 지식재산권 관리현황_요약본'!D65</f>
        <v>국내</v>
      </c>
      <c r="E66" s="381">
        <f>'GST 지식재산권 관리현황_요약본'!E65</f>
        <v>40956</v>
      </c>
      <c r="F66" s="380" t="str">
        <f>'GST 지식재산권 관리현황_요약본'!F65</f>
        <v>2012-0016332</v>
      </c>
      <c r="G66" s="381">
        <f>'GST 지식재산권 관리현황_요약본'!G65</f>
        <v>41543</v>
      </c>
      <c r="H66" s="380" t="str">
        <f>'GST 지식재산권 관리현황_요약본'!H65</f>
        <v>10-1314187</v>
      </c>
      <c r="I66" s="382" t="str">
        <f>'GST 지식재산권 관리현황_요약본'!I65</f>
        <v>스크러버 장비의 에너지 저감용 제어 장치 및 그 방법과 시스템</v>
      </c>
      <c r="J66" s="381">
        <f>'GST 지식재산권 관리현황_요약본'!J65</f>
        <v>48261</v>
      </c>
      <c r="K66" s="382" t="str">
        <f>'GST 지식재산권 관리현황_요약본'!K65</f>
        <v>이재복/이정우/전재두/노완기/채명기</v>
      </c>
      <c r="L66" s="388" t="str">
        <f>'GST 지식재산권 관리현황_요약본'!L65</f>
        <v>유니스특허</v>
      </c>
      <c r="M66" s="392" t="s">
        <v>1580</v>
      </c>
      <c r="N66" s="386" t="s">
        <v>1579</v>
      </c>
      <c r="O66" s="435">
        <v>240000</v>
      </c>
      <c r="P66" s="435">
        <v>30000</v>
      </c>
      <c r="Q66" s="436">
        <v>273000</v>
      </c>
      <c r="R66" s="392"/>
      <c r="S66" s="386"/>
      <c r="T66" s="435"/>
      <c r="U66" s="435"/>
      <c r="V66" s="436"/>
      <c r="W66" s="392"/>
      <c r="X66" s="386"/>
      <c r="Y66" s="435"/>
      <c r="Z66" s="435"/>
      <c r="AA66" s="436"/>
      <c r="AB66" s="394"/>
    </row>
    <row r="67" spans="1:28" ht="20.100000000000001" customHeight="1">
      <c r="A67" s="380">
        <f>'GST 지식재산권 관리현황_요약본'!A66</f>
        <v>62</v>
      </c>
      <c r="B67" s="380" t="str">
        <f>'GST 지식재산권 관리현황_요약본'!B66</f>
        <v>특허</v>
      </c>
      <c r="C67" s="380" t="str">
        <f>'GST 지식재산권 관리현황_요약본'!C66</f>
        <v>등록</v>
      </c>
      <c r="D67" s="380" t="str">
        <f>'GST 지식재산권 관리현황_요약본'!D66</f>
        <v>국내</v>
      </c>
      <c r="E67" s="381">
        <f>'GST 지식재산권 관리현황_요약본'!E66</f>
        <v>40984</v>
      </c>
      <c r="F67" s="380" t="str">
        <f>'GST 지식재산권 관리현황_요약본'!F66</f>
        <v>2012-0026861</v>
      </c>
      <c r="G67" s="381">
        <f>'GST 지식재산권 관리현황_요약본'!G66</f>
        <v>41793</v>
      </c>
      <c r="H67" s="380" t="str">
        <f>'GST 지식재산권 관리현황_요약본'!H66</f>
        <v>10-1406065</v>
      </c>
      <c r="I67" s="382" t="str">
        <f>'GST 지식재산권 관리현황_요약본'!I66</f>
        <v>선회류 예혼합 저공해 연소장치</v>
      </c>
      <c r="J67" s="381">
        <f>'GST 지식재산권 관리현황_요약본'!J66</f>
        <v>0</v>
      </c>
      <c r="K67" s="382" t="str">
        <f>'GST 지식재산권 관리현황_요약본'!K66</f>
        <v>김종철/정종국/이성욱/김선호/김원기/노완기</v>
      </c>
      <c r="L67" s="388" t="str">
        <f>'GST 지식재산권 관리현황_요약본'!L66</f>
        <v>다인특허</v>
      </c>
      <c r="M67" s="392" t="s">
        <v>1453</v>
      </c>
      <c r="N67" s="386" t="s">
        <v>1503</v>
      </c>
      <c r="O67" s="435">
        <v>53000</v>
      </c>
      <c r="P67" s="435">
        <v>30000</v>
      </c>
      <c r="Q67" s="436">
        <f>O67+(P67*1.1)</f>
        <v>86000</v>
      </c>
      <c r="R67" s="392"/>
      <c r="S67" s="386"/>
      <c r="T67" s="435"/>
      <c r="U67" s="435"/>
      <c r="V67" s="436"/>
      <c r="W67" s="392"/>
      <c r="X67" s="386"/>
      <c r="Y67" s="435"/>
      <c r="Z67" s="435"/>
      <c r="AA67" s="436"/>
      <c r="AB67" s="393"/>
    </row>
    <row r="68" spans="1:28" ht="20.100000000000001" customHeight="1">
      <c r="A68" s="405">
        <f>'GST 지식재산권 관리현황_요약본'!A67</f>
        <v>63</v>
      </c>
      <c r="B68" s="405" t="str">
        <f>'GST 지식재산권 관리현황_요약본'!B67</f>
        <v>특허</v>
      </c>
      <c r="C68" s="405" t="str">
        <f>'GST 지식재산권 관리현황_요약본'!C67</f>
        <v>거절</v>
      </c>
      <c r="D68" s="405" t="str">
        <f>'GST 지식재산권 관리현황_요약본'!D67</f>
        <v>국내</v>
      </c>
      <c r="E68" s="406">
        <f>'GST 지식재산권 관리현황_요약본'!E67</f>
        <v>40995</v>
      </c>
      <c r="F68" s="405" t="str">
        <f>'GST 지식재산권 관리현황_요약본'!F67</f>
        <v>2012-0031001</v>
      </c>
      <c r="G68" s="406">
        <f>'GST 지식재산권 관리현황_요약본'!G67</f>
        <v>0</v>
      </c>
      <c r="H68" s="405">
        <f>'GST 지식재산권 관리현황_요약본'!H67</f>
        <v>0</v>
      </c>
      <c r="I68" s="407" t="str">
        <f>'GST 지식재산권 관리현황_요약본'!I67</f>
        <v>도포액 재활용이 용이한 슬릿코터 및 도포액 재활용 구조</v>
      </c>
      <c r="J68" s="406">
        <f>'GST 지식재산권 관리현황_요약본'!J67</f>
        <v>0</v>
      </c>
      <c r="K68" s="407" t="str">
        <f>'GST 지식재산권 관리현황_요약본'!K67</f>
        <v>박필석/김병극</v>
      </c>
      <c r="L68" s="408" t="str">
        <f>'GST 지식재산권 관리현황_요약본'!L67</f>
        <v>다인특허</v>
      </c>
      <c r="M68" s="409"/>
      <c r="N68" s="405"/>
      <c r="O68" s="445"/>
      <c r="P68" s="445"/>
      <c r="Q68" s="446"/>
      <c r="R68" s="409"/>
      <c r="S68" s="405"/>
      <c r="T68" s="445"/>
      <c r="U68" s="445"/>
      <c r="V68" s="446"/>
      <c r="W68" s="409"/>
      <c r="X68" s="405"/>
      <c r="Y68" s="445"/>
      <c r="Z68" s="445"/>
      <c r="AA68" s="446"/>
      <c r="AB68" s="411"/>
    </row>
    <row r="69" spans="1:28" ht="20.100000000000001" customHeight="1">
      <c r="A69" s="405">
        <f>'GST 지식재산권 관리현황_요약본'!A68</f>
        <v>64</v>
      </c>
      <c r="B69" s="405" t="str">
        <f>'GST 지식재산권 관리현황_요약본'!B68</f>
        <v>특허</v>
      </c>
      <c r="C69" s="405" t="str">
        <f>'GST 지식재산권 관리현황_요약본'!C68</f>
        <v>포기</v>
      </c>
      <c r="D69" s="405" t="str">
        <f>'GST 지식재산권 관리현황_요약본'!D68</f>
        <v>국내</v>
      </c>
      <c r="E69" s="406">
        <f>'GST 지식재산권 관리현황_요약본'!E68</f>
        <v>40996</v>
      </c>
      <c r="F69" s="405" t="str">
        <f>'GST 지식재산권 관리현황_요약본'!F68</f>
        <v>2012-0031576</v>
      </c>
      <c r="G69" s="406">
        <f>'GST 지식재산권 관리현황_요약본'!G68</f>
        <v>41708</v>
      </c>
      <c r="H69" s="405" t="str">
        <f>'GST 지식재산권 관리현황_요약본'!H68</f>
        <v>10-1374813</v>
      </c>
      <c r="I69" s="407" t="str">
        <f>'GST 지식재산권 관리현황_요약본'!I68</f>
        <v>판재 자세 조절 장치</v>
      </c>
      <c r="J69" s="406">
        <f>'GST 지식재산권 관리현황_요약본'!J68</f>
        <v>0</v>
      </c>
      <c r="K69" s="407" t="str">
        <f>'GST 지식재산권 관리현황_요약본'!K68</f>
        <v>박필석/김병극</v>
      </c>
      <c r="L69" s="408" t="str">
        <f>'GST 지식재산권 관리현황_요약본'!L68</f>
        <v>다인특허</v>
      </c>
      <c r="M69" s="409"/>
      <c r="N69" s="405"/>
      <c r="O69" s="445"/>
      <c r="P69" s="445"/>
      <c r="Q69" s="446"/>
      <c r="R69" s="409"/>
      <c r="S69" s="405"/>
      <c r="T69" s="445"/>
      <c r="U69" s="445"/>
      <c r="V69" s="446"/>
      <c r="W69" s="409"/>
      <c r="X69" s="405"/>
      <c r="Y69" s="445"/>
      <c r="Z69" s="445"/>
      <c r="AA69" s="446"/>
      <c r="AB69" s="411"/>
    </row>
    <row r="70" spans="1:28" ht="20.100000000000001" customHeight="1">
      <c r="A70" s="405">
        <f>'GST 지식재산권 관리현황_요약본'!A69</f>
        <v>65</v>
      </c>
      <c r="B70" s="405" t="str">
        <f>'GST 지식재산권 관리현황_요약본'!B69</f>
        <v>특허</v>
      </c>
      <c r="C70" s="405" t="str">
        <f>'GST 지식재산권 관리현황_요약본'!C69</f>
        <v>포기</v>
      </c>
      <c r="D70" s="405" t="str">
        <f>'GST 지식재산권 관리현황_요약본'!D69</f>
        <v>국내</v>
      </c>
      <c r="E70" s="406">
        <f>'GST 지식재산권 관리현황_요약본'!E69</f>
        <v>40998</v>
      </c>
      <c r="F70" s="405" t="str">
        <f>'GST 지식재산권 관리현황_요약본'!F69</f>
        <v>2012-0033153</v>
      </c>
      <c r="G70" s="406">
        <f>'GST 지식재산권 관리현황_요약본'!G69</f>
        <v>41526</v>
      </c>
      <c r="H70" s="405" t="str">
        <f>'GST 지식재산권 관리현황_요약본'!H69</f>
        <v>10-1312051</v>
      </c>
      <c r="I70" s="407" t="str">
        <f>'GST 지식재산권 관리현황_요약본'!I69</f>
        <v>글래스의 크기 변경에 따른 진공흡착판의 진공구역 조절장치</v>
      </c>
      <c r="J70" s="406">
        <f>'GST 지식재산권 관리현황_요약본'!J69</f>
        <v>0</v>
      </c>
      <c r="K70" s="407" t="str">
        <f>'GST 지식재산권 관리현황_요약본'!K69</f>
        <v>박필석/김병극</v>
      </c>
      <c r="L70" s="408" t="str">
        <f>'GST 지식재산권 관리현황_요약본'!L69</f>
        <v>다인특허</v>
      </c>
      <c r="M70" s="409"/>
      <c r="N70" s="405"/>
      <c r="O70" s="445"/>
      <c r="P70" s="445"/>
      <c r="Q70" s="446"/>
      <c r="R70" s="409"/>
      <c r="S70" s="405"/>
      <c r="T70" s="445"/>
      <c r="U70" s="445"/>
      <c r="V70" s="446"/>
      <c r="W70" s="409"/>
      <c r="X70" s="405"/>
      <c r="Y70" s="445"/>
      <c r="Z70" s="445"/>
      <c r="AA70" s="446"/>
      <c r="AB70" s="411"/>
    </row>
    <row r="71" spans="1:28" ht="20.100000000000001" customHeight="1">
      <c r="A71" s="380">
        <f>'GST 지식재산권 관리현황_요약본'!A70</f>
        <v>66</v>
      </c>
      <c r="B71" s="380" t="str">
        <f>'GST 지식재산권 관리현황_요약본'!B70</f>
        <v>특허</v>
      </c>
      <c r="C71" s="380" t="str">
        <f>'GST 지식재산권 관리현황_요약본'!C70</f>
        <v>등록</v>
      </c>
      <c r="D71" s="380" t="str">
        <f>'GST 지식재산권 관리현황_요약본'!D70</f>
        <v>국내</v>
      </c>
      <c r="E71" s="381">
        <f>'GST 지식재산권 관리현황_요약본'!E70</f>
        <v>41022</v>
      </c>
      <c r="F71" s="380" t="str">
        <f>'GST 지식재산권 관리현황_요약본'!F70</f>
        <v>2012-0042062</v>
      </c>
      <c r="G71" s="381">
        <f>'GST 지식재산권 관리현황_요약본'!G70</f>
        <v>41744</v>
      </c>
      <c r="H71" s="380" t="str">
        <f>'GST 지식재산권 관리현황_요약본'!H70</f>
        <v>10-1387611</v>
      </c>
      <c r="I71" s="382" t="str">
        <f>'GST 지식재산권 관리현황_요약본'!I70</f>
        <v>과불화 화합물 처리 장치 및 방법</v>
      </c>
      <c r="J71" s="381">
        <f>'GST 지식재산권 관리현황_요약본'!J70</f>
        <v>48327</v>
      </c>
      <c r="K71" s="382" t="str">
        <f>'GST 지식재산권 관리현황_요약본'!K70</f>
        <v>정종국/채명기/전재두/김종철</v>
      </c>
      <c r="L71" s="388" t="str">
        <f>'GST 지식재산권 관리현황_요약본'!L70</f>
        <v>유니스특허</v>
      </c>
      <c r="M71" s="392" t="s">
        <v>1453</v>
      </c>
      <c r="N71" s="386" t="s">
        <v>1468</v>
      </c>
      <c r="O71" s="435">
        <v>441500</v>
      </c>
      <c r="P71" s="435">
        <v>30000</v>
      </c>
      <c r="Q71" s="436">
        <f>O71+(P71*1.1)</f>
        <v>474500</v>
      </c>
      <c r="R71" s="392"/>
      <c r="S71" s="386"/>
      <c r="T71" s="435"/>
      <c r="U71" s="435"/>
      <c r="V71" s="436"/>
      <c r="W71" s="392"/>
      <c r="X71" s="386"/>
      <c r="Y71" s="435"/>
      <c r="Z71" s="435"/>
      <c r="AA71" s="436"/>
      <c r="AB71" s="393"/>
    </row>
    <row r="72" spans="1:28" ht="20.100000000000001" customHeight="1">
      <c r="A72" s="405">
        <f>'GST 지식재산권 관리현황_요약본'!A71</f>
        <v>67</v>
      </c>
      <c r="B72" s="405" t="str">
        <f>'GST 지식재산권 관리현황_요약본'!B71</f>
        <v>특허</v>
      </c>
      <c r="C72" s="405" t="str">
        <f>'GST 지식재산권 관리현황_요약본'!C71</f>
        <v>포기</v>
      </c>
      <c r="D72" s="405" t="str">
        <f>'GST 지식재산권 관리현황_요약본'!D71</f>
        <v>국내</v>
      </c>
      <c r="E72" s="406">
        <f>'GST 지식재산권 관리현황_요약본'!E71</f>
        <v>41096</v>
      </c>
      <c r="F72" s="405" t="str">
        <f>'GST 지식재산권 관리현황_요약본'!F71</f>
        <v>2012-0074034</v>
      </c>
      <c r="G72" s="406">
        <f>'GST 지식재산권 관리현황_요약본'!G71</f>
        <v>41782</v>
      </c>
      <c r="H72" s="405" t="str">
        <f>'GST 지식재산권 관리현황_요약본'!H71</f>
        <v>10-1401349</v>
      </c>
      <c r="I72" s="407" t="str">
        <f>'GST 지식재산권 관리현황_요약본'!I71</f>
        <v>반도체 제조설비의 칠러장치 및 그 제어방법</v>
      </c>
      <c r="J72" s="406">
        <f>'GST 지식재산권 관리현황_요약본'!J71</f>
        <v>48401</v>
      </c>
      <c r="K72" s="407" t="str">
        <f>'GST 지식재산권 관리현황_요약본'!K71</f>
        <v>최기봉/김병호/허재석</v>
      </c>
      <c r="L72" s="408" t="str">
        <f>'GST 지식재산권 관리현황_요약본'!L71</f>
        <v>유니스특허</v>
      </c>
      <c r="M72" s="409"/>
      <c r="N72" s="405"/>
      <c r="O72" s="445"/>
      <c r="P72" s="445"/>
      <c r="Q72" s="446"/>
      <c r="R72" s="409"/>
      <c r="S72" s="405"/>
      <c r="T72" s="445"/>
      <c r="U72" s="445"/>
      <c r="V72" s="446"/>
      <c r="W72" s="409"/>
      <c r="X72" s="405"/>
      <c r="Y72" s="445"/>
      <c r="Z72" s="445"/>
      <c r="AA72" s="446"/>
      <c r="AB72" s="411"/>
    </row>
    <row r="73" spans="1:28" ht="20.100000000000001" customHeight="1">
      <c r="A73" s="405">
        <f>'GST 지식재산권 관리현황_요약본'!A72</f>
        <v>68</v>
      </c>
      <c r="B73" s="405" t="str">
        <f>'GST 지식재산권 관리현황_요약본'!B72</f>
        <v>특허</v>
      </c>
      <c r="C73" s="405" t="str">
        <f>'GST 지식재산권 관리현황_요약본'!C72</f>
        <v>거절</v>
      </c>
      <c r="D73" s="405" t="str">
        <f>'GST 지식재산권 관리현황_요약본'!D72</f>
        <v>국내</v>
      </c>
      <c r="E73" s="406">
        <f>'GST 지식재산권 관리현황_요약본'!E72</f>
        <v>41108</v>
      </c>
      <c r="F73" s="405" t="str">
        <f>'GST 지식재산권 관리현황_요약본'!F72</f>
        <v>2012-0078284</v>
      </c>
      <c r="G73" s="406">
        <f>'GST 지식재산권 관리현황_요약본'!G72</f>
        <v>0</v>
      </c>
      <c r="H73" s="405">
        <f>'GST 지식재산권 관리현황_요약본'!H72</f>
        <v>0</v>
      </c>
      <c r="I73" s="407" t="str">
        <f>'GST 지식재산권 관리현황_요약본'!I72</f>
        <v>펌프의 수명 예측 방법 및 이를 이용한 수명 예측 시스템</v>
      </c>
      <c r="J73" s="406">
        <f>'GST 지식재산권 관리현황_요약본'!J72</f>
        <v>0</v>
      </c>
      <c r="K73" s="407" t="str">
        <f>'GST 지식재산권 관리현황_요약본'!K72</f>
        <v>이석찬/조영인/정민섭</v>
      </c>
      <c r="L73" s="408" t="str">
        <f>'GST 지식재산권 관리현황_요약본'!L72</f>
        <v>다인특허</v>
      </c>
      <c r="M73" s="409"/>
      <c r="N73" s="405"/>
      <c r="O73" s="445"/>
      <c r="P73" s="445"/>
      <c r="Q73" s="446"/>
      <c r="R73" s="409"/>
      <c r="S73" s="405"/>
      <c r="T73" s="445"/>
      <c r="U73" s="445"/>
      <c r="V73" s="446"/>
      <c r="W73" s="409"/>
      <c r="X73" s="405"/>
      <c r="Y73" s="445"/>
      <c r="Z73" s="445"/>
      <c r="AA73" s="446"/>
      <c r="AB73" s="411"/>
    </row>
    <row r="74" spans="1:28" ht="20.100000000000001" customHeight="1">
      <c r="A74" s="405">
        <f>'GST 지식재산권 관리현황_요약본'!A73</f>
        <v>69</v>
      </c>
      <c r="B74" s="405" t="str">
        <f>'GST 지식재산권 관리현황_요약본'!B73</f>
        <v>특허</v>
      </c>
      <c r="C74" s="405" t="str">
        <f>'GST 지식재산권 관리현황_요약본'!C73</f>
        <v>포기</v>
      </c>
      <c r="D74" s="405" t="str">
        <f>'GST 지식재산권 관리현황_요약본'!D73</f>
        <v>국내</v>
      </c>
      <c r="E74" s="406">
        <f>'GST 지식재산권 관리현황_요약본'!E73</f>
        <v>41145</v>
      </c>
      <c r="F74" s="405" t="str">
        <f>'GST 지식재산권 관리현황_요약본'!F73</f>
        <v>2012-0093063</v>
      </c>
      <c r="G74" s="406">
        <f>'GST 지식재산권 관리현황_요약본'!G73</f>
        <v>41782</v>
      </c>
      <c r="H74" s="405" t="str">
        <f>'GST 지식재산권 관리현황_요약본'!H73</f>
        <v>10-1401350</v>
      </c>
      <c r="I74" s="407" t="str">
        <f>'GST 지식재산권 관리현황_요약본'!I73</f>
        <v>반도체 제조설비의 온도제어 장치 및 그 제어방법</v>
      </c>
      <c r="J74" s="406">
        <f>'GST 지식재산권 관리현황_요약본'!J73</f>
        <v>48450</v>
      </c>
      <c r="K74" s="407" t="str">
        <f>'GST 지식재산권 관리현황_요약본'!K73</f>
        <v>최기봉/안세훈/김병호</v>
      </c>
      <c r="L74" s="408" t="str">
        <f>'GST 지식재산권 관리현황_요약본'!L73</f>
        <v>유니스특허</v>
      </c>
      <c r="M74" s="409"/>
      <c r="N74" s="405"/>
      <c r="O74" s="445"/>
      <c r="P74" s="445"/>
      <c r="Q74" s="446"/>
      <c r="R74" s="409"/>
      <c r="S74" s="405"/>
      <c r="T74" s="445"/>
      <c r="U74" s="445"/>
      <c r="V74" s="446"/>
      <c r="W74" s="409"/>
      <c r="X74" s="405"/>
      <c r="Y74" s="445"/>
      <c r="Z74" s="445"/>
      <c r="AA74" s="446"/>
      <c r="AB74" s="411"/>
    </row>
    <row r="75" spans="1:28" ht="20.100000000000001" customHeight="1">
      <c r="A75" s="380" t="e">
        <f>'GST 지식재산권 관리현황_요약본'!A74</f>
        <v>#REF!</v>
      </c>
      <c r="B75" s="380" t="e">
        <f>'GST 지식재산권 관리현황_요약본'!B74</f>
        <v>#REF!</v>
      </c>
      <c r="C75" s="380" t="e">
        <f>'GST 지식재산권 관리현황_요약본'!C74</f>
        <v>#REF!</v>
      </c>
      <c r="D75" s="380" t="e">
        <f>'GST 지식재산권 관리현황_요약본'!D74</f>
        <v>#REF!</v>
      </c>
      <c r="E75" s="381" t="e">
        <f>'GST 지식재산권 관리현황_요약본'!E74</f>
        <v>#REF!</v>
      </c>
      <c r="F75" s="380" t="e">
        <f>'GST 지식재산권 관리현황_요약본'!F74</f>
        <v>#REF!</v>
      </c>
      <c r="G75" s="381" t="e">
        <f>'GST 지식재산권 관리현황_요약본'!G74</f>
        <v>#REF!</v>
      </c>
      <c r="H75" s="380" t="e">
        <f>'GST 지식재산권 관리현황_요약본'!H74</f>
        <v>#REF!</v>
      </c>
      <c r="I75" s="382" t="e">
        <f>'GST 지식재산권 관리현황_요약본'!I74</f>
        <v>#REF!</v>
      </c>
      <c r="J75" s="381" t="e">
        <f>'GST 지식재산권 관리현황_요약본'!J74</f>
        <v>#REF!</v>
      </c>
      <c r="K75" s="382" t="e">
        <f>'GST 지식재산권 관리현황_요약본'!K74</f>
        <v>#REF!</v>
      </c>
      <c r="L75" s="388" t="e">
        <f>'GST 지식재산권 관리현황_요약본'!L74</f>
        <v>#REF!</v>
      </c>
      <c r="M75" s="392" t="s">
        <v>1470</v>
      </c>
      <c r="N75" s="386" t="s">
        <v>1469</v>
      </c>
      <c r="O75" s="435">
        <v>17500</v>
      </c>
      <c r="P75" s="435">
        <v>30000</v>
      </c>
      <c r="Q75" s="436">
        <f>O75+(P75*1.1)</f>
        <v>50500</v>
      </c>
      <c r="R75" s="392" t="s">
        <v>1655</v>
      </c>
      <c r="S75" s="386" t="s">
        <v>1656</v>
      </c>
      <c r="T75" s="435">
        <v>35000</v>
      </c>
      <c r="U75" s="435">
        <v>30000</v>
      </c>
      <c r="V75" s="436">
        <v>68000</v>
      </c>
      <c r="W75" s="392"/>
      <c r="X75" s="386"/>
      <c r="Y75" s="435"/>
      <c r="Z75" s="435"/>
      <c r="AA75" s="436"/>
      <c r="AB75" s="393"/>
    </row>
    <row r="76" spans="1:28" ht="20.100000000000001" customHeight="1">
      <c r="A76" s="380" t="e">
        <f>'GST 지식재산권 관리현황_요약본'!A75</f>
        <v>#REF!</v>
      </c>
      <c r="B76" s="380" t="e">
        <f>'GST 지식재산권 관리현황_요약본'!B75</f>
        <v>#REF!</v>
      </c>
      <c r="C76" s="380" t="e">
        <f>'GST 지식재산권 관리현황_요약본'!C75</f>
        <v>#REF!</v>
      </c>
      <c r="D76" s="380" t="e">
        <f>'GST 지식재산권 관리현황_요약본'!D75</f>
        <v>#REF!</v>
      </c>
      <c r="E76" s="381" t="e">
        <f>'GST 지식재산권 관리현황_요약본'!E75</f>
        <v>#REF!</v>
      </c>
      <c r="F76" s="380" t="e">
        <f>'GST 지식재산권 관리현황_요약본'!F75</f>
        <v>#REF!</v>
      </c>
      <c r="G76" s="381" t="e">
        <f>'GST 지식재산권 관리현황_요약본'!G75</f>
        <v>#REF!</v>
      </c>
      <c r="H76" s="380" t="e">
        <f>'GST 지식재산권 관리현황_요약본'!H75</f>
        <v>#REF!</v>
      </c>
      <c r="I76" s="382" t="e">
        <f>'GST 지식재산권 관리현황_요약본'!I75</f>
        <v>#REF!</v>
      </c>
      <c r="J76" s="381" t="e">
        <f>'GST 지식재산권 관리현황_요약본'!J75</f>
        <v>#REF!</v>
      </c>
      <c r="K76" s="382" t="e">
        <f>'GST 지식재산권 관리현황_요약본'!K75</f>
        <v>#REF!</v>
      </c>
      <c r="L76" s="388" t="e">
        <f>'GST 지식재산권 관리현황_요약본'!L75</f>
        <v>#REF!</v>
      </c>
      <c r="M76" s="392" t="s">
        <v>1546</v>
      </c>
      <c r="N76" s="386" t="s">
        <v>1545</v>
      </c>
      <c r="O76" s="435">
        <v>35000</v>
      </c>
      <c r="P76" s="435">
        <v>30000</v>
      </c>
      <c r="Q76" s="436">
        <f>O76+(P76*1.1)</f>
        <v>68000</v>
      </c>
      <c r="R76" s="392"/>
      <c r="S76" s="386"/>
      <c r="T76" s="435"/>
      <c r="U76" s="435"/>
      <c r="V76" s="436"/>
      <c r="W76" s="392"/>
      <c r="X76" s="386"/>
      <c r="Y76" s="435"/>
      <c r="Z76" s="435"/>
      <c r="AA76" s="436"/>
      <c r="AB76" s="393"/>
    </row>
    <row r="77" spans="1:28" ht="20.100000000000001" customHeight="1">
      <c r="A77" s="380">
        <f>'GST 지식재산권 관리현황_요약본'!A76</f>
        <v>72</v>
      </c>
      <c r="B77" s="380" t="str">
        <f>'GST 지식재산권 관리현황_요약본'!B76</f>
        <v>특허</v>
      </c>
      <c r="C77" s="380" t="str">
        <f>'GST 지식재산권 관리현황_요약본'!C76</f>
        <v>등록</v>
      </c>
      <c r="D77" s="380" t="str">
        <f>'GST 지식재산권 관리현황_요약본'!D76</f>
        <v>국내</v>
      </c>
      <c r="E77" s="381">
        <f>'GST 지식재산권 관리현황_요약본'!E76</f>
        <v>41198</v>
      </c>
      <c r="F77" s="380" t="str">
        <f>'GST 지식재산권 관리현황_요약본'!F76</f>
        <v>2012-0114895</v>
      </c>
      <c r="G77" s="381">
        <f>'GST 지식재산권 관리현황_요약본'!G76</f>
        <v>41873</v>
      </c>
      <c r="H77" s="380" t="str">
        <f>'GST 지식재산권 관리현황_요약본'!H76</f>
        <v>10-1435371</v>
      </c>
      <c r="I77" s="382" t="str">
        <f>'GST 지식재산권 관리현황_요약본'!I76</f>
        <v>CO,Nox 개별 제어 방식을 이용한 저공해 연소방법</v>
      </c>
      <c r="J77" s="381">
        <f>'GST 지식재산권 관리현황_요약본'!J76</f>
        <v>0</v>
      </c>
      <c r="K77" s="382" t="str">
        <f>'GST 지식재산권 관리현황_요약본'!K76</f>
        <v>김종철/정종국/이성욱/노완기/김선호/강석호</v>
      </c>
      <c r="L77" s="388" t="str">
        <f>'GST 지식재산권 관리현황_요약본'!L76</f>
        <v>다인특허</v>
      </c>
      <c r="M77" s="392" t="s">
        <v>1453</v>
      </c>
      <c r="N77" s="386" t="s">
        <v>1551</v>
      </c>
      <c r="O77" s="435">
        <v>86000</v>
      </c>
      <c r="P77" s="435">
        <v>30000</v>
      </c>
      <c r="Q77" s="436">
        <f>O77+(P77*1.1)</f>
        <v>119000</v>
      </c>
      <c r="R77" s="392"/>
      <c r="S77" s="386"/>
      <c r="T77" s="435"/>
      <c r="U77" s="435"/>
      <c r="V77" s="436"/>
      <c r="W77" s="392"/>
      <c r="X77" s="386"/>
      <c r="Y77" s="435"/>
      <c r="Z77" s="435"/>
      <c r="AA77" s="436"/>
      <c r="AB77" s="393"/>
    </row>
    <row r="78" spans="1:28" ht="20.100000000000001" customHeight="1">
      <c r="A78" s="405">
        <f>'GST 지식재산권 관리현황_요약본'!A77</f>
        <v>73</v>
      </c>
      <c r="B78" s="405" t="str">
        <f>'GST 지식재산권 관리현황_요약본'!B77</f>
        <v>특허</v>
      </c>
      <c r="C78" s="405" t="str">
        <f>'GST 지식재산권 관리현황_요약본'!C77</f>
        <v>포기</v>
      </c>
      <c r="D78" s="405" t="str">
        <f>'GST 지식재산권 관리현황_요약본'!D77</f>
        <v>국내</v>
      </c>
      <c r="E78" s="406">
        <f>'GST 지식재산권 관리현황_요약본'!E77</f>
        <v>41198</v>
      </c>
      <c r="F78" s="405" t="str">
        <f>'GST 지식재산권 관리현황_요약본'!F77</f>
        <v>2012-0114897</v>
      </c>
      <c r="G78" s="406">
        <f>'GST 지식재산권 관리현황_요약본'!G77</f>
        <v>41976</v>
      </c>
      <c r="H78" s="405" t="str">
        <f>'GST 지식재산권 관리현황_요약본'!H77</f>
        <v>10-1470921</v>
      </c>
      <c r="I78" s="407" t="str">
        <f>'GST 지식재산권 관리현황_요약본'!I77</f>
        <v>기판 합착장치 및 기판 합착방법</v>
      </c>
      <c r="J78" s="406">
        <f>'GST 지식재산권 관리현황_요약본'!J77</f>
        <v>0</v>
      </c>
      <c r="K78" s="407" t="str">
        <f>'GST 지식재산권 관리현황_요약본'!K77</f>
        <v>박필석/김병극/이정보/문장수</v>
      </c>
      <c r="L78" s="408" t="str">
        <f>'GST 지식재산권 관리현황_요약본'!L77</f>
        <v>다인특허</v>
      </c>
      <c r="M78" s="409"/>
      <c r="N78" s="405"/>
      <c r="O78" s="445"/>
      <c r="P78" s="445"/>
      <c r="Q78" s="446"/>
      <c r="R78" s="409"/>
      <c r="S78" s="405"/>
      <c r="T78" s="445"/>
      <c r="U78" s="445"/>
      <c r="V78" s="446"/>
      <c r="W78" s="409"/>
      <c r="X78" s="405"/>
      <c r="Y78" s="445"/>
      <c r="Z78" s="445"/>
      <c r="AA78" s="446"/>
      <c r="AB78" s="411"/>
    </row>
    <row r="79" spans="1:28" ht="20.100000000000001" customHeight="1">
      <c r="A79" s="405">
        <f>'GST 지식재산권 관리현황_요약본'!A78</f>
        <v>74</v>
      </c>
      <c r="B79" s="405" t="str">
        <f>'GST 지식재산권 관리현황_요약본'!B78</f>
        <v>특허</v>
      </c>
      <c r="C79" s="405" t="str">
        <f>'GST 지식재산권 관리현황_요약본'!C78</f>
        <v>거절</v>
      </c>
      <c r="D79" s="405" t="str">
        <f>'GST 지식재산권 관리현황_요약본'!D78</f>
        <v>국외(미국)</v>
      </c>
      <c r="E79" s="406">
        <f>'GST 지식재산권 관리현황_요약본'!E78</f>
        <v>41211</v>
      </c>
      <c r="F79" s="405" t="str">
        <f>'GST 지식재산권 관리현황_요약본'!F78</f>
        <v>13/663159</v>
      </c>
      <c r="G79" s="406">
        <f>'GST 지식재산권 관리현황_요약본'!G78</f>
        <v>0</v>
      </c>
      <c r="H79" s="405">
        <f>'GST 지식재산권 관리현황_요약본'!H78</f>
        <v>0</v>
      </c>
      <c r="I79" s="407" t="str">
        <f>'GST 지식재산권 관리현황_요약본'!I78</f>
        <v>선회류 예혼합 저공해 연소장치</v>
      </c>
      <c r="J79" s="406">
        <f>'GST 지식재산권 관리현황_요약본'!J78</f>
        <v>0</v>
      </c>
      <c r="K79" s="407" t="str">
        <f>'GST 지식재산권 관리현황_요약본'!K78</f>
        <v>김종철/정종국/이성욱/김선호/김원기/노완기</v>
      </c>
      <c r="L79" s="408" t="str">
        <f>'GST 지식재산권 관리현황_요약본'!L78</f>
        <v>다인특허</v>
      </c>
      <c r="M79" s="409"/>
      <c r="N79" s="405"/>
      <c r="O79" s="445"/>
      <c r="P79" s="445"/>
      <c r="Q79" s="446"/>
      <c r="R79" s="409"/>
      <c r="S79" s="405"/>
      <c r="T79" s="445"/>
      <c r="U79" s="445"/>
      <c r="V79" s="446"/>
      <c r="W79" s="409"/>
      <c r="X79" s="405"/>
      <c r="Y79" s="445"/>
      <c r="Z79" s="445"/>
      <c r="AA79" s="446"/>
      <c r="AB79" s="411"/>
    </row>
    <row r="80" spans="1:28" ht="20.100000000000001" customHeight="1">
      <c r="A80" s="405">
        <f>'GST 지식재산권 관리현황_요약본'!A79</f>
        <v>75</v>
      </c>
      <c r="B80" s="405" t="str">
        <f>'GST 지식재산권 관리현황_요약본'!B79</f>
        <v>특허</v>
      </c>
      <c r="C80" s="405" t="str">
        <f>'GST 지식재산권 관리현황_요약본'!C79</f>
        <v>거절</v>
      </c>
      <c r="D80" s="405" t="str">
        <f>'GST 지식재산권 관리현황_요약본'!D79</f>
        <v>국내</v>
      </c>
      <c r="E80" s="406">
        <f>'GST 지식재산권 관리현황_요약본'!E79</f>
        <v>41212</v>
      </c>
      <c r="F80" s="405" t="str">
        <f>'GST 지식재산권 관리현황_요약본'!F79</f>
        <v>10-2012-121431</v>
      </c>
      <c r="G80" s="406">
        <f>'GST 지식재산권 관리현황_요약본'!G79</f>
        <v>0</v>
      </c>
      <c r="H80" s="405">
        <f>'GST 지식재산권 관리현황_요약본'!H79</f>
        <v>0</v>
      </c>
      <c r="I80" s="407" t="str">
        <f>'GST 지식재산권 관리현황_요약본'!I79</f>
        <v>VOC 처리 시스템용 VOC 처리 로터의 소화제어 장치 및 그 방법</v>
      </c>
      <c r="J80" s="406">
        <f>'GST 지식재산권 관리현황_요약본'!J79</f>
        <v>0</v>
      </c>
      <c r="K80" s="407" t="str">
        <f>'GST 지식재산권 관리현황_요약본'!K79</f>
        <v>정종국, 채명기, 김병천, 김종철, 신지훈</v>
      </c>
      <c r="L80" s="408" t="str">
        <f>'GST 지식재산권 관리현황_요약본'!L79</f>
        <v>유니스특허</v>
      </c>
      <c r="M80" s="409"/>
      <c r="N80" s="405"/>
      <c r="O80" s="445"/>
      <c r="P80" s="445"/>
      <c r="Q80" s="446"/>
      <c r="R80" s="409"/>
      <c r="S80" s="405"/>
      <c r="T80" s="445"/>
      <c r="U80" s="445"/>
      <c r="V80" s="446"/>
      <c r="W80" s="409"/>
      <c r="X80" s="405"/>
      <c r="Y80" s="445"/>
      <c r="Z80" s="445"/>
      <c r="AA80" s="446"/>
      <c r="AB80" s="411"/>
    </row>
    <row r="81" spans="1:28" ht="20.100000000000001" customHeight="1">
      <c r="A81" s="380">
        <f>'GST 지식재산권 관리현황_요약본'!A80</f>
        <v>76</v>
      </c>
      <c r="B81" s="380" t="str">
        <f>'GST 지식재산권 관리현황_요약본'!B80</f>
        <v>특허</v>
      </c>
      <c r="C81" s="380" t="str">
        <f>'GST 지식재산권 관리현황_요약본'!C80</f>
        <v>등록</v>
      </c>
      <c r="D81" s="380" t="str">
        <f>'GST 지식재산권 관리현황_요약본'!D80</f>
        <v>국외(일본)</v>
      </c>
      <c r="E81" s="381">
        <f>'GST 지식재산권 관리현황_요약본'!E80</f>
        <v>41213</v>
      </c>
      <c r="F81" s="380" t="str">
        <f>'GST 지식재산권 관리현황_요약본'!F80</f>
        <v>2012-239853</v>
      </c>
      <c r="G81" s="381">
        <f>'GST 지식재산권 관리현황_요약본'!G80</f>
        <v>41649</v>
      </c>
      <c r="H81" s="380">
        <f>'GST 지식재산권 관리현황_요약본'!H80</f>
        <v>5451856</v>
      </c>
      <c r="I81" s="382" t="str">
        <f>'GST 지식재산권 관리현황_요약본'!I80</f>
        <v>선회류 예혼합 저공해 연소장치</v>
      </c>
      <c r="J81" s="381">
        <f>'GST 지식재산권 관리현황_요약본'!J80</f>
        <v>48518</v>
      </c>
      <c r="K81" s="382" t="str">
        <f>'GST 지식재산권 관리현황_요약본'!K80</f>
        <v>김종철/정종국/이성욱/김선호/김원기/노완기</v>
      </c>
      <c r="L81" s="388" t="str">
        <f>'GST 지식재산권 관리현황_요약본'!L80</f>
        <v>다인특허</v>
      </c>
      <c r="M81" s="392" t="s">
        <v>1453</v>
      </c>
      <c r="N81" s="386" t="s">
        <v>1469</v>
      </c>
      <c r="O81" s="435">
        <v>198186</v>
      </c>
      <c r="P81" s="435">
        <v>100000</v>
      </c>
      <c r="Q81" s="436">
        <f>O81+(P81*1.1)</f>
        <v>308186</v>
      </c>
      <c r="R81" s="397" t="s">
        <v>1645</v>
      </c>
      <c r="S81" s="387" t="s">
        <v>1642</v>
      </c>
      <c r="T81" s="435">
        <v>436066</v>
      </c>
      <c r="U81" s="435">
        <v>100000</v>
      </c>
      <c r="V81" s="436">
        <v>546000</v>
      </c>
      <c r="W81" s="396"/>
      <c r="X81" s="386"/>
      <c r="Y81" s="435"/>
      <c r="Z81" s="435"/>
      <c r="AA81" s="436"/>
      <c r="AB81" s="394"/>
    </row>
    <row r="82" spans="1:28" ht="20.100000000000001" customHeight="1">
      <c r="A82" s="380">
        <f>'GST 지식재산권 관리현황_요약본'!A81</f>
        <v>77</v>
      </c>
      <c r="B82" s="380" t="str">
        <f>'GST 지식재산권 관리현황_요약본'!B81</f>
        <v>특허</v>
      </c>
      <c r="C82" s="380" t="str">
        <f>'GST 지식재산권 관리현황_요약본'!C81</f>
        <v>등록</v>
      </c>
      <c r="D82" s="380" t="str">
        <f>'GST 지식재산권 관리현황_요약본'!D81</f>
        <v>국외(미국)</v>
      </c>
      <c r="E82" s="381">
        <f>'GST 지식재산권 관리현황_요약본'!E81</f>
        <v>41241</v>
      </c>
      <c r="F82" s="380" t="str">
        <f>'GST 지식재산권 관리현황_요약본'!F81</f>
        <v>13/686960</v>
      </c>
      <c r="G82" s="381">
        <f>'GST 지식재산권 관리현황_요약본'!G81</f>
        <v>42318</v>
      </c>
      <c r="H82" s="380">
        <f>'GST 지식재산권 관리현황_요약본'!H81</f>
        <v>9182120</v>
      </c>
      <c r="I82" s="382" t="str">
        <f>'GST 지식재산권 관리현황_요약본'!I81</f>
        <v>CO,Nox 개별 제어 방식을 이용한 저공해 연소방법</v>
      </c>
      <c r="J82" s="381">
        <f>'GST 지식재산권 관리현황_요약본'!J81</f>
        <v>0</v>
      </c>
      <c r="K82" s="382" t="str">
        <f>'GST 지식재산권 관리현황_요약본'!K81</f>
        <v>김종철/정종국/이성욱/   노완기/김선호/강석호</v>
      </c>
      <c r="L82" s="388" t="str">
        <f>'GST 지식재산권 관리현황_요약본'!L81</f>
        <v>다인특허</v>
      </c>
      <c r="M82" s="392" t="s">
        <v>1487</v>
      </c>
      <c r="N82" s="386" t="s">
        <v>1486</v>
      </c>
      <c r="O82" s="435">
        <f>1144900+30000</f>
        <v>1174900</v>
      </c>
      <c r="P82" s="435">
        <v>100000</v>
      </c>
      <c r="Q82" s="436">
        <f>O82+(P82*1.1)</f>
        <v>1284900</v>
      </c>
      <c r="R82" s="392"/>
      <c r="S82" s="386"/>
      <c r="T82" s="435"/>
      <c r="U82" s="435"/>
      <c r="V82" s="436"/>
      <c r="W82" s="392"/>
      <c r="X82" s="386"/>
      <c r="Y82" s="435"/>
      <c r="Z82" s="435"/>
      <c r="AA82" s="436"/>
      <c r="AB82" s="394"/>
    </row>
    <row r="83" spans="1:28" ht="20.100000000000001" customHeight="1">
      <c r="A83" s="380">
        <f>'GST 지식재산권 관리현황_요약본'!A82</f>
        <v>78</v>
      </c>
      <c r="B83" s="380" t="str">
        <f>'GST 지식재산권 관리현황_요약본'!B82</f>
        <v>특허</v>
      </c>
      <c r="C83" s="380" t="str">
        <f>'GST 지식재산권 관리현황_요약본'!C82</f>
        <v>등록</v>
      </c>
      <c r="D83" s="380" t="str">
        <f>'GST 지식재산권 관리현황_요약본'!D82</f>
        <v>국내</v>
      </c>
      <c r="E83" s="381">
        <f>'GST 지식재산권 관리현황_요약본'!E82</f>
        <v>41242</v>
      </c>
      <c r="F83" s="380" t="str">
        <f>'GST 지식재산권 관리현황_요약본'!F82</f>
        <v>2012-0136753</v>
      </c>
      <c r="G83" s="381">
        <f>'GST 지식재산권 관리현황_요약본'!G82</f>
        <v>41851</v>
      </c>
      <c r="H83" s="380" t="str">
        <f>'GST 지식재산권 관리현황_요약본'!H82</f>
        <v>10-1427217</v>
      </c>
      <c r="I83" s="382" t="str">
        <f>'GST 지식재산권 관리현황_요약본'!I82</f>
        <v>폐가스 정화처리용 순환수 공급 및 배출시스템</v>
      </c>
      <c r="J83" s="381">
        <f>'GST 지식재산권 관리현황_요약본'!J82</f>
        <v>48547</v>
      </c>
      <c r="K83" s="382" t="str">
        <f>'GST 지식재산권 관리현황_요약본'!K82</f>
        <v>김종철/장순기/최윤경/    이재복/채명기</v>
      </c>
      <c r="L83" s="388" t="str">
        <f>'GST 지식재산권 관리현황_요약본'!L82</f>
        <v>다인특허</v>
      </c>
      <c r="M83" s="392" t="s">
        <v>1547</v>
      </c>
      <c r="N83" s="386" t="s">
        <v>1545</v>
      </c>
      <c r="O83" s="435">
        <v>119000</v>
      </c>
      <c r="P83" s="435">
        <v>30000</v>
      </c>
      <c r="Q83" s="436">
        <f>O83+(P83*1.1)</f>
        <v>152000</v>
      </c>
      <c r="R83" s="392"/>
      <c r="S83" s="386"/>
      <c r="T83" s="435"/>
      <c r="U83" s="435"/>
      <c r="V83" s="436"/>
      <c r="W83" s="392"/>
      <c r="X83" s="386"/>
      <c r="Y83" s="435"/>
      <c r="Z83" s="435"/>
      <c r="AA83" s="436"/>
      <c r="AB83" s="393"/>
    </row>
    <row r="84" spans="1:28" ht="20.100000000000001" customHeight="1">
      <c r="A84" s="405">
        <f>'GST 지식재산권 관리현황_요약본'!A83</f>
        <v>79</v>
      </c>
      <c r="B84" s="405" t="str">
        <f>'GST 지식재산권 관리현황_요약본'!B83</f>
        <v>특허</v>
      </c>
      <c r="C84" s="405" t="str">
        <f>'GST 지식재산권 관리현황_요약본'!C83</f>
        <v>거절</v>
      </c>
      <c r="D84" s="405" t="str">
        <f>'GST 지식재산권 관리현황_요약본'!D83</f>
        <v>국외(중국)</v>
      </c>
      <c r="E84" s="406">
        <f>'GST 지식재산권 관리현황_요약본'!E83</f>
        <v>41255</v>
      </c>
      <c r="F84" s="405">
        <f>'GST 지식재산권 관리현황_요약본'!F83</f>
        <v>2012105363591</v>
      </c>
      <c r="G84" s="406">
        <f>'GST 지식재산권 관리현황_요약본'!G83</f>
        <v>0</v>
      </c>
      <c r="H84" s="405">
        <f>'GST 지식재산권 관리현황_요약본'!H83</f>
        <v>0</v>
      </c>
      <c r="I84" s="407" t="str">
        <f>'GST 지식재산권 관리현황_요약본'!I83</f>
        <v>판재용 평탄 유지 장치</v>
      </c>
      <c r="J84" s="406">
        <f>'GST 지식재산권 관리현황_요약본'!J83</f>
        <v>0</v>
      </c>
      <c r="K84" s="407" t="str">
        <f>'GST 지식재산권 관리현황_요약본'!K83</f>
        <v>박필석,김병극</v>
      </c>
      <c r="L84" s="408" t="str">
        <f>'GST 지식재산권 관리현황_요약본'!L83</f>
        <v>다인특허</v>
      </c>
      <c r="M84" s="409"/>
      <c r="N84" s="405"/>
      <c r="O84" s="445"/>
      <c r="P84" s="445"/>
      <c r="Q84" s="446"/>
      <c r="R84" s="409"/>
      <c r="S84" s="405"/>
      <c r="T84" s="445"/>
      <c r="U84" s="445"/>
      <c r="V84" s="446"/>
      <c r="W84" s="409"/>
      <c r="X84" s="405"/>
      <c r="Y84" s="445"/>
      <c r="Z84" s="445"/>
      <c r="AA84" s="446"/>
      <c r="AB84" s="411"/>
    </row>
    <row r="85" spans="1:28" ht="20.100000000000001" customHeight="1">
      <c r="A85" s="405">
        <f>'GST 지식재산권 관리현황_요약본'!A84</f>
        <v>80</v>
      </c>
      <c r="B85" s="405" t="str">
        <f>'GST 지식재산권 관리현황_요약본'!B84</f>
        <v>특허</v>
      </c>
      <c r="C85" s="405" t="str">
        <f>'GST 지식재산권 관리현황_요약본'!C84</f>
        <v>거절</v>
      </c>
      <c r="D85" s="405" t="str">
        <f>'GST 지식재산권 관리현황_요약본'!D84</f>
        <v>국외(중국)</v>
      </c>
      <c r="E85" s="406">
        <f>'GST 지식재산권 관리현황_요약본'!E84</f>
        <v>41255</v>
      </c>
      <c r="F85" s="405">
        <f>'GST 지식재산권 관리현황_요약본'!F84</f>
        <v>2012105356723</v>
      </c>
      <c r="G85" s="406">
        <f>'GST 지식재산권 관리현황_요약본'!G84</f>
        <v>0</v>
      </c>
      <c r="H85" s="405">
        <f>'GST 지식재산권 관리현황_요약본'!H84</f>
        <v>0</v>
      </c>
      <c r="I85" s="407" t="str">
        <f>'GST 지식재산권 관리현황_요약본'!I84</f>
        <v>판재 자세 조절 장치</v>
      </c>
      <c r="J85" s="406">
        <f>'GST 지식재산권 관리현황_요약본'!J84</f>
        <v>0</v>
      </c>
      <c r="K85" s="407" t="str">
        <f>'GST 지식재산권 관리현황_요약본'!K84</f>
        <v>박필석/김병극</v>
      </c>
      <c r="L85" s="408" t="str">
        <f>'GST 지식재산권 관리현황_요약본'!L84</f>
        <v>다인특허</v>
      </c>
      <c r="M85" s="409"/>
      <c r="N85" s="405"/>
      <c r="O85" s="445"/>
      <c r="P85" s="445"/>
      <c r="Q85" s="446"/>
      <c r="R85" s="409"/>
      <c r="S85" s="405"/>
      <c r="T85" s="445"/>
      <c r="U85" s="445"/>
      <c r="V85" s="446"/>
      <c r="W85" s="409"/>
      <c r="X85" s="405"/>
      <c r="Y85" s="445"/>
      <c r="Z85" s="445"/>
      <c r="AA85" s="446"/>
      <c r="AB85" s="411"/>
    </row>
    <row r="86" spans="1:28" ht="20.100000000000001" customHeight="1">
      <c r="A86" s="405">
        <f>'GST 지식재산권 관리현황_요약본'!A85</f>
        <v>81</v>
      </c>
      <c r="B86" s="405" t="str">
        <f>'GST 지식재산권 관리현황_요약본'!B85</f>
        <v>특허</v>
      </c>
      <c r="C86" s="405" t="str">
        <f>'GST 지식재산권 관리현황_요약본'!C85</f>
        <v>거절</v>
      </c>
      <c r="D86" s="405" t="str">
        <f>'GST 지식재산권 관리현황_요약본'!D85</f>
        <v>국외(중국)</v>
      </c>
      <c r="E86" s="406">
        <f>'GST 지식재산권 관리현황_요약본'!E85</f>
        <v>41256</v>
      </c>
      <c r="F86" s="405">
        <f>'GST 지식재산권 관리현황_요약본'!F85</f>
        <v>2012105400069</v>
      </c>
      <c r="G86" s="406">
        <f>'GST 지식재산권 관리현황_요약본'!G85</f>
        <v>0</v>
      </c>
      <c r="H86" s="405">
        <f>'GST 지식재산권 관리현황_요약본'!H85</f>
        <v>0</v>
      </c>
      <c r="I86" s="407" t="str">
        <f>'GST 지식재산권 관리현황_요약본'!I85</f>
        <v>기판 합착장치 및 기판 합착방법</v>
      </c>
      <c r="J86" s="406">
        <f>'GST 지식재산권 관리현황_요약본'!J85</f>
        <v>0</v>
      </c>
      <c r="K86" s="407" t="str">
        <f>'GST 지식재산권 관리현황_요약본'!K85</f>
        <v>김병극/이정보/문장수</v>
      </c>
      <c r="L86" s="408" t="str">
        <f>'GST 지식재산권 관리현황_요약본'!L85</f>
        <v>다인특허</v>
      </c>
      <c r="M86" s="409"/>
      <c r="N86" s="405"/>
      <c r="O86" s="445"/>
      <c r="P86" s="445"/>
      <c r="Q86" s="446"/>
      <c r="R86" s="409"/>
      <c r="S86" s="405"/>
      <c r="T86" s="445"/>
      <c r="U86" s="445"/>
      <c r="V86" s="446"/>
      <c r="W86" s="409"/>
      <c r="X86" s="405"/>
      <c r="Y86" s="445"/>
      <c r="Z86" s="445"/>
      <c r="AA86" s="446"/>
      <c r="AB86" s="411"/>
    </row>
    <row r="87" spans="1:28" ht="20.100000000000001" customHeight="1">
      <c r="A87" s="380">
        <f>'GST 지식재산권 관리현황_요약본'!A86</f>
        <v>82</v>
      </c>
      <c r="B87" s="380" t="str">
        <f>'GST 지식재산권 관리현황_요약본'!B86</f>
        <v>특허</v>
      </c>
      <c r="C87" s="380" t="str">
        <f>'GST 지식재산권 관리현황_요약본'!C86</f>
        <v>등록</v>
      </c>
      <c r="D87" s="380" t="str">
        <f>'GST 지식재산권 관리현황_요약본'!D86</f>
        <v>국외(일본)</v>
      </c>
      <c r="E87" s="381">
        <f>'GST 지식재산권 관리현황_요약본'!E86</f>
        <v>41256</v>
      </c>
      <c r="F87" s="380" t="str">
        <f>'GST 지식재산권 관리현황_요약본'!F86</f>
        <v xml:space="preserve">2012-271970 </v>
      </c>
      <c r="G87" s="381">
        <f>'GST 지식재산권 관리현황_요약본'!G86</f>
        <v>41908</v>
      </c>
      <c r="H87" s="380">
        <f>'GST 지식재산권 관리현황_요약본'!H86</f>
        <v>5620461</v>
      </c>
      <c r="I87" s="382" t="str">
        <f>'GST 지식재산권 관리현황_요약본'!I86</f>
        <v>CO,Nox 개별 제어 방식을 이용한 저공해 연소방법</v>
      </c>
      <c r="J87" s="381">
        <f>'GST 지식재산권 관리현황_요약본'!J86</f>
        <v>48561</v>
      </c>
      <c r="K87" s="382" t="str">
        <f>'GST 지식재산권 관리현황_요약본'!K86</f>
        <v>김종철/정종국/이성욱/노완기/김선호/강석호</v>
      </c>
      <c r="L87" s="388" t="str">
        <f>'GST 지식재산권 관리현황_요약본'!L86</f>
        <v>다인특허</v>
      </c>
      <c r="M87" s="392" t="s">
        <v>1601</v>
      </c>
      <c r="N87" s="386" t="s">
        <v>1602</v>
      </c>
      <c r="O87" s="435">
        <v>100000</v>
      </c>
      <c r="P87" s="435">
        <v>250200</v>
      </c>
      <c r="Q87" s="436">
        <v>360200</v>
      </c>
      <c r="R87" s="392"/>
      <c r="S87" s="386"/>
      <c r="T87" s="435"/>
      <c r="U87" s="435"/>
      <c r="V87" s="436"/>
      <c r="W87" s="392"/>
      <c r="X87" s="386"/>
      <c r="Y87" s="435"/>
      <c r="Z87" s="435"/>
      <c r="AA87" s="436"/>
      <c r="AB87" s="394"/>
    </row>
    <row r="88" spans="1:28" ht="20.100000000000001" customHeight="1">
      <c r="A88" s="405">
        <f>'GST 지식재산권 관리현황_요약본'!A87</f>
        <v>83</v>
      </c>
      <c r="B88" s="405" t="str">
        <f>'GST 지식재산권 관리현황_요약본'!B87</f>
        <v>특허</v>
      </c>
      <c r="C88" s="405" t="str">
        <f>'GST 지식재산권 관리현황_요약본'!C87</f>
        <v>포기</v>
      </c>
      <c r="D88" s="405" t="str">
        <f>'GST 지식재산권 관리현황_요약본'!D87</f>
        <v>국외(미국)</v>
      </c>
      <c r="E88" s="406">
        <f>'GST 지식재산권 관리현황_요약본'!E87</f>
        <v>41267</v>
      </c>
      <c r="F88" s="405" t="str">
        <f>'GST 지식재산권 관리현황_요약본'!F87</f>
        <v>13/726,262</v>
      </c>
      <c r="G88" s="406">
        <f>'GST 지식재산권 관리현황_요약본'!G87</f>
        <v>0</v>
      </c>
      <c r="H88" s="405">
        <f>'GST 지식재산권 관리현황_요약본'!H87</f>
        <v>0</v>
      </c>
      <c r="I88" s="407" t="str">
        <f>'GST 지식재산권 관리현황_요약본'!I87</f>
        <v>과불화 화합물 처리 장치 및 방법(미국)</v>
      </c>
      <c r="J88" s="406">
        <f>'GST 지식재산권 관리현황_요약본'!J87</f>
        <v>0</v>
      </c>
      <c r="K88" s="407" t="str">
        <f>'GST 지식재산권 관리현황_요약본'!K87</f>
        <v>정종국, 채명기, 전재두, 김종철</v>
      </c>
      <c r="L88" s="408" t="str">
        <f>'GST 지식재산권 관리현황_요약본'!L87</f>
        <v>유니스특허</v>
      </c>
      <c r="M88" s="409"/>
      <c r="N88" s="405"/>
      <c r="O88" s="445"/>
      <c r="P88" s="445"/>
      <c r="Q88" s="446"/>
      <c r="R88" s="409"/>
      <c r="S88" s="405"/>
      <c r="T88" s="445"/>
      <c r="U88" s="445"/>
      <c r="V88" s="446"/>
      <c r="W88" s="409"/>
      <c r="X88" s="405"/>
      <c r="Y88" s="445"/>
      <c r="Z88" s="445"/>
      <c r="AA88" s="446"/>
      <c r="AB88" s="411"/>
    </row>
    <row r="89" spans="1:28" ht="20.100000000000001" customHeight="1">
      <c r="A89" s="405">
        <f>'GST 지식재산권 관리현황_요약본'!A88</f>
        <v>84</v>
      </c>
      <c r="B89" s="405" t="str">
        <f>'GST 지식재산권 관리현황_요약본'!B88</f>
        <v>상표</v>
      </c>
      <c r="C89" s="405" t="str">
        <f>'GST 지식재산권 관리현황_요약본'!C88</f>
        <v>거절</v>
      </c>
      <c r="D89" s="405" t="str">
        <f>'GST 지식재산권 관리현황_요약본'!D88</f>
        <v>국내</v>
      </c>
      <c r="E89" s="406">
        <f>'GST 지식재산권 관리현황_요약본'!E88</f>
        <v>41289</v>
      </c>
      <c r="F89" s="405" t="str">
        <f>'GST 지식재산권 관리현황_요약본'!F88</f>
        <v>41-2013-1568</v>
      </c>
      <c r="G89" s="406">
        <f>'GST 지식재산권 관리현황_요약본'!G88</f>
        <v>0</v>
      </c>
      <c r="H89" s="405">
        <f>'GST 지식재산권 관리현황_요약본'!H88</f>
        <v>0</v>
      </c>
      <c r="I89" s="407" t="str">
        <f>'GST 지식재산권 관리현황_요약본'!I88</f>
        <v>제37류, 글로벌스탠다드테크놀로지</v>
      </c>
      <c r="J89" s="406">
        <f>'GST 지식재산권 관리현황_요약본'!J88</f>
        <v>0</v>
      </c>
      <c r="K89" s="407">
        <f>'GST 지식재산권 관리현황_요약본'!K88</f>
        <v>0</v>
      </c>
      <c r="L89" s="408" t="str">
        <f>'GST 지식재산권 관리현황_요약본'!L88</f>
        <v>유니스특허</v>
      </c>
      <c r="M89" s="409"/>
      <c r="N89" s="405"/>
      <c r="O89" s="445"/>
      <c r="P89" s="445"/>
      <c r="Q89" s="446"/>
      <c r="R89" s="409"/>
      <c r="S89" s="405"/>
      <c r="T89" s="445"/>
      <c r="U89" s="445"/>
      <c r="V89" s="446"/>
      <c r="W89" s="409"/>
      <c r="X89" s="405"/>
      <c r="Y89" s="445"/>
      <c r="Z89" s="445"/>
      <c r="AA89" s="446"/>
      <c r="AB89" s="411"/>
    </row>
    <row r="90" spans="1:28" ht="20.100000000000001" customHeight="1">
      <c r="A90" s="405">
        <f>'GST 지식재산권 관리현황_요약본'!A89</f>
        <v>85</v>
      </c>
      <c r="B90" s="405" t="str">
        <f>'GST 지식재산권 관리현황_요약본'!B89</f>
        <v>상표</v>
      </c>
      <c r="C90" s="405" t="str">
        <f>'GST 지식재산권 관리현황_요약본'!C89</f>
        <v>거절</v>
      </c>
      <c r="D90" s="405" t="str">
        <f>'GST 지식재산권 관리현황_요약본'!D89</f>
        <v>국내</v>
      </c>
      <c r="E90" s="406">
        <f>'GST 지식재산권 관리현황_요약본'!E89</f>
        <v>41289</v>
      </c>
      <c r="F90" s="405" t="str">
        <f>'GST 지식재산권 관리현황_요약본'!F89</f>
        <v>41-2013-1569</v>
      </c>
      <c r="G90" s="406">
        <f>'GST 지식재산권 관리현황_요약본'!G89</f>
        <v>0</v>
      </c>
      <c r="H90" s="405">
        <f>'GST 지식재산권 관리현황_요약본'!H89</f>
        <v>0</v>
      </c>
      <c r="I90" s="407" t="str">
        <f>'GST 지식재산권 관리현황_요약본'!I89</f>
        <v>제40류, 글로벌스탠다드테크놀로지</v>
      </c>
      <c r="J90" s="406">
        <f>'GST 지식재산권 관리현황_요약본'!J89</f>
        <v>0</v>
      </c>
      <c r="K90" s="407">
        <f>'GST 지식재산권 관리현황_요약본'!K89</f>
        <v>0</v>
      </c>
      <c r="L90" s="408" t="str">
        <f>'GST 지식재산권 관리현황_요약본'!L89</f>
        <v>유니스특허</v>
      </c>
      <c r="M90" s="409"/>
      <c r="N90" s="405"/>
      <c r="O90" s="445"/>
      <c r="P90" s="445"/>
      <c r="Q90" s="446"/>
      <c r="R90" s="409"/>
      <c r="S90" s="405"/>
      <c r="T90" s="445"/>
      <c r="U90" s="445"/>
      <c r="V90" s="446"/>
      <c r="W90" s="409"/>
      <c r="X90" s="405"/>
      <c r="Y90" s="445"/>
      <c r="Z90" s="445"/>
      <c r="AA90" s="446"/>
      <c r="AB90" s="411"/>
    </row>
    <row r="91" spans="1:28" ht="20.100000000000001" customHeight="1">
      <c r="A91" s="405">
        <f>'GST 지식재산권 관리현황_요약본'!A90</f>
        <v>86</v>
      </c>
      <c r="B91" s="405" t="str">
        <f>'GST 지식재산권 관리현황_요약본'!B90</f>
        <v>상표</v>
      </c>
      <c r="C91" s="405" t="str">
        <f>'GST 지식재산권 관리현황_요약본'!C90</f>
        <v>거절</v>
      </c>
      <c r="D91" s="405" t="str">
        <f>'GST 지식재산권 관리현황_요약본'!D90</f>
        <v>국내</v>
      </c>
      <c r="E91" s="406">
        <f>'GST 지식재산권 관리현황_요약본'!E90</f>
        <v>41289</v>
      </c>
      <c r="F91" s="405" t="str">
        <f>'GST 지식재산권 관리현황_요약본'!F90</f>
        <v>41-2013-1570</v>
      </c>
      <c r="G91" s="406">
        <f>'GST 지식재산권 관리현황_요약본'!G90</f>
        <v>0</v>
      </c>
      <c r="H91" s="405">
        <f>'GST 지식재산권 관리현황_요약본'!H90</f>
        <v>0</v>
      </c>
      <c r="I91" s="407" t="str">
        <f>'GST 지식재산권 관리현황_요약본'!I90</f>
        <v>제37류, GLOBAL STANDARD TECHNOLOGY</v>
      </c>
      <c r="J91" s="406">
        <f>'GST 지식재산권 관리현황_요약본'!J90</f>
        <v>0</v>
      </c>
      <c r="K91" s="407">
        <f>'GST 지식재산권 관리현황_요약본'!K90</f>
        <v>0</v>
      </c>
      <c r="L91" s="408" t="str">
        <f>'GST 지식재산권 관리현황_요약본'!L90</f>
        <v>유니스특허</v>
      </c>
      <c r="M91" s="409"/>
      <c r="N91" s="405"/>
      <c r="O91" s="445"/>
      <c r="P91" s="445"/>
      <c r="Q91" s="446"/>
      <c r="R91" s="409"/>
      <c r="S91" s="405"/>
      <c r="T91" s="445"/>
      <c r="U91" s="445"/>
      <c r="V91" s="446"/>
      <c r="W91" s="409"/>
      <c r="X91" s="405"/>
      <c r="Y91" s="445"/>
      <c r="Z91" s="445"/>
      <c r="AA91" s="446"/>
      <c r="AB91" s="411"/>
    </row>
    <row r="92" spans="1:28" ht="20.100000000000001" customHeight="1">
      <c r="A92" s="405">
        <f>'GST 지식재산권 관리현황_요약본'!A91</f>
        <v>87</v>
      </c>
      <c r="B92" s="405" t="str">
        <f>'GST 지식재산권 관리현황_요약본'!B91</f>
        <v>상표</v>
      </c>
      <c r="C92" s="405" t="str">
        <f>'GST 지식재산권 관리현황_요약본'!C91</f>
        <v>거절</v>
      </c>
      <c r="D92" s="405" t="str">
        <f>'GST 지식재산권 관리현황_요약본'!D91</f>
        <v>국내</v>
      </c>
      <c r="E92" s="406">
        <f>'GST 지식재산권 관리현황_요약본'!E91</f>
        <v>41289</v>
      </c>
      <c r="F92" s="405" t="str">
        <f>'GST 지식재산권 관리현황_요약본'!F91</f>
        <v>41-2013-1571</v>
      </c>
      <c r="G92" s="406">
        <f>'GST 지식재산권 관리현황_요약본'!G91</f>
        <v>0</v>
      </c>
      <c r="H92" s="405">
        <f>'GST 지식재산권 관리현황_요약본'!H91</f>
        <v>0</v>
      </c>
      <c r="I92" s="407" t="str">
        <f>'GST 지식재산권 관리현황_요약본'!I91</f>
        <v>제40류, GLOBAL STANDARD TECHNOLOGY</v>
      </c>
      <c r="J92" s="406">
        <f>'GST 지식재산권 관리현황_요약본'!J91</f>
        <v>0</v>
      </c>
      <c r="K92" s="407">
        <f>'GST 지식재산권 관리현황_요약본'!K91</f>
        <v>0</v>
      </c>
      <c r="L92" s="408" t="str">
        <f>'GST 지식재산권 관리현황_요약본'!L91</f>
        <v>유니스특허</v>
      </c>
      <c r="M92" s="409"/>
      <c r="N92" s="405"/>
      <c r="O92" s="445"/>
      <c r="P92" s="445"/>
      <c r="Q92" s="446"/>
      <c r="R92" s="409"/>
      <c r="S92" s="405"/>
      <c r="T92" s="445"/>
      <c r="U92" s="445"/>
      <c r="V92" s="446"/>
      <c r="W92" s="409"/>
      <c r="X92" s="405"/>
      <c r="Y92" s="445"/>
      <c r="Z92" s="445"/>
      <c r="AA92" s="446"/>
      <c r="AB92" s="411"/>
    </row>
    <row r="93" spans="1:28" ht="20.100000000000001" customHeight="1">
      <c r="A93" s="405">
        <f>'GST 지식재산권 관리현황_요약본'!A92</f>
        <v>88</v>
      </c>
      <c r="B93" s="405" t="str">
        <f>'GST 지식재산권 관리현황_요약본'!B92</f>
        <v>특허</v>
      </c>
      <c r="C93" s="405" t="str">
        <f>'GST 지식재산권 관리현황_요약본'!C92</f>
        <v>거절</v>
      </c>
      <c r="D93" s="405" t="str">
        <f>'GST 지식재산권 관리현황_요약본'!D92</f>
        <v>국내</v>
      </c>
      <c r="E93" s="406">
        <f>'GST 지식재산권 관리현황_요약본'!E92</f>
        <v>41367</v>
      </c>
      <c r="F93" s="405" t="str">
        <f>'GST 지식재산권 관리현황_요약본'!F92</f>
        <v>2013-0036189</v>
      </c>
      <c r="G93" s="406">
        <f>'GST 지식재산권 관리현황_요약본'!G92</f>
        <v>0</v>
      </c>
      <c r="H93" s="405">
        <f>'GST 지식재산권 관리현황_요약본'!H92</f>
        <v>0</v>
      </c>
      <c r="I93" s="407" t="str">
        <f>'GST 지식재산권 관리현황_요약본'!I92</f>
        <v>공정 가스 정화장치를 구비한 누출가스 자동 제어 시스템</v>
      </c>
      <c r="J93" s="406">
        <f>'GST 지식재산권 관리현황_요약본'!J92</f>
        <v>0</v>
      </c>
      <c r="K93" s="407" t="str">
        <f>'GST 지식재산권 관리현황_요약본'!K92</f>
        <v>장순기/김종철/채명기</v>
      </c>
      <c r="L93" s="408" t="str">
        <f>'GST 지식재산권 관리현황_요약본'!L92</f>
        <v>다인특허</v>
      </c>
      <c r="M93" s="409"/>
      <c r="N93" s="405"/>
      <c r="O93" s="445"/>
      <c r="P93" s="445"/>
      <c r="Q93" s="446"/>
      <c r="R93" s="409"/>
      <c r="S93" s="405"/>
      <c r="T93" s="445"/>
      <c r="U93" s="445"/>
      <c r="V93" s="446"/>
      <c r="W93" s="409"/>
      <c r="X93" s="405"/>
      <c r="Y93" s="445"/>
      <c r="Z93" s="445"/>
      <c r="AA93" s="446"/>
      <c r="AB93" s="411"/>
    </row>
    <row r="94" spans="1:28" ht="20.100000000000001" customHeight="1">
      <c r="A94" s="380" t="e">
        <f>'GST 지식재산권 관리현황_요약본'!A93</f>
        <v>#REF!</v>
      </c>
      <c r="B94" s="380" t="e">
        <f>'GST 지식재산권 관리현황_요약본'!B93</f>
        <v>#REF!</v>
      </c>
      <c r="C94" s="380" t="e">
        <f>'GST 지식재산권 관리현황_요약본'!C93</f>
        <v>#REF!</v>
      </c>
      <c r="D94" s="380" t="e">
        <f>'GST 지식재산권 관리현황_요약본'!D93</f>
        <v>#REF!</v>
      </c>
      <c r="E94" s="381" t="e">
        <f>'GST 지식재산권 관리현황_요약본'!E93</f>
        <v>#REF!</v>
      </c>
      <c r="F94" s="380" t="e">
        <f>'GST 지식재산권 관리현황_요약본'!F93</f>
        <v>#REF!</v>
      </c>
      <c r="G94" s="414" t="e">
        <f>'GST 지식재산권 관리현황_요약본'!G93</f>
        <v>#REF!</v>
      </c>
      <c r="H94" s="380" t="e">
        <f>'GST 지식재산권 관리현황_요약본'!H93</f>
        <v>#REF!</v>
      </c>
      <c r="I94" s="382" t="e">
        <f>'GST 지식재산권 관리현황_요약본'!I93</f>
        <v>#REF!</v>
      </c>
      <c r="J94" s="381" t="e">
        <f>'GST 지식재산권 관리현황_요약본'!J93</f>
        <v>#REF!</v>
      </c>
      <c r="K94" s="382" t="e">
        <f>'GST 지식재산권 관리현황_요약본'!K93</f>
        <v>#REF!</v>
      </c>
      <c r="L94" s="388" t="e">
        <f>'GST 지식재산권 관리현황_요약본'!L93</f>
        <v>#REF!</v>
      </c>
      <c r="M94" s="392" t="s">
        <v>1627</v>
      </c>
      <c r="N94" s="386" t="s">
        <v>1628</v>
      </c>
      <c r="O94" s="435">
        <v>86000</v>
      </c>
      <c r="P94" s="435">
        <v>30000</v>
      </c>
      <c r="Q94" s="436">
        <v>119000</v>
      </c>
      <c r="R94" s="392"/>
      <c r="S94" s="386"/>
      <c r="T94" s="435"/>
      <c r="U94" s="435"/>
      <c r="V94" s="436"/>
      <c r="W94" s="392"/>
      <c r="X94" s="386"/>
      <c r="Y94" s="435"/>
      <c r="Z94" s="435"/>
      <c r="AA94" s="436"/>
      <c r="AB94" s="394"/>
    </row>
    <row r="95" spans="1:28" ht="20.100000000000001" customHeight="1">
      <c r="A95" s="405">
        <f>'GST 지식재산권 관리현황_요약본'!A94</f>
        <v>90</v>
      </c>
      <c r="B95" s="405" t="str">
        <f>'GST 지식재산권 관리현황_요약본'!B94</f>
        <v>특허</v>
      </c>
      <c r="C95" s="405" t="str">
        <f>'GST 지식재산권 관리현황_요약본'!C94</f>
        <v>거절</v>
      </c>
      <c r="D95" s="405" t="str">
        <f>'GST 지식재산권 관리현황_요약본'!D94</f>
        <v>국내</v>
      </c>
      <c r="E95" s="406">
        <f>'GST 지식재산권 관리현황_요약본'!E94</f>
        <v>41422</v>
      </c>
      <c r="F95" s="405" t="str">
        <f>'GST 지식재산권 관리현황_요약본'!F94</f>
        <v>2013-0060103</v>
      </c>
      <c r="G95" s="406">
        <f>'GST 지식재산권 관리현황_요약본'!G94</f>
        <v>0</v>
      </c>
      <c r="H95" s="405">
        <f>'GST 지식재산권 관리현황_요약본'!H94</f>
        <v>0</v>
      </c>
      <c r="I95" s="407" t="str">
        <f>'GST 지식재산권 관리현황_요약본'!I94</f>
        <v>공정 가스 정화장치를 구비한 누출가스 자동 제어 시스템</v>
      </c>
      <c r="J95" s="406">
        <f>'GST 지식재산권 관리현황_요약본'!J94</f>
        <v>0</v>
      </c>
      <c r="K95" s="407" t="str">
        <f>'GST 지식재산권 관리현황_요약본'!K94</f>
        <v>장순기/김종철/채명기</v>
      </c>
      <c r="L95" s="408" t="str">
        <f>'GST 지식재산권 관리현황_요약본'!L94</f>
        <v>다인특허</v>
      </c>
      <c r="M95" s="409"/>
      <c r="N95" s="405"/>
      <c r="O95" s="445"/>
      <c r="P95" s="445"/>
      <c r="Q95" s="446"/>
      <c r="R95" s="409"/>
      <c r="S95" s="405"/>
      <c r="T95" s="445"/>
      <c r="U95" s="445"/>
      <c r="V95" s="446"/>
      <c r="W95" s="409"/>
      <c r="X95" s="405"/>
      <c r="Y95" s="445"/>
      <c r="Z95" s="445"/>
      <c r="AA95" s="446"/>
      <c r="AB95" s="411"/>
    </row>
    <row r="96" spans="1:28" ht="20.100000000000001" customHeight="1">
      <c r="A96" s="405">
        <f>'GST 지식재산권 관리현황_요약본'!A95</f>
        <v>91</v>
      </c>
      <c r="B96" s="405" t="str">
        <f>'GST 지식재산권 관리현황_요약본'!B95</f>
        <v>특허</v>
      </c>
      <c r="C96" s="405" t="str">
        <f>'GST 지식재산권 관리현황_요약본'!C95</f>
        <v>거절</v>
      </c>
      <c r="D96" s="405" t="str">
        <f>'GST 지식재산권 관리현황_요약본'!D95</f>
        <v>국내</v>
      </c>
      <c r="E96" s="406">
        <f>'GST 지식재산권 관리현황_요약본'!E95</f>
        <v>41425</v>
      </c>
      <c r="F96" s="405" t="str">
        <f>'GST 지식재산권 관리현황_요약본'!F95</f>
        <v>2013-0062312</v>
      </c>
      <c r="G96" s="406">
        <f>'GST 지식재산권 관리현황_요약본'!G95</f>
        <v>0</v>
      </c>
      <c r="H96" s="405">
        <f>'GST 지식재산권 관리현황_요약본'!H95</f>
        <v>0</v>
      </c>
      <c r="I96" s="407" t="str">
        <f>'GST 지식재산권 관리현황_요약본'!I95</f>
        <v>폐가스 정화처리용 부산물 제거유닛 및 이를 포함한 폐가스 정화처리장치</v>
      </c>
      <c r="J96" s="406">
        <f>'GST 지식재산권 관리현황_요약본'!J95</f>
        <v>0</v>
      </c>
      <c r="K96" s="407" t="str">
        <f>'GST 지식재산권 관리현황_요약본'!K95</f>
        <v>노완기/이성욱</v>
      </c>
      <c r="L96" s="408" t="str">
        <f>'GST 지식재산권 관리현황_요약본'!L95</f>
        <v>다인특허</v>
      </c>
      <c r="M96" s="409"/>
      <c r="N96" s="405"/>
      <c r="O96" s="445"/>
      <c r="P96" s="445"/>
      <c r="Q96" s="446"/>
      <c r="R96" s="409"/>
      <c r="S96" s="405"/>
      <c r="T96" s="445"/>
      <c r="U96" s="445"/>
      <c r="V96" s="446"/>
      <c r="W96" s="409"/>
      <c r="X96" s="405"/>
      <c r="Y96" s="445"/>
      <c r="Z96" s="445"/>
      <c r="AA96" s="446"/>
      <c r="AB96" s="411"/>
    </row>
    <row r="97" spans="1:28" ht="20.100000000000001" customHeight="1">
      <c r="A97" s="405">
        <f>'GST 지식재산권 관리현황_요약본'!A96</f>
        <v>92</v>
      </c>
      <c r="B97" s="405" t="str">
        <f>'GST 지식재산권 관리현황_요약본'!B96</f>
        <v>특허</v>
      </c>
      <c r="C97" s="405" t="str">
        <f>'GST 지식재산권 관리현황_요약본'!C96</f>
        <v>포기</v>
      </c>
      <c r="D97" s="405" t="str">
        <f>'GST 지식재산권 관리현황_요약본'!D96</f>
        <v>국내</v>
      </c>
      <c r="E97" s="406">
        <f>'GST 지식재산권 관리현황_요약본'!E96</f>
        <v>41677</v>
      </c>
      <c r="F97" s="405" t="str">
        <f>'GST 지식재산권 관리현황_요약본'!F96</f>
        <v>10-2014-0014124</v>
      </c>
      <c r="G97" s="406">
        <f>'GST 지식재산권 관리현황_요약본'!G96</f>
        <v>0</v>
      </c>
      <c r="H97" s="405">
        <f>'GST 지식재산권 관리현황_요약본'!H96</f>
        <v>0</v>
      </c>
      <c r="I97" s="407" t="str">
        <f>'GST 지식재산권 관리현황_요약본'!I96</f>
        <v>보조진공수단이 구비된 반도체공정설비용 배기라인</v>
      </c>
      <c r="J97" s="406">
        <f>'GST 지식재산권 관리현황_요약본'!J96</f>
        <v>0</v>
      </c>
      <c r="K97" s="407" t="str">
        <f>'GST 지식재산권 관리현황_요약본'!K96</f>
        <v>전동근, 모선희, 진용호, 신현욱</v>
      </c>
      <c r="L97" s="408" t="str">
        <f>'GST 지식재산권 관리현황_요약본'!L96</f>
        <v>유니스특허</v>
      </c>
      <c r="M97" s="409"/>
      <c r="N97" s="405"/>
      <c r="O97" s="445"/>
      <c r="P97" s="445"/>
      <c r="Q97" s="446"/>
      <c r="R97" s="409"/>
      <c r="S97" s="405"/>
      <c r="T97" s="445"/>
      <c r="U97" s="445"/>
      <c r="V97" s="446"/>
      <c r="W97" s="409"/>
      <c r="X97" s="405"/>
      <c r="Y97" s="445"/>
      <c r="Z97" s="445"/>
      <c r="AA97" s="446"/>
      <c r="AB97" s="411"/>
    </row>
    <row r="98" spans="1:28" ht="20.100000000000001" customHeight="1">
      <c r="A98" s="405">
        <f>'GST 지식재산권 관리현황_요약본'!A97</f>
        <v>93</v>
      </c>
      <c r="B98" s="405" t="str">
        <f>'GST 지식재산권 관리현황_요약본'!B97</f>
        <v>특허</v>
      </c>
      <c r="C98" s="405" t="str">
        <f>'GST 지식재산권 관리현황_요약본'!C97</f>
        <v>포기</v>
      </c>
      <c r="D98" s="405" t="str">
        <f>'GST 지식재산권 관리현황_요약본'!D97</f>
        <v>국내</v>
      </c>
      <c r="E98" s="406">
        <f>'GST 지식재산권 관리현황_요약본'!E97</f>
        <v>41677</v>
      </c>
      <c r="F98" s="405" t="str">
        <f>'GST 지식재산권 관리현황_요약본'!F97</f>
        <v>10-2014-0014125</v>
      </c>
      <c r="G98" s="406">
        <f>'GST 지식재산권 관리현황_요약본'!G97</f>
        <v>0</v>
      </c>
      <c r="H98" s="405">
        <f>'GST 지식재산권 관리현황_요약본'!H97</f>
        <v>0</v>
      </c>
      <c r="I98" s="407" t="str">
        <f>'GST 지식재산권 관리현황_요약본'!I97</f>
        <v>보조진공수단이 구비된 스크러버</v>
      </c>
      <c r="J98" s="406">
        <f>'GST 지식재산권 관리현황_요약본'!J97</f>
        <v>0</v>
      </c>
      <c r="K98" s="407" t="str">
        <f>'GST 지식재산권 관리현황_요약본'!K97</f>
        <v>전동근, 모선희, 진용호, 신현욱, 김원기, 문규동</v>
      </c>
      <c r="L98" s="408" t="str">
        <f>'GST 지식재산권 관리현황_요약본'!L97</f>
        <v>유니스특허</v>
      </c>
      <c r="M98" s="409"/>
      <c r="N98" s="405"/>
      <c r="O98" s="445"/>
      <c r="P98" s="445"/>
      <c r="Q98" s="446"/>
      <c r="R98" s="409"/>
      <c r="S98" s="405"/>
      <c r="T98" s="445"/>
      <c r="U98" s="445"/>
      <c r="V98" s="446"/>
      <c r="W98" s="409"/>
      <c r="X98" s="405"/>
      <c r="Y98" s="445"/>
      <c r="Z98" s="445"/>
      <c r="AA98" s="446"/>
      <c r="AB98" s="411"/>
    </row>
    <row r="99" spans="1:28" ht="20.100000000000001" customHeight="1">
      <c r="A99" s="405">
        <f>'GST 지식재산권 관리현황_요약본'!A98</f>
        <v>94</v>
      </c>
      <c r="B99" s="405" t="str">
        <f>'GST 지식재산권 관리현황_요약본'!B98</f>
        <v>특허</v>
      </c>
      <c r="C99" s="405" t="str">
        <f>'GST 지식재산권 관리현황_요약본'!C98</f>
        <v>포기</v>
      </c>
      <c r="D99" s="405" t="str">
        <f>'GST 지식재산권 관리현황_요약본'!D98</f>
        <v>국내</v>
      </c>
      <c r="E99" s="406">
        <f>'GST 지식재산권 관리현황_요약본'!E98</f>
        <v>41677</v>
      </c>
      <c r="F99" s="405" t="str">
        <f>'GST 지식재산권 관리현황_요약본'!F98</f>
        <v>10-2014-0014126</v>
      </c>
      <c r="G99" s="406">
        <f>'GST 지식재산권 관리현황_요약본'!G98</f>
        <v>0</v>
      </c>
      <c r="H99" s="405">
        <f>'GST 지식재산권 관리현황_요약본'!H98</f>
        <v>0</v>
      </c>
      <c r="I99" s="407" t="str">
        <f>'GST 지식재산권 관리현황_요약본'!I98</f>
        <v>습식세정기능을 가지는 수봉식 진공펌프</v>
      </c>
      <c r="J99" s="406">
        <f>'GST 지식재산권 관리현황_요약본'!J98</f>
        <v>0</v>
      </c>
      <c r="K99" s="407" t="str">
        <f>'GST 지식재산권 관리현황_요약본'!K98</f>
        <v>전동근, 모선희, 진용호, 신현욱, 김원기, 문규동</v>
      </c>
      <c r="L99" s="408" t="str">
        <f>'GST 지식재산권 관리현황_요약본'!L98</f>
        <v>유니스특허</v>
      </c>
      <c r="M99" s="409"/>
      <c r="N99" s="405"/>
      <c r="O99" s="445"/>
      <c r="P99" s="445"/>
      <c r="Q99" s="446"/>
      <c r="R99" s="409"/>
      <c r="S99" s="405"/>
      <c r="T99" s="445"/>
      <c r="U99" s="445"/>
      <c r="V99" s="446"/>
      <c r="W99" s="409"/>
      <c r="X99" s="405"/>
      <c r="Y99" s="445"/>
      <c r="Z99" s="445"/>
      <c r="AA99" s="446"/>
      <c r="AB99" s="411"/>
    </row>
    <row r="100" spans="1:28" ht="20.100000000000001" customHeight="1">
      <c r="A100" s="380">
        <f>'GST 지식재산권 관리현황_요약본'!A99</f>
        <v>95</v>
      </c>
      <c r="B100" s="380" t="str">
        <f>'GST 지식재산권 관리현황_요약본'!B99</f>
        <v>특허</v>
      </c>
      <c r="C100" s="380" t="str">
        <f>'GST 지식재산권 관리현황_요약본'!C99</f>
        <v>등록</v>
      </c>
      <c r="D100" s="380" t="str">
        <f>'GST 지식재산권 관리현황_요약본'!D99</f>
        <v>국내</v>
      </c>
      <c r="E100" s="381">
        <f>'GST 지식재산권 관리현황_요약본'!E99</f>
        <v>41712</v>
      </c>
      <c r="F100" s="380" t="str">
        <f>'GST 지식재산권 관리현황_요약본'!F99</f>
        <v>2014-0030247</v>
      </c>
      <c r="G100" s="381">
        <f>'GST 지식재산권 관리현황_요약본'!G99</f>
        <v>42341</v>
      </c>
      <c r="H100" s="380" t="str">
        <f>'GST 지식재산권 관리현황_요약본'!H99</f>
        <v>10-1576212</v>
      </c>
      <c r="I100" s="382" t="str">
        <f>'GST 지식재산권 관리현황_요약본'!I99</f>
        <v>사전 수처리 기능을 가지는 스크러버</v>
      </c>
      <c r="J100" s="381">
        <f>'GST 지식재산권 관리현황_요약본'!J99</f>
        <v>49017</v>
      </c>
      <c r="K100" s="382" t="str">
        <f>'GST 지식재산권 관리현황_요약본'!K99</f>
        <v>박상준 / 채명기 /장순기</v>
      </c>
      <c r="L100" s="388" t="str">
        <f>'GST 지식재산권 관리현황_요약본'!L99</f>
        <v>유니스특허</v>
      </c>
      <c r="M100" s="392" t="s">
        <v>1465</v>
      </c>
      <c r="N100" s="386" t="s">
        <v>1466</v>
      </c>
      <c r="O100" s="435">
        <v>86000</v>
      </c>
      <c r="P100" s="435">
        <v>30000</v>
      </c>
      <c r="Q100" s="436">
        <f>O100+(P100*1.1)</f>
        <v>119000</v>
      </c>
      <c r="R100" s="392"/>
      <c r="S100" s="386"/>
      <c r="T100" s="435"/>
      <c r="U100" s="435"/>
      <c r="V100" s="436"/>
      <c r="W100" s="392"/>
      <c r="X100" s="386"/>
      <c r="Y100" s="435"/>
      <c r="Z100" s="435"/>
      <c r="AA100" s="436"/>
      <c r="AB100" s="393"/>
    </row>
    <row r="101" spans="1:28" ht="20.100000000000001" customHeight="1">
      <c r="A101" s="405">
        <f>'GST 지식재산권 관리현황_요약본'!A100</f>
        <v>96</v>
      </c>
      <c r="B101" s="405" t="str">
        <f>'GST 지식재산권 관리현황_요약본'!B100</f>
        <v>특허</v>
      </c>
      <c r="C101" s="405" t="str">
        <f>'GST 지식재산권 관리현황_요약본'!C100</f>
        <v>포기</v>
      </c>
      <c r="D101" s="405" t="str">
        <f>'GST 지식재산권 관리현황_요약본'!D100</f>
        <v>국내</v>
      </c>
      <c r="E101" s="406">
        <f>'GST 지식재산권 관리현황_요약본'!E100</f>
        <v>41820</v>
      </c>
      <c r="F101" s="405" t="str">
        <f>'GST 지식재산권 관리현황_요약본'!F100</f>
        <v>10-2014-0081047</v>
      </c>
      <c r="G101" s="406">
        <f>'GST 지식재산권 관리현황_요약본'!G100</f>
        <v>0</v>
      </c>
      <c r="H101" s="405">
        <f>'GST 지식재산권 관리현황_요약본'!H100</f>
        <v>0</v>
      </c>
      <c r="I101" s="407" t="str">
        <f>'GST 지식재산권 관리현황_요약본'!I100</f>
        <v>반응기 내벽에 수막이 형성되는 스크러버</v>
      </c>
      <c r="J101" s="406">
        <f>'GST 지식재산권 관리현황_요약본'!J100</f>
        <v>0</v>
      </c>
      <c r="K101" s="407" t="str">
        <f>'GST 지식재산권 관리현황_요약본'!K100</f>
        <v>박상준,전동근,이기용,장순기,모선희</v>
      </c>
      <c r="L101" s="408" t="str">
        <f>'GST 지식재산권 관리현황_요약본'!L100</f>
        <v>유니스특허</v>
      </c>
      <c r="M101" s="409"/>
      <c r="N101" s="405"/>
      <c r="O101" s="445"/>
      <c r="P101" s="445"/>
      <c r="Q101" s="446"/>
      <c r="R101" s="409"/>
      <c r="S101" s="405"/>
      <c r="T101" s="445"/>
      <c r="U101" s="445"/>
      <c r="V101" s="446"/>
      <c r="W101" s="409"/>
      <c r="X101" s="405"/>
      <c r="Y101" s="445"/>
      <c r="Z101" s="445"/>
      <c r="AA101" s="446"/>
      <c r="AB101" s="411"/>
    </row>
    <row r="102" spans="1:28" ht="20.100000000000001" customHeight="1">
      <c r="A102" s="405">
        <f>'GST 지식재산권 관리현황_요약본'!A101</f>
        <v>97</v>
      </c>
      <c r="B102" s="405" t="str">
        <f>'GST 지식재산권 관리현황_요약본'!B101</f>
        <v>특허</v>
      </c>
      <c r="C102" s="405" t="str">
        <f>'GST 지식재산권 관리현황_요약본'!C101</f>
        <v>거절</v>
      </c>
      <c r="D102" s="405" t="str">
        <f>'GST 지식재산권 관리현황_요약본'!D101</f>
        <v>국내</v>
      </c>
      <c r="E102" s="406">
        <f>'GST 지식재산권 관리현황_요약본'!E101</f>
        <v>41820</v>
      </c>
      <c r="F102" s="405" t="str">
        <f>'GST 지식재산권 관리현황_요약본'!F101</f>
        <v>10-2014-0081046</v>
      </c>
      <c r="G102" s="406">
        <f>'GST 지식재산권 관리현황_요약본'!G101</f>
        <v>0</v>
      </c>
      <c r="H102" s="405">
        <f>'GST 지식재산권 관리현황_요약본'!H101</f>
        <v>0</v>
      </c>
      <c r="I102" s="407" t="str">
        <f>'GST 지식재산권 관리현황_요약본'!I101</f>
        <v>예열기능을 가지는 스크러버</v>
      </c>
      <c r="J102" s="406">
        <f>'GST 지식재산권 관리현황_요약본'!J101</f>
        <v>0</v>
      </c>
      <c r="K102" s="407" t="str">
        <f>'GST 지식재산권 관리현황_요약본'!K101</f>
        <v>박상준, 전동근, 이기용, 김종철, 모선희</v>
      </c>
      <c r="L102" s="408" t="str">
        <f>'GST 지식재산권 관리현황_요약본'!L101</f>
        <v>유니스특허</v>
      </c>
      <c r="M102" s="409"/>
      <c r="N102" s="405"/>
      <c r="O102" s="445"/>
      <c r="P102" s="445"/>
      <c r="Q102" s="446"/>
      <c r="R102" s="409"/>
      <c r="S102" s="405"/>
      <c r="T102" s="445"/>
      <c r="U102" s="445"/>
      <c r="V102" s="446"/>
      <c r="W102" s="409"/>
      <c r="X102" s="405"/>
      <c r="Y102" s="445"/>
      <c r="Z102" s="445"/>
      <c r="AA102" s="446"/>
      <c r="AB102" s="411"/>
    </row>
    <row r="103" spans="1:28" ht="20.100000000000001" customHeight="1">
      <c r="A103" s="380">
        <f>'GST 지식재산권 관리현황_요약본'!A102</f>
        <v>98</v>
      </c>
      <c r="B103" s="380" t="str">
        <f>'GST 지식재산권 관리현황_요약본'!B102</f>
        <v>특허</v>
      </c>
      <c r="C103" s="380" t="str">
        <f>'GST 지식재산권 관리현황_요약본'!C102</f>
        <v>포기</v>
      </c>
      <c r="D103" s="380" t="str">
        <f>'GST 지식재산권 관리현황_요약본'!D102</f>
        <v>국내</v>
      </c>
      <c r="E103" s="381">
        <f>'GST 지식재산권 관리현황_요약본'!E102</f>
        <v>41989</v>
      </c>
      <c r="F103" s="380" t="str">
        <f>'GST 지식재산권 관리현황_요약본'!F102</f>
        <v>2014-0181177</v>
      </c>
      <c r="G103" s="381">
        <f>'GST 지식재산권 관리현황_요약본'!G102</f>
        <v>42545</v>
      </c>
      <c r="H103" s="380" t="str">
        <f>'GST 지식재산권 관리현황_요약본'!H102</f>
        <v>10-1635065</v>
      </c>
      <c r="I103" s="382" t="str">
        <f>'GST 지식재산권 관리현황_요약본'!I102</f>
        <v xml:space="preserve">사전 수처리 장치를 포함하는 스크러버 </v>
      </c>
      <c r="J103" s="381">
        <f>'GST 지식재산권 관리현황_요약본'!J102</f>
        <v>49294</v>
      </c>
      <c r="K103" s="382" t="str">
        <f>'GST 지식재산권 관리현황_요약본'!K102</f>
        <v>장순기, 박종민., 박진만. 박상준. 채명기. 김종윤, 이근환, 모선희., 김경민</v>
      </c>
      <c r="L103" s="388" t="str">
        <f>'GST 지식재산권 관리현황_요약본'!L102</f>
        <v>유니스특허</v>
      </c>
      <c r="M103" s="392" t="s">
        <v>1465</v>
      </c>
      <c r="N103" s="386" t="s">
        <v>1493</v>
      </c>
      <c r="O103" s="435">
        <v>97000</v>
      </c>
      <c r="P103" s="435">
        <v>30000</v>
      </c>
      <c r="Q103" s="436">
        <f>O103+(P103*1.1)</f>
        <v>130000</v>
      </c>
      <c r="R103" s="392"/>
      <c r="S103" s="386"/>
      <c r="T103" s="435"/>
      <c r="U103" s="435"/>
      <c r="V103" s="436"/>
      <c r="W103" s="392"/>
      <c r="X103" s="386"/>
      <c r="Y103" s="435"/>
      <c r="Z103" s="435"/>
      <c r="AA103" s="436"/>
      <c r="AB103" s="393"/>
    </row>
    <row r="104" spans="1:28" ht="20.100000000000001" customHeight="1">
      <c r="A104" s="380">
        <f>'GST 지식재산권 관리현황_요약본'!A103</f>
        <v>99</v>
      </c>
      <c r="B104" s="380" t="str">
        <f>'GST 지식재산권 관리현황_요약본'!B103</f>
        <v>특허</v>
      </c>
      <c r="C104" s="380" t="str">
        <f>'GST 지식재산권 관리현황_요약본'!C103</f>
        <v>등록</v>
      </c>
      <c r="D104" s="380" t="str">
        <f>'GST 지식재산권 관리현황_요약본'!D103</f>
        <v>국내</v>
      </c>
      <c r="E104" s="381">
        <f>'GST 지식재산권 관리현황_요약본'!E103</f>
        <v>41989</v>
      </c>
      <c r="F104" s="380" t="str">
        <f>'GST 지식재산권 관리현황_요약본'!F103</f>
        <v xml:space="preserve">10-2014-0181178
</v>
      </c>
      <c r="G104" s="414">
        <f>'GST 지식재산권 관리현황_요약본'!G103</f>
        <v>42751</v>
      </c>
      <c r="H104" s="380" t="str">
        <f>'GST 지식재산권 관리현황_요약본'!H103</f>
        <v>10-1698417</v>
      </c>
      <c r="I104" s="382" t="str">
        <f>'GST 지식재산권 관리현황_요약본'!I103</f>
        <v>반응기 내부에 수막이 형성되는 플라즈마 버너용 스크러버</v>
      </c>
      <c r="J104" s="381">
        <f>'GST 지식재산권 관리현황_요약본'!J103</f>
        <v>0</v>
      </c>
      <c r="K104" s="382" t="str">
        <f>'GST 지식재산권 관리현황_요약본'!K103</f>
        <v>박상준, 전동근, 이기용, 신현욱</v>
      </c>
      <c r="L104" s="388" t="str">
        <f>'GST 지식재산권 관리현황_요약본'!L103</f>
        <v>유니스특허</v>
      </c>
      <c r="M104" s="392" t="s">
        <v>1646</v>
      </c>
      <c r="N104" s="386" t="s">
        <v>1642</v>
      </c>
      <c r="O104" s="435">
        <v>31000</v>
      </c>
      <c r="P104" s="435">
        <v>30000</v>
      </c>
      <c r="Q104" s="436">
        <v>64000</v>
      </c>
      <c r="R104" s="392"/>
      <c r="S104" s="386"/>
      <c r="T104" s="435"/>
      <c r="U104" s="435"/>
      <c r="V104" s="436"/>
      <c r="W104" s="392"/>
      <c r="X104" s="386"/>
      <c r="Y104" s="435"/>
      <c r="Z104" s="435"/>
      <c r="AA104" s="436"/>
      <c r="AB104" s="394"/>
    </row>
    <row r="105" spans="1:28" ht="20.100000000000001" customHeight="1">
      <c r="A105" s="380">
        <f>'GST 지식재산권 관리현황_요약본'!A104</f>
        <v>100</v>
      </c>
      <c r="B105" s="380" t="str">
        <f>'GST 지식재산권 관리현황_요약본'!B104</f>
        <v>특허</v>
      </c>
      <c r="C105" s="380" t="str">
        <f>'GST 지식재산권 관리현황_요약본'!C104</f>
        <v>등록</v>
      </c>
      <c r="D105" s="380" t="str">
        <f>'GST 지식재산권 관리현황_요약본'!D104</f>
        <v>국내</v>
      </c>
      <c r="E105" s="381">
        <f>'GST 지식재산권 관리현황_요약본'!E104</f>
        <v>42004</v>
      </c>
      <c r="F105" s="380" t="str">
        <f>'GST 지식재산권 관리현황_요약본'!F104</f>
        <v>10-2014-0195598</v>
      </c>
      <c r="G105" s="381">
        <f>'GST 지식재산권 관리현황_요약본'!G104</f>
        <v>42545</v>
      </c>
      <c r="H105" s="380" t="str">
        <f>'GST 지식재산권 관리현황_요약본'!H104</f>
        <v>10-1635064</v>
      </c>
      <c r="I105" s="382" t="str">
        <f>'GST 지식재산권 관리현황_요약본'!I104</f>
        <v>스크러버의 버너</v>
      </c>
      <c r="J105" s="381">
        <f>'GST 지식재산권 관리현황_요약본'!J104</f>
        <v>49309</v>
      </c>
      <c r="K105" s="382" t="str">
        <f>'GST 지식재산권 관리현황_요약본'!K104</f>
        <v>전동근,이성욱,채명기,신현욱</v>
      </c>
      <c r="L105" s="388" t="str">
        <f>'GST 지식재산권 관리현황_요약본'!L104</f>
        <v>유니스특허</v>
      </c>
      <c r="M105" s="392" t="s">
        <v>1465</v>
      </c>
      <c r="N105" s="386" t="s">
        <v>1493</v>
      </c>
      <c r="O105" s="435">
        <v>64000</v>
      </c>
      <c r="P105" s="435">
        <v>30000</v>
      </c>
      <c r="Q105" s="436">
        <f>O105+(P105*1.1)</f>
        <v>97000</v>
      </c>
      <c r="R105" s="392"/>
      <c r="S105" s="386"/>
      <c r="T105" s="435"/>
      <c r="U105" s="435"/>
      <c r="V105" s="436"/>
      <c r="W105" s="392"/>
      <c r="X105" s="386"/>
      <c r="Y105" s="435"/>
      <c r="Z105" s="435"/>
      <c r="AA105" s="436"/>
      <c r="AB105" s="393"/>
    </row>
    <row r="106" spans="1:28" ht="20.100000000000001" customHeight="1">
      <c r="A106" s="380">
        <f>'GST 지식재산권 관리현황_요약본'!A105</f>
        <v>101</v>
      </c>
      <c r="B106" s="380" t="str">
        <f>'GST 지식재산권 관리현황_요약본'!B105</f>
        <v>특허</v>
      </c>
      <c r="C106" s="380" t="str">
        <f>'GST 지식재산권 관리현황_요약본'!C105</f>
        <v>등록</v>
      </c>
      <c r="D106" s="380" t="str">
        <f>'GST 지식재산권 관리현황_요약본'!D105</f>
        <v>국내</v>
      </c>
      <c r="E106" s="381">
        <f>'GST 지식재산권 관리현황_요약본'!E105</f>
        <v>42027</v>
      </c>
      <c r="F106" s="380" t="str">
        <f>'GST 지식재산권 관리현황_요약본'!F105</f>
        <v>10-2015-0010727</v>
      </c>
      <c r="G106" s="381">
        <f>'GST 지식재산권 관리현황_요약본'!G105</f>
        <v>42621</v>
      </c>
      <c r="H106" s="380" t="str">
        <f>'GST 지식재산권 관리현황_요약본'!H105</f>
        <v>10-1657468</v>
      </c>
      <c r="I106" s="382" t="str">
        <f>'GST 지식재산권 관리현황_요약본'!I105</f>
        <v>난분해성 유해가스의 소각처리를 위한 배가스 전처리 장치 및 그 전처리장치를 이용한 배가스 전처리 방법</v>
      </c>
      <c r="J106" s="381">
        <f>'GST 지식재산권 관리현황_요약본'!J105</f>
        <v>0</v>
      </c>
      <c r="K106" s="382" t="str">
        <f>'GST 지식재산권 관리현황_요약본'!K105</f>
        <v>정종국,이기용</v>
      </c>
      <c r="L106" s="388" t="str">
        <f>'GST 지식재산권 관리현황_요약본'!L105</f>
        <v>아이퍼스</v>
      </c>
      <c r="M106" s="392" t="s">
        <v>1583</v>
      </c>
      <c r="N106" s="386" t="s">
        <v>1584</v>
      </c>
      <c r="O106" s="435">
        <v>152000</v>
      </c>
      <c r="P106" s="435">
        <v>25000</v>
      </c>
      <c r="Q106" s="436">
        <f>O106+(P106*1.1)</f>
        <v>179500</v>
      </c>
      <c r="R106" s="392"/>
      <c r="S106" s="386"/>
      <c r="T106" s="435"/>
      <c r="U106" s="435"/>
      <c r="V106" s="436"/>
      <c r="W106" s="392"/>
      <c r="X106" s="386"/>
      <c r="Y106" s="435"/>
      <c r="Z106" s="435"/>
      <c r="AA106" s="436"/>
      <c r="AB106" s="394"/>
    </row>
    <row r="107" spans="1:28" ht="20.100000000000001" customHeight="1">
      <c r="A107" s="405">
        <f>'GST 지식재산권 관리현황_요약본'!A106</f>
        <v>102</v>
      </c>
      <c r="B107" s="405" t="str">
        <f>'GST 지식재산권 관리현황_요약본'!B106</f>
        <v>특허</v>
      </c>
      <c r="C107" s="405" t="str">
        <f>'GST 지식재산권 관리현황_요약본'!C106</f>
        <v>거절</v>
      </c>
      <c r="D107" s="405" t="str">
        <f>'GST 지식재산권 관리현황_요약본'!D106</f>
        <v>국내</v>
      </c>
      <c r="E107" s="406">
        <f>'GST 지식재산권 관리현황_요약본'!E106</f>
        <v>42027</v>
      </c>
      <c r="F107" s="405" t="str">
        <f>'GST 지식재산권 관리현황_요약본'!F106</f>
        <v>10-2015-0010738</v>
      </c>
      <c r="G107" s="406">
        <f>'GST 지식재산권 관리현황_요약본'!G106</f>
        <v>0</v>
      </c>
      <c r="H107" s="405">
        <f>'GST 지식재산권 관리현황_요약본'!H106</f>
        <v>0</v>
      </c>
      <c r="I107" s="407" t="str">
        <f>'GST 지식재산권 관리현황_요약본'!I106</f>
        <v>난분해성 유해가스의 처리공정 시스템</v>
      </c>
      <c r="J107" s="406">
        <f>'GST 지식재산권 관리현황_요약본'!J106</f>
        <v>0</v>
      </c>
      <c r="K107" s="407" t="str">
        <f>'GST 지식재산권 관리현황_요약본'!K106</f>
        <v>정종국,이기용</v>
      </c>
      <c r="L107" s="408" t="str">
        <f>'GST 지식재산권 관리현황_요약본'!L106</f>
        <v>아이퍼스</v>
      </c>
      <c r="M107" s="409"/>
      <c r="N107" s="405"/>
      <c r="O107" s="445"/>
      <c r="P107" s="445"/>
      <c r="Q107" s="446"/>
      <c r="R107" s="409"/>
      <c r="S107" s="405"/>
      <c r="T107" s="445"/>
      <c r="U107" s="445"/>
      <c r="V107" s="446"/>
      <c r="W107" s="409"/>
      <c r="X107" s="405"/>
      <c r="Y107" s="445"/>
      <c r="Z107" s="445"/>
      <c r="AA107" s="446"/>
      <c r="AB107" s="411"/>
    </row>
    <row r="108" spans="1:28" ht="20.100000000000001" customHeight="1">
      <c r="A108" s="405">
        <f>'GST 지식재산권 관리현황_요약본'!A107</f>
        <v>103</v>
      </c>
      <c r="B108" s="405" t="str">
        <f>'GST 지식재산권 관리현황_요약본'!B107</f>
        <v>특허</v>
      </c>
      <c r="C108" s="405" t="str">
        <f>'GST 지식재산권 관리현황_요약본'!C107</f>
        <v>포기</v>
      </c>
      <c r="D108" s="405" t="str">
        <f>'GST 지식재산권 관리현황_요약본'!D107</f>
        <v>국외(PCT)</v>
      </c>
      <c r="E108" s="406">
        <f>'GST 지식재산권 관리현황_요약본'!E107</f>
        <v>42034</v>
      </c>
      <c r="F108" s="405" t="str">
        <f>'GST 지식재산권 관리현황_요약본'!F107</f>
        <v>PCT/KR2015/000764</v>
      </c>
      <c r="G108" s="406">
        <f>'GST 지식재산권 관리현황_요약본'!G107</f>
        <v>0</v>
      </c>
      <c r="H108" s="405">
        <f>'GST 지식재산권 관리현황_요약본'!H107</f>
        <v>0</v>
      </c>
      <c r="I108" s="407" t="str">
        <f>'GST 지식재산권 관리현황_요약본'!I107</f>
        <v>난분해성 유해가스의 소각처리를 위한 배가스 전처리 장치 및 그 전처리장치를 이용한 배가스 전처리 방법</v>
      </c>
      <c r="J108" s="406">
        <f>'GST 지식재산권 관리현황_요약본'!J107</f>
        <v>0</v>
      </c>
      <c r="K108" s="407" t="str">
        <f>'GST 지식재산권 관리현황_요약본'!K107</f>
        <v>정종국,이기용</v>
      </c>
      <c r="L108" s="408" t="str">
        <f>'GST 지식재산권 관리현황_요약본'!L107</f>
        <v>아이퍼스</v>
      </c>
      <c r="M108" s="409"/>
      <c r="N108" s="405"/>
      <c r="O108" s="445"/>
      <c r="P108" s="445"/>
      <c r="Q108" s="446"/>
      <c r="R108" s="409"/>
      <c r="S108" s="405"/>
      <c r="T108" s="445"/>
      <c r="U108" s="445"/>
      <c r="V108" s="446"/>
      <c r="W108" s="409"/>
      <c r="X108" s="405"/>
      <c r="Y108" s="445"/>
      <c r="Z108" s="445"/>
      <c r="AA108" s="446"/>
      <c r="AB108" s="411"/>
    </row>
    <row r="109" spans="1:28" ht="20.100000000000001" customHeight="1">
      <c r="A109" s="405">
        <f>'GST 지식재산권 관리현황_요약본'!A108</f>
        <v>104</v>
      </c>
      <c r="B109" s="405" t="str">
        <f>'GST 지식재산권 관리현황_요약본'!B108</f>
        <v>특허</v>
      </c>
      <c r="C109" s="405" t="str">
        <f>'GST 지식재산권 관리현황_요약본'!C108</f>
        <v>포기</v>
      </c>
      <c r="D109" s="405" t="str">
        <f>'GST 지식재산권 관리현황_요약본'!D108</f>
        <v>국외(PCT)</v>
      </c>
      <c r="E109" s="406">
        <f>'GST 지식재산권 관리현황_요약본'!E108</f>
        <v>42034</v>
      </c>
      <c r="F109" s="405" t="str">
        <f>'GST 지식재산권 관리현황_요약본'!F108</f>
        <v>PCT/KR2015/000765</v>
      </c>
      <c r="G109" s="406">
        <f>'GST 지식재산권 관리현황_요약본'!G108</f>
        <v>0</v>
      </c>
      <c r="H109" s="405">
        <f>'GST 지식재산권 관리현황_요약본'!H108</f>
        <v>0</v>
      </c>
      <c r="I109" s="407" t="str">
        <f>'GST 지식재산권 관리현황_요약본'!I108</f>
        <v>난분해성 유해가스의 처리공정 시스템</v>
      </c>
      <c r="J109" s="406">
        <f>'GST 지식재산권 관리현황_요약본'!J108</f>
        <v>0</v>
      </c>
      <c r="K109" s="407" t="str">
        <f>'GST 지식재산권 관리현황_요약본'!K108</f>
        <v>정종국,이기용</v>
      </c>
      <c r="L109" s="408" t="str">
        <f>'GST 지식재산권 관리현황_요약본'!L108</f>
        <v>아이퍼스</v>
      </c>
      <c r="M109" s="409"/>
      <c r="N109" s="405"/>
      <c r="O109" s="445"/>
      <c r="P109" s="445"/>
      <c r="Q109" s="446"/>
      <c r="R109" s="409"/>
      <c r="S109" s="405"/>
      <c r="T109" s="445"/>
      <c r="U109" s="445"/>
      <c r="V109" s="446"/>
      <c r="W109" s="409"/>
      <c r="X109" s="405"/>
      <c r="Y109" s="445"/>
      <c r="Z109" s="445"/>
      <c r="AA109" s="446"/>
      <c r="AB109" s="411"/>
    </row>
    <row r="110" spans="1:28" ht="20.100000000000001" customHeight="1">
      <c r="A110" s="405">
        <f>'GST 지식재산권 관리현황_요약본'!A109</f>
        <v>105</v>
      </c>
      <c r="B110" s="405" t="str">
        <f>'GST 지식재산권 관리현황_요약본'!B109</f>
        <v>특허</v>
      </c>
      <c r="C110" s="405" t="str">
        <f>'GST 지식재산권 관리현황_요약본'!C109</f>
        <v>거절</v>
      </c>
      <c r="D110" s="405" t="str">
        <f>'GST 지식재산권 관리현황_요약본'!D109</f>
        <v>국내</v>
      </c>
      <c r="E110" s="406">
        <f>'GST 지식재산권 관리현황_요약본'!E109</f>
        <v>42044</v>
      </c>
      <c r="F110" s="405" t="str">
        <f>'GST 지식재산권 관리현황_요약본'!F109</f>
        <v>10-2015-0019624</v>
      </c>
      <c r="G110" s="406">
        <f>'GST 지식재산권 관리현황_요약본'!G109</f>
        <v>0</v>
      </c>
      <c r="H110" s="405">
        <f>'GST 지식재산권 관리현황_요약본'!H109</f>
        <v>0</v>
      </c>
      <c r="I110" s="407" t="str">
        <f>'GST 지식재산권 관리현황_요약본'!I109</f>
        <v>보조진공수단이 구비된 공정설비용 배기라인  /우선권 주장</v>
      </c>
      <c r="J110" s="406">
        <f>'GST 지식재산권 관리현황_요약본'!J109</f>
        <v>0</v>
      </c>
      <c r="K110" s="407" t="str">
        <f>'GST 지식재산권 관리현황_요약본'!K109</f>
        <v>전동근,신현욱,진용호,모선희</v>
      </c>
      <c r="L110" s="408" t="str">
        <f>'GST 지식재산권 관리현황_요약본'!L109</f>
        <v>유니스특허</v>
      </c>
      <c r="M110" s="409"/>
      <c r="N110" s="405"/>
      <c r="O110" s="445"/>
      <c r="P110" s="445"/>
      <c r="Q110" s="446"/>
      <c r="R110" s="409"/>
      <c r="S110" s="405"/>
      <c r="T110" s="445"/>
      <c r="U110" s="445"/>
      <c r="V110" s="446"/>
      <c r="W110" s="409"/>
      <c r="X110" s="405"/>
      <c r="Y110" s="445"/>
      <c r="Z110" s="445"/>
      <c r="AA110" s="446"/>
      <c r="AB110" s="411"/>
    </row>
    <row r="111" spans="1:28" ht="20.100000000000001" customHeight="1">
      <c r="A111" s="380">
        <f>'GST 지식재산권 관리현황_요약본'!A110</f>
        <v>106</v>
      </c>
      <c r="B111" s="380" t="str">
        <f>'GST 지식재산권 관리현황_요약본'!B110</f>
        <v>특허</v>
      </c>
      <c r="C111" s="380" t="str">
        <f>'GST 지식재산권 관리현황_요약본'!C110</f>
        <v>등록</v>
      </c>
      <c r="D111" s="380" t="str">
        <f>'GST 지식재산권 관리현황_요약본'!D110</f>
        <v>국내</v>
      </c>
      <c r="E111" s="381">
        <f>'GST 지식재산권 관리현황_요약본'!E110</f>
        <v>42044</v>
      </c>
      <c r="F111" s="380" t="str">
        <f>'GST 지식재산권 관리현황_요약본'!F110</f>
        <v>10-2015-0019625</v>
      </c>
      <c r="G111" s="381">
        <f>'GST 지식재산권 관리현황_요약본'!G110</f>
        <v>42563</v>
      </c>
      <c r="H111" s="380" t="str">
        <f>'GST 지식재산권 관리현황_요약본'!H110</f>
        <v>10-1640395</v>
      </c>
      <c r="I111" s="382" t="str">
        <f>'GST 지식재산권 관리현황_요약본'!I110</f>
        <v>보조진공수단이 구비된 스크러버 /우선권 주장</v>
      </c>
      <c r="J111" s="381">
        <f>'GST 지식재산권 관리현황_요약본'!J110</f>
        <v>0</v>
      </c>
      <c r="K111" s="382" t="str">
        <f>'GST 지식재산권 관리현황_요약본'!K110</f>
        <v>전동근,신현욱,진용호,김원기,문규동,모선희</v>
      </c>
      <c r="L111" s="388" t="str">
        <f>'GST 지식재산권 관리현황_요약본'!L110</f>
        <v>유니스특허</v>
      </c>
      <c r="M111" s="392" t="s">
        <v>1453</v>
      </c>
      <c r="N111" s="386" t="s">
        <v>1513</v>
      </c>
      <c r="O111" s="435">
        <v>31000</v>
      </c>
      <c r="P111" s="435">
        <v>30000</v>
      </c>
      <c r="Q111" s="436">
        <f>O111+(P111*1.1)</f>
        <v>64000</v>
      </c>
      <c r="R111" s="392"/>
      <c r="S111" s="386"/>
      <c r="T111" s="435"/>
      <c r="U111" s="435"/>
      <c r="V111" s="436"/>
      <c r="W111" s="392"/>
      <c r="X111" s="386"/>
      <c r="Y111" s="435"/>
      <c r="Z111" s="435"/>
      <c r="AA111" s="436"/>
      <c r="AB111" s="393"/>
    </row>
    <row r="112" spans="1:28" ht="20.100000000000001" customHeight="1">
      <c r="A112" s="405">
        <f>'GST 지식재산권 관리현황_요약본'!A111</f>
        <v>107</v>
      </c>
      <c r="B112" s="405" t="str">
        <f>'GST 지식재산권 관리현황_요약본'!B111</f>
        <v>특허</v>
      </c>
      <c r="C112" s="405" t="str">
        <f>'GST 지식재산권 관리현황_요약본'!C111</f>
        <v>거절</v>
      </c>
      <c r="D112" s="405" t="str">
        <f>'GST 지식재산권 관리현황_요약본'!D111</f>
        <v>국내</v>
      </c>
      <c r="E112" s="406">
        <f>'GST 지식재산권 관리현황_요약본'!E111</f>
        <v>42044</v>
      </c>
      <c r="F112" s="405" t="str">
        <f>'GST 지식재산권 관리현황_요약본'!F111</f>
        <v>10-2015-0019626</v>
      </c>
      <c r="G112" s="406">
        <f>'GST 지식재산권 관리현황_요약본'!G111</f>
        <v>0</v>
      </c>
      <c r="H112" s="405">
        <f>'GST 지식재산권 관리현황_요약본'!H111</f>
        <v>0</v>
      </c>
      <c r="I112" s="407" t="str">
        <f>'GST 지식재산권 관리현황_요약본'!I111</f>
        <v>습식세정기능을 가지는 수봉식 진공펌프 /우선권 주장</v>
      </c>
      <c r="J112" s="406">
        <f>'GST 지식재산권 관리현황_요약본'!J111</f>
        <v>0</v>
      </c>
      <c r="K112" s="407" t="str">
        <f>'GST 지식재산권 관리현황_요약본'!K111</f>
        <v>전동근,신현욱,진용호,김원기,문규동,모선희</v>
      </c>
      <c r="L112" s="408" t="str">
        <f>'GST 지식재산권 관리현황_요약본'!L111</f>
        <v>유니스특허</v>
      </c>
      <c r="M112" s="409"/>
      <c r="N112" s="405"/>
      <c r="O112" s="445"/>
      <c r="P112" s="445"/>
      <c r="Q112" s="446"/>
      <c r="R112" s="409"/>
      <c r="S112" s="405"/>
      <c r="T112" s="445"/>
      <c r="U112" s="445"/>
      <c r="V112" s="446"/>
      <c r="W112" s="409"/>
      <c r="X112" s="405"/>
      <c r="Y112" s="445"/>
      <c r="Z112" s="445"/>
      <c r="AA112" s="446"/>
      <c r="AB112" s="411"/>
    </row>
    <row r="113" spans="1:28" ht="20.100000000000001" customHeight="1">
      <c r="A113" s="380">
        <f>'GST 지식재산권 관리현황_요약본'!A112</f>
        <v>108</v>
      </c>
      <c r="B113" s="380" t="str">
        <f>'GST 지식재산권 관리현황_요약본'!B112</f>
        <v>특허</v>
      </c>
      <c r="C113" s="380" t="str">
        <f>'GST 지식재산권 관리현황_요약본'!C112</f>
        <v>등록</v>
      </c>
      <c r="D113" s="380" t="str">
        <f>'GST 지식재산권 관리현황_요약본'!D112</f>
        <v>국내</v>
      </c>
      <c r="E113" s="381">
        <f>'GST 지식재산권 관리현황_요약본'!E112</f>
        <v>42066</v>
      </c>
      <c r="F113" s="380" t="str">
        <f>'GST 지식재산권 관리현황_요약본'!F112</f>
        <v>10-2015-0029723</v>
      </c>
      <c r="G113" s="381">
        <f>'GST 지식재산권 관리현황_요약본'!G112</f>
        <v>42607</v>
      </c>
      <c r="H113" s="380" t="str">
        <f>'GST 지식재산권 관리현황_요약본'!H112</f>
        <v>10-1652911</v>
      </c>
      <c r="I113" s="382" t="str">
        <f>'GST 지식재산권 관리현황_요약본'!I112</f>
        <v>스크러버의 수처리 탱크용 순환펌프</v>
      </c>
      <c r="J113" s="381">
        <f>'GST 지식재산권 관리현황_요약본'!J112</f>
        <v>0</v>
      </c>
      <c r="K113" s="382" t="str">
        <f>'GST 지식재산권 관리현황_요약본'!K112</f>
        <v>박상준,박진만,전동근,이기용</v>
      </c>
      <c r="L113" s="388" t="str">
        <f>'GST 지식재산권 관리현황_요약본'!L112</f>
        <v>유니스특허</v>
      </c>
      <c r="M113" s="392" t="s">
        <v>1599</v>
      </c>
      <c r="N113" s="386" t="s">
        <v>1600</v>
      </c>
      <c r="O113" s="435">
        <v>42000</v>
      </c>
      <c r="P113" s="435">
        <v>30000</v>
      </c>
      <c r="Q113" s="436">
        <v>75000</v>
      </c>
      <c r="R113" s="392"/>
      <c r="S113" s="386"/>
      <c r="T113" s="435"/>
      <c r="U113" s="435"/>
      <c r="V113" s="436"/>
      <c r="W113" s="392"/>
      <c r="X113" s="386"/>
      <c r="Y113" s="435"/>
      <c r="Z113" s="435"/>
      <c r="AA113" s="436"/>
      <c r="AB113" s="394"/>
    </row>
    <row r="114" spans="1:28" ht="20.100000000000001" customHeight="1">
      <c r="A114" s="380">
        <f>'GST 지식재산권 관리현황_요약본'!A113</f>
        <v>109</v>
      </c>
      <c r="B114" s="380" t="str">
        <f>'GST 지식재산권 관리현황_요약본'!B113</f>
        <v>특허</v>
      </c>
      <c r="C114" s="380" t="str">
        <f>'GST 지식재산권 관리현황_요약본'!C113</f>
        <v>포기</v>
      </c>
      <c r="D114" s="380" t="str">
        <f>'GST 지식재산권 관리현황_요약본'!D113</f>
        <v>국내</v>
      </c>
      <c r="E114" s="381">
        <f>'GST 지식재산권 관리현황_요약본'!E113</f>
        <v>42083</v>
      </c>
      <c r="F114" s="380" t="str">
        <f>'GST 지식재산권 관리현황_요약본'!F113</f>
        <v>10-2015-0039052</v>
      </c>
      <c r="G114" s="381">
        <f>'GST 지식재산권 관리현황_요약본'!G113</f>
        <v>42650</v>
      </c>
      <c r="H114" s="380" t="str">
        <f>'GST 지식재산권 관리현황_요약본'!H113</f>
        <v>10-1666069</v>
      </c>
      <c r="I114" s="382" t="str">
        <f>'GST 지식재산권 관리현황_요약본'!I113</f>
        <v>반도체 폐가스 처리용 스크러버의 출력 저감방법 및 장치</v>
      </c>
      <c r="J114" s="381">
        <f>'GST 지식재산권 관리현황_요약본'!J113</f>
        <v>0</v>
      </c>
      <c r="K114" s="382" t="str">
        <f>'GST 지식재산권 관리현황_요약본'!K113</f>
        <v>김원기,전동근,문규동,진용호,이창환</v>
      </c>
      <c r="L114" s="388" t="str">
        <f>'GST 지식재산권 관리현황_요약본'!L113</f>
        <v>유니스특허</v>
      </c>
      <c r="M114" s="392" t="s">
        <v>1615</v>
      </c>
      <c r="N114" s="386" t="s">
        <v>1616</v>
      </c>
      <c r="O114" s="435">
        <v>64000</v>
      </c>
      <c r="P114" s="435">
        <v>30000</v>
      </c>
      <c r="Q114" s="436">
        <v>97000</v>
      </c>
      <c r="R114" s="392"/>
      <c r="S114" s="386"/>
      <c r="T114" s="435"/>
      <c r="U114" s="435"/>
      <c r="V114" s="436"/>
      <c r="W114" s="392"/>
      <c r="X114" s="386"/>
      <c r="Y114" s="435"/>
      <c r="Z114" s="435"/>
      <c r="AA114" s="436"/>
      <c r="AB114" s="394"/>
    </row>
    <row r="115" spans="1:28" ht="20.100000000000001" customHeight="1">
      <c r="A115" s="380">
        <f>'GST 지식재산권 관리현황_요약본'!A114</f>
        <v>110</v>
      </c>
      <c r="B115" s="380" t="str">
        <f>'GST 지식재산권 관리현황_요약본'!B114</f>
        <v>특허</v>
      </c>
      <c r="C115" s="380" t="str">
        <f>'GST 지식재산권 관리현황_요약본'!C114</f>
        <v>등록</v>
      </c>
      <c r="D115" s="380" t="str">
        <f>'GST 지식재산권 관리현황_요약본'!D114</f>
        <v>국내</v>
      </c>
      <c r="E115" s="381">
        <f>'GST 지식재산권 관리현황_요약본'!E114</f>
        <v>42192</v>
      </c>
      <c r="F115" s="380" t="str">
        <f>'GST 지식재산권 관리현황_요약본'!F114</f>
        <v>10-2015-0096541</v>
      </c>
      <c r="G115" s="381">
        <f>'GST 지식재산권 관리현황_요약본'!G114</f>
        <v>42992</v>
      </c>
      <c r="H115" s="380" t="str">
        <f>'GST 지식재산권 관리현황_요약본'!H114</f>
        <v>10-1780254</v>
      </c>
      <c r="I115" s="382" t="str">
        <f>'GST 지식재산권 관리현황_요약본'!I114</f>
        <v>폐가스 정화장치용 측면화염버너장치(사이드연소 방식 버너장치)</v>
      </c>
      <c r="J115" s="381">
        <f>'GST 지식재산권 관리현황_요약본'!J114</f>
        <v>0</v>
      </c>
      <c r="K115" s="382" t="str">
        <f>'GST 지식재산권 관리현황_요약본'!K114</f>
        <v>장순기,박종민,박진만,박상준,김종윤, 성창현,이근환,모선회,김경민</v>
      </c>
      <c r="L115" s="388" t="str">
        <f>'GST 지식재산권 관리현황_요약본'!L114</f>
        <v>유니스특허</v>
      </c>
      <c r="M115" s="392"/>
      <c r="N115" s="386"/>
      <c r="O115" s="435"/>
      <c r="P115" s="435"/>
      <c r="Q115" s="436"/>
      <c r="R115" s="392"/>
      <c r="S115" s="386"/>
      <c r="T115" s="435"/>
      <c r="U115" s="435"/>
      <c r="V115" s="436"/>
      <c r="W115" s="392"/>
      <c r="X115" s="386"/>
      <c r="Y115" s="435"/>
      <c r="Z115" s="435"/>
      <c r="AA115" s="436"/>
      <c r="AB115" s="394"/>
    </row>
    <row r="116" spans="1:28" ht="20.100000000000001" customHeight="1">
      <c r="A116" s="380">
        <f>'GST 지식재산권 관리현황_요약본'!A115</f>
        <v>111</v>
      </c>
      <c r="B116" s="380" t="str">
        <f>'GST 지식재산권 관리현황_요약본'!B115</f>
        <v>특허</v>
      </c>
      <c r="C116" s="380" t="str">
        <f>'GST 지식재산권 관리현황_요약본'!C115</f>
        <v>등록</v>
      </c>
      <c r="D116" s="380" t="str">
        <f>'GST 지식재산권 관리현황_요약본'!D115</f>
        <v>국내</v>
      </c>
      <c r="E116" s="381">
        <f>'GST 지식재산권 관리현황_요약본'!E115</f>
        <v>42248</v>
      </c>
      <c r="F116" s="380" t="str">
        <f>'GST 지식재산권 관리현황_요약본'!F115</f>
        <v>10-2015-0123691</v>
      </c>
      <c r="G116" s="381">
        <f>'GST 지식재산권 관리현황_요약본'!G115</f>
        <v>42804</v>
      </c>
      <c r="H116" s="380" t="str">
        <f>'GST 지식재산권 관리현황_요약본'!H115</f>
        <v>10-1717103</v>
      </c>
      <c r="I116" s="382" t="str">
        <f>'GST 지식재산권 관리현황_요약본'!I115</f>
        <v>전원 공급 장치와 그에 사용되는 전력제어부 및 그의 전원 제어방법</v>
      </c>
      <c r="J116" s="381">
        <f>'GST 지식재산권 관리현황_요약본'!J115</f>
        <v>0</v>
      </c>
      <c r="K116" s="382" t="str">
        <f>'GST 지식재산권 관리현황_요약본'!K115</f>
        <v>이현진,이인희</v>
      </c>
      <c r="L116" s="388" t="str">
        <f>'GST 지식재산권 관리현황_요약본'!L115</f>
        <v>유니스특허</v>
      </c>
      <c r="M116" s="392"/>
      <c r="N116" s="386"/>
      <c r="O116" s="435"/>
      <c r="P116" s="435"/>
      <c r="Q116" s="436"/>
      <c r="R116" s="392"/>
      <c r="S116" s="386"/>
      <c r="T116" s="435"/>
      <c r="U116" s="435"/>
      <c r="V116" s="436"/>
      <c r="W116" s="392"/>
      <c r="X116" s="386"/>
      <c r="Y116" s="435"/>
      <c r="Z116" s="435"/>
      <c r="AA116" s="436"/>
      <c r="AB116" s="394"/>
    </row>
    <row r="117" spans="1:28" ht="20.100000000000001" customHeight="1">
      <c r="A117" s="380">
        <f>'GST 지식재산권 관리현황_요약본'!A116</f>
        <v>112</v>
      </c>
      <c r="B117" s="380" t="str">
        <f>'GST 지식재산권 관리현황_요약본'!B116</f>
        <v>특허</v>
      </c>
      <c r="C117" s="380" t="str">
        <f>'GST 지식재산권 관리현황_요약본'!C116</f>
        <v>등록</v>
      </c>
      <c r="D117" s="380" t="str">
        <f>'GST 지식재산권 관리현황_요약본'!D116</f>
        <v>국내</v>
      </c>
      <c r="E117" s="381">
        <f>'GST 지식재산권 관리현황_요약본'!E116</f>
        <v>42251</v>
      </c>
      <c r="F117" s="380" t="str">
        <f>'GST 지식재산권 관리현황_요약본'!F116</f>
        <v>10-2015-0125530</v>
      </c>
      <c r="G117" s="414">
        <f>'GST 지식재산권 관리현황_요약본'!G116</f>
        <v>42815</v>
      </c>
      <c r="H117" s="380" t="str">
        <f>'GST 지식재산권 관리현황_요약본'!H116</f>
        <v>10-1720086</v>
      </c>
      <c r="I117" s="382" t="str">
        <f>'GST 지식재산권 관리현황_요약본'!I116</f>
        <v>통합형 반도체 폐가스 정화장치</v>
      </c>
      <c r="J117" s="381">
        <f>'GST 지식재산권 관리현황_요약본'!J116</f>
        <v>0</v>
      </c>
      <c r="K117" s="382" t="str">
        <f>'GST 지식재산권 관리현황_요약본'!K116</f>
        <v>김덕준,박상준,전동근,이기용,신현욱,문규동</v>
      </c>
      <c r="L117" s="388" t="str">
        <f>'GST 지식재산권 관리현황_요약본'!L116</f>
        <v>유니스특허</v>
      </c>
      <c r="M117" s="392"/>
      <c r="N117" s="386"/>
      <c r="O117" s="435"/>
      <c r="P117" s="435"/>
      <c r="Q117" s="436"/>
      <c r="R117" s="392"/>
      <c r="S117" s="386"/>
      <c r="T117" s="435"/>
      <c r="U117" s="435"/>
      <c r="V117" s="436"/>
      <c r="W117" s="392"/>
      <c r="X117" s="386"/>
      <c r="Y117" s="435"/>
      <c r="Z117" s="435"/>
      <c r="AA117" s="436"/>
      <c r="AB117" s="394"/>
    </row>
    <row r="118" spans="1:28" ht="20.100000000000001" customHeight="1">
      <c r="A118" s="380">
        <f>'GST 지식재산권 관리현황_요약본'!A117</f>
        <v>113</v>
      </c>
      <c r="B118" s="380" t="str">
        <f>'GST 지식재산권 관리현황_요약본'!B117</f>
        <v>특허</v>
      </c>
      <c r="C118" s="380" t="str">
        <f>'GST 지식재산권 관리현황_요약본'!C117</f>
        <v>등록</v>
      </c>
      <c r="D118" s="380" t="str">
        <f>'GST 지식재산권 관리현황_요약본'!D117</f>
        <v>국내</v>
      </c>
      <c r="E118" s="381">
        <f>'GST 지식재산권 관리현황_요약본'!E117</f>
        <v>42256</v>
      </c>
      <c r="F118" s="380" t="str">
        <f>'GST 지식재산권 관리현황_요약본'!F117</f>
        <v>10-2015-0059415</v>
      </c>
      <c r="G118" s="381">
        <f>'GST 지식재산권 관리현황_요약본'!G117</f>
        <v>42487</v>
      </c>
      <c r="H118" s="380" t="str">
        <f>'GST 지식재산권 관리현황_요약본'!H117</f>
        <v>10-1617691</v>
      </c>
      <c r="I118" s="382" t="str">
        <f>'GST 지식재산권 관리현황_요약본'!I117</f>
        <v>화학기상증착공정(CVD)으로부터 발생되는 폐가스 정화장치</v>
      </c>
      <c r="J118" s="381">
        <f>'GST 지식재산권 관리현황_요약본'!J117</f>
        <v>49427</v>
      </c>
      <c r="K118" s="382" t="str">
        <f>'GST 지식재산권 관리현황_요약본'!K117</f>
        <v>정종국,이기용,김도훈</v>
      </c>
      <c r="L118" s="388" t="str">
        <f>'GST 지식재산권 관리현황_요약본'!L117</f>
        <v>아이퍼스</v>
      </c>
      <c r="M118" s="392" t="s">
        <v>1465</v>
      </c>
      <c r="N118" s="386" t="s">
        <v>1478</v>
      </c>
      <c r="O118" s="435">
        <v>86000</v>
      </c>
      <c r="P118" s="435">
        <v>25000</v>
      </c>
      <c r="Q118" s="436">
        <f>O118+(P118*1.1)</f>
        <v>113500</v>
      </c>
      <c r="R118" s="392"/>
      <c r="S118" s="386"/>
      <c r="T118" s="435"/>
      <c r="U118" s="435"/>
      <c r="V118" s="436"/>
      <c r="W118" s="392"/>
      <c r="X118" s="386"/>
      <c r="Y118" s="435"/>
      <c r="Z118" s="435"/>
      <c r="AA118" s="436"/>
      <c r="AB118" s="394"/>
    </row>
    <row r="119" spans="1:28" ht="20.100000000000001" customHeight="1">
      <c r="A119" s="380">
        <f>'GST 지식재산권 관리현황_요약본'!A118</f>
        <v>114</v>
      </c>
      <c r="B119" s="380" t="str">
        <f>'GST 지식재산권 관리현황_요약본'!B118</f>
        <v>특허</v>
      </c>
      <c r="C119" s="380" t="str">
        <f>'GST 지식재산권 관리현황_요약본'!C118</f>
        <v>등록</v>
      </c>
      <c r="D119" s="380" t="str">
        <f>'GST 지식재산권 관리현황_요약본'!D118</f>
        <v>국내</v>
      </c>
      <c r="E119" s="381" t="str">
        <f>'GST 지식재산권 관리현황_요약본'!E118</f>
        <v xml:space="preserve">  </v>
      </c>
      <c r="F119" s="380" t="str">
        <f>'GST 지식재산권 관리현황_요약본'!F118</f>
        <v>10-2015-0059417</v>
      </c>
      <c r="G119" s="414">
        <f>'GST 지식재산권 관리현황_요약본'!G118</f>
        <v>42817</v>
      </c>
      <c r="H119" s="380" t="str">
        <f>'GST 지식재산권 관리현황_요약본'!H118</f>
        <v>10-1720987</v>
      </c>
      <c r="I119" s="382" t="str">
        <f>'GST 지식재산권 관리현황_요약본'!I118</f>
        <v xml:space="preserve">난분해성 유해가스의 처리 장치 및 방법 </v>
      </c>
      <c r="J119" s="381">
        <f>'GST 지식재산권 관리현황_요약본'!J118</f>
        <v>0</v>
      </c>
      <c r="K119" s="382" t="str">
        <f>'GST 지식재산권 관리현황_요약본'!K118</f>
        <v>정종국, 이기용, 김도훈</v>
      </c>
      <c r="L119" s="388" t="str">
        <f>'GST 지식재산권 관리현황_요약본'!L118</f>
        <v>아이퍼스</v>
      </c>
      <c r="M119" s="392"/>
      <c r="N119" s="386"/>
      <c r="O119" s="435"/>
      <c r="P119" s="435"/>
      <c r="Q119" s="436"/>
      <c r="R119" s="392"/>
      <c r="S119" s="386"/>
      <c r="T119" s="435"/>
      <c r="U119" s="435"/>
      <c r="V119" s="436"/>
      <c r="W119" s="392"/>
      <c r="X119" s="386"/>
      <c r="Y119" s="435"/>
      <c r="Z119" s="435"/>
      <c r="AA119" s="436"/>
      <c r="AB119" s="394"/>
    </row>
    <row r="120" spans="1:28" ht="20.100000000000001" customHeight="1">
      <c r="A120" s="380">
        <f>'GST 지식재산권 관리현황_요약본'!A119</f>
        <v>115</v>
      </c>
      <c r="B120" s="380" t="str">
        <f>'GST 지식재산권 관리현황_요약본'!B119</f>
        <v>특허</v>
      </c>
      <c r="C120" s="380" t="str">
        <f>'GST 지식재산권 관리현황_요약본'!C119</f>
        <v>등록</v>
      </c>
      <c r="D120" s="380" t="str">
        <f>'GST 지식재산권 관리현황_요약본'!D119</f>
        <v>국외(일본)</v>
      </c>
      <c r="E120" s="381">
        <f>'GST 지식재산권 관리현황_요약본'!E119</f>
        <v>42363</v>
      </c>
      <c r="F120" s="380" t="str">
        <f>'GST 지식재산권 관리현황_요약본'!F119</f>
        <v>2015-252749</v>
      </c>
      <c r="G120" s="381">
        <f>'GST 지식재산권 관리현황_요약본'!G119</f>
        <v>42699</v>
      </c>
      <c r="H120" s="380" t="str">
        <f>'GST 지식재산권 관리현황_요약본'!H119</f>
        <v>6047652/JP</v>
      </c>
      <c r="I120" s="382" t="str">
        <f>'GST 지식재산권 관리현황_요약본'!I119</f>
        <v>통합형 반도체 폐가스 정화장치 (일본 )</v>
      </c>
      <c r="J120" s="381">
        <f>'GST 지식재산권 관리현황_요약본'!J119</f>
        <v>0</v>
      </c>
      <c r="K120" s="382" t="str">
        <f>'GST 지식재산권 관리현황_요약본'!K119</f>
        <v>김덕준, 박상준, 전동근, 이기용, 신현욱, 문규동</v>
      </c>
      <c r="L120" s="388" t="str">
        <f>'GST 지식재산권 관리현황_요약본'!L119</f>
        <v>유니스특허</v>
      </c>
      <c r="M120" s="392" t="s">
        <v>1623</v>
      </c>
      <c r="N120" s="386" t="s">
        <v>1624</v>
      </c>
      <c r="O120" s="435">
        <v>50000</v>
      </c>
      <c r="P120" s="435">
        <v>201509</v>
      </c>
      <c r="Q120" s="436">
        <v>256509</v>
      </c>
      <c r="R120" s="392"/>
      <c r="S120" s="386"/>
      <c r="T120" s="435"/>
      <c r="U120" s="435"/>
      <c r="V120" s="436"/>
      <c r="W120" s="392"/>
      <c r="X120" s="386"/>
      <c r="Y120" s="435"/>
      <c r="Z120" s="435"/>
      <c r="AA120" s="436"/>
      <c r="AB120" s="394"/>
    </row>
    <row r="121" spans="1:28" ht="20.100000000000001" customHeight="1">
      <c r="A121" s="380">
        <f>'GST 지식재산권 관리현황_요약본'!A120</f>
        <v>116</v>
      </c>
      <c r="B121" s="380" t="str">
        <f>'GST 지식재산권 관리현황_요약본'!B120</f>
        <v>특허</v>
      </c>
      <c r="C121" s="380" t="str">
        <f>'GST 지식재산권 관리현황_요약본'!C120</f>
        <v>등록</v>
      </c>
      <c r="D121" s="380" t="str">
        <f>'GST 지식재산권 관리현황_요약본'!D120</f>
        <v>국외(미국)</v>
      </c>
      <c r="E121" s="381">
        <f>'GST 지식재산권 관리현황_요약본'!E120</f>
        <v>42381</v>
      </c>
      <c r="F121" s="380" t="str">
        <f>'GST 지식재산권 관리현황_요약본'!F120</f>
        <v>14/993,170</v>
      </c>
      <c r="G121" s="381">
        <f>'GST 지식재산권 관리현황_요약본'!G120</f>
        <v>43221</v>
      </c>
      <c r="H121" s="380">
        <f>'GST 지식재산권 관리현황_요약본'!H120</f>
        <v>9956525</v>
      </c>
      <c r="I121" s="382" t="str">
        <f>'GST 지식재산권 관리현황_요약본'!I120</f>
        <v>통합형 반도체 폐가스 정화장치</v>
      </c>
      <c r="J121" s="381">
        <f>'GST 지식재산권 관리현황_요약본'!J120</f>
        <v>0</v>
      </c>
      <c r="K121" s="382" t="str">
        <f>'GST 지식재산권 관리현황_요약본'!K120</f>
        <v>김덕준, 박상준, 전동근, 이기용, 신현욱, 문규동</v>
      </c>
      <c r="L121" s="388" t="str">
        <f>'GST 지식재산권 관리현황_요약본'!L120</f>
        <v>유니스특허</v>
      </c>
      <c r="M121" s="392"/>
      <c r="N121" s="386"/>
      <c r="O121" s="435"/>
      <c r="P121" s="435"/>
      <c r="Q121" s="436"/>
      <c r="R121" s="392"/>
      <c r="S121" s="386"/>
      <c r="T121" s="435"/>
      <c r="U121" s="435"/>
      <c r="V121" s="436"/>
      <c r="W121" s="392"/>
      <c r="X121" s="386"/>
      <c r="Y121" s="435"/>
      <c r="Z121" s="435"/>
      <c r="AA121" s="436"/>
      <c r="AB121" s="394"/>
    </row>
    <row r="122" spans="1:28" ht="20.100000000000001" customHeight="1">
      <c r="A122" s="458">
        <f>'GST 지식재산권 관리현황_요약본'!A121</f>
        <v>117</v>
      </c>
      <c r="B122" s="458" t="str">
        <f>'GST 지식재산권 관리현황_요약본'!B121</f>
        <v>특허</v>
      </c>
      <c r="C122" s="458" t="str">
        <f>'GST 지식재산권 관리현황_요약본'!C121</f>
        <v>거절</v>
      </c>
      <c r="D122" s="458" t="str">
        <f>'GST 지식재산권 관리현황_요약본'!D121</f>
        <v>국외(중국)</v>
      </c>
      <c r="E122" s="459">
        <f>'GST 지식재산권 관리현황_요약본'!E121</f>
        <v>42383</v>
      </c>
      <c r="F122" s="458" t="str">
        <f>'GST 지식재산권 관리현황_요약본'!F121</f>
        <v>201610023976.X</v>
      </c>
      <c r="G122" s="459">
        <f>'GST 지식재산권 관리현황_요약본'!G121</f>
        <v>0</v>
      </c>
      <c r="H122" s="458">
        <f>'GST 지식재산권 관리현황_요약본'!H121</f>
        <v>0</v>
      </c>
      <c r="I122" s="460" t="str">
        <f>'GST 지식재산권 관리현황_요약본'!I121</f>
        <v>통합형 반도체 폐가스 정화장치 (중국 )</v>
      </c>
      <c r="J122" s="459">
        <f>'GST 지식재산권 관리현황_요약본'!J121</f>
        <v>0</v>
      </c>
      <c r="K122" s="460" t="str">
        <f>'GST 지식재산권 관리현황_요약본'!K121</f>
        <v>김덕준, 박상준, 전동근, 이기용, 신현욱, 문규동</v>
      </c>
      <c r="L122" s="461" t="str">
        <f>'GST 지식재산권 관리현황_요약본'!L121</f>
        <v>유니스특허</v>
      </c>
      <c r="M122" s="462" t="s">
        <v>1472</v>
      </c>
      <c r="N122" s="458" t="s">
        <v>1471</v>
      </c>
      <c r="O122" s="463">
        <v>912560</v>
      </c>
      <c r="P122" s="463">
        <v>300000</v>
      </c>
      <c r="Q122" s="464">
        <f>O122+(P122*1.1)</f>
        <v>1242560</v>
      </c>
      <c r="R122" s="462" t="s">
        <v>1473</v>
      </c>
      <c r="S122" s="458" t="s">
        <v>1474</v>
      </c>
      <c r="T122" s="463">
        <v>1143000</v>
      </c>
      <c r="U122" s="463">
        <v>300000</v>
      </c>
      <c r="V122" s="464">
        <f>T122+(U122*1.1)</f>
        <v>1473000</v>
      </c>
      <c r="W122" s="462" t="s">
        <v>1634</v>
      </c>
      <c r="X122" s="458" t="s">
        <v>1635</v>
      </c>
      <c r="Y122" s="463">
        <v>265237</v>
      </c>
      <c r="Z122" s="463">
        <v>50000</v>
      </c>
      <c r="AA122" s="464">
        <v>320237</v>
      </c>
      <c r="AB122" s="465"/>
    </row>
    <row r="123" spans="1:28" ht="20.100000000000001" customHeight="1">
      <c r="A123" s="380">
        <f>'GST 지식재산권 관리현황_요약본'!A122</f>
        <v>118</v>
      </c>
      <c r="B123" s="380" t="str">
        <f>'GST 지식재산권 관리현황_요약본'!B122</f>
        <v>특허</v>
      </c>
      <c r="C123" s="380" t="str">
        <f>'GST 지식재산권 관리현황_요약본'!C122</f>
        <v>등록</v>
      </c>
      <c r="D123" s="380" t="str">
        <f>'GST 지식재산권 관리현황_요약본'!D122</f>
        <v>국내</v>
      </c>
      <c r="E123" s="381">
        <f>'GST 지식재산권 관리현황_요약본'!E122</f>
        <v>42515</v>
      </c>
      <c r="F123" s="380" t="str">
        <f>'GST 지식재산권 관리현황_요약본'!F122</f>
        <v>10-2016-0064323</v>
      </c>
      <c r="G123" s="381">
        <f>'GST 지식재산권 관리현황_요약본'!G122</f>
        <v>43236</v>
      </c>
      <c r="H123" s="380" t="str">
        <f>'GST 지식재산권 관리현황_요약본'!H122</f>
        <v>10-1860633</v>
      </c>
      <c r="I123" s="382" t="str">
        <f>'GST 지식재산권 관리현황_요약본'!I122</f>
        <v>플라즈마와 촉매를 적용한 하이브리드 건식 유해가스 처리 시스템 및 이의 운전 방법</v>
      </c>
      <c r="J123" s="381">
        <f>'GST 지식재산권 관리현황_요약본'!J122</f>
        <v>0</v>
      </c>
      <c r="K123" s="382" t="str">
        <f>'GST 지식재산권 관리현황_요약본'!K122</f>
        <v>정종국, 이기용, 모선희, 이은미</v>
      </c>
      <c r="L123" s="388" t="str">
        <f>'GST 지식재산권 관리현황_요약본'!L122</f>
        <v>아이퍼스</v>
      </c>
      <c r="M123" s="392"/>
      <c r="N123" s="386"/>
      <c r="O123" s="435"/>
      <c r="P123" s="435"/>
      <c r="Q123" s="436"/>
      <c r="R123" s="392"/>
      <c r="S123" s="386"/>
      <c r="T123" s="435"/>
      <c r="U123" s="435"/>
      <c r="V123" s="436"/>
      <c r="W123" s="392"/>
      <c r="X123" s="386"/>
      <c r="Y123" s="435"/>
      <c r="Z123" s="435"/>
      <c r="AA123" s="436"/>
      <c r="AB123" s="394"/>
    </row>
    <row r="124" spans="1:28" ht="20.100000000000001" customHeight="1">
      <c r="A124" s="380">
        <f>'GST 지식재산권 관리현황_요약본'!A123</f>
        <v>119</v>
      </c>
      <c r="B124" s="380" t="str">
        <f>'GST 지식재산권 관리현황_요약본'!B123</f>
        <v>특허</v>
      </c>
      <c r="C124" s="380" t="str">
        <f>'GST 지식재산권 관리현황_요약본'!C123</f>
        <v>등록</v>
      </c>
      <c r="D124" s="380" t="str">
        <f>'GST 지식재산권 관리현황_요약본'!D123</f>
        <v>국내</v>
      </c>
      <c r="E124" s="381">
        <f>'GST 지식재산권 관리현황_요약본'!E123</f>
        <v>42670</v>
      </c>
      <c r="F124" s="380" t="str">
        <f>'GST 지식재산권 관리현황_요약본'!F123</f>
        <v>2016-0140736</v>
      </c>
      <c r="G124" s="381">
        <f>'GST 지식재산권 관리현황_요약본'!G123</f>
        <v>42976</v>
      </c>
      <c r="H124" s="380" t="str">
        <f>'GST 지식재산권 관리현황_요약본'!H123</f>
        <v>10-1774710</v>
      </c>
      <c r="I124" s="382" t="str">
        <f>'GST 지식재산권 관리현황_요약본'!I123</f>
        <v>플라즈마와 촉매를 이용한 하이브리드 건식 유해가스 처리 장치 및 이의 운전방법</v>
      </c>
      <c r="J124" s="381">
        <f>'GST 지식재산권 관리현황_요약본'!J123</f>
        <v>0</v>
      </c>
      <c r="K124" s="382" t="str">
        <f>'GST 지식재산권 관리현황_요약본'!K123</f>
        <v>정종국, 이기용, 모선희, 이은미</v>
      </c>
      <c r="L124" s="388" t="str">
        <f>'GST 지식재산권 관리현황_요약본'!L123</f>
        <v>아이퍼스</v>
      </c>
      <c r="M124" s="392"/>
      <c r="N124" s="386"/>
      <c r="O124" s="435"/>
      <c r="P124" s="435"/>
      <c r="Q124" s="436"/>
      <c r="R124" s="392"/>
      <c r="S124" s="386"/>
      <c r="T124" s="435"/>
      <c r="U124" s="435"/>
      <c r="V124" s="436"/>
      <c r="W124" s="392"/>
      <c r="X124" s="386"/>
      <c r="Y124" s="435"/>
      <c r="Z124" s="435"/>
      <c r="AA124" s="436"/>
      <c r="AB124" s="394"/>
    </row>
    <row r="125" spans="1:28" ht="20.100000000000001" customHeight="1">
      <c r="A125" s="380">
        <f>'GST 지식재산권 관리현황_요약본'!A124</f>
        <v>120</v>
      </c>
      <c r="B125" s="380" t="str">
        <f>'GST 지식재산권 관리현황_요약본'!B124</f>
        <v xml:space="preserve">특허 </v>
      </c>
      <c r="C125" s="380" t="str">
        <f>'GST 지식재산권 관리현황_요약본'!C124</f>
        <v>등록</v>
      </c>
      <c r="D125" s="380" t="str">
        <f>'GST 지식재산권 관리현황_요약본'!D124</f>
        <v>국내</v>
      </c>
      <c r="E125" s="381">
        <f>'GST 지식재산권 관리현황_요약본'!E124</f>
        <v>42709</v>
      </c>
      <c r="F125" s="380" t="str">
        <f>'GST 지식재산권 관리현황_요약본'!F124</f>
        <v>10-2016-0164378</v>
      </c>
      <c r="G125" s="381">
        <f>'GST 지식재산권 관리현황_요약본'!G124</f>
        <v>43389</v>
      </c>
      <c r="H125" s="380" t="str">
        <f>'GST 지식재산권 관리현황_요약본'!H124</f>
        <v>10-1910347</v>
      </c>
      <c r="I125" s="382" t="str">
        <f>'GST 지식재산권 관리현황_요약본'!I124</f>
        <v>반도체 제조설비의 고도화 온도제어장치</v>
      </c>
      <c r="J125" s="381">
        <f>'GST 지식재산권 관리현황_요약본'!J124</f>
        <v>0</v>
      </c>
      <c r="K125" s="382" t="str">
        <f>'GST 지식재산권 관리현황_요약본'!K124</f>
        <v>김종배 양승진 허재석 최치원 김제민 김형관 최용호</v>
      </c>
      <c r="L125" s="388" t="str">
        <f>'GST 지식재산권 관리현황_요약본'!L124</f>
        <v>명문(명륜)</v>
      </c>
      <c r="M125" s="392"/>
      <c r="N125" s="386"/>
      <c r="O125" s="435"/>
      <c r="P125" s="435"/>
      <c r="Q125" s="436"/>
      <c r="R125" s="392"/>
      <c r="S125" s="386"/>
      <c r="T125" s="435"/>
      <c r="U125" s="435"/>
      <c r="V125" s="436"/>
      <c r="W125" s="392"/>
      <c r="X125" s="386"/>
      <c r="Y125" s="435"/>
      <c r="Z125" s="435"/>
      <c r="AA125" s="436"/>
      <c r="AB125" s="394"/>
    </row>
    <row r="126" spans="1:28" ht="20.100000000000001" customHeight="1">
      <c r="A126" s="380">
        <f>'GST 지식재산권 관리현황_요약본'!A125</f>
        <v>121</v>
      </c>
      <c r="B126" s="380" t="str">
        <f>'GST 지식재산권 관리현황_요약본'!B125</f>
        <v>특허</v>
      </c>
      <c r="C126" s="380" t="str">
        <f>'GST 지식재산권 관리현황_요약본'!C125</f>
        <v>등록</v>
      </c>
      <c r="D126" s="380" t="str">
        <f>'GST 지식재산권 관리현황_요약본'!D125</f>
        <v>국내</v>
      </c>
      <c r="E126" s="381">
        <f>'GST 지식재산권 관리현황_요약본'!E125</f>
        <v>42870</v>
      </c>
      <c r="F126" s="380" t="str">
        <f>'GST 지식재산권 관리현황_요약본'!F125</f>
        <v>10-2017-0059766</v>
      </c>
      <c r="G126" s="381">
        <f>'GST 지식재산권 관리현황_요약본'!G125</f>
        <v>43537</v>
      </c>
      <c r="H126" s="380" t="str">
        <f>'GST 지식재산권 관리현황_요약본'!H125</f>
        <v>10-1959868</v>
      </c>
      <c r="I126" s="382" t="str">
        <f>'GST 지식재산권 관리현황_요약본'!I125</f>
        <v>열전소자모듈의 열교환기</v>
      </c>
      <c r="J126" s="381">
        <f>'GST 지식재산권 관리현황_요약본'!J125</f>
        <v>0</v>
      </c>
      <c r="K126" s="382" t="str">
        <f>'GST 지식재산권 관리현황_요약본'!K125</f>
        <v>안세훈, 김병호, 김성완</v>
      </c>
      <c r="L126" s="388" t="str">
        <f>'GST 지식재산권 관리현황_요약본'!L125</f>
        <v>명문(명륜)</v>
      </c>
      <c r="M126" s="392" t="s">
        <v>1431</v>
      </c>
      <c r="N126" s="386" t="s">
        <v>1451</v>
      </c>
      <c r="O126" s="435">
        <v>99400</v>
      </c>
      <c r="P126" s="435">
        <v>1400000</v>
      </c>
      <c r="Q126" s="436">
        <f>O126+(P126*1.1)</f>
        <v>1639400.0000000002</v>
      </c>
      <c r="R126" s="392"/>
      <c r="S126" s="386"/>
      <c r="T126" s="435"/>
      <c r="U126" s="435"/>
      <c r="V126" s="436"/>
      <c r="W126" s="392"/>
      <c r="X126" s="386"/>
      <c r="Y126" s="435"/>
      <c r="Z126" s="435"/>
      <c r="AA126" s="436"/>
      <c r="AB126" s="393"/>
    </row>
    <row r="127" spans="1:28" ht="20.100000000000001" customHeight="1">
      <c r="A127" s="380">
        <f>'GST 지식재산권 관리현황_요약본'!A126</f>
        <v>122</v>
      </c>
      <c r="B127" s="380" t="str">
        <f>'GST 지식재산권 관리현황_요약본'!B126</f>
        <v>특허</v>
      </c>
      <c r="C127" s="380" t="str">
        <f>'GST 지식재산권 관리현황_요약본'!C126</f>
        <v>등록</v>
      </c>
      <c r="D127" s="380" t="str">
        <f>'GST 지식재산권 관리현황_요약본'!D126</f>
        <v>국내</v>
      </c>
      <c r="E127" s="381">
        <f>'GST 지식재산권 관리현황_요약본'!E126</f>
        <v>42870</v>
      </c>
      <c r="F127" s="380" t="str">
        <f>'GST 지식재산권 관리현황_요약본'!F126</f>
        <v>10-2017-0059767</v>
      </c>
      <c r="G127" s="381">
        <f>'GST 지식재산권 관리현황_요약본'!G126</f>
        <v>43537</v>
      </c>
      <c r="H127" s="380" t="str">
        <f>'GST 지식재산권 관리현황_요약본'!H126</f>
        <v>10-1959874</v>
      </c>
      <c r="I127" s="382" t="str">
        <f>'GST 지식재산권 관리현황_요약본'!I126</f>
        <v>온도제어모듈의 응축방지시스템</v>
      </c>
      <c r="J127" s="381">
        <f>'GST 지식재산권 관리현황_요약본'!J126</f>
        <v>0</v>
      </c>
      <c r="K127" s="382" t="str">
        <f>'GST 지식재산권 관리현황_요약본'!K126</f>
        <v>안세훈, 김병호, 김성완</v>
      </c>
      <c r="L127" s="388" t="str">
        <f>'GST 지식재산권 관리현황_요약본'!L126</f>
        <v>명문(명륜)</v>
      </c>
      <c r="M127" s="392" t="s">
        <v>1431</v>
      </c>
      <c r="N127" s="386" t="s">
        <v>1451</v>
      </c>
      <c r="O127" s="435">
        <v>87700</v>
      </c>
      <c r="P127" s="435">
        <v>1400000</v>
      </c>
      <c r="Q127" s="436">
        <f>O127+(P127*1.1)</f>
        <v>1627700.0000000002</v>
      </c>
      <c r="R127" s="392"/>
      <c r="S127" s="386"/>
      <c r="T127" s="435"/>
      <c r="U127" s="435"/>
      <c r="V127" s="436"/>
      <c r="W127" s="392"/>
      <c r="X127" s="386"/>
      <c r="Y127" s="435"/>
      <c r="Z127" s="435"/>
      <c r="AA127" s="436"/>
      <c r="AB127" s="393"/>
    </row>
    <row r="128" spans="1:28" ht="20.100000000000001" customHeight="1">
      <c r="A128" s="380">
        <f>'GST 지식재산권 관리현황_요약본'!A127</f>
        <v>123</v>
      </c>
      <c r="B128" s="380" t="str">
        <f>'GST 지식재산권 관리현황_요약본'!B127</f>
        <v xml:space="preserve">특허 </v>
      </c>
      <c r="C128" s="380" t="str">
        <f>'GST 지식재산권 관리현황_요약본'!C127</f>
        <v>등록</v>
      </c>
      <c r="D128" s="380" t="str">
        <f>'GST 지식재산권 관리현황_요약본'!D127</f>
        <v>미국</v>
      </c>
      <c r="E128" s="381">
        <f>'GST 지식재산권 관리현황_요약본'!E127</f>
        <v>43070</v>
      </c>
      <c r="F128" s="380" t="str">
        <f>'GST 지식재산권 관리현황_요약본'!F127</f>
        <v>15/828,655</v>
      </c>
      <c r="G128" s="381">
        <f>'GST 지식재산권 관리현황_요약본'!G127</f>
        <v>44005</v>
      </c>
      <c r="H128" s="380">
        <f>'GST 지식재산권 관리현황_요약본'!H127</f>
        <v>10692748</v>
      </c>
      <c r="I128" s="382" t="str">
        <f>'GST 지식재산권 관리현황_요약본'!I127</f>
        <v>반도체 제조설비의 고도화 온도제어장치</v>
      </c>
      <c r="J128" s="381">
        <f>'GST 지식재산권 관리현황_요약본'!J127</f>
        <v>0</v>
      </c>
      <c r="K128" s="382" t="str">
        <f>'GST 지식재산권 관리현황_요약본'!K127</f>
        <v>김종배 양승진 허재석 최치원 김제민 김형관 최용호</v>
      </c>
      <c r="L128" s="388" t="str">
        <f>'GST 지식재산권 관리현황_요약본'!L127</f>
        <v>명문(명륜)</v>
      </c>
      <c r="M128" s="392"/>
      <c r="N128" s="386"/>
      <c r="O128" s="435"/>
      <c r="P128" s="435"/>
      <c r="Q128" s="436"/>
      <c r="R128" s="392"/>
      <c r="S128" s="386"/>
      <c r="T128" s="435"/>
      <c r="U128" s="435"/>
      <c r="V128" s="436"/>
      <c r="W128" s="392"/>
      <c r="X128" s="386"/>
      <c r="Y128" s="435"/>
      <c r="Z128" s="435"/>
      <c r="AA128" s="436"/>
      <c r="AB128" s="394"/>
    </row>
    <row r="129" spans="1:28" ht="20.100000000000001" customHeight="1">
      <c r="A129" s="380">
        <f>'GST 지식재산권 관리현황_요약본'!A128</f>
        <v>124</v>
      </c>
      <c r="B129" s="380" t="str">
        <f>'GST 지식재산권 관리현황_요약본'!B128</f>
        <v xml:space="preserve">특허 </v>
      </c>
      <c r="C129" s="380" t="str">
        <f>'GST 지식재산권 관리현황_요약본'!C128</f>
        <v>등록</v>
      </c>
      <c r="D129" s="380" t="str">
        <f>'GST 지식재산권 관리현황_요약본'!D128</f>
        <v>일본</v>
      </c>
      <c r="E129" s="381">
        <f>'GST 지식재산권 관리현황_요약본'!E128</f>
        <v>43068</v>
      </c>
      <c r="F129" s="380" t="str">
        <f>'GST 지식재산권 관리현황_요약본'!F128</f>
        <v>2017-228684</v>
      </c>
      <c r="G129" s="381">
        <f>'GST 지식재산권 관리현황_요약본'!G128</f>
        <v>43644</v>
      </c>
      <c r="H129" s="380">
        <f>'GST 지식재산권 관리현황_요약본'!H128</f>
        <v>6546253</v>
      </c>
      <c r="I129" s="382" t="str">
        <f>'GST 지식재산권 관리현황_요약본'!I128</f>
        <v>반도체 제조설비의 고도화 온도제어장치</v>
      </c>
      <c r="J129" s="381">
        <f>'GST 지식재산권 관리현황_요약본'!J128</f>
        <v>0</v>
      </c>
      <c r="K129" s="382" t="str">
        <f>'GST 지식재산권 관리현황_요약본'!K128</f>
        <v>김종배 양승진 허재석 최치원 김제민 김형관 최용호</v>
      </c>
      <c r="L129" s="388" t="str">
        <f>'GST 지식재산권 관리현황_요약본'!L128</f>
        <v>명문(명륜)</v>
      </c>
      <c r="M129" s="392" t="s">
        <v>1472</v>
      </c>
      <c r="N129" s="386" t="s">
        <v>1480</v>
      </c>
      <c r="O129" s="435">
        <f>712852+13000</f>
        <v>725852</v>
      </c>
      <c r="P129" s="435">
        <v>500000</v>
      </c>
      <c r="Q129" s="436">
        <f>O129+(P129*1.1)</f>
        <v>1275852</v>
      </c>
      <c r="R129" s="392" t="s">
        <v>1565</v>
      </c>
      <c r="S129" s="386" t="s">
        <v>1564</v>
      </c>
      <c r="T129" s="435">
        <v>505130</v>
      </c>
      <c r="U129" s="435">
        <v>1320000</v>
      </c>
      <c r="V129" s="436">
        <v>1825130</v>
      </c>
      <c r="W129" s="392"/>
      <c r="X129" s="386"/>
      <c r="Y129" s="435"/>
      <c r="Z129" s="435"/>
      <c r="AA129" s="436"/>
      <c r="AB129" s="394"/>
    </row>
    <row r="130" spans="1:28" ht="20.100000000000001" customHeight="1">
      <c r="A130" s="380">
        <f>'GST 지식재산권 관리현황_요약본'!A129</f>
        <v>125</v>
      </c>
      <c r="B130" s="380" t="str">
        <f>'GST 지식재산권 관리현황_요약본'!B129</f>
        <v xml:space="preserve">특허 </v>
      </c>
      <c r="C130" s="380" t="str">
        <f>'GST 지식재산권 관리현황_요약본'!C129</f>
        <v>거절</v>
      </c>
      <c r="D130" s="380" t="str">
        <f>'GST 지식재산권 관리현황_요약본'!D129</f>
        <v>중국</v>
      </c>
      <c r="E130" s="381">
        <f>'GST 지식재산권 관리현황_요약본'!E129</f>
        <v>42999</v>
      </c>
      <c r="F130" s="380" t="str">
        <f>'GST 지식재산권 관리현황_요약본'!F129</f>
        <v>2017-10-858160.3</v>
      </c>
      <c r="G130" s="381">
        <f>'GST 지식재산권 관리현황_요약본'!G129</f>
        <v>0</v>
      </c>
      <c r="H130" s="380">
        <f>'GST 지식재산권 관리현황_요약본'!H129</f>
        <v>0</v>
      </c>
      <c r="I130" s="382" t="str">
        <f>'GST 지식재산권 관리현황_요약본'!I129</f>
        <v>반도체 제조설비의 고도화 온도제어장치</v>
      </c>
      <c r="J130" s="381">
        <f>'GST 지식재산권 관리현황_요약본'!J129</f>
        <v>0</v>
      </c>
      <c r="K130" s="382" t="str">
        <f>'GST 지식재산권 관리현황_요약본'!K129</f>
        <v>김종배 양승진 허재석 최치원 김제민 김형관 최용호</v>
      </c>
      <c r="L130" s="388" t="str">
        <f>'GST 지식재산권 관리현황_요약본'!L129</f>
        <v>명문(명륜)</v>
      </c>
      <c r="M130" s="392"/>
      <c r="N130" s="386"/>
      <c r="O130" s="435"/>
      <c r="P130" s="435"/>
      <c r="Q130" s="436"/>
      <c r="R130" s="392"/>
      <c r="S130" s="386"/>
      <c r="T130" s="435"/>
      <c r="U130" s="435"/>
      <c r="V130" s="436"/>
      <c r="W130" s="392"/>
      <c r="X130" s="386"/>
      <c r="Y130" s="435"/>
      <c r="Z130" s="435"/>
      <c r="AA130" s="436"/>
      <c r="AB130" s="394"/>
    </row>
    <row r="131" spans="1:28" ht="20.100000000000001" customHeight="1">
      <c r="A131" s="380">
        <f>'GST 지식재산권 관리현황_요약본'!A130</f>
        <v>126</v>
      </c>
      <c r="B131" s="380" t="str">
        <f>'GST 지식재산권 관리현황_요약본'!B130</f>
        <v xml:space="preserve">특허 </v>
      </c>
      <c r="C131" s="380" t="str">
        <f>'GST 지식재산권 관리현황_요약본'!C130</f>
        <v>등록</v>
      </c>
      <c r="D131" s="380" t="str">
        <f>'GST 지식재산권 관리현황_요약본'!D130</f>
        <v>대만</v>
      </c>
      <c r="E131" s="381">
        <f>'GST 지식재산권 관리현황_요약본'!E130</f>
        <v>43024</v>
      </c>
      <c r="F131" s="380" t="str">
        <f>'GST 지식재산권 관리현황_요약본'!F130</f>
        <v>10-61353173</v>
      </c>
      <c r="G131" s="381">
        <f>'GST 지식재산권 관리현황_요약본'!G130</f>
        <v>43525</v>
      </c>
      <c r="H131" s="380" t="str">
        <f>'GST 지식재산권 관리현황_요약본'!H130</f>
        <v>I652756</v>
      </c>
      <c r="I131" s="382" t="str">
        <f>'GST 지식재산권 관리현황_요약본'!I130</f>
        <v>반도체 제조설비의 고도화 온도제어장치</v>
      </c>
      <c r="J131" s="381">
        <f>'GST 지식재산권 관리현황_요약본'!J130</f>
        <v>0</v>
      </c>
      <c r="K131" s="382" t="str">
        <f>'GST 지식재산권 관리현황_요약본'!K130</f>
        <v>김종배 양승진 허재석 최치원 김제민 김형관 최용호</v>
      </c>
      <c r="L131" s="388" t="str">
        <f>'GST 지식재산권 관리현황_요약본'!L130</f>
        <v>명문(명륜)</v>
      </c>
      <c r="M131" s="392" t="s">
        <v>1475</v>
      </c>
      <c r="N131" s="386" t="s">
        <v>1476</v>
      </c>
      <c r="O131" s="435">
        <f>130146+165228+13000</f>
        <v>308374</v>
      </c>
      <c r="P131" s="435">
        <v>1200000</v>
      </c>
      <c r="Q131" s="436">
        <f>O131+(P131*1.1)</f>
        <v>1628374</v>
      </c>
      <c r="R131" s="392"/>
      <c r="S131" s="386"/>
      <c r="T131" s="435"/>
      <c r="U131" s="435"/>
      <c r="V131" s="436"/>
      <c r="W131" s="392"/>
      <c r="X131" s="386"/>
      <c r="Y131" s="435"/>
      <c r="Z131" s="435"/>
      <c r="AA131" s="436"/>
      <c r="AB131" s="394"/>
    </row>
    <row r="132" spans="1:28" ht="20.100000000000001" customHeight="1">
      <c r="A132" s="405">
        <f>'GST 지식재산권 관리현황_요약본'!A131</f>
        <v>127</v>
      </c>
      <c r="B132" s="405" t="str">
        <f>'GST 지식재산권 관리현황_요약본'!B131</f>
        <v>특허</v>
      </c>
      <c r="C132" s="405" t="str">
        <f>'GST 지식재산권 관리현황_요약본'!C131</f>
        <v>포기</v>
      </c>
      <c r="D132" s="405" t="str">
        <f>'GST 지식재산권 관리현황_요약본'!D131</f>
        <v>국내</v>
      </c>
      <c r="E132" s="406">
        <f>'GST 지식재산권 관리현황_요약본'!E131</f>
        <v>43063</v>
      </c>
      <c r="F132" s="405" t="str">
        <f>'GST 지식재산권 관리현황_요약본'!F131</f>
        <v>10-2017-0158466</v>
      </c>
      <c r="G132" s="406">
        <f>'GST 지식재산권 관리현황_요약본'!G131</f>
        <v>0</v>
      </c>
      <c r="H132" s="405">
        <f>'GST 지식재산권 관리현황_요약본'!H131</f>
        <v>0</v>
      </c>
      <c r="I132" s="407" t="str">
        <f>'GST 지식재산권 관리현황_요약본'!I131</f>
        <v>플라즈마 및 유전가열 촉매 기반의 유해가스 처리 시스템</v>
      </c>
      <c r="J132" s="406">
        <f>'GST 지식재산권 관리현황_요약본'!J131</f>
        <v>0</v>
      </c>
      <c r="K132" s="407" t="str">
        <f>'GST 지식재산권 관리현황_요약본'!K131</f>
        <v>정종국, 강연석, 정창구, 김영민, 이은미</v>
      </c>
      <c r="L132" s="408" t="str">
        <f>'GST 지식재산권 관리현황_요약본'!L131</f>
        <v>아이퍼스</v>
      </c>
      <c r="M132" s="409"/>
      <c r="N132" s="405"/>
      <c r="O132" s="445"/>
      <c r="P132" s="445"/>
      <c r="Q132" s="446"/>
      <c r="R132" s="409"/>
      <c r="S132" s="405"/>
      <c r="T132" s="445"/>
      <c r="U132" s="445"/>
      <c r="V132" s="446"/>
      <c r="W132" s="409"/>
      <c r="X132" s="405"/>
      <c r="Y132" s="445"/>
      <c r="Z132" s="445"/>
      <c r="AA132" s="446"/>
      <c r="AB132" s="411"/>
    </row>
    <row r="133" spans="1:28" ht="20.100000000000001" customHeight="1">
      <c r="A133" s="380">
        <f>'GST 지식재산권 관리현황_요약본'!A132</f>
        <v>128</v>
      </c>
      <c r="B133" s="380" t="str">
        <f>'GST 지식재산권 관리현황_요약본'!B132</f>
        <v>특허</v>
      </c>
      <c r="C133" s="380" t="str">
        <f>'GST 지식재산권 관리현황_요약본'!C132</f>
        <v>등록</v>
      </c>
      <c r="D133" s="380" t="str">
        <f>'GST 지식재산권 관리현황_요약본'!D132</f>
        <v>국내</v>
      </c>
      <c r="E133" s="381">
        <f>'GST 지식재산권 관리현황_요약본'!E132</f>
        <v>43266</v>
      </c>
      <c r="F133" s="380" t="str">
        <f>'GST 지식재산권 관리현황_요약본'!F132</f>
        <v>10-2018-0068560</v>
      </c>
      <c r="G133" s="381">
        <f>'GST 지식재산권 관리현황_요약본'!G132</f>
        <v>43759</v>
      </c>
      <c r="H133" s="380" t="str">
        <f>'GST 지식재산권 관리현황_요약본'!H132</f>
        <v>10-2036697</v>
      </c>
      <c r="I133" s="382" t="str">
        <f>'GST 지식재산권 관리현황_요약본'!I132</f>
        <v>입자를 포함하는 유체의 흐름을 제어하기 위한 매니폴드를 포함하는 미모 시스템</v>
      </c>
      <c r="J133" s="381">
        <f>'GST 지식재산권 관리현황_요약본'!J132</f>
        <v>0</v>
      </c>
      <c r="K133" s="382" t="str">
        <f>'GST 지식재산권 관리현황_요약본'!K132</f>
        <v>최익성</v>
      </c>
      <c r="L133" s="388" t="str">
        <f>'GST 지식재산권 관리현황_요약본'!L132</f>
        <v>명문</v>
      </c>
      <c r="M133" s="392" t="s">
        <v>1629</v>
      </c>
      <c r="N133" s="386" t="s">
        <v>1630</v>
      </c>
      <c r="O133" s="435">
        <v>339100</v>
      </c>
      <c r="P133" s="435">
        <v>2250000</v>
      </c>
      <c r="Q133" s="436">
        <v>2814100</v>
      </c>
      <c r="R133" s="392"/>
      <c r="S133" s="386"/>
      <c r="T133" s="435"/>
      <c r="U133" s="435"/>
      <c r="V133" s="436"/>
      <c r="W133" s="392"/>
      <c r="X133" s="386"/>
      <c r="Y133" s="435"/>
      <c r="Z133" s="435"/>
      <c r="AA133" s="436"/>
      <c r="AB133" s="394"/>
    </row>
    <row r="134" spans="1:28" ht="20.100000000000001" customHeight="1">
      <c r="A134" s="380">
        <f>'GST 지식재산권 관리현황_요약본'!A133</f>
        <v>129</v>
      </c>
      <c r="B134" s="380" t="str">
        <f>'GST 지식재산권 관리현황_요약본'!B133</f>
        <v>특허</v>
      </c>
      <c r="C134" s="380" t="str">
        <f>'GST 지식재산권 관리현황_요약본'!C133</f>
        <v>거절</v>
      </c>
      <c r="D134" s="380" t="str">
        <f>'GST 지식재산권 관리현황_요약본'!D133</f>
        <v>국내</v>
      </c>
      <c r="E134" s="381">
        <f>'GST 지식재산권 관리현황_요약본'!E133</f>
        <v>43334</v>
      </c>
      <c r="F134" s="380" t="str">
        <f>'GST 지식재산권 관리현황_요약본'!F133</f>
        <v>10-2018-0098052</v>
      </c>
      <c r="G134" s="381">
        <f>'GST 지식재산권 관리현황_요약본'!G133</f>
        <v>0</v>
      </c>
      <c r="H134" s="380">
        <f>'GST 지식재산권 관리현황_요약본'!H133</f>
        <v>0</v>
      </c>
      <c r="I134" s="382" t="str">
        <f>'GST 지식재산권 관리현황_요약본'!I133</f>
        <v>풀브릿지 부스트 컨버터를 활용한 능동형 PFC가 적용된 컨버터 시스템</v>
      </c>
      <c r="J134" s="381">
        <f>'GST 지식재산권 관리현황_요약본'!J133</f>
        <v>0</v>
      </c>
      <c r="K134" s="382" t="str">
        <f>'GST 지식재산권 관리현황_요약본'!K133</f>
        <v>조은석, 이현진, 김기범</v>
      </c>
      <c r="L134" s="388" t="str">
        <f>'GST 지식재산권 관리현황_요약본'!L133</f>
        <v>유니스특허</v>
      </c>
      <c r="M134" s="392"/>
      <c r="N134" s="386"/>
      <c r="O134" s="435"/>
      <c r="P134" s="435"/>
      <c r="Q134" s="436"/>
      <c r="R134" s="392"/>
      <c r="S134" s="386"/>
      <c r="T134" s="435"/>
      <c r="U134" s="435"/>
      <c r="V134" s="436"/>
      <c r="W134" s="392"/>
      <c r="X134" s="386"/>
      <c r="Y134" s="435"/>
      <c r="Z134" s="435"/>
      <c r="AA134" s="436"/>
      <c r="AB134" s="394"/>
    </row>
    <row r="135" spans="1:28" ht="20.100000000000001" customHeight="1">
      <c r="A135" s="380">
        <f>'GST 지식재산권 관리현황_요약본'!A134</f>
        <v>130</v>
      </c>
      <c r="B135" s="380" t="str">
        <f>'GST 지식재산권 관리현황_요약본'!B134</f>
        <v>특허</v>
      </c>
      <c r="C135" s="380" t="str">
        <f>'GST 지식재산권 관리현황_요약본'!C134</f>
        <v>등록</v>
      </c>
      <c r="D135" s="380" t="str">
        <f>'GST 지식재산권 관리현황_요약본'!D134</f>
        <v>국내</v>
      </c>
      <c r="E135" s="381">
        <f>'GST 지식재산권 관리현황_요약본'!E134</f>
        <v>43334</v>
      </c>
      <c r="F135" s="380" t="str">
        <f>'GST 지식재산권 관리현황_요약본'!F134</f>
        <v>10-2018-0098053</v>
      </c>
      <c r="G135" s="381">
        <f>'GST 지식재산권 관리현황_요약본'!G134</f>
        <v>44090</v>
      </c>
      <c r="H135" s="380" t="str">
        <f>'GST 지식재산권 관리현황_요약본'!H134</f>
        <v>10-2158616</v>
      </c>
      <c r="I135" s="382" t="str">
        <f>'GST 지식재산권 관리현황_요약본'!I134</f>
        <v>능동형 PFC가 적용된 출력극성 가변형 벅컨버터 시스템 및 그 제어 방법</v>
      </c>
      <c r="J135" s="381">
        <f>'GST 지식재산권 관리현황_요약본'!J134</f>
        <v>0</v>
      </c>
      <c r="K135" s="382" t="str">
        <f>'GST 지식재산권 관리현황_요약본'!K134</f>
        <v>조은석, 이현진, 김기범</v>
      </c>
      <c r="L135" s="388" t="str">
        <f>'GST 지식재산권 관리현황_요약본'!L134</f>
        <v>유니스특허</v>
      </c>
      <c r="M135" s="392"/>
      <c r="N135" s="386"/>
      <c r="O135" s="435"/>
      <c r="P135" s="435"/>
      <c r="Q135" s="436"/>
      <c r="R135" s="392"/>
      <c r="S135" s="386"/>
      <c r="T135" s="435"/>
      <c r="U135" s="435"/>
      <c r="V135" s="436"/>
      <c r="W135" s="392"/>
      <c r="X135" s="386"/>
      <c r="Y135" s="435"/>
      <c r="Z135" s="435"/>
      <c r="AA135" s="436"/>
      <c r="AB135" s="394"/>
    </row>
    <row r="136" spans="1:28" ht="20.100000000000001" customHeight="1">
      <c r="A136" s="380">
        <f>'GST 지식재산권 관리현황_요약본'!A135</f>
        <v>131</v>
      </c>
      <c r="B136" s="380" t="str">
        <f>'GST 지식재산권 관리현황_요약본'!B135</f>
        <v>특허</v>
      </c>
      <c r="C136" s="380" t="str">
        <f>'GST 지식재산권 관리현황_요약본'!C135</f>
        <v>등록</v>
      </c>
      <c r="D136" s="380" t="str">
        <f>'GST 지식재산권 관리현황_요약본'!D135</f>
        <v>국내</v>
      </c>
      <c r="E136" s="381">
        <f>'GST 지식재산권 관리현황_요약본'!E135</f>
        <v>43343</v>
      </c>
      <c r="F136" s="380" t="str">
        <f>'GST 지식재산권 관리현황_요약본'!F135</f>
        <v>10-2018-0103408</v>
      </c>
      <c r="G136" s="381">
        <f>'GST 지식재산권 관리현황_요약본'!G135</f>
        <v>43902</v>
      </c>
      <c r="H136" s="380" t="str">
        <f>'GST 지식재산권 관리현황_요약본'!H135</f>
        <v>10-2090873</v>
      </c>
      <c r="I136" s="382" t="str">
        <f>'GST 지식재산권 관리현황_요약본'!I135</f>
        <v>흡착제를 이용하여 폐가스에 포함된 질소산화물을 제거하는 장치 및 방법</v>
      </c>
      <c r="J136" s="381">
        <f>'GST 지식재산권 관리현황_요약본'!J135</f>
        <v>0</v>
      </c>
      <c r="K136" s="382" t="str">
        <f>'GST 지식재산권 관리현황_요약본'!K135</f>
        <v>정종국, 오주형, 이은미, 채명기</v>
      </c>
      <c r="L136" s="388" t="str">
        <f>'GST 지식재산권 관리현황_요약본'!L135</f>
        <v>아이퍼스</v>
      </c>
      <c r="M136" s="392"/>
      <c r="N136" s="386"/>
      <c r="O136" s="435"/>
      <c r="P136" s="435"/>
      <c r="Q136" s="436"/>
      <c r="R136" s="392"/>
      <c r="S136" s="386"/>
      <c r="T136" s="435"/>
      <c r="U136" s="435"/>
      <c r="V136" s="436"/>
      <c r="W136" s="392"/>
      <c r="X136" s="386"/>
      <c r="Y136" s="435"/>
      <c r="Z136" s="435"/>
      <c r="AA136" s="436"/>
      <c r="AB136" s="394"/>
    </row>
    <row r="137" spans="1:28" ht="20.100000000000001" customHeight="1">
      <c r="A137" s="380">
        <f>'GST 지식재산권 관리현황_요약본'!A136</f>
        <v>132</v>
      </c>
      <c r="B137" s="380" t="str">
        <f>'GST 지식재산권 관리현황_요약본'!B136</f>
        <v>특허</v>
      </c>
      <c r="C137" s="380" t="str">
        <f>'GST 지식재산권 관리현황_요약본'!C136</f>
        <v>등록</v>
      </c>
      <c r="D137" s="380" t="str">
        <f>'GST 지식재산권 관리현황_요약본'!D136</f>
        <v>국내</v>
      </c>
      <c r="E137" s="381">
        <f>'GST 지식재산권 관리현황_요약본'!E136</f>
        <v>43343</v>
      </c>
      <c r="F137" s="380" t="str">
        <f>'GST 지식재산권 관리현황_요약본'!F136</f>
        <v>10-2018-0103409</v>
      </c>
      <c r="G137" s="381">
        <f>'GST 지식재산권 관리현황_요약본'!G136</f>
        <v>44165</v>
      </c>
      <c r="H137" s="380" t="str">
        <f>'GST 지식재산권 관리현황_요약본'!H136</f>
        <v>10-2187036</v>
      </c>
      <c r="I137" s="382" t="str">
        <f>'GST 지식재산권 관리현황_요약본'!I136</f>
        <v>흡착 ROTOR와 산화촉매를 이용한 모듈화 VOCs 제거 시스템 및 그 방법</v>
      </c>
      <c r="J137" s="381">
        <f>'GST 지식재산권 관리현황_요약본'!J136</f>
        <v>0</v>
      </c>
      <c r="K137" s="382" t="str">
        <f>'GST 지식재산권 관리현황_요약본'!K136</f>
        <v>정종국, 오현석, 오주형</v>
      </c>
      <c r="L137" s="388" t="str">
        <f>'GST 지식재산권 관리현황_요약본'!L136</f>
        <v>아이퍼스</v>
      </c>
      <c r="M137" s="392"/>
      <c r="N137" s="386"/>
      <c r="O137" s="435"/>
      <c r="P137" s="435"/>
      <c r="Q137" s="436"/>
      <c r="R137" s="392"/>
      <c r="S137" s="386"/>
      <c r="T137" s="435"/>
      <c r="U137" s="435"/>
      <c r="V137" s="436"/>
      <c r="W137" s="392"/>
      <c r="X137" s="386"/>
      <c r="Y137" s="435"/>
      <c r="Z137" s="435"/>
      <c r="AA137" s="436"/>
      <c r="AB137" s="394"/>
    </row>
    <row r="138" spans="1:28" ht="20.100000000000001" customHeight="1">
      <c r="A138" s="380">
        <f>'GST 지식재산권 관리현황_요약본'!A137</f>
        <v>133</v>
      </c>
      <c r="B138" s="380" t="str">
        <f>'GST 지식재산권 관리현황_요약본'!B137</f>
        <v>특허</v>
      </c>
      <c r="C138" s="380" t="str">
        <f>'GST 지식재산권 관리현황_요약본'!C137</f>
        <v>등록</v>
      </c>
      <c r="D138" s="380" t="str">
        <f>'GST 지식재산권 관리현황_요약본'!D137</f>
        <v>국내</v>
      </c>
      <c r="E138" s="381">
        <f>'GST 지식재산권 관리현황_요약본'!E137</f>
        <v>43360</v>
      </c>
      <c r="F138" s="380" t="str">
        <f>'GST 지식재산권 관리현황_요약본'!F137</f>
        <v>10-2018-0110866</v>
      </c>
      <c r="G138" s="381">
        <f>'GST 지식재산권 관리현황_요약본'!G137</f>
        <v>44119</v>
      </c>
      <c r="H138" s="380" t="str">
        <f>'GST 지식재산권 관리현황_요약본'!H137</f>
        <v>10-2168514</v>
      </c>
      <c r="I138" s="382" t="str">
        <f>'GST 지식재산권 관리현황_요약본'!I137</f>
        <v>돌입전류 방지기능을 가진 3상 전파정류장치</v>
      </c>
      <c r="J138" s="381">
        <f>'GST 지식재산권 관리현황_요약본'!J137</f>
        <v>0</v>
      </c>
      <c r="K138" s="382" t="str">
        <f>'GST 지식재산권 관리현황_요약본'!K137</f>
        <v>이현진, 조은석, 김기범</v>
      </c>
      <c r="L138" s="388" t="str">
        <f>'GST 지식재산권 관리현황_요약본'!L137</f>
        <v>유니스특허</v>
      </c>
      <c r="M138" s="392"/>
      <c r="N138" s="386"/>
      <c r="O138" s="435"/>
      <c r="P138" s="435"/>
      <c r="Q138" s="436"/>
      <c r="R138" s="392"/>
      <c r="S138" s="386"/>
      <c r="T138" s="435"/>
      <c r="U138" s="435"/>
      <c r="V138" s="436"/>
      <c r="W138" s="392"/>
      <c r="X138" s="386"/>
      <c r="Y138" s="435"/>
      <c r="Z138" s="435"/>
      <c r="AA138" s="436"/>
      <c r="AB138" s="394"/>
    </row>
    <row r="139" spans="1:28" ht="20.100000000000001" customHeight="1">
      <c r="A139" s="405">
        <f>'GST 지식재산권 관리현황_요약본'!A138</f>
        <v>134</v>
      </c>
      <c r="B139" s="405" t="str">
        <f>'GST 지식재산권 관리현황_요약본'!B138</f>
        <v>특허</v>
      </c>
      <c r="C139" s="405" t="str">
        <f>'GST 지식재산권 관리현황_요약본'!C138</f>
        <v>포기</v>
      </c>
      <c r="D139" s="405" t="str">
        <f>'GST 지식재산권 관리현황_요약본'!D138</f>
        <v>국외(PCT)</v>
      </c>
      <c r="E139" s="406">
        <f>'GST 지식재산권 관리현황_요약본'!E138</f>
        <v>43389</v>
      </c>
      <c r="F139" s="405" t="str">
        <f>'GST 지식재산권 관리현황_요약본'!F138</f>
        <v>PCT/KR2018/012204</v>
      </c>
      <c r="G139" s="406">
        <f>'GST 지식재산권 관리현황_요약본'!G138</f>
        <v>0</v>
      </c>
      <c r="H139" s="405">
        <f>'GST 지식재산권 관리현황_요약본'!H138</f>
        <v>0</v>
      </c>
      <c r="I139" s="407" t="str">
        <f>'GST 지식재산권 관리현황_요약본'!I138</f>
        <v>플라즈마 및 유전가열 촉매 기반의 유해가스 처리 시스템</v>
      </c>
      <c r="J139" s="406">
        <f>'GST 지식재산권 관리현황_요약본'!J138</f>
        <v>0</v>
      </c>
      <c r="K139" s="407" t="str">
        <f>'GST 지식재산권 관리현황_요약본'!K138</f>
        <v>정종국, 강연석, 정창구, 김영민, 이은미</v>
      </c>
      <c r="L139" s="408" t="str">
        <f>'GST 지식재산권 관리현황_요약본'!L138</f>
        <v>아이퍼스</v>
      </c>
      <c r="M139" s="409"/>
      <c r="N139" s="405"/>
      <c r="O139" s="445"/>
      <c r="P139" s="445"/>
      <c r="Q139" s="446"/>
      <c r="R139" s="413"/>
      <c r="S139" s="410"/>
      <c r="T139" s="445"/>
      <c r="U139" s="445"/>
      <c r="V139" s="446"/>
      <c r="W139" s="409"/>
      <c r="X139" s="405"/>
      <c r="Y139" s="445"/>
      <c r="Z139" s="445"/>
      <c r="AA139" s="446"/>
      <c r="AB139" s="411"/>
    </row>
    <row r="140" spans="1:28" ht="20.100000000000001" customHeight="1">
      <c r="A140" s="380">
        <f>'GST 지식재산권 관리현황_요약본'!A139</f>
        <v>135</v>
      </c>
      <c r="B140" s="380" t="str">
        <f>'GST 지식재산권 관리현황_요약본'!B139</f>
        <v>특허</v>
      </c>
      <c r="C140" s="380" t="str">
        <f>'GST 지식재산권 관리현황_요약본'!C139</f>
        <v>등록</v>
      </c>
      <c r="D140" s="380" t="str">
        <f>'GST 지식재산권 관리현황_요약본'!D139</f>
        <v>국내</v>
      </c>
      <c r="E140" s="381">
        <f>'GST 지식재산권 관리현황_요약본'!E139</f>
        <v>43468</v>
      </c>
      <c r="F140" s="380" t="str">
        <f>'GST 지식재산권 관리현황_요약본'!F139</f>
        <v>10-2019-0000653</v>
      </c>
      <c r="G140" s="381">
        <f>'GST 지식재산권 관리현황_요약본'!G139</f>
        <v>44319</v>
      </c>
      <c r="H140" s="380" t="str">
        <f>'GST 지식재산권 관리현황_요약본'!H139</f>
        <v>10-2251369</v>
      </c>
      <c r="I140" s="382" t="str">
        <f>'GST 지식재산권 관리현황_요약본'!I139</f>
        <v>플라즈마 및 유전가열 촉매 기반의 유해가스 처리 시스템</v>
      </c>
      <c r="J140" s="381">
        <f>'GST 지식재산권 관리현황_요약본'!J139</f>
        <v>0</v>
      </c>
      <c r="K140" s="382" t="str">
        <f>'GST 지식재산권 관리현황_요약본'!K139</f>
        <v>정종국, 김영민</v>
      </c>
      <c r="L140" s="388" t="str">
        <f>'GST 지식재산권 관리현황_요약본'!L139</f>
        <v>아이퍼스</v>
      </c>
      <c r="M140" s="392"/>
      <c r="N140" s="386"/>
      <c r="O140" s="435"/>
      <c r="P140" s="435"/>
      <c r="Q140" s="436"/>
      <c r="R140" s="392"/>
      <c r="S140" s="386"/>
      <c r="T140" s="435"/>
      <c r="U140" s="435"/>
      <c r="V140" s="436"/>
      <c r="W140" s="392"/>
      <c r="X140" s="386"/>
      <c r="Y140" s="435"/>
      <c r="Z140" s="435"/>
      <c r="AA140" s="436"/>
      <c r="AB140" s="394"/>
    </row>
    <row r="141" spans="1:28" ht="20.100000000000001" customHeight="1">
      <c r="A141" s="380">
        <f>'GST 지식재산권 관리현황_요약본'!A140</f>
        <v>136</v>
      </c>
      <c r="B141" s="380" t="str">
        <f>'GST 지식재산권 관리현황_요약본'!B140</f>
        <v>특허</v>
      </c>
      <c r="C141" s="380" t="str">
        <f>'GST 지식재산권 관리현황_요약본'!C140</f>
        <v>출원</v>
      </c>
      <c r="D141" s="380" t="str">
        <f>'GST 지식재산권 관리현황_요약본'!D140</f>
        <v>국외(PCT)</v>
      </c>
      <c r="E141" s="381">
        <f>'GST 지식재산권 관리현황_요약본'!E140</f>
        <v>43468</v>
      </c>
      <c r="F141" s="380" t="str">
        <f>'GST 지식재산권 관리현황_요약본'!F140</f>
        <v>PCT/KR2019/000117</v>
      </c>
      <c r="G141" s="381">
        <f>'GST 지식재산권 관리현황_요약본'!G140</f>
        <v>0</v>
      </c>
      <c r="H141" s="380">
        <f>'GST 지식재산권 관리현황_요약본'!H140</f>
        <v>0</v>
      </c>
      <c r="I141" s="382" t="str">
        <f>'GST 지식재산권 관리현황_요약본'!I140</f>
        <v>플라즈마 및 유전가열 촉매 기반의 유해가스 처리 시스템</v>
      </c>
      <c r="J141" s="381">
        <f>'GST 지식재산권 관리현황_요약본'!J140</f>
        <v>0</v>
      </c>
      <c r="K141" s="382" t="str">
        <f>'GST 지식재산권 관리현황_요약본'!K140</f>
        <v>정종국, 김영민</v>
      </c>
      <c r="L141" s="388" t="str">
        <f>'GST 지식재산권 관리현황_요약본'!L140</f>
        <v>아이퍼스</v>
      </c>
      <c r="M141" s="392"/>
      <c r="N141" s="386"/>
      <c r="O141" s="435"/>
      <c r="P141" s="435"/>
      <c r="Q141" s="436"/>
      <c r="R141" s="392"/>
      <c r="S141" s="386"/>
      <c r="T141" s="435"/>
      <c r="U141" s="435"/>
      <c r="V141" s="436"/>
      <c r="W141" s="392"/>
      <c r="X141" s="386"/>
      <c r="Y141" s="435"/>
      <c r="Z141" s="435"/>
      <c r="AA141" s="436"/>
      <c r="AB141" s="394"/>
    </row>
    <row r="142" spans="1:28" ht="20.100000000000001" customHeight="1">
      <c r="A142" s="380">
        <f>'GST 지식재산권 관리현황_요약본'!A141</f>
        <v>137</v>
      </c>
      <c r="B142" s="380" t="str">
        <f>'GST 지식재산권 관리현황_요약본'!B141</f>
        <v>특허</v>
      </c>
      <c r="C142" s="380" t="str">
        <f>'GST 지식재산권 관리현황_요약본'!C141</f>
        <v>등록</v>
      </c>
      <c r="D142" s="380" t="str">
        <f>'GST 지식재산권 관리현황_요약본'!D141</f>
        <v>국내</v>
      </c>
      <c r="E142" s="381">
        <f>'GST 지식재산권 관리현황_요약본'!E141</f>
        <v>43539</v>
      </c>
      <c r="F142" s="380" t="str">
        <f>'GST 지식재산권 관리현황_요약본'!F141</f>
        <v>10-2019-0029850</v>
      </c>
      <c r="G142" s="381">
        <f>'GST 지식재산권 관리현황_요약본'!G141</f>
        <v>43832</v>
      </c>
      <c r="H142" s="380" t="str">
        <f>'GST 지식재산권 관리현황_요약본'!H141</f>
        <v>10-2063855</v>
      </c>
      <c r="I142" s="382" t="str">
        <f>'GST 지식재산권 관리현황_요약본'!I141</f>
        <v>배관의 막힘을 방지하는 스크래퍼가 부가된 밸브</v>
      </c>
      <c r="J142" s="381">
        <f>'GST 지식재산권 관리현황_요약본'!J141</f>
        <v>0</v>
      </c>
      <c r="K142" s="382" t="str">
        <f>'GST 지식재산권 관리현황_요약본'!K141</f>
        <v>최익성, 정종국, 이상준, 김덕준</v>
      </c>
      <c r="L142" s="388" t="str">
        <f>'GST 지식재산권 관리현황_요약본'!L141</f>
        <v>명문</v>
      </c>
      <c r="M142" s="392" t="s">
        <v>1432</v>
      </c>
      <c r="N142" s="386" t="s">
        <v>1451</v>
      </c>
      <c r="O142" s="435">
        <v>441500</v>
      </c>
      <c r="P142" s="435">
        <v>1600000</v>
      </c>
      <c r="Q142" s="436">
        <f t="shared" ref="Q142:Q147" si="0">O142+(P142*1.1)</f>
        <v>2201500</v>
      </c>
      <c r="R142" s="392" t="s">
        <v>1637</v>
      </c>
      <c r="S142" s="386" t="s">
        <v>1635</v>
      </c>
      <c r="T142" s="435">
        <v>20000</v>
      </c>
      <c r="U142" s="435">
        <v>0</v>
      </c>
      <c r="V142" s="436">
        <v>20000</v>
      </c>
      <c r="W142" s="392"/>
      <c r="X142" s="386"/>
      <c r="Y142" s="435"/>
      <c r="Z142" s="435"/>
      <c r="AA142" s="436"/>
      <c r="AB142" s="393"/>
    </row>
    <row r="143" spans="1:28" ht="20.100000000000001" customHeight="1">
      <c r="A143" s="380">
        <f>'GST 지식재산권 관리현황_요약본'!A142</f>
        <v>138</v>
      </c>
      <c r="B143" s="380" t="str">
        <f>'GST 지식재산권 관리현황_요약본'!B142</f>
        <v>특허</v>
      </c>
      <c r="C143" s="380" t="str">
        <f>'GST 지식재산권 관리현황_요약본'!C142</f>
        <v>등록</v>
      </c>
      <c r="D143" s="380" t="str">
        <f>'GST 지식재산권 관리현황_요약본'!D142</f>
        <v>국내</v>
      </c>
      <c r="E143" s="381">
        <f>'GST 지식재산권 관리현황_요약본'!E142</f>
        <v>43574</v>
      </c>
      <c r="F143" s="380" t="str">
        <f>'GST 지식재산권 관리현황_요약본'!F142</f>
        <v>10-2019-0045872</v>
      </c>
      <c r="G143" s="381">
        <f>'GST 지식재산권 관리현황_요약본'!G142</f>
        <v>43859</v>
      </c>
      <c r="H143" s="380" t="str">
        <f>'GST 지식재산권 관리현황_요약본'!H142</f>
        <v>10-2073202</v>
      </c>
      <c r="I143" s="382" t="str">
        <f>'GST 지식재산권 관리현황_요약본'!I142</f>
        <v>자체 세정이 가능한 전기 집진기 방전봉 및 이를 이용한 전기 집진기 방전봉 세정 방법</v>
      </c>
      <c r="J143" s="381">
        <f>'GST 지식재산권 관리현황_요약본'!J142</f>
        <v>0</v>
      </c>
      <c r="K143" s="382" t="str">
        <f>'GST 지식재산권 관리현황_요약본'!K142</f>
        <v>최익성, 김영민, 김재환, 이상준, 김덕준</v>
      </c>
      <c r="L143" s="388" t="str">
        <f>'GST 지식재산권 관리현황_요약본'!L142</f>
        <v>명문</v>
      </c>
      <c r="M143" s="392" t="s">
        <v>1432</v>
      </c>
      <c r="N143" s="386" t="s">
        <v>1503</v>
      </c>
      <c r="O143" s="435">
        <v>388700</v>
      </c>
      <c r="P143" s="435">
        <v>1600000</v>
      </c>
      <c r="Q143" s="436">
        <f t="shared" si="0"/>
        <v>2148700</v>
      </c>
      <c r="R143" s="392"/>
      <c r="S143" s="386"/>
      <c r="T143" s="435"/>
      <c r="U143" s="435"/>
      <c r="V143" s="436"/>
      <c r="W143" s="392"/>
      <c r="X143" s="386"/>
      <c r="Y143" s="435"/>
      <c r="Z143" s="435"/>
      <c r="AA143" s="436"/>
      <c r="AB143" s="393"/>
    </row>
    <row r="144" spans="1:28" ht="45">
      <c r="A144" s="380">
        <f>'GST 지식재산권 관리현황_요약본'!A143</f>
        <v>139</v>
      </c>
      <c r="B144" s="380" t="str">
        <f>'GST 지식재산권 관리현황_요약본'!B143</f>
        <v>특허</v>
      </c>
      <c r="C144" s="380" t="str">
        <f>'GST 지식재산권 관리현황_요약본'!C143</f>
        <v>등록</v>
      </c>
      <c r="D144" s="380" t="str">
        <f>'GST 지식재산권 관리현황_요약본'!D143</f>
        <v>국내</v>
      </c>
      <c r="E144" s="381">
        <f>'GST 지식재산권 관리현황_요약본'!E143</f>
        <v>43601</v>
      </c>
      <c r="F144" s="380" t="str">
        <f>'GST 지식재산권 관리현황_요약본'!F143</f>
        <v>10-2019-0057595</v>
      </c>
      <c r="G144" s="381">
        <f>'GST 지식재산권 관리현황_요약본'!G143</f>
        <v>44330</v>
      </c>
      <c r="H144" s="380" t="str">
        <f>'GST 지식재산권 관리현황_요약본'!H143</f>
        <v>10-2254518</v>
      </c>
      <c r="I144" s="382" t="str">
        <f>'GST 지식재산권 관리현황_요약본'!I143</f>
        <v>흡착 로터, 산화촉매, 열교환기를 이용한 모듈화 VOCs 제거 시스템</v>
      </c>
      <c r="J144" s="381">
        <f>'GST 지식재산권 관리현황_요약본'!J143</f>
        <v>0</v>
      </c>
      <c r="K144" s="382" t="str">
        <f>'GST 지식재산권 관리현황_요약본'!K143</f>
        <v>정종국, 오현석, 오주형, 이용만, 김정길</v>
      </c>
      <c r="L144" s="388" t="str">
        <f>'GST 지식재산권 관리현황_요약본'!L143</f>
        <v>아이퍼스</v>
      </c>
      <c r="M144" s="392" t="s">
        <v>1432</v>
      </c>
      <c r="N144" s="386" t="s">
        <v>1534</v>
      </c>
      <c r="O144" s="435">
        <v>188700</v>
      </c>
      <c r="P144" s="435">
        <v>1200000</v>
      </c>
      <c r="Q144" s="436">
        <f t="shared" si="0"/>
        <v>1508700</v>
      </c>
      <c r="R144" s="392"/>
      <c r="S144" s="386"/>
      <c r="T144" s="435"/>
      <c r="U144" s="435"/>
      <c r="V144" s="436"/>
      <c r="W144" s="392"/>
      <c r="X144" s="386"/>
      <c r="Y144" s="435"/>
      <c r="Z144" s="435"/>
      <c r="AA144" s="436"/>
      <c r="AB144" s="393"/>
    </row>
    <row r="145" spans="1:28" ht="22.5">
      <c r="A145" s="380">
        <f>'GST 지식재산권 관리현황_요약본'!A144</f>
        <v>140</v>
      </c>
      <c r="B145" s="380" t="str">
        <f>'GST 지식재산권 관리현황_요약본'!B144</f>
        <v>특허</v>
      </c>
      <c r="C145" s="380" t="str">
        <f>'GST 지식재산권 관리현황_요약본'!C144</f>
        <v>포기</v>
      </c>
      <c r="D145" s="380" t="str">
        <f>'GST 지식재산권 관리현황_요약본'!D144</f>
        <v>국내</v>
      </c>
      <c r="E145" s="381">
        <f>'GST 지식재산권 관리현황_요약본'!E144</f>
        <v>43601</v>
      </c>
      <c r="F145" s="380" t="str">
        <f>'GST 지식재산권 관리현황_요약본'!F144</f>
        <v>10-2019-0057596</v>
      </c>
      <c r="G145" s="381">
        <f>'GST 지식재산권 관리현황_요약본'!G144</f>
        <v>0</v>
      </c>
      <c r="H145" s="380">
        <f>'GST 지식재산권 관리현황_요약본'!H144</f>
        <v>0</v>
      </c>
      <c r="I145" s="382" t="str">
        <f>'GST 지식재산권 관리현황_요약본'!I144</f>
        <v>촉매를 이용한 수소 제거 시스템</v>
      </c>
      <c r="J145" s="381">
        <f>'GST 지식재산권 관리현황_요약본'!J144</f>
        <v>0</v>
      </c>
      <c r="K145" s="382" t="str">
        <f>'GST 지식재산권 관리현황_요약본'!K144</f>
        <v>정종국, 오현석, 김재환,, 오주형</v>
      </c>
      <c r="L145" s="388" t="str">
        <f>'GST 지식재산권 관리현황_요약본'!L144</f>
        <v>아이퍼스</v>
      </c>
      <c r="M145" s="392" t="s">
        <v>1432</v>
      </c>
      <c r="N145" s="386" t="s">
        <v>1534</v>
      </c>
      <c r="O145" s="435">
        <v>188700</v>
      </c>
      <c r="P145" s="435">
        <v>1200000</v>
      </c>
      <c r="Q145" s="436">
        <f t="shared" si="0"/>
        <v>1508700</v>
      </c>
      <c r="R145" s="392"/>
      <c r="S145" s="386"/>
      <c r="T145" s="435"/>
      <c r="U145" s="435"/>
      <c r="V145" s="436"/>
      <c r="W145" s="392"/>
      <c r="X145" s="386"/>
      <c r="Y145" s="435"/>
      <c r="Z145" s="435"/>
      <c r="AA145" s="436"/>
      <c r="AB145" s="393"/>
    </row>
    <row r="146" spans="1:28" ht="33.75">
      <c r="A146" s="380">
        <f>'GST 지식재산권 관리현황_요약본'!A145</f>
        <v>141</v>
      </c>
      <c r="B146" s="380" t="str">
        <f>'GST 지식재산권 관리현황_요약본'!B145</f>
        <v>특허</v>
      </c>
      <c r="C146" s="380" t="str">
        <f>'GST 지식재산권 관리현황_요약본'!C145</f>
        <v>등록</v>
      </c>
      <c r="D146" s="380" t="str">
        <f>'GST 지식재산권 관리현황_요약본'!D145</f>
        <v>국내</v>
      </c>
      <c r="E146" s="381">
        <f>'GST 지식재산권 관리현황_요약본'!E145</f>
        <v>43601</v>
      </c>
      <c r="F146" s="380" t="str">
        <f>'GST 지식재산권 관리현황_요약본'!F145</f>
        <v>10-2019-0057266</v>
      </c>
      <c r="G146" s="381">
        <f>'GST 지식재산권 관리현황_요약본'!G145</f>
        <v>43977</v>
      </c>
      <c r="H146" s="380" t="str">
        <f>'GST 지식재산권 관리현황_요약본'!H145</f>
        <v>10-2117255</v>
      </c>
      <c r="I146" s="382" t="str">
        <f>'GST 지식재산권 관리현황_요약본'!I145</f>
        <v>폐가스 소각용 버너</v>
      </c>
      <c r="J146" s="381">
        <f>'GST 지식재산권 관리현황_요약본'!J145</f>
        <v>0</v>
      </c>
      <c r="K146" s="382" t="str">
        <f>'GST 지식재산권 관리현황_요약본'!K145</f>
        <v>임재범, Jay Jung, 이상준, 김재환, 한재식</v>
      </c>
      <c r="L146" s="388" t="str">
        <f>'GST 지식재산권 관리현황_요약본'!L145</f>
        <v>명문</v>
      </c>
      <c r="M146" s="392" t="s">
        <v>1432</v>
      </c>
      <c r="N146" s="386" t="s">
        <v>1523</v>
      </c>
      <c r="O146" s="435">
        <v>481100</v>
      </c>
      <c r="P146" s="435">
        <v>1600000</v>
      </c>
      <c r="Q146" s="436">
        <f t="shared" si="0"/>
        <v>2241100</v>
      </c>
      <c r="R146" s="392"/>
      <c r="S146" s="386"/>
      <c r="T146" s="435"/>
      <c r="U146" s="435"/>
      <c r="V146" s="436"/>
      <c r="W146" s="392"/>
      <c r="X146" s="386"/>
      <c r="Y146" s="435"/>
      <c r="Z146" s="435"/>
      <c r="AA146" s="436"/>
      <c r="AB146" s="393"/>
    </row>
    <row r="147" spans="1:28" ht="33.75">
      <c r="A147" s="380">
        <f>'GST 지식재산권 관리현황_요약본'!A146</f>
        <v>142</v>
      </c>
      <c r="B147" s="380" t="str">
        <f>'GST 지식재산권 관리현황_요약본'!B146</f>
        <v>특허</v>
      </c>
      <c r="C147" s="380" t="str">
        <f>'GST 지식재산권 관리현황_요약본'!C146</f>
        <v>등록</v>
      </c>
      <c r="D147" s="380" t="str">
        <f>'GST 지식재산권 관리현황_요약본'!D146</f>
        <v>중국</v>
      </c>
      <c r="E147" s="381">
        <f>'GST 지식재산권 관리현황_요약본'!E146</f>
        <v>43621</v>
      </c>
      <c r="F147" s="380" t="str">
        <f>'GST 지식재산권 관리현황_요약본'!F146</f>
        <v>2019-10-484514.1</v>
      </c>
      <c r="G147" s="381">
        <f>'GST 지식재산권 관리현황_요약본'!G146</f>
        <v>44299</v>
      </c>
      <c r="H147" s="380" t="str">
        <f>'GST 지식재산권 관리현황_요약본'!H146</f>
        <v>ZL201910484514.1</v>
      </c>
      <c r="I147" s="382" t="str">
        <f>'GST 지식재산권 관리현황_요약본'!I146</f>
        <v>폐가스 소각용 버너</v>
      </c>
      <c r="J147" s="381">
        <f>'GST 지식재산권 관리현황_요약본'!J146</f>
        <v>0</v>
      </c>
      <c r="K147" s="382" t="str">
        <f>'GST 지식재산권 관리현황_요약본'!K146</f>
        <v>임재범, Jay Jung, 이상준, 김재환, 한재식</v>
      </c>
      <c r="L147" s="388" t="str">
        <f>'GST 지식재산권 관리현황_요약본'!L146</f>
        <v>명문</v>
      </c>
      <c r="M147" s="396" t="s">
        <v>1576</v>
      </c>
      <c r="N147" s="386" t="s">
        <v>1523</v>
      </c>
      <c r="O147" s="435">
        <v>2473328</v>
      </c>
      <c r="P147" s="435">
        <v>1200000</v>
      </c>
      <c r="Q147" s="436">
        <f t="shared" si="0"/>
        <v>3793328</v>
      </c>
      <c r="R147" s="392" t="s">
        <v>1577</v>
      </c>
      <c r="S147" s="386" t="s">
        <v>1575</v>
      </c>
      <c r="T147" s="435">
        <v>3027144</v>
      </c>
      <c r="U147" s="435">
        <v>1200000</v>
      </c>
      <c r="V147" s="436">
        <v>4347144</v>
      </c>
      <c r="W147" s="392"/>
      <c r="X147" s="386"/>
      <c r="Y147" s="435"/>
      <c r="Z147" s="435"/>
      <c r="AA147" s="436"/>
      <c r="AB147" s="393"/>
    </row>
    <row r="148" spans="1:28" ht="33.75">
      <c r="A148" s="380">
        <f>'GST 지식재산권 관리현황_요약본'!A147</f>
        <v>143</v>
      </c>
      <c r="B148" s="380" t="str">
        <f>'GST 지식재산권 관리현황_요약본'!B147</f>
        <v>특허</v>
      </c>
      <c r="C148" s="380" t="str">
        <f>'GST 지식재산권 관리현황_요약본'!C147</f>
        <v>등록</v>
      </c>
      <c r="D148" s="380" t="str">
        <f>'GST 지식재산권 관리현황_요약본'!D147</f>
        <v>국내</v>
      </c>
      <c r="E148" s="381">
        <f>'GST 지식재산권 관리현황_요약본'!E147</f>
        <v>43648</v>
      </c>
      <c r="F148" s="380" t="str">
        <f>'GST 지식재산권 관리현황_요약본'!F147</f>
        <v>10-2019-0079265</v>
      </c>
      <c r="G148" s="381">
        <f>'GST 지식재산권 관리현황_요약본'!G147</f>
        <v>44182</v>
      </c>
      <c r="H148" s="380" t="str">
        <f>'GST 지식재산권 관리현황_요약본'!H147</f>
        <v>10-2194627</v>
      </c>
      <c r="I148" s="382" t="str">
        <f>'GST 지식재산권 관리현황_요약본'!I147</f>
        <v>하이브리드 방식의 플라즈마 점화방법 및 그 장치</v>
      </c>
      <c r="J148" s="381">
        <f>'GST 지식재산권 관리현황_요약본'!J147</f>
        <v>0</v>
      </c>
      <c r="K148" s="382" t="str">
        <f>'GST 지식재산권 관리현황_요약본'!K147</f>
        <v>조은석</v>
      </c>
      <c r="L148" s="388" t="str">
        <f>'GST 지식재산권 관리현황_요약본'!L147</f>
        <v>유니스특허</v>
      </c>
      <c r="M148" s="392" t="s">
        <v>1581</v>
      </c>
      <c r="N148" s="386" t="s">
        <v>1582</v>
      </c>
      <c r="O148" s="435">
        <v>52800</v>
      </c>
      <c r="P148" s="435">
        <v>200000</v>
      </c>
      <c r="Q148" s="436">
        <v>272800</v>
      </c>
      <c r="R148" s="392"/>
      <c r="S148" s="386"/>
      <c r="T148" s="435"/>
      <c r="U148" s="435"/>
      <c r="V148" s="436"/>
      <c r="W148" s="392"/>
      <c r="X148" s="386"/>
      <c r="Y148" s="435"/>
      <c r="Z148" s="435"/>
      <c r="AA148" s="436"/>
      <c r="AB148" s="393"/>
    </row>
    <row r="149" spans="1:28" ht="45">
      <c r="A149" s="380">
        <f>'GST 지식재산권 관리현황_요약본'!A148</f>
        <v>144</v>
      </c>
      <c r="B149" s="380" t="str">
        <f>'GST 지식재산권 관리현황_요약본'!B148</f>
        <v>특허</v>
      </c>
      <c r="C149" s="380" t="str">
        <f>'GST 지식재산권 관리현황_요약본'!C148</f>
        <v>등록</v>
      </c>
      <c r="D149" s="380" t="str">
        <f>'GST 지식재산권 관리현황_요약본'!D148</f>
        <v>국내</v>
      </c>
      <c r="E149" s="381">
        <f>'GST 지식재산권 관리현황_요약본'!E148</f>
        <v>43630</v>
      </c>
      <c r="F149" s="380" t="str">
        <f>'GST 지식재산권 관리현황_요약본'!F148</f>
        <v>10-2019-0070511</v>
      </c>
      <c r="G149" s="381">
        <f>'GST 지식재산권 관리현황_요약본'!G148</f>
        <v>43781</v>
      </c>
      <c r="H149" s="380" t="str">
        <f>'GST 지식재산권 관리현황_요약본'!H148</f>
        <v>10-2046097</v>
      </c>
      <c r="I149" s="382" t="str">
        <f>'GST 지식재산권 관리현황_요약본'!I148</f>
        <v>배기가스를 포함하는 유체의 흐름을 제어하기 위한 매니폴드</v>
      </c>
      <c r="J149" s="381">
        <f>'GST 지식재산권 관리현황_요약본'!J148</f>
        <v>0</v>
      </c>
      <c r="K149" s="382" t="str">
        <f>'GST 지식재산권 관리현황_요약본'!K148</f>
        <v>최익성, 정재윤</v>
      </c>
      <c r="L149" s="388" t="str">
        <f>'GST 지식재산권 관리현황_요약본'!L148</f>
        <v>명문</v>
      </c>
      <c r="M149" s="392" t="s">
        <v>1563</v>
      </c>
      <c r="N149" s="386" t="s">
        <v>1562</v>
      </c>
      <c r="O149" s="435">
        <v>415100</v>
      </c>
      <c r="P149" s="435">
        <v>1760000</v>
      </c>
      <c r="Q149" s="436">
        <v>2175100</v>
      </c>
      <c r="R149" s="392" t="s">
        <v>1641</v>
      </c>
      <c r="S149" s="386" t="s">
        <v>1642</v>
      </c>
      <c r="T149" s="435">
        <v>157900</v>
      </c>
      <c r="U149" s="435">
        <v>1400000</v>
      </c>
      <c r="V149" s="436">
        <v>1697900</v>
      </c>
      <c r="W149" s="392"/>
      <c r="X149" s="386"/>
      <c r="Y149" s="435"/>
      <c r="Z149" s="435"/>
      <c r="AA149" s="436"/>
      <c r="AB149" s="393"/>
    </row>
    <row r="150" spans="1:28" ht="45">
      <c r="A150" s="380">
        <f>'GST 지식재산권 관리현황_요약본'!A149</f>
        <v>145</v>
      </c>
      <c r="B150" s="380" t="str">
        <f>'GST 지식재산권 관리현황_요약본'!B149</f>
        <v>특허</v>
      </c>
      <c r="C150" s="380" t="str">
        <f>'GST 지식재산권 관리현황_요약본'!C149</f>
        <v>포기</v>
      </c>
      <c r="D150" s="380" t="str">
        <f>'GST 지식재산권 관리현황_요약본'!D149</f>
        <v>국외(PCT)</v>
      </c>
      <c r="E150" s="381">
        <f>'GST 지식재산권 관리현황_요약본'!E149</f>
        <v>43630</v>
      </c>
      <c r="F150" s="380" t="str">
        <f>'GST 지식재산권 관리현황_요약본'!F149</f>
        <v>PCT/KR2019/007188</v>
      </c>
      <c r="G150" s="381">
        <f>'GST 지식재산권 관리현황_요약본'!G149</f>
        <v>0</v>
      </c>
      <c r="H150" s="380">
        <f>'GST 지식재산권 관리현황_요약본'!H149</f>
        <v>0</v>
      </c>
      <c r="I150" s="382" t="str">
        <f>'GST 지식재산권 관리현황_요약본'!I149</f>
        <v>배기가스를 포함하는 유체의 흐름을 제어하기 위한 매니폴드</v>
      </c>
      <c r="J150" s="381">
        <f>'GST 지식재산권 관리현황_요약본'!J149</f>
        <v>0</v>
      </c>
      <c r="K150" s="382" t="str">
        <f>'GST 지식재산권 관리현황_요약본'!K149</f>
        <v>최익성, 정재윤, 김덕준</v>
      </c>
      <c r="L150" s="388" t="str">
        <f>'GST 지식재산권 관리현황_요약본'!L149</f>
        <v>명문</v>
      </c>
      <c r="M150" s="392" t="s">
        <v>1577</v>
      </c>
      <c r="N150" s="386" t="s">
        <v>1575</v>
      </c>
      <c r="O150" s="435">
        <v>1731161</v>
      </c>
      <c r="P150" s="435">
        <v>1200000</v>
      </c>
      <c r="Q150" s="436">
        <v>3051161</v>
      </c>
      <c r="R150" s="392"/>
      <c r="S150" s="386"/>
      <c r="T150" s="435"/>
      <c r="U150" s="435"/>
      <c r="V150" s="436"/>
      <c r="W150" s="392"/>
      <c r="X150" s="386"/>
      <c r="Y150" s="435"/>
      <c r="Z150" s="435"/>
      <c r="AA150" s="436"/>
      <c r="AB150" s="393"/>
    </row>
    <row r="151" spans="1:28" ht="67.5">
      <c r="A151" s="380">
        <f>'GST 지식재산권 관리현황_요약본'!A150</f>
        <v>146</v>
      </c>
      <c r="B151" s="380" t="str">
        <f>'GST 지식재산권 관리현황_요약본'!B150</f>
        <v>특허</v>
      </c>
      <c r="C151" s="380" t="str">
        <f>'GST 지식재산권 관리현황_요약본'!C150</f>
        <v>등록</v>
      </c>
      <c r="D151" s="380" t="str">
        <f>'GST 지식재산권 관리현황_요약본'!D150</f>
        <v>국내</v>
      </c>
      <c r="E151" s="381">
        <f>'GST 지식재산권 관리현황_요약본'!E150</f>
        <v>43879</v>
      </c>
      <c r="F151" s="380" t="str">
        <f>'GST 지식재산권 관리현황_요약본'!F150</f>
        <v>10-2020-0019791</v>
      </c>
      <c r="G151" s="381">
        <f>'GST 지식재산권 관리현황_요약본'!G150</f>
        <v>44455</v>
      </c>
      <c r="H151" s="380" t="str">
        <f>'GST 지식재산권 관리현황_요약본'!H150</f>
        <v>10-2020-0019791</v>
      </c>
      <c r="I151" s="382" t="str">
        <f>'GST 지식재산권 관리현황_요약본'!I150</f>
        <v>열전소자를 활용한 온도제어 시스템 및 온도제어 시스템의 선형 가변 파라미터 PID 제어 방법</v>
      </c>
      <c r="J151" s="381">
        <f>'GST 지식재산권 관리현황_요약본'!J150</f>
        <v>0</v>
      </c>
      <c r="K151" s="382" t="str">
        <f>'GST 지식재산권 관리현황_요약본'!K150</f>
        <v>조은석, 김기범, 이현진</v>
      </c>
      <c r="L151" s="388" t="str">
        <f>'GST 지식재산권 관리현황_요약본'!L150</f>
        <v>유니스특허</v>
      </c>
      <c r="M151" s="392"/>
      <c r="N151" s="386"/>
      <c r="O151" s="435"/>
      <c r="P151" s="435"/>
      <c r="Q151" s="436"/>
      <c r="R151" s="392"/>
      <c r="S151" s="386"/>
      <c r="T151" s="435"/>
      <c r="U151" s="435"/>
      <c r="V151" s="436"/>
      <c r="W151" s="392"/>
      <c r="X151" s="386"/>
      <c r="Y151" s="435"/>
      <c r="Z151" s="435"/>
      <c r="AA151" s="436"/>
      <c r="AB151" s="393"/>
    </row>
    <row r="152" spans="1:28" ht="56.25">
      <c r="A152" s="380">
        <f>'GST 지식재산권 관리현황_요약본'!A151</f>
        <v>147</v>
      </c>
      <c r="B152" s="380" t="str">
        <f>'GST 지식재산권 관리현황_요약본'!B151</f>
        <v>특허</v>
      </c>
      <c r="C152" s="380" t="str">
        <f>'GST 지식재산권 관리현황_요약본'!C151</f>
        <v>등록</v>
      </c>
      <c r="D152" s="380" t="str">
        <f>'GST 지식재산권 관리현황_요약본'!D151</f>
        <v>국내</v>
      </c>
      <c r="E152" s="381">
        <f>'GST 지식재산권 관리현황_요약본'!E151</f>
        <v>43879</v>
      </c>
      <c r="F152" s="380" t="str">
        <f>'GST 지식재산권 관리현황_요약본'!F151</f>
        <v>10-2020-0019783</v>
      </c>
      <c r="G152" s="381">
        <f>'GST 지식재산권 관리현황_요약본'!G151</f>
        <v>44651</v>
      </c>
      <c r="H152" s="380" t="str">
        <f>'GST 지식재산권 관리현황_요약본'!H151</f>
        <v>10-2379933</v>
      </c>
      <c r="I152" s="382" t="str">
        <f>'GST 지식재산권 관리현황_요약본'!I151</f>
        <v>능동 역률제어가 가능한 고승압비의 다단계 벅 부스트 PFC 컨버터 및 부스트 PFC 컨버터</v>
      </c>
      <c r="J152" s="381">
        <f>'GST 지식재산권 관리현황_요약본'!J151</f>
        <v>0</v>
      </c>
      <c r="K152" s="382" t="str">
        <f>'GST 지식재산권 관리현황_요약본'!K151</f>
        <v>조은석, 김기범, 이현진</v>
      </c>
      <c r="L152" s="388" t="str">
        <f>'GST 지식재산권 관리현황_요약본'!L151</f>
        <v>유니스특허</v>
      </c>
      <c r="M152" s="392"/>
      <c r="N152" s="386"/>
      <c r="O152" s="435"/>
      <c r="P152" s="435"/>
      <c r="Q152" s="436"/>
      <c r="R152" s="392"/>
      <c r="S152" s="386"/>
      <c r="T152" s="435"/>
      <c r="U152" s="435"/>
      <c r="V152" s="436"/>
      <c r="W152" s="392"/>
      <c r="X152" s="386"/>
      <c r="Y152" s="435"/>
      <c r="Z152" s="435"/>
      <c r="AA152" s="436"/>
      <c r="AB152" s="393"/>
    </row>
    <row r="153" spans="1:28" ht="56.25">
      <c r="A153" s="380">
        <f>'GST 지식재산권 관리현황_요약본'!A152</f>
        <v>148</v>
      </c>
      <c r="B153" s="380" t="str">
        <f>'GST 지식재산권 관리현황_요약본'!B152</f>
        <v>특허</v>
      </c>
      <c r="C153" s="380" t="str">
        <f>'GST 지식재산권 관리현황_요약본'!C152</f>
        <v>등록</v>
      </c>
      <c r="D153" s="380" t="str">
        <f>'GST 지식재산권 관리현황_요약본'!D152</f>
        <v>국내</v>
      </c>
      <c r="E153" s="381">
        <f>'GST 지식재산권 관리현황_요약본'!E152</f>
        <v>43964</v>
      </c>
      <c r="F153" s="380" t="str">
        <f>'GST 지식재산권 관리현황_요약본'!F152</f>
        <v>10-2020-0056820</v>
      </c>
      <c r="G153" s="381">
        <f>'GST 지식재산권 관리현황_요약본'!G152</f>
        <v>44651</v>
      </c>
      <c r="H153" s="380" t="str">
        <f>'GST 지식재산권 관리현황_요약본'!H152</f>
        <v>10-2379932</v>
      </c>
      <c r="I153" s="382" t="str">
        <f>'GST 지식재산권 관리현황_요약본'!I152</f>
        <v>동기식 벅 컨버터가 적용된 출력극성 가변형 전원공급장치 및 제어방법</v>
      </c>
      <c r="J153" s="381">
        <f>'GST 지식재산권 관리현황_요약본'!J152</f>
        <v>0</v>
      </c>
      <c r="K153" s="382" t="str">
        <f>'GST 지식재산권 관리현황_요약본'!K152</f>
        <v>김기범</v>
      </c>
      <c r="L153" s="388" t="str">
        <f>'GST 지식재산권 관리현황_요약본'!L152</f>
        <v>유니스특허</v>
      </c>
      <c r="M153" s="392"/>
      <c r="N153" s="386"/>
      <c r="O153" s="435"/>
      <c r="P153" s="435"/>
      <c r="Q153" s="436"/>
      <c r="R153" s="392"/>
      <c r="S153" s="386"/>
      <c r="T153" s="435"/>
      <c r="U153" s="435"/>
      <c r="V153" s="436"/>
      <c r="W153" s="392"/>
      <c r="X153" s="386"/>
      <c r="Y153" s="435"/>
      <c r="Z153" s="435"/>
      <c r="AA153" s="436"/>
      <c r="AB153" s="393"/>
    </row>
    <row r="154" spans="1:28" ht="45">
      <c r="A154" s="380">
        <f>'GST 지식재산권 관리현황_요약본'!A153</f>
        <v>149</v>
      </c>
      <c r="B154" s="380" t="str">
        <f>'GST 지식재산권 관리현황_요약본'!B153</f>
        <v>특허</v>
      </c>
      <c r="C154" s="380" t="str">
        <f>'GST 지식재산권 관리현황_요약본'!C153</f>
        <v>등록</v>
      </c>
      <c r="D154" s="380" t="str">
        <f>'GST 지식재산권 관리현황_요약본'!D153</f>
        <v>국내</v>
      </c>
      <c r="E154" s="381">
        <f>'GST 지식재산권 관리현황_요약본'!E153</f>
        <v>43900</v>
      </c>
      <c r="F154" s="380" t="str">
        <f>'GST 지식재산권 관리현황_요약본'!F153</f>
        <v>10-2020-0029654</v>
      </c>
      <c r="G154" s="381">
        <f>'GST 지식재산권 관리현황_요약본'!G153</f>
        <v>44202</v>
      </c>
      <c r="H154" s="380" t="str">
        <f>'GST 지식재산권 관리현황_요약본'!H153</f>
        <v>10-2349738</v>
      </c>
      <c r="I154" s="382" t="str">
        <f>'GST 지식재산권 관리현황_요약본'!I153</f>
        <v>니켈계 활성 촉매 제조방법</v>
      </c>
      <c r="J154" s="381">
        <f>'GST 지식재산권 관리현황_요약본'!J153</f>
        <v>0</v>
      </c>
      <c r="K154" s="382" t="str">
        <f>'GST 지식재산권 관리현황_요약본'!K153</f>
        <v>정종국, 오주형, 이상문(경기대), 김성수(경기대), 장영희(경기대)</v>
      </c>
      <c r="L154" s="388" t="str">
        <f>'GST 지식재산권 관리현황_요약본'!L153</f>
        <v>아이퍼스</v>
      </c>
      <c r="M154" s="392"/>
      <c r="N154" s="386"/>
      <c r="O154" s="435"/>
      <c r="P154" s="435"/>
      <c r="Q154" s="436"/>
      <c r="R154" s="392"/>
      <c r="S154" s="386"/>
      <c r="T154" s="435"/>
      <c r="U154" s="435"/>
      <c r="V154" s="436"/>
      <c r="W154" s="392"/>
      <c r="X154" s="386"/>
      <c r="Y154" s="435"/>
      <c r="Z154" s="435"/>
      <c r="AA154" s="436"/>
      <c r="AB154" s="393"/>
    </row>
    <row r="155" spans="1:28">
      <c r="A155" s="380"/>
      <c r="B155" s="380"/>
      <c r="C155" s="380"/>
      <c r="D155" s="380"/>
      <c r="E155" s="381"/>
      <c r="F155" s="380"/>
      <c r="G155" s="381"/>
      <c r="H155" s="380"/>
      <c r="I155" s="382"/>
      <c r="J155" s="381"/>
      <c r="K155" s="382"/>
      <c r="L155" s="388"/>
      <c r="M155" s="392"/>
      <c r="N155" s="386"/>
      <c r="O155" s="435"/>
      <c r="P155" s="435"/>
      <c r="Q155" s="436"/>
      <c r="R155" s="392"/>
      <c r="S155" s="386"/>
      <c r="T155" s="435"/>
      <c r="U155" s="435"/>
      <c r="V155" s="436"/>
      <c r="W155" s="392"/>
      <c r="X155" s="386"/>
      <c r="Y155" s="435"/>
      <c r="Z155" s="435"/>
      <c r="AA155" s="436"/>
      <c r="AB155" s="393"/>
    </row>
    <row r="156" spans="1:28">
      <c r="A156" s="380" t="e">
        <f>'GST 지식재산권 관리현황_요약본'!#REF!</f>
        <v>#REF!</v>
      </c>
      <c r="B156" s="380" t="e">
        <f>'GST 지식재산권 관리현황_요약본'!#REF!</f>
        <v>#REF!</v>
      </c>
      <c r="C156" s="380" t="e">
        <f>'GST 지식재산권 관리현황_요약본'!#REF!</f>
        <v>#REF!</v>
      </c>
      <c r="D156" s="380" t="e">
        <f>'GST 지식재산권 관리현황_요약본'!#REF!</f>
        <v>#REF!</v>
      </c>
      <c r="E156" s="381" t="e">
        <f>'GST 지식재산권 관리현황_요약본'!#REF!</f>
        <v>#REF!</v>
      </c>
      <c r="F156" s="380" t="e">
        <f>'GST 지식재산권 관리현황_요약본'!#REF!</f>
        <v>#REF!</v>
      </c>
      <c r="G156" s="381" t="e">
        <f>'GST 지식재산권 관리현황_요약본'!#REF!</f>
        <v>#REF!</v>
      </c>
      <c r="H156" s="380" t="e">
        <f>'GST 지식재산권 관리현황_요약본'!#REF!</f>
        <v>#REF!</v>
      </c>
      <c r="I156" s="382" t="e">
        <f>'GST 지식재산권 관리현황_요약본'!#REF!</f>
        <v>#REF!</v>
      </c>
      <c r="J156" s="381" t="e">
        <f>'GST 지식재산권 관리현황_요약본'!#REF!</f>
        <v>#REF!</v>
      </c>
      <c r="K156" s="382" t="e">
        <f>'GST 지식재산권 관리현황_요약본'!#REF!</f>
        <v>#REF!</v>
      </c>
      <c r="L156" s="388" t="e">
        <f>'GST 지식재산권 관리현황_요약본'!#REF!</f>
        <v>#REF!</v>
      </c>
      <c r="M156" s="392"/>
      <c r="N156" s="386"/>
      <c r="O156" s="435"/>
      <c r="P156" s="435"/>
      <c r="Q156" s="436"/>
      <c r="R156" s="392"/>
      <c r="S156" s="386"/>
      <c r="T156" s="435"/>
      <c r="U156" s="435"/>
      <c r="V156" s="436"/>
      <c r="W156" s="392"/>
      <c r="X156" s="386"/>
      <c r="Y156" s="435"/>
      <c r="Z156" s="435"/>
      <c r="AA156" s="436"/>
      <c r="AB156" s="393"/>
    </row>
  </sheetData>
  <mergeCells count="16">
    <mergeCell ref="D4:D5"/>
    <mergeCell ref="A1:C1"/>
    <mergeCell ref="A2:C2"/>
    <mergeCell ref="A4:A5"/>
    <mergeCell ref="B4:B5"/>
    <mergeCell ref="C4:C5"/>
    <mergeCell ref="J4:J5"/>
    <mergeCell ref="K4:K5"/>
    <mergeCell ref="L4:L5"/>
    <mergeCell ref="AB4:AB5"/>
    <mergeCell ref="E4:E5"/>
    <mergeCell ref="F4:F5"/>
    <mergeCell ref="G4:G5"/>
    <mergeCell ref="H4:H5"/>
    <mergeCell ref="I4:I5"/>
    <mergeCell ref="M4:AA4"/>
  </mergeCells>
  <phoneticPr fontId="6" type="noConversion"/>
  <pageMargins left="0.7" right="0.7" top="0.75" bottom="0.75" header="0.3" footer="0.3"/>
  <pageSetup paperSize="9" scale="28"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4:AU32"/>
  <sheetViews>
    <sheetView topLeftCell="B1" zoomScaleNormal="100" workbookViewId="0">
      <selection activeCell="C5" sqref="C5"/>
    </sheetView>
  </sheetViews>
  <sheetFormatPr defaultRowHeight="13.5"/>
  <cols>
    <col min="3" max="3" width="92.77734375" customWidth="1"/>
    <col min="5" max="5" width="92.77734375" customWidth="1"/>
    <col min="7" max="7" width="92.77734375" customWidth="1"/>
    <col min="9" max="9" width="92.77734375" customWidth="1"/>
    <col min="11" max="11" width="92.77734375" customWidth="1"/>
    <col min="13" max="13" width="92.77734375" customWidth="1"/>
    <col min="15" max="15" width="92.77734375" customWidth="1"/>
    <col min="17" max="17" width="92.77734375" customWidth="1"/>
    <col min="19" max="19" width="92.77734375" customWidth="1"/>
    <col min="21" max="21" width="92.77734375" customWidth="1"/>
    <col min="23" max="23" width="92.77734375" customWidth="1"/>
    <col min="25" max="25" width="92.77734375" customWidth="1"/>
    <col min="27" max="27" width="77.33203125" bestFit="1" customWidth="1"/>
    <col min="29" max="29" width="77.33203125" bestFit="1" customWidth="1"/>
    <col min="31" max="31" width="77.33203125" bestFit="1" customWidth="1"/>
    <col min="33" max="33" width="64.88671875" customWidth="1"/>
    <col min="35" max="35" width="69.5546875" bestFit="1" customWidth="1"/>
    <col min="37" max="37" width="63.5546875" bestFit="1" customWidth="1"/>
    <col min="39" max="39" width="55.88671875" bestFit="1" customWidth="1"/>
    <col min="41" max="41" width="57.6640625" bestFit="1" customWidth="1"/>
    <col min="43" max="43" width="55.88671875" bestFit="1" customWidth="1"/>
    <col min="45" max="45" width="53.77734375" bestFit="1" customWidth="1"/>
    <col min="47" max="47" width="53.77734375" bestFit="1" customWidth="1"/>
  </cols>
  <sheetData>
    <row r="4" spans="1:47" ht="14.25" thickBot="1"/>
    <row r="5" spans="1:47" ht="15" thickBot="1">
      <c r="A5" s="796" t="s">
        <v>1456</v>
      </c>
      <c r="B5" s="383" t="s">
        <v>1454</v>
      </c>
      <c r="C5" s="384" t="s">
        <v>1908</v>
      </c>
      <c r="E5" s="384" t="s">
        <v>1483</v>
      </c>
      <c r="G5" s="384" t="s">
        <v>1484</v>
      </c>
      <c r="I5" s="384" t="s">
        <v>1490</v>
      </c>
      <c r="K5" s="384" t="s">
        <v>1491</v>
      </c>
      <c r="M5" s="384" t="s">
        <v>1803</v>
      </c>
      <c r="O5" s="384" t="s">
        <v>1505</v>
      </c>
      <c r="Q5" s="384" t="s">
        <v>1504</v>
      </c>
      <c r="S5" s="384" t="s">
        <v>1506</v>
      </c>
      <c r="U5" s="384" t="s">
        <v>1541</v>
      </c>
      <c r="W5" s="384" t="s">
        <v>1543</v>
      </c>
      <c r="Y5" s="384" t="s">
        <v>1588</v>
      </c>
      <c r="AA5" s="384" t="s">
        <v>1589</v>
      </c>
      <c r="AC5" s="384" t="s">
        <v>1591</v>
      </c>
      <c r="AE5" s="384" t="s">
        <v>1592</v>
      </c>
      <c r="AG5" s="384" t="s">
        <v>1596</v>
      </c>
      <c r="AI5" s="384" t="s">
        <v>1605</v>
      </c>
      <c r="AK5" s="384" t="s">
        <v>1606</v>
      </c>
      <c r="AM5" s="384" t="s">
        <v>1609</v>
      </c>
      <c r="AO5" s="384" t="s">
        <v>1608</v>
      </c>
      <c r="AQ5" s="384" t="s">
        <v>1607</v>
      </c>
      <c r="AS5" s="384" t="s">
        <v>1607</v>
      </c>
      <c r="AU5" s="384" t="s">
        <v>1607</v>
      </c>
    </row>
    <row r="6" spans="1:47" ht="399.95" customHeight="1" thickBot="1">
      <c r="A6" s="796"/>
      <c r="B6" s="383" t="s">
        <v>1455</v>
      </c>
      <c r="C6" s="385" t="s">
        <v>1653</v>
      </c>
      <c r="E6" s="385" t="s">
        <v>1489</v>
      </c>
      <c r="G6" s="385" t="s">
        <v>1488</v>
      </c>
      <c r="I6" s="385" t="s">
        <v>1494</v>
      </c>
      <c r="K6" s="385" t="s">
        <v>1492</v>
      </c>
      <c r="M6" s="385" t="s">
        <v>1804</v>
      </c>
      <c r="O6" s="385" t="s">
        <v>1804</v>
      </c>
      <c r="Q6" s="385" t="s">
        <v>1512</v>
      </c>
      <c r="S6" s="385" t="s">
        <v>1508</v>
      </c>
      <c r="U6" s="385" t="s">
        <v>1542</v>
      </c>
      <c r="W6" s="385" t="s">
        <v>1544</v>
      </c>
      <c r="Y6" s="385" t="s">
        <v>1590</v>
      </c>
      <c r="AA6" s="385" t="s">
        <v>1593</v>
      </c>
      <c r="AC6" s="385" t="s">
        <v>1594</v>
      </c>
      <c r="AE6" s="385" t="s">
        <v>1595</v>
      </c>
      <c r="AG6" s="385" t="s">
        <v>1597</v>
      </c>
      <c r="AI6" s="385" t="s">
        <v>1610</v>
      </c>
      <c r="AK6" s="385" t="s">
        <v>1611</v>
      </c>
      <c r="AM6" s="385" t="s">
        <v>1612</v>
      </c>
      <c r="AO6" s="385" t="s">
        <v>1613</v>
      </c>
      <c r="AQ6" s="385" t="s">
        <v>1614</v>
      </c>
      <c r="AS6" s="385" t="s">
        <v>1614</v>
      </c>
      <c r="AU6" s="385" t="s">
        <v>1614</v>
      </c>
    </row>
    <row r="9" spans="1:47" ht="14.25" thickBot="1"/>
    <row r="10" spans="1:47" ht="15" thickBot="1">
      <c r="A10" s="796" t="s">
        <v>1457</v>
      </c>
      <c r="B10" s="383" t="s">
        <v>1454</v>
      </c>
      <c r="C10" s="384" t="s">
        <v>1458</v>
      </c>
      <c r="E10" s="384" t="s">
        <v>1501</v>
      </c>
      <c r="G10" s="384" t="s">
        <v>1515</v>
      </c>
      <c r="I10" s="384" t="s">
        <v>1517</v>
      </c>
      <c r="K10" s="384" t="s">
        <v>1524</v>
      </c>
      <c r="M10" s="384" t="s">
        <v>1526</v>
      </c>
      <c r="O10" s="415" t="s">
        <v>1548</v>
      </c>
      <c r="Q10" s="384" t="s">
        <v>1552</v>
      </c>
      <c r="S10" s="384" t="s">
        <v>1573</v>
      </c>
    </row>
    <row r="11" spans="1:47" ht="409.6" thickBot="1">
      <c r="A11" s="796"/>
      <c r="B11" s="383" t="s">
        <v>1455</v>
      </c>
      <c r="C11" s="385" t="s">
        <v>1459</v>
      </c>
      <c r="E11" s="385" t="s">
        <v>1502</v>
      </c>
      <c r="G11" s="416" t="s">
        <v>1516</v>
      </c>
      <c r="I11" s="416" t="s">
        <v>1518</v>
      </c>
      <c r="K11" s="416" t="s">
        <v>1525</v>
      </c>
      <c r="M11" s="416" t="s">
        <v>1535</v>
      </c>
      <c r="O11" s="416" t="s">
        <v>1549</v>
      </c>
      <c r="Q11" s="416" t="s">
        <v>1553</v>
      </c>
      <c r="S11" s="416" t="s">
        <v>1574</v>
      </c>
    </row>
    <row r="14" spans="1:47" ht="14.25" thickBot="1"/>
    <row r="15" spans="1:47" ht="15" thickBot="1">
      <c r="A15" s="796" t="s">
        <v>1462</v>
      </c>
      <c r="B15" s="383" t="s">
        <v>1454</v>
      </c>
      <c r="C15" s="384" t="s">
        <v>1460</v>
      </c>
    </row>
    <row r="16" spans="1:47" ht="409.6" thickBot="1">
      <c r="A16" s="796"/>
      <c r="B16" s="383" t="s">
        <v>1455</v>
      </c>
      <c r="C16" s="385" t="s">
        <v>1461</v>
      </c>
    </row>
    <row r="19" spans="1:5" ht="14.25" thickBot="1"/>
    <row r="20" spans="1:5" ht="15" thickBot="1">
      <c r="A20" s="794" t="s">
        <v>1463</v>
      </c>
      <c r="B20" s="383" t="s">
        <v>1454</v>
      </c>
      <c r="C20" s="385"/>
      <c r="E20" s="385" t="s">
        <v>1509</v>
      </c>
    </row>
    <row r="21" spans="1:5" ht="409.6" thickBot="1">
      <c r="A21" s="795"/>
      <c r="B21" s="383" t="s">
        <v>1455</v>
      </c>
      <c r="C21" s="385" t="s">
        <v>1464</v>
      </c>
      <c r="E21" s="385" t="s">
        <v>1510</v>
      </c>
    </row>
    <row r="24" spans="1:5" ht="14.25" thickBot="1"/>
    <row r="25" spans="1:5" ht="15" thickBot="1">
      <c r="A25" s="794" t="s">
        <v>1537</v>
      </c>
      <c r="B25" s="383" t="s">
        <v>1454</v>
      </c>
      <c r="C25" s="385" t="s">
        <v>1539</v>
      </c>
    </row>
    <row r="26" spans="1:5" ht="396.75" thickBot="1">
      <c r="A26" s="795"/>
      <c r="B26" s="383" t="s">
        <v>1455</v>
      </c>
      <c r="C26" s="385" t="s">
        <v>1652</v>
      </c>
    </row>
    <row r="27" spans="1:5" ht="14.25" thickBot="1"/>
    <row r="28" spans="1:5" ht="15" thickBot="1">
      <c r="A28" s="794" t="s">
        <v>1650</v>
      </c>
      <c r="B28" s="383" t="s">
        <v>1454</v>
      </c>
      <c r="C28" s="385" t="s">
        <v>1651</v>
      </c>
    </row>
    <row r="29" spans="1:5" ht="216.75" thickBot="1">
      <c r="A29" s="795"/>
      <c r="B29" s="383" t="s">
        <v>1455</v>
      </c>
      <c r="C29" s="385" t="s">
        <v>1654</v>
      </c>
    </row>
    <row r="30" spans="1:5" ht="14.25" thickBot="1"/>
    <row r="31" spans="1:5" ht="15.75" thickTop="1" thickBot="1">
      <c r="A31" s="794" t="s">
        <v>2070</v>
      </c>
      <c r="B31" s="490" t="s">
        <v>1454</v>
      </c>
      <c r="C31" s="492" t="s">
        <v>2071</v>
      </c>
    </row>
    <row r="32" spans="1:5" ht="409.6" thickTop="1" thickBot="1">
      <c r="A32" s="795"/>
      <c r="B32" s="490" t="s">
        <v>1455</v>
      </c>
      <c r="C32" s="491" t="s">
        <v>2069</v>
      </c>
    </row>
  </sheetData>
  <mergeCells count="7">
    <mergeCell ref="A31:A32"/>
    <mergeCell ref="A28:A29"/>
    <mergeCell ref="A5:A6"/>
    <mergeCell ref="A10:A11"/>
    <mergeCell ref="A15:A16"/>
    <mergeCell ref="A20:A21"/>
    <mergeCell ref="A25:A26"/>
  </mergeCells>
  <phoneticPr fontId="6"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AU34"/>
  <sheetViews>
    <sheetView topLeftCell="B6" zoomScaleNormal="100" workbookViewId="0">
      <selection activeCell="C23" sqref="C23"/>
    </sheetView>
  </sheetViews>
  <sheetFormatPr defaultRowHeight="13.5"/>
  <cols>
    <col min="3" max="3" width="92.77734375" customWidth="1"/>
    <col min="5" max="5" width="92.77734375" customWidth="1"/>
    <col min="7" max="7" width="92.77734375" customWidth="1"/>
    <col min="9" max="9" width="92.77734375" customWidth="1"/>
    <col min="11" max="11" width="92.77734375" customWidth="1"/>
    <col min="13" max="13" width="92.77734375" customWidth="1"/>
    <col min="15" max="15" width="92.77734375" customWidth="1"/>
    <col min="17" max="17" width="92.77734375" customWidth="1"/>
    <col min="19" max="19" width="92.77734375" customWidth="1"/>
    <col min="21" max="21" width="92.77734375" customWidth="1"/>
    <col min="23" max="23" width="92.77734375" customWidth="1"/>
    <col min="25" max="25" width="92.77734375" customWidth="1"/>
    <col min="27" max="27" width="77.33203125" bestFit="1" customWidth="1"/>
    <col min="29" max="29" width="77.33203125" bestFit="1" customWidth="1"/>
    <col min="31" max="31" width="77.33203125" bestFit="1" customWidth="1"/>
    <col min="33" max="33" width="64.88671875" customWidth="1"/>
    <col min="35" max="35" width="69.5546875" bestFit="1" customWidth="1"/>
    <col min="37" max="37" width="63.5546875" bestFit="1" customWidth="1"/>
    <col min="39" max="39" width="55.88671875" bestFit="1" customWidth="1"/>
    <col min="41" max="41" width="57.6640625" bestFit="1" customWidth="1"/>
    <col min="43" max="43" width="55.88671875" bestFit="1" customWidth="1"/>
    <col min="45" max="45" width="53.77734375" bestFit="1" customWidth="1"/>
    <col min="47" max="47" width="53.77734375" bestFit="1" customWidth="1"/>
  </cols>
  <sheetData>
    <row r="4" spans="1:47" ht="14.25" thickBot="1"/>
    <row r="5" spans="1:47" ht="15" thickBot="1">
      <c r="A5" s="796" t="s">
        <v>541</v>
      </c>
      <c r="B5" s="383" t="s">
        <v>1454</v>
      </c>
      <c r="C5" s="385" t="s">
        <v>2088</v>
      </c>
      <c r="E5" s="385" t="s">
        <v>2041</v>
      </c>
      <c r="G5" s="384" t="s">
        <v>2004</v>
      </c>
      <c r="I5" s="384" t="s">
        <v>1947</v>
      </c>
      <c r="K5" s="384" t="s">
        <v>1948</v>
      </c>
      <c r="M5" s="384" t="s">
        <v>1949</v>
      </c>
      <c r="O5" s="384" t="s">
        <v>1952</v>
      </c>
      <c r="Q5" s="384" t="s">
        <v>1954</v>
      </c>
      <c r="S5" s="384" t="s">
        <v>1956</v>
      </c>
      <c r="U5" s="384" t="s">
        <v>1958</v>
      </c>
      <c r="W5" s="384" t="s">
        <v>1921</v>
      </c>
      <c r="Y5" s="384" t="s">
        <v>1923</v>
      </c>
      <c r="AA5" s="384" t="s">
        <v>1925</v>
      </c>
      <c r="AC5" s="384" t="s">
        <v>1927</v>
      </c>
      <c r="AE5" s="447"/>
      <c r="AG5" s="447"/>
      <c r="AI5" s="447"/>
      <c r="AK5" s="447"/>
      <c r="AM5" s="447"/>
      <c r="AO5" s="447"/>
      <c r="AQ5" s="447"/>
      <c r="AS5" s="447"/>
      <c r="AU5" s="447"/>
    </row>
    <row r="6" spans="1:47" ht="399.95" customHeight="1" thickBot="1">
      <c r="A6" s="796"/>
      <c r="B6" s="383" t="s">
        <v>1455</v>
      </c>
      <c r="C6" s="385" t="s">
        <v>2089</v>
      </c>
      <c r="E6" s="385" t="s">
        <v>2042</v>
      </c>
      <c r="G6" s="385" t="s">
        <v>2083</v>
      </c>
      <c r="I6" s="385" t="s">
        <v>1946</v>
      </c>
      <c r="K6" s="385" t="s">
        <v>1951</v>
      </c>
      <c r="M6" s="385" t="s">
        <v>1950</v>
      </c>
      <c r="O6" s="385" t="s">
        <v>1953</v>
      </c>
      <c r="Q6" s="385" t="s">
        <v>1955</v>
      </c>
      <c r="S6" s="385" t="s">
        <v>1957</v>
      </c>
      <c r="U6" s="385" t="s">
        <v>1959</v>
      </c>
      <c r="W6" s="385" t="s">
        <v>1922</v>
      </c>
      <c r="Y6" s="385" t="s">
        <v>1924</v>
      </c>
      <c r="AA6" s="385" t="s">
        <v>1926</v>
      </c>
      <c r="AC6" s="385" t="s">
        <v>1928</v>
      </c>
      <c r="AE6" s="448"/>
      <c r="AG6" s="448"/>
      <c r="AI6" s="448"/>
      <c r="AK6" s="448"/>
      <c r="AM6" s="448"/>
      <c r="AO6" s="448"/>
      <c r="AQ6" s="448"/>
      <c r="AS6" s="448"/>
      <c r="AU6" s="448"/>
    </row>
    <row r="7" spans="1:47">
      <c r="E7" t="s">
        <v>1649</v>
      </c>
    </row>
    <row r="9" spans="1:47" ht="14.25" thickBot="1">
      <c r="I9" t="s">
        <v>1703</v>
      </c>
    </row>
    <row r="10" spans="1:47" ht="15" thickBot="1">
      <c r="A10" s="796" t="s">
        <v>536</v>
      </c>
      <c r="B10" s="383" t="s">
        <v>1454</v>
      </c>
      <c r="C10" s="385" t="s">
        <v>2063</v>
      </c>
      <c r="E10" s="385" t="s">
        <v>2064</v>
      </c>
      <c r="G10" s="385" t="s">
        <v>2065</v>
      </c>
      <c r="I10" s="447"/>
      <c r="K10" s="447"/>
      <c r="M10" s="447"/>
      <c r="O10" s="449"/>
      <c r="Q10" s="447"/>
      <c r="S10" s="447"/>
    </row>
    <row r="11" spans="1:47" ht="264.75" thickBot="1">
      <c r="A11" s="796"/>
      <c r="B11" s="383" t="s">
        <v>1455</v>
      </c>
      <c r="C11" s="385" t="s">
        <v>2097</v>
      </c>
      <c r="E11" s="385" t="s">
        <v>2066</v>
      </c>
      <c r="G11" s="385" t="s">
        <v>2067</v>
      </c>
      <c r="I11" s="450"/>
      <c r="K11" s="450"/>
      <c r="M11" s="450"/>
      <c r="O11" s="450"/>
      <c r="Q11" s="450"/>
      <c r="S11" s="450"/>
    </row>
    <row r="14" spans="1:47" ht="14.25" thickBot="1"/>
    <row r="15" spans="1:47" ht="15" thickBot="1">
      <c r="A15" s="796" t="s">
        <v>538</v>
      </c>
      <c r="B15" s="383" t="s">
        <v>1454</v>
      </c>
      <c r="C15" s="384" t="s">
        <v>2084</v>
      </c>
      <c r="D15" s="383" t="s">
        <v>1454</v>
      </c>
      <c r="E15" s="384" t="s">
        <v>2086</v>
      </c>
      <c r="G15" s="384" t="s">
        <v>1841</v>
      </c>
      <c r="I15" s="384" t="s">
        <v>1843</v>
      </c>
    </row>
    <row r="16" spans="1:47" ht="252.75" thickBot="1">
      <c r="A16" s="796"/>
      <c r="B16" s="383" t="s">
        <v>1455</v>
      </c>
      <c r="C16" s="385" t="s">
        <v>2085</v>
      </c>
      <c r="D16" s="383" t="s">
        <v>1767</v>
      </c>
      <c r="E16" s="385" t="s">
        <v>2087</v>
      </c>
      <c r="G16" s="385" t="s">
        <v>1842</v>
      </c>
      <c r="I16" s="385" t="s">
        <v>1844</v>
      </c>
    </row>
    <row r="17" spans="1:5">
      <c r="E17" t="s">
        <v>1734</v>
      </c>
    </row>
    <row r="19" spans="1:5" ht="14.25" thickBot="1"/>
    <row r="20" spans="1:5" ht="15" thickBot="1">
      <c r="A20" s="794" t="s">
        <v>1463</v>
      </c>
      <c r="B20" s="383" t="s">
        <v>1454</v>
      </c>
      <c r="C20" s="385" t="s">
        <v>2080</v>
      </c>
      <c r="E20" s="385" t="s">
        <v>2082</v>
      </c>
    </row>
    <row r="21" spans="1:5" ht="276.75" thickBot="1">
      <c r="A21" s="795"/>
      <c r="B21" s="383" t="s">
        <v>1455</v>
      </c>
      <c r="C21" s="385" t="s">
        <v>2098</v>
      </c>
      <c r="E21" s="385" t="s">
        <v>2081</v>
      </c>
    </row>
    <row r="24" spans="1:5" ht="14.25" thickBot="1"/>
    <row r="25" spans="1:5" ht="15" thickBot="1">
      <c r="A25" s="794" t="s">
        <v>1537</v>
      </c>
      <c r="B25" s="383" t="s">
        <v>1454</v>
      </c>
      <c r="C25" s="385" t="s">
        <v>1539</v>
      </c>
    </row>
    <row r="26" spans="1:5" ht="396.75" thickBot="1">
      <c r="A26" s="795"/>
      <c r="B26" s="383" t="s">
        <v>1455</v>
      </c>
      <c r="C26" s="385" t="s">
        <v>1540</v>
      </c>
    </row>
    <row r="29" spans="1:5" ht="14.25" thickBot="1"/>
    <row r="30" spans="1:5" ht="15" thickBot="1">
      <c r="A30" s="796" t="s">
        <v>1920</v>
      </c>
      <c r="B30" s="383" t="s">
        <v>1454</v>
      </c>
      <c r="C30" s="384" t="s">
        <v>1944</v>
      </c>
    </row>
    <row r="31" spans="1:5" ht="276.75" thickBot="1">
      <c r="A31" s="796"/>
      <c r="B31" s="383" t="s">
        <v>1455</v>
      </c>
      <c r="C31" s="385" t="s">
        <v>1945</v>
      </c>
    </row>
    <row r="32" spans="1:5" ht="14.25" thickBot="1"/>
    <row r="33" spans="1:5" ht="15.75" thickTop="1" thickBot="1">
      <c r="A33" s="794" t="s">
        <v>2073</v>
      </c>
      <c r="B33" s="490" t="s">
        <v>1454</v>
      </c>
      <c r="C33" s="492" t="s">
        <v>2072</v>
      </c>
      <c r="E33" s="492" t="s">
        <v>2075</v>
      </c>
    </row>
    <row r="34" spans="1:5" ht="409.6" thickTop="1" thickBot="1">
      <c r="A34" s="795"/>
      <c r="B34" s="490" t="s">
        <v>1455</v>
      </c>
      <c r="C34" s="491" t="s">
        <v>2069</v>
      </c>
      <c r="E34" s="491" t="s">
        <v>2074</v>
      </c>
    </row>
  </sheetData>
  <mergeCells count="7">
    <mergeCell ref="A33:A34"/>
    <mergeCell ref="A30:A31"/>
    <mergeCell ref="A5:A6"/>
    <mergeCell ref="A10:A11"/>
    <mergeCell ref="A15:A16"/>
    <mergeCell ref="A20:A21"/>
    <mergeCell ref="A25:A26"/>
  </mergeCells>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I38"/>
  <sheetViews>
    <sheetView view="pageBreakPreview" topLeftCell="D1" zoomScale="85" zoomScaleSheetLayoutView="85" workbookViewId="0">
      <selection activeCell="D36" sqref="D36"/>
    </sheetView>
  </sheetViews>
  <sheetFormatPr defaultColWidth="8.88671875" defaultRowHeight="16.5"/>
  <cols>
    <col min="1" max="1" width="3.6640625" style="170" customWidth="1"/>
    <col min="2" max="2" width="4" style="170" bestFit="1" customWidth="1"/>
    <col min="3" max="3" width="24.77734375" style="170" bestFit="1" customWidth="1"/>
    <col min="4" max="4" width="105.88671875" style="170" customWidth="1"/>
    <col min="5" max="5" width="36.109375" style="170" bestFit="1" customWidth="1"/>
    <col min="6" max="6" width="2.6640625" style="170" customWidth="1"/>
    <col min="7" max="7" width="16" style="170" bestFit="1" customWidth="1"/>
    <col min="8" max="8" width="19.77734375" style="170" bestFit="1" customWidth="1"/>
    <col min="9" max="9" width="46.21875" style="170" bestFit="1" customWidth="1"/>
    <col min="10" max="16384" width="8.88671875" style="170"/>
  </cols>
  <sheetData>
    <row r="2" spans="2:9" ht="20.25">
      <c r="B2" s="691" t="s">
        <v>496</v>
      </c>
      <c r="C2" s="691"/>
      <c r="D2" s="691"/>
      <c r="E2" s="691"/>
      <c r="G2" s="191" t="s">
        <v>480</v>
      </c>
    </row>
    <row r="3" spans="2:9" ht="17.25" thickBot="1"/>
    <row r="4" spans="2:9" ht="20.100000000000001" customHeight="1" thickBot="1">
      <c r="B4" s="174"/>
      <c r="C4" s="167" t="s">
        <v>481</v>
      </c>
      <c r="D4" s="167" t="s">
        <v>482</v>
      </c>
      <c r="E4" s="175" t="s">
        <v>483</v>
      </c>
      <c r="G4" s="174" t="s">
        <v>381</v>
      </c>
      <c r="H4" s="187" t="s">
        <v>497</v>
      </c>
      <c r="I4" s="175" t="s">
        <v>382</v>
      </c>
    </row>
    <row r="5" spans="2:9" ht="20.100000000000001" customHeight="1">
      <c r="B5" s="173">
        <v>1</v>
      </c>
      <c r="C5" s="176" t="s">
        <v>371</v>
      </c>
      <c r="D5" s="179" t="s">
        <v>504</v>
      </c>
      <c r="E5" s="182"/>
      <c r="G5" s="186" t="s">
        <v>400</v>
      </c>
      <c r="H5" s="176" t="s">
        <v>418</v>
      </c>
      <c r="I5" s="188" t="s">
        <v>383</v>
      </c>
    </row>
    <row r="6" spans="2:9" ht="20.100000000000001" customHeight="1">
      <c r="B6" s="173">
        <v>2</v>
      </c>
      <c r="C6" s="177" t="s">
        <v>473</v>
      </c>
      <c r="D6" s="180" t="s">
        <v>474</v>
      </c>
      <c r="E6" s="183"/>
      <c r="G6" s="184" t="s">
        <v>401</v>
      </c>
      <c r="H6" s="177" t="s">
        <v>419</v>
      </c>
      <c r="I6" s="189" t="s">
        <v>384</v>
      </c>
    </row>
    <row r="7" spans="2:9" ht="20.100000000000001" customHeight="1">
      <c r="B7" s="173">
        <v>3</v>
      </c>
      <c r="C7" s="177" t="s">
        <v>475</v>
      </c>
      <c r="D7" s="180" t="s">
        <v>476</v>
      </c>
      <c r="E7" s="183"/>
      <c r="G7" s="184" t="s">
        <v>402</v>
      </c>
      <c r="H7" s="204" t="s">
        <v>487</v>
      </c>
      <c r="I7" s="189" t="s">
        <v>385</v>
      </c>
    </row>
    <row r="8" spans="2:9" ht="20.100000000000001" customHeight="1">
      <c r="B8" s="173">
        <v>4</v>
      </c>
      <c r="C8" s="198" t="s">
        <v>370</v>
      </c>
      <c r="D8" s="180" t="s">
        <v>511</v>
      </c>
      <c r="E8" s="183"/>
      <c r="G8" s="184" t="s">
        <v>403</v>
      </c>
      <c r="H8" s="204" t="s">
        <v>487</v>
      </c>
      <c r="I8" s="189" t="s">
        <v>386</v>
      </c>
    </row>
    <row r="9" spans="2:9" ht="20.100000000000001" customHeight="1">
      <c r="B9" s="173">
        <v>5</v>
      </c>
      <c r="C9" s="177" t="s">
        <v>477</v>
      </c>
      <c r="D9" s="180" t="s">
        <v>478</v>
      </c>
      <c r="E9" s="183"/>
      <c r="G9" s="184" t="s">
        <v>404</v>
      </c>
      <c r="H9" s="204" t="s">
        <v>488</v>
      </c>
      <c r="I9" s="189" t="s">
        <v>387</v>
      </c>
    </row>
    <row r="10" spans="2:9" ht="20.100000000000001" customHeight="1">
      <c r="B10" s="173">
        <v>6</v>
      </c>
      <c r="C10" s="177" t="s">
        <v>372</v>
      </c>
      <c r="D10" s="180" t="s">
        <v>479</v>
      </c>
      <c r="E10" s="183" t="s">
        <v>423</v>
      </c>
      <c r="G10" s="184" t="s">
        <v>405</v>
      </c>
      <c r="H10" s="177" t="s">
        <v>420</v>
      </c>
      <c r="I10" s="189" t="s">
        <v>388</v>
      </c>
    </row>
    <row r="11" spans="2:9" ht="20.100000000000001" customHeight="1">
      <c r="B11" s="173">
        <v>7</v>
      </c>
      <c r="C11" s="177" t="s">
        <v>518</v>
      </c>
      <c r="D11" s="180" t="s">
        <v>520</v>
      </c>
      <c r="E11" s="206"/>
      <c r="G11" s="184" t="s">
        <v>406</v>
      </c>
      <c r="H11" s="177" t="s">
        <v>421</v>
      </c>
      <c r="I11" s="189" t="s">
        <v>489</v>
      </c>
    </row>
    <row r="12" spans="2:9" ht="20.100000000000001" customHeight="1">
      <c r="B12" s="173">
        <v>8</v>
      </c>
      <c r="C12" s="177" t="s">
        <v>427</v>
      </c>
      <c r="D12" s="180" t="s">
        <v>428</v>
      </c>
      <c r="E12" s="183"/>
      <c r="G12" s="184" t="s">
        <v>407</v>
      </c>
      <c r="H12" s="177" t="s">
        <v>424</v>
      </c>
      <c r="I12" s="189" t="s">
        <v>389</v>
      </c>
    </row>
    <row r="13" spans="2:9" ht="20.100000000000001" customHeight="1">
      <c r="B13" s="173">
        <v>9</v>
      </c>
      <c r="C13" s="177" t="s">
        <v>373</v>
      </c>
      <c r="D13" s="180" t="s">
        <v>429</v>
      </c>
      <c r="E13" s="183" t="s">
        <v>430</v>
      </c>
      <c r="G13" s="184" t="s">
        <v>408</v>
      </c>
      <c r="H13" s="177" t="s">
        <v>425</v>
      </c>
      <c r="I13" s="189" t="s">
        <v>390</v>
      </c>
    </row>
    <row r="14" spans="2:9" ht="20.100000000000001" customHeight="1">
      <c r="B14" s="173">
        <v>10</v>
      </c>
      <c r="C14" s="177" t="s">
        <v>431</v>
      </c>
      <c r="D14" s="180" t="s">
        <v>432</v>
      </c>
      <c r="E14" s="183"/>
      <c r="G14" s="184" t="s">
        <v>409</v>
      </c>
      <c r="H14" s="177" t="s">
        <v>426</v>
      </c>
      <c r="I14" s="189" t="s">
        <v>391</v>
      </c>
    </row>
    <row r="15" spans="2:9" ht="20.100000000000001" customHeight="1">
      <c r="B15" s="173">
        <v>11</v>
      </c>
      <c r="C15" s="177" t="s">
        <v>519</v>
      </c>
      <c r="D15" s="180" t="s">
        <v>435</v>
      </c>
      <c r="E15" s="692" t="s">
        <v>436</v>
      </c>
      <c r="G15" s="184" t="s">
        <v>410</v>
      </c>
      <c r="H15" s="204" t="s">
        <v>506</v>
      </c>
      <c r="I15" s="189" t="s">
        <v>392</v>
      </c>
    </row>
    <row r="16" spans="2:9" ht="20.100000000000001" customHeight="1">
      <c r="B16" s="173">
        <v>12</v>
      </c>
      <c r="C16" s="177" t="s">
        <v>515</v>
      </c>
      <c r="D16" s="180" t="s">
        <v>435</v>
      </c>
      <c r="E16" s="693"/>
      <c r="G16" s="184" t="s">
        <v>411</v>
      </c>
      <c r="H16" s="204" t="s">
        <v>507</v>
      </c>
      <c r="I16" s="189" t="s">
        <v>393</v>
      </c>
    </row>
    <row r="17" spans="2:9" ht="20.100000000000001" customHeight="1">
      <c r="B17" s="173">
        <v>13</v>
      </c>
      <c r="C17" s="177" t="s">
        <v>516</v>
      </c>
      <c r="D17" s="180" t="s">
        <v>435</v>
      </c>
      <c r="E17" s="693"/>
      <c r="G17" s="184" t="s">
        <v>412</v>
      </c>
      <c r="H17" s="204" t="s">
        <v>508</v>
      </c>
      <c r="I17" s="189" t="s">
        <v>394</v>
      </c>
    </row>
    <row r="18" spans="2:9" ht="20.100000000000001" customHeight="1">
      <c r="B18" s="173">
        <v>14</v>
      </c>
      <c r="C18" s="177" t="s">
        <v>517</v>
      </c>
      <c r="D18" s="180" t="s">
        <v>435</v>
      </c>
      <c r="E18" s="701"/>
      <c r="G18" s="184" t="s">
        <v>413</v>
      </c>
      <c r="H18" s="177" t="s">
        <v>433</v>
      </c>
      <c r="I18" s="189" t="s">
        <v>395</v>
      </c>
    </row>
    <row r="19" spans="2:9" ht="20.100000000000001" customHeight="1">
      <c r="B19" s="173">
        <v>15</v>
      </c>
      <c r="C19" s="177" t="s">
        <v>439</v>
      </c>
      <c r="D19" s="180" t="s">
        <v>440</v>
      </c>
      <c r="E19" s="183"/>
      <c r="G19" s="184" t="s">
        <v>414</v>
      </c>
      <c r="H19" s="177" t="s">
        <v>434</v>
      </c>
      <c r="I19" s="189" t="s">
        <v>396</v>
      </c>
    </row>
    <row r="20" spans="2:9" ht="20.100000000000001" customHeight="1">
      <c r="B20" s="173">
        <v>16</v>
      </c>
      <c r="C20" s="177" t="s">
        <v>441</v>
      </c>
      <c r="D20" s="180" t="s">
        <v>442</v>
      </c>
      <c r="E20" s="183"/>
      <c r="G20" s="184" t="s">
        <v>415</v>
      </c>
      <c r="H20" s="177" t="s">
        <v>437</v>
      </c>
      <c r="I20" s="189" t="s">
        <v>397</v>
      </c>
    </row>
    <row r="21" spans="2:9" ht="20.100000000000001" customHeight="1">
      <c r="B21" s="173">
        <v>17</v>
      </c>
      <c r="C21" s="177" t="s">
        <v>444</v>
      </c>
      <c r="D21" s="180" t="s">
        <v>445</v>
      </c>
      <c r="E21" s="183"/>
      <c r="G21" s="184" t="s">
        <v>416</v>
      </c>
      <c r="H21" s="177" t="s">
        <v>438</v>
      </c>
      <c r="I21" s="189" t="s">
        <v>490</v>
      </c>
    </row>
    <row r="22" spans="2:9" ht="20.100000000000001" customHeight="1">
      <c r="B22" s="173">
        <v>18</v>
      </c>
      <c r="C22" s="177" t="s">
        <v>446</v>
      </c>
      <c r="D22" s="180" t="s">
        <v>447</v>
      </c>
      <c r="E22" s="183"/>
      <c r="G22" s="184" t="s">
        <v>417</v>
      </c>
      <c r="H22" s="177" t="s">
        <v>443</v>
      </c>
      <c r="I22" s="189" t="s">
        <v>491</v>
      </c>
    </row>
    <row r="23" spans="2:9" ht="20.100000000000001" customHeight="1" thickBot="1">
      <c r="B23" s="173">
        <v>19</v>
      </c>
      <c r="C23" s="177" t="s">
        <v>448</v>
      </c>
      <c r="D23" s="180" t="s">
        <v>449</v>
      </c>
      <c r="E23" s="183"/>
      <c r="G23" s="185" t="s">
        <v>398</v>
      </c>
      <c r="H23" s="178"/>
      <c r="I23" s="190" t="s">
        <v>399</v>
      </c>
    </row>
    <row r="24" spans="2:9" ht="20.100000000000001" customHeight="1">
      <c r="B24" s="173">
        <v>20</v>
      </c>
      <c r="C24" s="177" t="s">
        <v>450</v>
      </c>
      <c r="D24" s="180" t="s">
        <v>451</v>
      </c>
      <c r="E24" s="183"/>
    </row>
    <row r="25" spans="2:9" ht="20.100000000000001" customHeight="1">
      <c r="B25" s="173">
        <v>21</v>
      </c>
      <c r="C25" s="177" t="s">
        <v>452</v>
      </c>
      <c r="D25" s="180" t="s">
        <v>453</v>
      </c>
      <c r="E25" s="692" t="s">
        <v>505</v>
      </c>
      <c r="G25" s="192" t="s">
        <v>492</v>
      </c>
    </row>
    <row r="26" spans="2:9" ht="20.100000000000001" customHeight="1" thickBot="1">
      <c r="B26" s="173">
        <v>22</v>
      </c>
      <c r="C26" s="177" t="s">
        <v>454</v>
      </c>
      <c r="D26" s="180" t="s">
        <v>455</v>
      </c>
      <c r="E26" s="693"/>
    </row>
    <row r="27" spans="2:9" ht="20.100000000000001" customHeight="1">
      <c r="B27" s="173">
        <v>23</v>
      </c>
      <c r="C27" s="177" t="s">
        <v>458</v>
      </c>
      <c r="D27" s="180" t="s">
        <v>459</v>
      </c>
      <c r="E27" s="693"/>
      <c r="G27" s="194" t="s">
        <v>456</v>
      </c>
      <c r="H27" s="172" t="s">
        <v>514</v>
      </c>
      <c r="I27" s="193" t="s">
        <v>457</v>
      </c>
    </row>
    <row r="28" spans="2:9" ht="20.100000000000001" customHeight="1" thickBot="1">
      <c r="B28" s="171">
        <v>24</v>
      </c>
      <c r="C28" s="178" t="s">
        <v>462</v>
      </c>
      <c r="D28" s="181" t="s">
        <v>463</v>
      </c>
      <c r="E28" s="694"/>
      <c r="G28" s="195" t="s">
        <v>460</v>
      </c>
      <c r="H28" s="184" t="s">
        <v>513</v>
      </c>
      <c r="I28" s="189" t="s">
        <v>461</v>
      </c>
    </row>
    <row r="29" spans="2:9" ht="20.100000000000001" customHeight="1" thickBot="1">
      <c r="G29" s="196" t="s">
        <v>464</v>
      </c>
      <c r="H29" s="185" t="s">
        <v>465</v>
      </c>
      <c r="I29" s="190"/>
    </row>
    <row r="30" spans="2:9" ht="20.100000000000001" customHeight="1">
      <c r="C30" s="170" t="s">
        <v>498</v>
      </c>
    </row>
    <row r="31" spans="2:9" ht="20.100000000000001" customHeight="1">
      <c r="C31" s="170" t="s">
        <v>512</v>
      </c>
      <c r="G31" s="191" t="s">
        <v>493</v>
      </c>
    </row>
    <row r="32" spans="2:9" ht="20.100000000000001" customHeight="1" thickBot="1"/>
    <row r="33" spans="7:9" ht="20.100000000000001" customHeight="1" thickBot="1">
      <c r="G33" s="197" t="s">
        <v>494</v>
      </c>
      <c r="H33" s="695" t="s">
        <v>495</v>
      </c>
      <c r="I33" s="696"/>
    </row>
    <row r="34" spans="7:9" ht="20.100000000000001" customHeight="1">
      <c r="G34" s="186" t="s">
        <v>466</v>
      </c>
      <c r="H34" s="697" t="s">
        <v>467</v>
      </c>
      <c r="I34" s="698"/>
    </row>
    <row r="35" spans="7:9" ht="20.100000000000001" customHeight="1">
      <c r="G35" s="184" t="s">
        <v>468</v>
      </c>
      <c r="H35" s="699" t="s">
        <v>469</v>
      </c>
      <c r="I35" s="700"/>
    </row>
    <row r="36" spans="7:9" ht="20.100000000000001" customHeight="1">
      <c r="G36" s="184" t="s">
        <v>470</v>
      </c>
      <c r="H36" s="699" t="s">
        <v>471</v>
      </c>
      <c r="I36" s="700"/>
    </row>
    <row r="37" spans="7:9" ht="20.100000000000001" customHeight="1" thickBot="1">
      <c r="G37" s="185" t="s">
        <v>472</v>
      </c>
      <c r="H37" s="689" t="s">
        <v>499</v>
      </c>
      <c r="I37" s="690"/>
    </row>
    <row r="38" spans="7:9" ht="20.100000000000001" customHeight="1"/>
  </sheetData>
  <mergeCells count="8">
    <mergeCell ref="H37:I37"/>
    <mergeCell ref="B2:E2"/>
    <mergeCell ref="E25:E28"/>
    <mergeCell ref="H33:I33"/>
    <mergeCell ref="H34:I34"/>
    <mergeCell ref="H35:I35"/>
    <mergeCell ref="H36:I36"/>
    <mergeCell ref="E15:E18"/>
  </mergeCells>
  <phoneticPr fontId="6" type="noConversion"/>
  <pageMargins left="0.7" right="0.7" top="0.75" bottom="0.75" header="0.3" footer="0.3"/>
  <pageSetup paperSize="8" scale="6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84"/>
  <sheetViews>
    <sheetView topLeftCell="E1" zoomScale="85" zoomScaleNormal="85" workbookViewId="0">
      <pane ySplit="4" topLeftCell="A5" activePane="bottomLeft" state="frozen"/>
      <selection pane="bottomLeft" activeCell="H175" sqref="H175"/>
    </sheetView>
  </sheetViews>
  <sheetFormatPr defaultRowHeight="20.100000000000001" customHeight="1"/>
  <cols>
    <col min="1" max="1" width="4.88671875" customWidth="1"/>
    <col min="3" max="3" width="13.44140625" bestFit="1" customWidth="1"/>
    <col min="5" max="5" width="11.5546875" bestFit="1" customWidth="1"/>
    <col min="6" max="6" width="18.88671875" bestFit="1" customWidth="1"/>
    <col min="7" max="7" width="11.44140625" bestFit="1" customWidth="1"/>
    <col min="8" max="8" width="11.5546875" bestFit="1" customWidth="1"/>
    <col min="9" max="9" width="87.33203125" bestFit="1" customWidth="1"/>
    <col min="10" max="10" width="11.44140625" bestFit="1" customWidth="1"/>
    <col min="11" max="11" width="61.77734375" bestFit="1" customWidth="1"/>
    <col min="12" max="12" width="11.44140625" bestFit="1" customWidth="1"/>
    <col min="13" max="13" width="46.88671875" bestFit="1" customWidth="1"/>
  </cols>
  <sheetData>
    <row r="1" spans="1:13" ht="20.100000000000001" customHeight="1">
      <c r="A1" s="702"/>
      <c r="B1" s="702"/>
      <c r="C1" s="702"/>
      <c r="D1" s="5"/>
      <c r="E1" s="5"/>
      <c r="F1" s="5"/>
      <c r="G1" s="5"/>
      <c r="H1" s="5"/>
      <c r="I1" s="5"/>
      <c r="J1" s="5"/>
      <c r="K1" s="5"/>
      <c r="L1" s="5"/>
    </row>
    <row r="2" spans="1:13" ht="26.25">
      <c r="A2" s="684"/>
      <c r="B2" s="684"/>
      <c r="C2" s="684"/>
      <c r="D2" s="1"/>
      <c r="E2" s="1"/>
      <c r="F2" s="2"/>
      <c r="G2" s="2"/>
      <c r="H2" s="2"/>
      <c r="I2" s="2" t="s">
        <v>290</v>
      </c>
      <c r="J2" s="2"/>
      <c r="K2" s="2"/>
    </row>
    <row r="3" spans="1:13" ht="20.100000000000001" customHeight="1" thickBot="1"/>
    <row r="4" spans="1:13" ht="20.100000000000001" customHeight="1">
      <c r="A4" s="307" t="s">
        <v>484</v>
      </c>
      <c r="B4" s="308" t="s">
        <v>485</v>
      </c>
      <c r="C4" s="308" t="s">
        <v>486</v>
      </c>
      <c r="D4" s="308" t="s">
        <v>501</v>
      </c>
      <c r="E4" s="308" t="s">
        <v>374</v>
      </c>
      <c r="F4" s="308" t="s">
        <v>375</v>
      </c>
      <c r="G4" s="308" t="s">
        <v>376</v>
      </c>
      <c r="H4" s="308" t="s">
        <v>377</v>
      </c>
      <c r="I4" s="308" t="s">
        <v>502</v>
      </c>
      <c r="J4" s="308" t="s">
        <v>378</v>
      </c>
      <c r="K4" s="308" t="s">
        <v>379</v>
      </c>
      <c r="L4" s="308" t="s">
        <v>503</v>
      </c>
      <c r="M4" s="309" t="s">
        <v>483</v>
      </c>
    </row>
    <row r="5" spans="1:13" ht="20.100000000000001" customHeight="1">
      <c r="A5" s="310">
        <f>'GST 지식재산권 현황_최신'!B6</f>
        <v>1</v>
      </c>
      <c r="B5" s="311" t="str">
        <f>'GST 지식재산권 현황_최신'!C6</f>
        <v>특허</v>
      </c>
      <c r="C5" s="311" t="str">
        <f>'GST 지식재산권 현황_최신'!D6</f>
        <v>포기</v>
      </c>
      <c r="D5" s="311" t="str">
        <f>'GST 지식재산권 현황_최신'!E6</f>
        <v>국내</v>
      </c>
      <c r="E5" s="312">
        <f>'GST 지식재산권 현황_최신'!F6</f>
        <v>37418</v>
      </c>
      <c r="F5" s="311" t="str">
        <f>'GST 지식재산권 현황_최신'!G6</f>
        <v>2002-0032654</v>
      </c>
      <c r="G5" s="312">
        <f>'GST 지식재산권 현황_최신'!I6</f>
        <v>38433</v>
      </c>
      <c r="H5" s="311" t="str">
        <f>'GST 지식재산권 현황_최신'!J6</f>
        <v>10-0479935</v>
      </c>
      <c r="I5" s="313" t="str">
        <f>'GST 지식재산권 현황_최신'!M6</f>
        <v>이중 진공배관 및 그 제조방법</v>
      </c>
      <c r="J5" s="312">
        <f>'GST 지식재산권 현황_최신'!Q6</f>
        <v>44723</v>
      </c>
      <c r="K5" s="311" t="str">
        <f>'GST 지식재산권 현황_최신'!R6</f>
        <v>김 덕 준</v>
      </c>
      <c r="L5" s="311" t="str">
        <f>'GST 지식재산권 현황_최신'!S6</f>
        <v>유니스특허</v>
      </c>
      <c r="M5" s="314">
        <f>'GST 지식재산권 현황_최신'!U6</f>
        <v>0</v>
      </c>
    </row>
    <row r="6" spans="1:13" ht="20.100000000000001" customHeight="1">
      <c r="A6" s="310">
        <f>'GST 지식재산권 현황_최신'!B7</f>
        <v>2</v>
      </c>
      <c r="B6" s="311" t="str">
        <f>'GST 지식재산권 현황_최신'!C7</f>
        <v>실용신안</v>
      </c>
      <c r="C6" s="311" t="str">
        <f>'GST 지식재산권 현황_최신'!D7</f>
        <v>포기</v>
      </c>
      <c r="D6" s="311" t="str">
        <f>'GST 지식재산권 현황_최신'!E7</f>
        <v>국내</v>
      </c>
      <c r="E6" s="312">
        <f>'GST 지식재산권 현황_최신'!F7</f>
        <v>37931</v>
      </c>
      <c r="F6" s="311" t="str">
        <f>'GST 지식재산권 현황_최신'!G7</f>
        <v>2003-0034801</v>
      </c>
      <c r="G6" s="312">
        <f>'GST 지식재산권 현황_최신'!I7</f>
        <v>38020</v>
      </c>
      <c r="H6" s="311" t="str">
        <f>'GST 지식재산권 현황_최신'!J7</f>
        <v>20-0341827</v>
      </c>
      <c r="I6" s="313" t="str">
        <f>'GST 지식재산권 현황_최신'!M7</f>
        <v>반도체 제조 설비의 온도 제어 대응속도 개선 구조</v>
      </c>
      <c r="J6" s="312">
        <f>'GST 지식재산권 현황_최신'!Q7</f>
        <v>0</v>
      </c>
      <c r="K6" s="311">
        <f>'GST 지식재산권 현황_최신'!R7</f>
        <v>0</v>
      </c>
      <c r="L6" s="311" t="str">
        <f>'GST 지식재산권 현황_최신'!S7</f>
        <v>유니스특허</v>
      </c>
      <c r="M6" s="314" t="str">
        <f>'GST 지식재산권 현황_최신'!U7</f>
        <v>주식회사 아이앤에스로부터 권리이전 받음</v>
      </c>
    </row>
    <row r="7" spans="1:13" ht="20.100000000000001" customHeight="1">
      <c r="A7" s="310">
        <f>'GST 지식재산권 현황_최신'!B8</f>
        <v>3</v>
      </c>
      <c r="B7" s="311" t="str">
        <f>'GST 지식재산권 현황_최신'!C8</f>
        <v>실용신안</v>
      </c>
      <c r="C7" s="311" t="str">
        <f>'GST 지식재산권 현황_최신'!D8</f>
        <v>포기</v>
      </c>
      <c r="D7" s="311" t="str">
        <f>'GST 지식재산권 현황_최신'!E8</f>
        <v>국내</v>
      </c>
      <c r="E7" s="312">
        <f>'GST 지식재산권 현황_최신'!F8</f>
        <v>37985</v>
      </c>
      <c r="F7" s="311" t="str">
        <f>'GST 지식재산권 현황_최신'!G8</f>
        <v>20-2003-40740</v>
      </c>
      <c r="G7" s="312">
        <f>'GST 지식재산권 현황_최신'!I8</f>
        <v>38104</v>
      </c>
      <c r="H7" s="311" t="str">
        <f>'GST 지식재산권 현황_최신'!J8</f>
        <v>20-349617</v>
      </c>
      <c r="I7" s="313" t="str">
        <f>'GST 지식재산권 현황_최신'!M8</f>
        <v>체결장치를 구비한 단열재</v>
      </c>
      <c r="J7" s="312">
        <f>'GST 지식재산권 현황_최신'!Q8</f>
        <v>41638</v>
      </c>
      <c r="K7" s="311" t="str">
        <f>'GST 지식재산권 현황_최신'!R8</f>
        <v>김덕준, 김영덕</v>
      </c>
      <c r="L7" s="311" t="str">
        <f>'GST 지식재산권 현황_최신'!S8</f>
        <v>유니스특허</v>
      </c>
      <c r="M7" s="314">
        <f>'GST 지식재산권 현황_최신'!U8</f>
        <v>0</v>
      </c>
    </row>
    <row r="8" spans="1:13" ht="20.100000000000001" customHeight="1">
      <c r="A8" s="310" t="e">
        <f>'GST 지식재산권 현황_최신'!#REF!</f>
        <v>#REF!</v>
      </c>
      <c r="B8" s="311" t="e">
        <f>'GST 지식재산권 현황_최신'!#REF!</f>
        <v>#REF!</v>
      </c>
      <c r="C8" s="311" t="e">
        <f>'GST 지식재산권 현황_최신'!#REF!</f>
        <v>#REF!</v>
      </c>
      <c r="D8" s="311" t="e">
        <f>'GST 지식재산권 현황_최신'!#REF!</f>
        <v>#REF!</v>
      </c>
      <c r="E8" s="312" t="e">
        <f>'GST 지식재산권 현황_최신'!#REF!</f>
        <v>#REF!</v>
      </c>
      <c r="F8" s="311" t="e">
        <f>'GST 지식재산권 현황_최신'!#REF!</f>
        <v>#REF!</v>
      </c>
      <c r="G8" s="312" t="e">
        <f>'GST 지식재산권 현황_최신'!#REF!</f>
        <v>#REF!</v>
      </c>
      <c r="H8" s="311" t="e">
        <f>'GST 지식재산권 현황_최신'!#REF!</f>
        <v>#REF!</v>
      </c>
      <c r="I8" s="313" t="e">
        <f>'GST 지식재산권 현황_최신'!#REF!</f>
        <v>#REF!</v>
      </c>
      <c r="J8" s="312" t="e">
        <f>'GST 지식재산권 현황_최신'!#REF!</f>
        <v>#REF!</v>
      </c>
      <c r="K8" s="311" t="e">
        <f>'GST 지식재산권 현황_최신'!#REF!</f>
        <v>#REF!</v>
      </c>
      <c r="L8" s="311" t="e">
        <f>'GST 지식재산권 현황_최신'!#REF!</f>
        <v>#REF!</v>
      </c>
      <c r="M8" s="314" t="e">
        <f>'GST 지식재산권 현황_최신'!#REF!</f>
        <v>#REF!</v>
      </c>
    </row>
    <row r="9" spans="1:13" ht="20.100000000000001" customHeight="1">
      <c r="A9" s="310" t="e">
        <f>'GST 지식재산권 현황_최신'!#REF!</f>
        <v>#REF!</v>
      </c>
      <c r="B9" s="311" t="e">
        <f>'GST 지식재산권 현황_최신'!#REF!</f>
        <v>#REF!</v>
      </c>
      <c r="C9" s="311" t="e">
        <f>'GST 지식재산권 현황_최신'!#REF!</f>
        <v>#REF!</v>
      </c>
      <c r="D9" s="311" t="e">
        <f>'GST 지식재산권 현황_최신'!#REF!</f>
        <v>#REF!</v>
      </c>
      <c r="E9" s="312" t="e">
        <f>'GST 지식재산권 현황_최신'!#REF!</f>
        <v>#REF!</v>
      </c>
      <c r="F9" s="311" t="e">
        <f>'GST 지식재산권 현황_최신'!#REF!</f>
        <v>#REF!</v>
      </c>
      <c r="G9" s="312" t="e">
        <f>'GST 지식재산권 현황_최신'!#REF!</f>
        <v>#REF!</v>
      </c>
      <c r="H9" s="311" t="e">
        <f>'GST 지식재산권 현황_최신'!#REF!</f>
        <v>#REF!</v>
      </c>
      <c r="I9" s="313" t="e">
        <f>'GST 지식재산권 현황_최신'!#REF!</f>
        <v>#REF!</v>
      </c>
      <c r="J9" s="312" t="e">
        <f>'GST 지식재산권 현황_최신'!#REF!</f>
        <v>#REF!</v>
      </c>
      <c r="K9" s="311" t="e">
        <f>'GST 지식재산권 현황_최신'!#REF!</f>
        <v>#REF!</v>
      </c>
      <c r="L9" s="311" t="e">
        <f>'GST 지식재산권 현황_최신'!#REF!</f>
        <v>#REF!</v>
      </c>
      <c r="M9" s="314" t="e">
        <f>'GST 지식재산권 현황_최신'!#REF!</f>
        <v>#REF!</v>
      </c>
    </row>
    <row r="10" spans="1:13" ht="20.100000000000001" customHeight="1">
      <c r="A10" s="310" t="e">
        <f>'GST 지식재산권 현황_최신'!#REF!</f>
        <v>#REF!</v>
      </c>
      <c r="B10" s="311" t="e">
        <f>'GST 지식재산권 현황_최신'!#REF!</f>
        <v>#REF!</v>
      </c>
      <c r="C10" s="311" t="e">
        <f>'GST 지식재산권 현황_최신'!#REF!</f>
        <v>#REF!</v>
      </c>
      <c r="D10" s="311" t="e">
        <f>'GST 지식재산권 현황_최신'!#REF!</f>
        <v>#REF!</v>
      </c>
      <c r="E10" s="312" t="e">
        <f>'GST 지식재산권 현황_최신'!#REF!</f>
        <v>#REF!</v>
      </c>
      <c r="F10" s="311" t="e">
        <f>'GST 지식재산권 현황_최신'!#REF!</f>
        <v>#REF!</v>
      </c>
      <c r="G10" s="312" t="e">
        <f>'GST 지식재산권 현황_최신'!#REF!</f>
        <v>#REF!</v>
      </c>
      <c r="H10" s="311" t="e">
        <f>'GST 지식재산권 현황_최신'!#REF!</f>
        <v>#REF!</v>
      </c>
      <c r="I10" s="313" t="e">
        <f>'GST 지식재산권 현황_최신'!#REF!</f>
        <v>#REF!</v>
      </c>
      <c r="J10" s="312" t="e">
        <f>'GST 지식재산권 현황_최신'!#REF!</f>
        <v>#REF!</v>
      </c>
      <c r="K10" s="311" t="e">
        <f>'GST 지식재산권 현황_최신'!#REF!</f>
        <v>#REF!</v>
      </c>
      <c r="L10" s="311" t="e">
        <f>'GST 지식재산권 현황_최신'!#REF!</f>
        <v>#REF!</v>
      </c>
      <c r="M10" s="314" t="e">
        <f>'GST 지식재산권 현황_최신'!#REF!</f>
        <v>#REF!</v>
      </c>
    </row>
    <row r="11" spans="1:13" ht="20.100000000000001" customHeight="1">
      <c r="A11" s="310">
        <f>'GST 지식재산권 현황_최신'!B9</f>
        <v>7</v>
      </c>
      <c r="B11" s="311" t="str">
        <f>'GST 지식재산권 현황_최신'!C9</f>
        <v>실용신안</v>
      </c>
      <c r="C11" s="311" t="str">
        <f>'GST 지식재산권 현황_최신'!D9</f>
        <v>취소</v>
      </c>
      <c r="D11" s="311" t="str">
        <f>'GST 지식재산권 현황_최신'!E9</f>
        <v>국내</v>
      </c>
      <c r="E11" s="312">
        <f>'GST 지식재산권 현황_최신'!F9</f>
        <v>38358</v>
      </c>
      <c r="F11" s="311" t="str">
        <f>'GST 지식재산권 현황_최신'!G9</f>
        <v>20-2005-425</v>
      </c>
      <c r="G11" s="312">
        <f>'GST 지식재산권 현황_최신'!I9</f>
        <v>38493</v>
      </c>
      <c r="H11" s="311" t="str">
        <f>'GST 지식재산권 현황_최신'!J9</f>
        <v>20-385461</v>
      </c>
      <c r="I11" s="313" t="str">
        <f>'GST 지식재산권 현황_최신'!M9</f>
        <v>폐가스 정화 처리장치의 가스 버너 노즐</v>
      </c>
      <c r="J11" s="312">
        <f>'GST 지식재산권 현황_최신'!Q9</f>
        <v>0</v>
      </c>
      <c r="K11" s="311">
        <f>'GST 지식재산권 현황_최신'!R9</f>
        <v>0</v>
      </c>
      <c r="L11" s="311" t="str">
        <f>'GST 지식재산권 현황_최신'!S9</f>
        <v>유니스특허</v>
      </c>
      <c r="M11" s="314">
        <f>'GST 지식재산권 현황_최신'!U9</f>
        <v>0</v>
      </c>
    </row>
    <row r="12" spans="1:13" ht="20.100000000000001" customHeight="1">
      <c r="A12" s="310">
        <f>'GST 지식재산권 현황_최신'!B10</f>
        <v>8</v>
      </c>
      <c r="B12" s="311" t="str">
        <f>'GST 지식재산권 현황_최신'!C10</f>
        <v>실용신안</v>
      </c>
      <c r="C12" s="311" t="str">
        <f>'GST 지식재산권 현황_최신'!D10</f>
        <v>취소</v>
      </c>
      <c r="D12" s="311" t="str">
        <f>'GST 지식재산권 현황_최신'!E10</f>
        <v>국내</v>
      </c>
      <c r="E12" s="312">
        <f>'GST 지식재산권 현황_최신'!F10</f>
        <v>38358</v>
      </c>
      <c r="F12" s="311" t="str">
        <f>'GST 지식재산권 현황_최신'!G10</f>
        <v>20-2005-426</v>
      </c>
      <c r="G12" s="312">
        <f>'GST 지식재산권 현황_최신'!I10</f>
        <v>38472</v>
      </c>
      <c r="H12" s="311" t="str">
        <f>'GST 지식재산권 현황_최신'!J10</f>
        <v>20-383760</v>
      </c>
      <c r="I12" s="313" t="str">
        <f>'GST 지식재산권 현황_최신'!M10</f>
        <v>습식 전기집진을 이용한 폐가스 정화처리장치</v>
      </c>
      <c r="J12" s="312">
        <f>'GST 지식재산권 현황_최신'!Q10</f>
        <v>0</v>
      </c>
      <c r="K12" s="311" t="str">
        <f>'GST 지식재산권 현황_최신'!R10</f>
        <v>최운선</v>
      </c>
      <c r="L12" s="311" t="str">
        <f>'GST 지식재산권 현황_최신'!S10</f>
        <v>유니스특허</v>
      </c>
      <c r="M12" s="314">
        <f>'GST 지식재산권 현황_최신'!U10</f>
        <v>0</v>
      </c>
    </row>
    <row r="13" spans="1:13" ht="20.100000000000001" customHeight="1">
      <c r="A13" s="310">
        <f>'GST 지식재산권 현황_최신'!B11</f>
        <v>9</v>
      </c>
      <c r="B13" s="311" t="str">
        <f>'GST 지식재산권 현황_최신'!C11</f>
        <v>특허</v>
      </c>
      <c r="C13" s="311" t="str">
        <f>'GST 지식재산권 현황_최신'!D11</f>
        <v>등록</v>
      </c>
      <c r="D13" s="311" t="str">
        <f>'GST 지식재산권 현황_최신'!E11</f>
        <v>국내</v>
      </c>
      <c r="E13" s="312">
        <f>'GST 지식재산권 현황_최신'!F11</f>
        <v>38652</v>
      </c>
      <c r="F13" s="311" t="str">
        <f>'GST 지식재산권 현황_최신'!G11</f>
        <v>2005-0101829</v>
      </c>
      <c r="G13" s="312">
        <f>'GST 지식재산권 현황_최신'!I11</f>
        <v>39192</v>
      </c>
      <c r="H13" s="311" t="str">
        <f>'GST 지식재산권 현황_최신'!J11</f>
        <v>10-0711940</v>
      </c>
      <c r="I13" s="313" t="str">
        <f>'GST 지식재산권 현황_최신'!M11</f>
        <v>폐가스 정화처리장치용 습식 유닛</v>
      </c>
      <c r="J13" s="312">
        <f>'GST 지식재산권 현황_최신'!Q11</f>
        <v>45957</v>
      </c>
      <c r="K13" s="311" t="str">
        <f>'GST 지식재산권 현황_최신'!R11</f>
        <v>최 운 선</v>
      </c>
      <c r="L13" s="311" t="str">
        <f>'GST 지식재산권 현황_최신'!S11</f>
        <v>유니스특허</v>
      </c>
      <c r="M13" s="314">
        <f>'GST 지식재산권 현황_최신'!U11</f>
        <v>0</v>
      </c>
    </row>
    <row r="14" spans="1:13" ht="20.100000000000001" customHeight="1">
      <c r="A14" s="310">
        <f>'GST 지식재산권 현황_최신'!B12</f>
        <v>10</v>
      </c>
      <c r="B14" s="311" t="str">
        <f>'GST 지식재산권 현황_최신'!C12</f>
        <v>특허</v>
      </c>
      <c r="C14" s="311" t="str">
        <f>'GST 지식재산권 현황_최신'!D12</f>
        <v>취소</v>
      </c>
      <c r="D14" s="311" t="str">
        <f>'GST 지식재산권 현황_최신'!E12</f>
        <v>국내</v>
      </c>
      <c r="E14" s="312">
        <f>'GST 지식재산권 현황_최신'!F12</f>
        <v>38652</v>
      </c>
      <c r="F14" s="311" t="str">
        <f>'GST 지식재산권 현황_최신'!G12</f>
        <v>2005-0101830</v>
      </c>
      <c r="G14" s="312">
        <f>'GST 지식재산권 현황_최신'!I12</f>
        <v>39192</v>
      </c>
      <c r="H14" s="311" t="str">
        <f>'GST 지식재산권 현황_최신'!J12</f>
        <v>10-0711941</v>
      </c>
      <c r="I14" s="313" t="str">
        <f>'GST 지식재산권 현황_최신'!M12</f>
        <v>폐가스 정화처리장치</v>
      </c>
      <c r="J14" s="312">
        <f>'GST 지식재산권 현황_최신'!Q12</f>
        <v>45957</v>
      </c>
      <c r="K14" s="311" t="str">
        <f>'GST 지식재산권 현황_최신'!R12</f>
        <v>최 운 선</v>
      </c>
      <c r="L14" s="311" t="str">
        <f>'GST 지식재산권 현황_최신'!S12</f>
        <v>유니스특허</v>
      </c>
      <c r="M14" s="314">
        <f>'GST 지식재산권 현황_최신'!U12</f>
        <v>0</v>
      </c>
    </row>
    <row r="15" spans="1:13" ht="20.100000000000001" customHeight="1">
      <c r="A15" s="310">
        <f>'GST 지식재산권 현황_최신'!B13</f>
        <v>11</v>
      </c>
      <c r="B15" s="311" t="str">
        <f>'GST 지식재산권 현황_최신'!C13</f>
        <v>실용</v>
      </c>
      <c r="C15" s="311" t="str">
        <f>'GST 지식재산권 현황_최신'!D13</f>
        <v>취소</v>
      </c>
      <c r="D15" s="311" t="str">
        <f>'GST 지식재산권 현황_최신'!E13</f>
        <v>국내</v>
      </c>
      <c r="E15" s="312">
        <f>'GST 지식재산권 현황_최신'!F13</f>
        <v>38652</v>
      </c>
      <c r="F15" s="311" t="str">
        <f>'GST 지식재산권 현황_최신'!G13</f>
        <v>2005-0030557</v>
      </c>
      <c r="G15" s="312">
        <f>'GST 지식재산권 현황_최신'!I13</f>
        <v>38716</v>
      </c>
      <c r="H15" s="311" t="str">
        <f>'GST 지식재산권 현황_최신'!J13</f>
        <v>20-0405301</v>
      </c>
      <c r="I15" s="313" t="str">
        <f>'GST 지식재산권 현황_최신'!M13</f>
        <v>폐가스 정화처리장치에 사용되는 헤드 유닛 및 그 제어장치</v>
      </c>
      <c r="J15" s="312">
        <f>'GST 지식재산권 현황_최신'!Q13</f>
        <v>42304</v>
      </c>
      <c r="K15" s="311" t="str">
        <f>'GST 지식재산권 현황_최신'!R13</f>
        <v>최 운 선</v>
      </c>
      <c r="L15" s="311" t="str">
        <f>'GST 지식재산권 현황_최신'!S13</f>
        <v>유니스특허</v>
      </c>
      <c r="M15" s="314">
        <f>'GST 지식재산권 현황_최신'!U13</f>
        <v>0</v>
      </c>
    </row>
    <row r="16" spans="1:13" ht="20.100000000000001" customHeight="1">
      <c r="A16" s="310">
        <f>'GST 지식재산권 현황_최신'!B14</f>
        <v>12</v>
      </c>
      <c r="B16" s="311" t="str">
        <f>'GST 지식재산권 현황_최신'!C14</f>
        <v>실용</v>
      </c>
      <c r="C16" s="311" t="str">
        <f>'GST 지식재산권 현황_최신'!D14</f>
        <v>취소</v>
      </c>
      <c r="D16" s="311" t="str">
        <f>'GST 지식재산권 현황_최신'!E14</f>
        <v>국내</v>
      </c>
      <c r="E16" s="312">
        <f>'GST 지식재산권 현황_최신'!F14</f>
        <v>38652</v>
      </c>
      <c r="F16" s="311" t="str">
        <f>'GST 지식재산권 현황_최신'!G14</f>
        <v>2005-0030558</v>
      </c>
      <c r="G16" s="312">
        <f>'GST 지식재산권 현황_최신'!I14</f>
        <v>38716</v>
      </c>
      <c r="H16" s="311" t="str">
        <f>'GST 지식재산권 현황_최신'!J14</f>
        <v>20-0405302</v>
      </c>
      <c r="I16" s="313" t="str">
        <f>'GST 지식재산권 현황_최신'!M14</f>
        <v>폐가스 정화처리장치의 연소챔버부</v>
      </c>
      <c r="J16" s="312">
        <f>'GST 지식재산권 현황_최신'!Q14</f>
        <v>42304</v>
      </c>
      <c r="K16" s="311" t="str">
        <f>'GST 지식재산권 현황_최신'!R14</f>
        <v>최 운 선</v>
      </c>
      <c r="L16" s="311" t="str">
        <f>'GST 지식재산권 현황_최신'!S14</f>
        <v>유니스특허</v>
      </c>
      <c r="M16" s="314">
        <f>'GST 지식재산권 현황_최신'!U14</f>
        <v>0</v>
      </c>
    </row>
    <row r="17" spans="1:13" ht="20.100000000000001" customHeight="1">
      <c r="A17" s="310">
        <f>'GST 지식재산권 현황_최신'!B15</f>
        <v>13</v>
      </c>
      <c r="B17" s="311" t="str">
        <f>'GST 지식재산권 현황_최신'!C15</f>
        <v>실용신안</v>
      </c>
      <c r="C17" s="311" t="str">
        <f>'GST 지식재산권 현황_최신'!D15</f>
        <v>취소</v>
      </c>
      <c r="D17" s="311" t="str">
        <f>'GST 지식재산권 현황_최신'!E15</f>
        <v>국내</v>
      </c>
      <c r="E17" s="312">
        <f>'GST 지식재산권 현황_최신'!F15</f>
        <v>38652</v>
      </c>
      <c r="F17" s="311" t="str">
        <f>'GST 지식재산권 현황_최신'!G15</f>
        <v>20-2005-30561</v>
      </c>
      <c r="G17" s="312">
        <f>'GST 지식재산권 현황_최신'!I15</f>
        <v>38716</v>
      </c>
      <c r="H17" s="311" t="str">
        <f>'GST 지식재산권 현황_최신'!J15</f>
        <v>20-405303</v>
      </c>
      <c r="I17" s="313" t="str">
        <f>'GST 지식재산권 현황_최신'!M15</f>
        <v>폐가스 정화처리 장치</v>
      </c>
      <c r="J17" s="312">
        <f>'GST 지식재산권 현황_최신'!Q15</f>
        <v>0</v>
      </c>
      <c r="K17" s="311" t="str">
        <f>'GST 지식재산권 현황_최신'!R15</f>
        <v>최운선</v>
      </c>
      <c r="L17" s="311" t="str">
        <f>'GST 지식재산권 현황_최신'!S15</f>
        <v>유니스특허</v>
      </c>
      <c r="M17" s="314">
        <f>'GST 지식재산권 현황_최신'!U15</f>
        <v>0</v>
      </c>
    </row>
    <row r="18" spans="1:13" ht="20.100000000000001" customHeight="1">
      <c r="A18" s="310">
        <f>'GST 지식재산권 현황_최신'!B16</f>
        <v>14</v>
      </c>
      <c r="B18" s="311" t="str">
        <f>'GST 지식재산권 현황_최신'!C16</f>
        <v>특허</v>
      </c>
      <c r="C18" s="311" t="str">
        <f>'GST 지식재산권 현황_최신'!D16</f>
        <v>포기</v>
      </c>
      <c r="D18" s="311" t="str">
        <f>'GST 지식재산권 현황_최신'!E16</f>
        <v>국내</v>
      </c>
      <c r="E18" s="312">
        <f>'GST 지식재산권 현황_최신'!F16</f>
        <v>38665</v>
      </c>
      <c r="F18" s="311" t="str">
        <f>'GST 지식재산권 현황_최신'!G16</f>
        <v>2005-0107080</v>
      </c>
      <c r="G18" s="312">
        <f>'GST 지식재산권 현황_최신'!I16</f>
        <v>39042</v>
      </c>
      <c r="H18" s="311" t="str">
        <f>'GST 지식재산권 현황_최신'!J16</f>
        <v>10-0650277</v>
      </c>
      <c r="I18" s="313" t="str">
        <f>'GST 지식재산권 현황_최신'!M16</f>
        <v>폐가스 정화처리장치에 사용하는 버너조립체의 챔버구조</v>
      </c>
      <c r="J18" s="312">
        <f>'GST 지식재산권 현황_최신'!Q16</f>
        <v>45970</v>
      </c>
      <c r="K18" s="311" t="str">
        <f>'GST 지식재산권 현황_최신'!R16</f>
        <v>최 운 선</v>
      </c>
      <c r="L18" s="311" t="str">
        <f>'GST 지식재산권 현황_최신'!S16</f>
        <v>유니스특허</v>
      </c>
      <c r="M18" s="314">
        <f>'GST 지식재산권 현황_최신'!U16</f>
        <v>0</v>
      </c>
    </row>
    <row r="19" spans="1:13" ht="20.100000000000001" customHeight="1">
      <c r="A19" s="310">
        <f>'GST 지식재산권 현황_최신'!B17</f>
        <v>15</v>
      </c>
      <c r="B19" s="311" t="str">
        <f>'GST 지식재산권 현황_최신'!C17</f>
        <v>특허</v>
      </c>
      <c r="C19" s="311" t="str">
        <f>'GST 지식재산권 현황_최신'!D17</f>
        <v>포기</v>
      </c>
      <c r="D19" s="311" t="str">
        <f>'GST 지식재산권 현황_최신'!E17</f>
        <v>국내</v>
      </c>
      <c r="E19" s="312">
        <f>'GST 지식재산권 현황_최신'!F17</f>
        <v>38665</v>
      </c>
      <c r="F19" s="311" t="str">
        <f>'GST 지식재산권 현황_최신'!G17</f>
        <v>2005-0107079</v>
      </c>
      <c r="G19" s="312">
        <f>'GST 지식재산권 현황_최신'!I17</f>
        <v>39043</v>
      </c>
      <c r="H19" s="311" t="str">
        <f>'GST 지식재산권 현황_최신'!J17</f>
        <v>10-0650937</v>
      </c>
      <c r="I19" s="313" t="str">
        <f>'GST 지식재산권 현황_최신'!M17</f>
        <v>폐가스 정화처리장치의 버너조립체</v>
      </c>
      <c r="J19" s="312">
        <f>'GST 지식재산권 현황_최신'!Q17</f>
        <v>45970</v>
      </c>
      <c r="K19" s="311" t="str">
        <f>'GST 지식재산권 현황_최신'!R17</f>
        <v>최 운 선</v>
      </c>
      <c r="L19" s="311" t="str">
        <f>'GST 지식재산권 현황_최신'!S17</f>
        <v>유니스특허</v>
      </c>
      <c r="M19" s="314">
        <f>'GST 지식재산권 현황_최신'!U17</f>
        <v>0</v>
      </c>
    </row>
    <row r="20" spans="1:13" ht="20.100000000000001" customHeight="1">
      <c r="A20" s="310">
        <f>'GST 지식재산권 현황_최신'!B18</f>
        <v>16</v>
      </c>
      <c r="B20" s="311" t="str">
        <f>'GST 지식재산권 현황_최신'!C18</f>
        <v>실용</v>
      </c>
      <c r="C20" s="311" t="str">
        <f>'GST 지식재산권 현황_최신'!D18</f>
        <v>취소</v>
      </c>
      <c r="D20" s="311" t="str">
        <f>'GST 지식재산권 현황_최신'!E18</f>
        <v>국내</v>
      </c>
      <c r="E20" s="312">
        <f>'GST 지식재산권 현황_최신'!F18</f>
        <v>38665</v>
      </c>
      <c r="F20" s="311" t="str">
        <f>'GST 지식재산권 현황_최신'!G18</f>
        <v>2005-0031812</v>
      </c>
      <c r="G20" s="312">
        <f>'GST 지식재산권 현황_최신'!I18</f>
        <v>38744</v>
      </c>
      <c r="H20" s="311" t="str">
        <f>'GST 지식재산권 현황_최신'!J18</f>
        <v>20-0407845</v>
      </c>
      <c r="I20" s="313" t="str">
        <f>'GST 지식재산권 현황_최신'!M18</f>
        <v>폐가스 정화처리 장치</v>
      </c>
      <c r="J20" s="312">
        <f>'GST 지식재산권 현황_최신'!Q18</f>
        <v>42317</v>
      </c>
      <c r="K20" s="311" t="str">
        <f>'GST 지식재산권 현황_최신'!R18</f>
        <v>최 운 선</v>
      </c>
      <c r="L20" s="311" t="str">
        <f>'GST 지식재산권 현황_최신'!S18</f>
        <v>유니스특허</v>
      </c>
      <c r="M20" s="314">
        <f>'GST 지식재산권 현황_최신'!U18</f>
        <v>0</v>
      </c>
    </row>
    <row r="21" spans="1:13" ht="20.100000000000001" customHeight="1">
      <c r="A21" s="310">
        <f>'GST 지식재산권 현황_최신'!B19</f>
        <v>17</v>
      </c>
      <c r="B21" s="311" t="str">
        <f>'GST 지식재산권 현황_최신'!C19</f>
        <v>특허</v>
      </c>
      <c r="C21" s="311" t="str">
        <f>'GST 지식재산권 현황_최신'!D19</f>
        <v>취소</v>
      </c>
      <c r="D21" s="311" t="str">
        <f>'GST 지식재산권 현황_최신'!E19</f>
        <v>국외(대만)</v>
      </c>
      <c r="E21" s="312">
        <f>'GST 지식재산권 현황_최신'!F19</f>
        <v>38692</v>
      </c>
      <c r="F21" s="311">
        <f>'GST 지식재산권 현황_최신'!G19</f>
        <v>94142921</v>
      </c>
      <c r="G21" s="312">
        <f>'GST 지식재산권 현황_최신'!I19</f>
        <v>39134</v>
      </c>
      <c r="H21" s="311" t="str">
        <f>'GST 지식재산권 현황_최신'!J19</f>
        <v>I274129</v>
      </c>
      <c r="I21" s="313" t="str">
        <f>'GST 지식재산권 현황_최신'!M19</f>
        <v>폐가스 정화처리장치(대만)</v>
      </c>
      <c r="J21" s="312">
        <f>'GST 지식재산권 현황_최신'!Q19</f>
        <v>0</v>
      </c>
      <c r="K21" s="311" t="str">
        <f>'GST 지식재산권 현황_최신'!R19</f>
        <v>최운선</v>
      </c>
      <c r="L21" s="311" t="str">
        <f>'GST 지식재산권 현황_최신'!S19</f>
        <v>유니스특허</v>
      </c>
      <c r="M21" s="314">
        <f>'GST 지식재산권 현황_최신'!U19</f>
        <v>0</v>
      </c>
    </row>
    <row r="22" spans="1:13" ht="20.100000000000001" customHeight="1">
      <c r="A22" s="310">
        <f>'GST 지식재산권 현황_최신'!B20</f>
        <v>18</v>
      </c>
      <c r="B22" s="311" t="str">
        <f>'GST 지식재산권 현황_최신'!C20</f>
        <v>특허</v>
      </c>
      <c r="C22" s="311" t="str">
        <f>'GST 지식재산권 현황_최신'!D20</f>
        <v>등록</v>
      </c>
      <c r="D22" s="311" t="str">
        <f>'GST 지식재산권 현황_최신'!E20</f>
        <v>국외(일본)</v>
      </c>
      <c r="E22" s="312">
        <f>'GST 지식재산권 현황_최신'!F20</f>
        <v>38695</v>
      </c>
      <c r="F22" s="311" t="str">
        <f>'GST 지식재산권 현황_최신'!G20</f>
        <v>2005-355660</v>
      </c>
      <c r="G22" s="312">
        <f>'GST 지식재산권 현황_최신'!I20</f>
        <v>39654</v>
      </c>
      <c r="H22" s="311">
        <f>'GST 지식재산권 현황_최신'!J20</f>
        <v>4160977</v>
      </c>
      <c r="I22" s="313" t="str">
        <f>'GST 지식재산권 현황_최신'!M20</f>
        <v>폐가스 정화처리 장치</v>
      </c>
      <c r="J22" s="312">
        <f>'GST 지식재산권 현황_최신'!Q20</f>
        <v>46000</v>
      </c>
      <c r="K22" s="311" t="str">
        <f>'GST 지식재산권 현황_최신'!R20</f>
        <v>최 운 선</v>
      </c>
      <c r="L22" s="311" t="str">
        <f>'GST 지식재산권 현황_최신'!S20</f>
        <v>유니스특허</v>
      </c>
      <c r="M22" s="314">
        <f>'GST 지식재산권 현황_최신'!U20</f>
        <v>0</v>
      </c>
    </row>
    <row r="23" spans="1:13" ht="20.100000000000001" customHeight="1">
      <c r="A23" s="310">
        <f>'GST 지식재산권 현황_최신'!B21</f>
        <v>19</v>
      </c>
      <c r="B23" s="311" t="str">
        <f>'GST 지식재산권 현황_최신'!C21</f>
        <v>특허</v>
      </c>
      <c r="C23" s="311" t="str">
        <f>'GST 지식재산권 현황_최신'!D21</f>
        <v>등록</v>
      </c>
      <c r="D23" s="311" t="str">
        <f>'GST 지식재산권 현황_최신'!E21</f>
        <v>국내</v>
      </c>
      <c r="E23" s="312">
        <f>'GST 지식재산권 현황_최신'!F21</f>
        <v>38707</v>
      </c>
      <c r="F23" s="311" t="str">
        <f>'GST 지식재산권 현황_최신'!G21</f>
        <v>2005-0126721</v>
      </c>
      <c r="G23" s="312">
        <f>'GST 지식재산권 현황_최신'!I21</f>
        <v>39213</v>
      </c>
      <c r="H23" s="311" t="str">
        <f>'GST 지식재산권 현황_최신'!J21</f>
        <v>10-0719225</v>
      </c>
      <c r="I23" s="313" t="str">
        <f>'GST 지식재산권 현황_최신'!M21</f>
        <v>반도체 제조 공정용 온도조절 시스템</v>
      </c>
      <c r="J23" s="312">
        <f>'GST 지식재산권 현황_최신'!Q21</f>
        <v>46012</v>
      </c>
      <c r="K23" s="311" t="str">
        <f>'GST 지식재산권 현황_최신'!R21</f>
        <v>송 경 호</v>
      </c>
      <c r="L23" s="311" t="str">
        <f>'GST 지식재산권 현황_최신'!S21</f>
        <v>유니스특허</v>
      </c>
      <c r="M23" s="314">
        <f>'GST 지식재산권 현황_최신'!U21</f>
        <v>0</v>
      </c>
    </row>
    <row r="24" spans="1:13" ht="20.100000000000001" customHeight="1">
      <c r="A24" s="310" t="e">
        <f>'GST 지식재산권 현황_최신'!#REF!</f>
        <v>#REF!</v>
      </c>
      <c r="B24" s="311" t="e">
        <f>'GST 지식재산권 현황_최신'!#REF!</f>
        <v>#REF!</v>
      </c>
      <c r="C24" s="311" t="e">
        <f>'GST 지식재산권 현황_최신'!#REF!</f>
        <v>#REF!</v>
      </c>
      <c r="D24" s="311" t="e">
        <f>'GST 지식재산권 현황_최신'!#REF!</f>
        <v>#REF!</v>
      </c>
      <c r="E24" s="312" t="e">
        <f>'GST 지식재산권 현황_최신'!#REF!</f>
        <v>#REF!</v>
      </c>
      <c r="F24" s="311" t="e">
        <f>'GST 지식재산권 현황_최신'!#REF!</f>
        <v>#REF!</v>
      </c>
      <c r="G24" s="312" t="e">
        <f>'GST 지식재산권 현황_최신'!#REF!</f>
        <v>#REF!</v>
      </c>
      <c r="H24" s="311" t="e">
        <f>'GST 지식재산권 현황_최신'!#REF!</f>
        <v>#REF!</v>
      </c>
      <c r="I24" s="313" t="e">
        <f>'GST 지식재산권 현황_최신'!#REF!</f>
        <v>#REF!</v>
      </c>
      <c r="J24" s="312" t="e">
        <f>'GST 지식재산권 현황_최신'!#REF!</f>
        <v>#REF!</v>
      </c>
      <c r="K24" s="311" t="e">
        <f>'GST 지식재산권 현황_최신'!#REF!</f>
        <v>#REF!</v>
      </c>
      <c r="L24" s="311" t="e">
        <f>'GST 지식재산권 현황_최신'!#REF!</f>
        <v>#REF!</v>
      </c>
      <c r="M24" s="314" t="e">
        <f>'GST 지식재산권 현황_최신'!#REF!</f>
        <v>#REF!</v>
      </c>
    </row>
    <row r="25" spans="1:13" ht="20.100000000000001" customHeight="1">
      <c r="A25" s="310">
        <f>'GST 지식재산권 현황_최신'!B22</f>
        <v>21</v>
      </c>
      <c r="B25" s="311" t="str">
        <f>'GST 지식재산권 현황_최신'!C22</f>
        <v>특허</v>
      </c>
      <c r="C25" s="311" t="str">
        <f>'GST 지식재산권 현황_최신'!D22</f>
        <v>등록</v>
      </c>
      <c r="D25" s="311" t="str">
        <f>'GST 지식재산권 현황_최신'!E22</f>
        <v>국내</v>
      </c>
      <c r="E25" s="312">
        <f>'GST 지식재산권 현황_최신'!F22</f>
        <v>38875</v>
      </c>
      <c r="F25" s="311" t="str">
        <f>'GST 지식재산권 현황_최신'!G22</f>
        <v>2006-0050821</v>
      </c>
      <c r="G25" s="312">
        <f>'GST 지식재산권 현황_최신'!I22</f>
        <v>39545</v>
      </c>
      <c r="H25" s="311" t="str">
        <f>'GST 지식재산권 현황_최신'!J22</f>
        <v>10-0822048</v>
      </c>
      <c r="I25" s="313" t="str">
        <f>'GST 지식재산권 현황_최신'!M22</f>
        <v>플라즈마 토치를 이용한 폐가스 처리장치</v>
      </c>
      <c r="J25" s="312">
        <f>'GST 지식재산권 현황_최신'!Q22</f>
        <v>46180</v>
      </c>
      <c r="K25" s="311" t="str">
        <f>'GST 지식재산권 현황_최신'!R22</f>
        <v>최 운 선</v>
      </c>
      <c r="L25" s="311" t="str">
        <f>'GST 지식재산권 현황_최신'!S22</f>
        <v>유니스특허</v>
      </c>
      <c r="M25" s="314">
        <f>'GST 지식재산권 현황_최신'!U22</f>
        <v>0</v>
      </c>
    </row>
    <row r="26" spans="1:13" ht="20.100000000000001" customHeight="1">
      <c r="A26" s="310">
        <f>'GST 지식재산권 현황_최신'!B23</f>
        <v>22</v>
      </c>
      <c r="B26" s="311" t="str">
        <f>'GST 지식재산권 현황_최신'!C23</f>
        <v>실용</v>
      </c>
      <c r="C26" s="311" t="str">
        <f>'GST 지식재산권 현황_최신'!D23</f>
        <v>포기</v>
      </c>
      <c r="D26" s="311" t="str">
        <f>'GST 지식재산권 현황_최신'!E23</f>
        <v>국내</v>
      </c>
      <c r="E26" s="312">
        <f>'GST 지식재산권 현황_최신'!F23</f>
        <v>38875</v>
      </c>
      <c r="F26" s="311" t="str">
        <f>'GST 지식재산권 현황_최신'!G23</f>
        <v>2006-0015186</v>
      </c>
      <c r="G26" s="312">
        <f>'GST 지식재산권 현황_최신'!I23</f>
        <v>38952</v>
      </c>
      <c r="H26" s="311" t="str">
        <f>'GST 지식재산권 현황_최신'!J23</f>
        <v>20-0425108</v>
      </c>
      <c r="I26" s="313" t="str">
        <f>'GST 지식재산권 현황_최신'!M23</f>
        <v>플라즈마 토치의 워킹 가스 공급기</v>
      </c>
      <c r="J26" s="312">
        <f>'GST 지식재산권 현황_최신'!Q23</f>
        <v>42528</v>
      </c>
      <c r="K26" s="311" t="str">
        <f>'GST 지식재산권 현황_최신'!R23</f>
        <v>최 운 선</v>
      </c>
      <c r="L26" s="311" t="str">
        <f>'GST 지식재산권 현황_최신'!S23</f>
        <v>유니스특허</v>
      </c>
      <c r="M26" s="314">
        <f>'GST 지식재산권 현황_최신'!U23</f>
        <v>0</v>
      </c>
    </row>
    <row r="27" spans="1:13" ht="20.100000000000001" customHeight="1">
      <c r="A27" s="310">
        <f>'GST 지식재산권 현황_최신'!B24</f>
        <v>23</v>
      </c>
      <c r="B27" s="311" t="str">
        <f>'GST 지식재산권 현황_최신'!C24</f>
        <v>실용신안</v>
      </c>
      <c r="C27" s="311" t="str">
        <f>'GST 지식재산권 현황_최신'!D24</f>
        <v>포기</v>
      </c>
      <c r="D27" s="311" t="str">
        <f>'GST 지식재산권 현황_최신'!E24</f>
        <v>국내</v>
      </c>
      <c r="E27" s="312">
        <f>'GST 지식재산권 현황_최신'!F24</f>
        <v>38875</v>
      </c>
      <c r="F27" s="311" t="str">
        <f>'GST 지식재산권 현황_최신'!G24</f>
        <v>20-2006-15205</v>
      </c>
      <c r="G27" s="312">
        <f>'GST 지식재산권 현황_최신'!I24</f>
        <v>38940</v>
      </c>
      <c r="H27" s="311" t="str">
        <f>'GST 지식재산권 현황_최신'!J24</f>
        <v>20-0424378</v>
      </c>
      <c r="I27" s="313" t="str">
        <f>'GST 지식재산권 현황_최신'!M24</f>
        <v>플라즈마 토치를 이용한 폐가스 처리장치</v>
      </c>
      <c r="J27" s="312">
        <f>'GST 지식재산권 현황_최신'!Q24</f>
        <v>0</v>
      </c>
      <c r="K27" s="311" t="str">
        <f>'GST 지식재산권 현황_최신'!R24</f>
        <v>최운선</v>
      </c>
      <c r="L27" s="311" t="str">
        <f>'GST 지식재산권 현황_최신'!S24</f>
        <v>유니스특허</v>
      </c>
      <c r="M27" s="314">
        <f>'GST 지식재산권 현황_최신'!U24</f>
        <v>0</v>
      </c>
    </row>
    <row r="28" spans="1:13" ht="20.100000000000001" customHeight="1">
      <c r="A28" s="310">
        <f>'GST 지식재산권 현황_최신'!B25</f>
        <v>24</v>
      </c>
      <c r="B28" s="311" t="str">
        <f>'GST 지식재산권 현황_최신'!C25</f>
        <v>실용신안</v>
      </c>
      <c r="C28" s="311" t="str">
        <f>'GST 지식재산권 현황_최신'!D25</f>
        <v>포기</v>
      </c>
      <c r="D28" s="311" t="str">
        <f>'GST 지식재산권 현황_최신'!E25</f>
        <v>국내</v>
      </c>
      <c r="E28" s="312">
        <f>'GST 지식재산권 현황_최신'!F25</f>
        <v>38875</v>
      </c>
      <c r="F28" s="311" t="str">
        <f>'GST 지식재산권 현황_최신'!G25</f>
        <v>20-2006-15206</v>
      </c>
      <c r="G28" s="312">
        <f>'GST 지식재산권 현황_최신'!I25</f>
        <v>38952</v>
      </c>
      <c r="H28" s="311" t="str">
        <f>'GST 지식재산권 현황_최신'!J25</f>
        <v>20-425109</v>
      </c>
      <c r="I28" s="313" t="str">
        <f>'GST 지식재산권 현황_최신'!M25</f>
        <v>플라즈마 토치</v>
      </c>
      <c r="J28" s="312">
        <f>'GST 지식재산권 현황_최신'!Q25</f>
        <v>0</v>
      </c>
      <c r="K28" s="311" t="str">
        <f>'GST 지식재산권 현황_최신'!R25</f>
        <v>최운선</v>
      </c>
      <c r="L28" s="311" t="str">
        <f>'GST 지식재산권 현황_최신'!S25</f>
        <v>유니스특허</v>
      </c>
      <c r="M28" s="314">
        <f>'GST 지식재산권 현황_최신'!U25</f>
        <v>0</v>
      </c>
    </row>
    <row r="29" spans="1:13" ht="20.100000000000001" customHeight="1">
      <c r="A29" s="310">
        <f>'GST 지식재산권 현황_최신'!B26</f>
        <v>25</v>
      </c>
      <c r="B29" s="311" t="str">
        <f>'GST 지식재산권 현황_최신'!C26</f>
        <v>실용</v>
      </c>
      <c r="C29" s="311" t="str">
        <f>'GST 지식재산권 현황_최신'!D26</f>
        <v>포기</v>
      </c>
      <c r="D29" s="311" t="str">
        <f>'GST 지식재산권 현황_최신'!E26</f>
        <v>국내</v>
      </c>
      <c r="E29" s="312">
        <f>'GST 지식재산권 현황_최신'!F26</f>
        <v>38876</v>
      </c>
      <c r="F29" s="311" t="str">
        <f>'GST 지식재산권 현황_최신'!G26</f>
        <v>2006-0015365</v>
      </c>
      <c r="G29" s="312">
        <f>'GST 지식재산권 현황_최신'!I26</f>
        <v>38959</v>
      </c>
      <c r="H29" s="311" t="str">
        <f>'GST 지식재산권 현황_최신'!J26</f>
        <v>20-0425668</v>
      </c>
      <c r="I29" s="313" t="str">
        <f>'GST 지식재산권 현황_최신'!M26</f>
        <v>맥동방지장치</v>
      </c>
      <c r="J29" s="312">
        <f>'GST 지식재산권 현황_최신'!Q26</f>
        <v>42529</v>
      </c>
      <c r="K29" s="311" t="str">
        <f>'GST 지식재산권 현황_최신'!R26</f>
        <v>최 윤 경</v>
      </c>
      <c r="L29" s="311" t="str">
        <f>'GST 지식재산권 현황_최신'!S26</f>
        <v>유니스특허</v>
      </c>
      <c r="M29" s="314">
        <f>'GST 지식재산권 현황_최신'!U26</f>
        <v>0</v>
      </c>
    </row>
    <row r="30" spans="1:13" ht="20.100000000000001" customHeight="1">
      <c r="A30" s="310">
        <f>'GST 지식재산권 현황_최신'!B27</f>
        <v>26</v>
      </c>
      <c r="B30" s="311" t="str">
        <f>'GST 지식재산권 현황_최신'!C27</f>
        <v>특허</v>
      </c>
      <c r="C30" s="311" t="str">
        <f>'GST 지식재산권 현황_최신'!D27</f>
        <v>포기</v>
      </c>
      <c r="D30" s="311" t="str">
        <f>'GST 지식재산권 현황_최신'!E27</f>
        <v>국외(미국)</v>
      </c>
      <c r="E30" s="312">
        <f>'GST 지식재산권 현황_최신'!F27</f>
        <v>38894</v>
      </c>
      <c r="F30" s="311" t="str">
        <f>'GST 지식재산권 현황_최신'!G27</f>
        <v>11/474,624</v>
      </c>
      <c r="G30" s="312">
        <f>'GST 지식재산권 현황_최신'!I27</f>
        <v>39630</v>
      </c>
      <c r="H30" s="311" t="str">
        <f>'GST 지식재산권 현황_최신'!J27</f>
        <v>7394041</v>
      </c>
      <c r="I30" s="313" t="str">
        <f>'GST 지식재산권 현황_최신'!M27</f>
        <v>플라즈마 토치를 이용한 폐가스 처리장치</v>
      </c>
      <c r="J30" s="312">
        <f>'GST 지식재산권 현황_최신'!Q27</f>
        <v>46211</v>
      </c>
      <c r="K30" s="311" t="str">
        <f>'GST 지식재산권 현황_최신'!R27</f>
        <v>최 운 선</v>
      </c>
      <c r="L30" s="311" t="str">
        <f>'GST 지식재산권 현황_최신'!S27</f>
        <v>유니스특허</v>
      </c>
      <c r="M30" s="314">
        <f>'GST 지식재산권 현황_최신'!U27</f>
        <v>0</v>
      </c>
    </row>
    <row r="31" spans="1:13" ht="20.100000000000001" customHeight="1">
      <c r="A31" s="310">
        <f>'GST 지식재산권 현황_최신'!B28</f>
        <v>27</v>
      </c>
      <c r="B31" s="311" t="str">
        <f>'GST 지식재산권 현황_최신'!C28</f>
        <v>특허</v>
      </c>
      <c r="C31" s="311" t="str">
        <f>'GST 지식재산권 현황_최신'!D28</f>
        <v>포기</v>
      </c>
      <c r="D31" s="311" t="str">
        <f>'GST 지식재산권 현황_최신'!E28</f>
        <v>국외(유럽)</v>
      </c>
      <c r="E31" s="312">
        <f>'GST 지식재산권 현황_최신'!F28</f>
        <v>38896</v>
      </c>
      <c r="F31" s="311">
        <f>'GST 지식재산권 현황_최신'!G28</f>
        <v>6013315.4000000004</v>
      </c>
      <c r="G31" s="312">
        <f>'GST 지식재산권 현황_최신'!I28</f>
        <v>0</v>
      </c>
      <c r="H31" s="311">
        <f>'GST 지식재산권 현황_최신'!J28</f>
        <v>0</v>
      </c>
      <c r="I31" s="313" t="str">
        <f>'GST 지식재산권 현황_최신'!M28</f>
        <v>플라즈마 토치를 이용한 폐가스 처리장치(유럽)</v>
      </c>
      <c r="J31" s="312">
        <f>'GST 지식재산권 현황_최신'!Q28</f>
        <v>0</v>
      </c>
      <c r="K31" s="311" t="str">
        <f>'GST 지식재산권 현황_최신'!R28</f>
        <v>최운선</v>
      </c>
      <c r="L31" s="311" t="str">
        <f>'GST 지식재산권 현황_최신'!S28</f>
        <v>유니스특허</v>
      </c>
      <c r="M31" s="314">
        <f>'GST 지식재산권 현황_최신'!U28</f>
        <v>0</v>
      </c>
    </row>
    <row r="32" spans="1:13" ht="20.100000000000001" customHeight="1">
      <c r="A32" s="310">
        <f>'GST 지식재산권 현황_최신'!B29</f>
        <v>28</v>
      </c>
      <c r="B32" s="311" t="str">
        <f>'GST 지식재산권 현황_최신'!C29</f>
        <v>특허</v>
      </c>
      <c r="C32" s="311" t="str">
        <f>'GST 지식재산권 현황_최신'!D29</f>
        <v>포기</v>
      </c>
      <c r="D32" s="311" t="str">
        <f>'GST 지식재산권 현황_최신'!E29</f>
        <v>국외(일본)</v>
      </c>
      <c r="E32" s="312">
        <f>'GST 지식재산권 현황_최신'!F29</f>
        <v>38902</v>
      </c>
      <c r="F32" s="311" t="str">
        <f>'GST 지식재산권 현황_최신'!G29</f>
        <v>2006-184158</v>
      </c>
      <c r="G32" s="312">
        <f>'GST 지식재산권 현황_최신'!I29</f>
        <v>0</v>
      </c>
      <c r="H32" s="311">
        <f>'GST 지식재산권 현황_최신'!J29</f>
        <v>0</v>
      </c>
      <c r="I32" s="313" t="str">
        <f>'GST 지식재산권 현황_최신'!M29</f>
        <v>플라즈마 토치를 이용한 폐가스 처리장치(일본)</v>
      </c>
      <c r="J32" s="312">
        <f>'GST 지식재산권 현황_최신'!Q29</f>
        <v>0</v>
      </c>
      <c r="K32" s="311" t="str">
        <f>'GST 지식재산권 현황_최신'!R29</f>
        <v>최운선</v>
      </c>
      <c r="L32" s="311" t="str">
        <f>'GST 지식재산권 현황_최신'!S29</f>
        <v>유니스특허</v>
      </c>
      <c r="M32" s="314">
        <f>'GST 지식재산권 현황_최신'!U29</f>
        <v>0</v>
      </c>
    </row>
    <row r="33" spans="1:13" ht="20.100000000000001" customHeight="1">
      <c r="A33" s="310">
        <f>'GST 지식재산권 현황_최신'!B30</f>
        <v>29</v>
      </c>
      <c r="B33" s="311" t="str">
        <f>'GST 지식재산권 현황_최신'!C30</f>
        <v>특허</v>
      </c>
      <c r="C33" s="311" t="str">
        <f>'GST 지식재산권 현황_최신'!D30</f>
        <v>포기</v>
      </c>
      <c r="D33" s="311" t="str">
        <f>'GST 지식재산권 현황_최신'!E30</f>
        <v>국외(PCT)</v>
      </c>
      <c r="E33" s="312">
        <f>'GST 지식재산권 현황_최신'!F30</f>
        <v>39071</v>
      </c>
      <c r="F33" s="311" t="str">
        <f>'GST 지식재산권 현황_최신'!G30</f>
        <v>PCT/KR2006/005595</v>
      </c>
      <c r="G33" s="312">
        <f>'GST 지식재산권 현황_최신'!I30</f>
        <v>0</v>
      </c>
      <c r="H33" s="311">
        <f>'GST 지식재산권 현황_최신'!J30</f>
        <v>0</v>
      </c>
      <c r="I33" s="313" t="str">
        <f>'GST 지식재산권 현황_최신'!M30</f>
        <v>반도체 제조공정용 온도조절 시스템 (PCT)</v>
      </c>
      <c r="J33" s="312">
        <f>'GST 지식재산권 현황_최신'!Q30</f>
        <v>0</v>
      </c>
      <c r="K33" s="311" t="str">
        <f>'GST 지식재산권 현황_최신'!R30</f>
        <v>송경호</v>
      </c>
      <c r="L33" s="311" t="str">
        <f>'GST 지식재산권 현황_최신'!S30</f>
        <v>유니스특허</v>
      </c>
      <c r="M33" s="314">
        <f>'GST 지식재산권 현황_최신'!U30</f>
        <v>0</v>
      </c>
    </row>
    <row r="34" spans="1:13" ht="20.100000000000001" customHeight="1">
      <c r="A34" s="310">
        <f>'GST 지식재산권 현황_최신'!B31</f>
        <v>30</v>
      </c>
      <c r="B34" s="311" t="str">
        <f>'GST 지식재산권 현황_최신'!C31</f>
        <v>특허</v>
      </c>
      <c r="C34" s="311" t="str">
        <f>'GST 지식재산권 현황_최신'!D31</f>
        <v>등록</v>
      </c>
      <c r="D34" s="311" t="str">
        <f>'GST 지식재산권 현황_최신'!E31</f>
        <v>국내</v>
      </c>
      <c r="E34" s="312">
        <f>'GST 지식재산권 현황_최신'!F31</f>
        <v>39085</v>
      </c>
      <c r="F34" s="311" t="str">
        <f>'GST 지식재산권 현황_최신'!G31</f>
        <v>2007-0000642</v>
      </c>
      <c r="G34" s="312">
        <f>'GST 지식재산권 현황_최신'!I31</f>
        <v>39385</v>
      </c>
      <c r="H34" s="311" t="str">
        <f>'GST 지식재산권 현황_최신'!J31</f>
        <v>10-0773474</v>
      </c>
      <c r="I34" s="313" t="str">
        <f>'GST 지식재산권 현황_최신'!M31</f>
        <v>반도체 제조장비의 칠러 시스템</v>
      </c>
      <c r="J34" s="312">
        <f>'GST 지식재산권 현황_최신'!Q31</f>
        <v>46390</v>
      </c>
      <c r="K34" s="311" t="str">
        <f>'GST 지식재산권 현황_최신'!R31</f>
        <v>송경호/조봉현</v>
      </c>
      <c r="L34" s="311" t="str">
        <f>'GST 지식재산권 현황_최신'!S31</f>
        <v>유니스특허</v>
      </c>
      <c r="M34" s="314">
        <f>'GST 지식재산권 현황_최신'!U31</f>
        <v>0</v>
      </c>
    </row>
    <row r="35" spans="1:13" ht="20.100000000000001" customHeight="1">
      <c r="A35" s="310">
        <f>'GST 지식재산권 현황_최신'!B32</f>
        <v>31</v>
      </c>
      <c r="B35" s="311" t="str">
        <f>'GST 지식재산권 현황_최신'!C32</f>
        <v>특허</v>
      </c>
      <c r="C35" s="311" t="str">
        <f>'GST 지식재산권 현황_최신'!D32</f>
        <v>포기</v>
      </c>
      <c r="D35" s="311" t="str">
        <f>'GST 지식재산권 현황_최신'!E32</f>
        <v>국내</v>
      </c>
      <c r="E35" s="312">
        <f>'GST 지식재산권 현황_최신'!F32</f>
        <v>39087</v>
      </c>
      <c r="F35" s="311" t="str">
        <f>'GST 지식재산권 현황_최신'!G32</f>
        <v>2007-0001382</v>
      </c>
      <c r="G35" s="312">
        <f>'GST 지식재산권 현황_최신'!I32</f>
        <v>39699</v>
      </c>
      <c r="H35" s="311" t="str">
        <f>'GST 지식재산권 현황_최신'!J32</f>
        <v>10-0858528</v>
      </c>
      <c r="I35" s="313" t="str">
        <f>'GST 지식재산권 현황_최신'!M32</f>
        <v>반도체 제조장비의 웨이퍼척 냉각시스템</v>
      </c>
      <c r="J35" s="312">
        <f>'GST 지식재산권 현황_최신'!Q32</f>
        <v>46392</v>
      </c>
      <c r="K35" s="311" t="str">
        <f>'GST 지식재산권 현황_최신'!R32</f>
        <v>조 봉 현</v>
      </c>
      <c r="L35" s="311" t="str">
        <f>'GST 지식재산권 현황_최신'!S32</f>
        <v>유니스특허</v>
      </c>
      <c r="M35" s="314">
        <f>'GST 지식재산권 현황_최신'!U32</f>
        <v>0</v>
      </c>
    </row>
    <row r="36" spans="1:13" ht="20.100000000000001" customHeight="1">
      <c r="A36" s="310">
        <f>'GST 지식재산권 현황_최신'!B33</f>
        <v>32</v>
      </c>
      <c r="B36" s="311" t="str">
        <f>'GST 지식재산권 현황_최신'!C33</f>
        <v>특허</v>
      </c>
      <c r="C36" s="311" t="str">
        <f>'GST 지식재산권 현황_최신'!D33</f>
        <v>포기</v>
      </c>
      <c r="D36" s="311" t="str">
        <f>'GST 지식재산권 현황_최신'!E33</f>
        <v>국내</v>
      </c>
      <c r="E36" s="312">
        <f>'GST 지식재산권 현황_최신'!F33</f>
        <v>39094</v>
      </c>
      <c r="F36" s="311" t="str">
        <f>'GST 지식재산권 현황_최신'!G33</f>
        <v>2007-0003677</v>
      </c>
      <c r="G36" s="312">
        <f>'GST 지식재산권 현황_최신'!I33</f>
        <v>39797</v>
      </c>
      <c r="H36" s="311" t="str">
        <f>'GST 지식재산권 현황_최신'!J33</f>
        <v>10-0875287</v>
      </c>
      <c r="I36" s="313" t="str">
        <f>'GST 지식재산권 현황_최신'!M33</f>
        <v>반도체 제조장비용 잠열재 파이프</v>
      </c>
      <c r="J36" s="312">
        <f>'GST 지식재산권 현황_최신'!Q33</f>
        <v>46399</v>
      </c>
      <c r="K36" s="311" t="str">
        <f>'GST 지식재산권 현황_최신'!R33</f>
        <v>송경호/오지은</v>
      </c>
      <c r="L36" s="311" t="str">
        <f>'GST 지식재산권 현황_최신'!S33</f>
        <v>유니스특허</v>
      </c>
      <c r="M36" s="314">
        <f>'GST 지식재산권 현황_최신'!U33</f>
        <v>0</v>
      </c>
    </row>
    <row r="37" spans="1:13" ht="20.100000000000001" customHeight="1">
      <c r="A37" s="310">
        <f>'GST 지식재산권 현황_최신'!B34</f>
        <v>33</v>
      </c>
      <c r="B37" s="311" t="str">
        <f>'GST 지식재산권 현황_최신'!C34</f>
        <v>특허</v>
      </c>
      <c r="C37" s="311" t="str">
        <f>'GST 지식재산권 현황_최신'!D34</f>
        <v>포기</v>
      </c>
      <c r="D37" s="311" t="str">
        <f>'GST 지식재산권 현황_최신'!E34</f>
        <v>국외(PCT)</v>
      </c>
      <c r="E37" s="312">
        <f>'GST 지식재산권 현황_최신'!F34</f>
        <v>39100</v>
      </c>
      <c r="F37" s="311" t="str">
        <f>'GST 지식재산권 현황_최신'!G34</f>
        <v>PCT/KR2007/000289</v>
      </c>
      <c r="G37" s="312">
        <f>'GST 지식재산권 현황_최신'!I34</f>
        <v>0</v>
      </c>
      <c r="H37" s="311">
        <f>'GST 지식재산권 현황_최신'!J34</f>
        <v>0</v>
      </c>
      <c r="I37" s="313" t="str">
        <f>'GST 지식재산권 현황_최신'!M34</f>
        <v>반도체 제조장비의 칠러 시스템(PCT)</v>
      </c>
      <c r="J37" s="312">
        <f>'GST 지식재산권 현황_최신'!Q34</f>
        <v>0</v>
      </c>
      <c r="K37" s="311" t="str">
        <f>'GST 지식재산권 현황_최신'!R34</f>
        <v>송경호, 조봉현</v>
      </c>
      <c r="L37" s="311" t="str">
        <f>'GST 지식재산권 현황_최신'!S34</f>
        <v>유니스특허</v>
      </c>
      <c r="M37" s="314">
        <f>'GST 지식재산권 현황_최신'!U34</f>
        <v>0</v>
      </c>
    </row>
    <row r="38" spans="1:13" ht="20.100000000000001" customHeight="1">
      <c r="A38" s="310">
        <f>'GST 지식재산권 현황_최신'!B35</f>
        <v>34</v>
      </c>
      <c r="B38" s="311" t="str">
        <f>'GST 지식재산권 현황_최신'!C35</f>
        <v>특허</v>
      </c>
      <c r="C38" s="311" t="str">
        <f>'GST 지식재산권 현황_최신'!D35</f>
        <v>포기</v>
      </c>
      <c r="D38" s="311" t="str">
        <f>'GST 지식재산권 현황_최신'!E35</f>
        <v>국내</v>
      </c>
      <c r="E38" s="312">
        <f>'GST 지식재산권 현황_최신'!F35</f>
        <v>39160</v>
      </c>
      <c r="F38" s="311" t="str">
        <f>'GST 지식재산권 현황_최신'!G35</f>
        <v>2007-0026679</v>
      </c>
      <c r="G38" s="312">
        <f>'GST 지식재산권 현황_최신'!I35</f>
        <v>39589</v>
      </c>
      <c r="H38" s="311" t="str">
        <f>'GST 지식재산권 현황_최신'!J35</f>
        <v>10-0832851</v>
      </c>
      <c r="I38" s="313" t="str">
        <f>'GST 지식재산권 현황_최신'!M35</f>
        <v>상변환물질을 이용한 잠열 축열식 연료전지용 열저장 시스템</v>
      </c>
      <c r="J38" s="312">
        <f>'GST 지식재산권 현황_최신'!Q35</f>
        <v>46465</v>
      </c>
      <c r="K38" s="311" t="str">
        <f>'GST 지식재산권 현황_최신'!R35</f>
        <v>송경호/홍성철/전범수</v>
      </c>
      <c r="L38" s="311" t="str">
        <f>'GST 지식재산권 현황_최신'!S35</f>
        <v>한별국제특허</v>
      </c>
      <c r="M38" s="314">
        <f>'GST 지식재산권 현황_최신'!U35</f>
        <v>0</v>
      </c>
    </row>
    <row r="39" spans="1:13" ht="20.100000000000001" customHeight="1">
      <c r="A39" s="310">
        <f>'GST 지식재산권 현황_최신'!B36</f>
        <v>35</v>
      </c>
      <c r="B39" s="311" t="str">
        <f>'GST 지식재산권 현황_최신'!C36</f>
        <v>특허</v>
      </c>
      <c r="C39" s="311" t="str">
        <f>'GST 지식재산권 현황_최신'!D36</f>
        <v>포기</v>
      </c>
      <c r="D39" s="311" t="str">
        <f>'GST 지식재산권 현황_최신'!E36</f>
        <v>국내</v>
      </c>
      <c r="E39" s="312">
        <f>'GST 지식재산권 현황_최신'!F36</f>
        <v>39191</v>
      </c>
      <c r="F39" s="311" t="str">
        <f>'GST 지식재산권 현황_최신'!G36</f>
        <v>2007-0038392</v>
      </c>
      <c r="G39" s="312">
        <f>'GST 지식재산권 현황_최신'!I36</f>
        <v>39699</v>
      </c>
      <c r="H39" s="311" t="str">
        <f>'GST 지식재산권 현황_최신'!J36</f>
        <v>10-0858529</v>
      </c>
      <c r="I39" s="313" t="str">
        <f>'GST 지식재산권 현황_최신'!M36</f>
        <v>반도체 제조장비의 온도제어장치</v>
      </c>
      <c r="J39" s="312">
        <f>'GST 지식재산권 현황_최신'!Q36</f>
        <v>46496</v>
      </c>
      <c r="K39" s="311" t="str">
        <f>'GST 지식재산권 현황_최신'!R36</f>
        <v>송경호/최현석</v>
      </c>
      <c r="L39" s="311" t="str">
        <f>'GST 지식재산권 현황_최신'!S36</f>
        <v>유니스특허</v>
      </c>
      <c r="M39" s="314">
        <f>'GST 지식재산권 현황_최신'!U36</f>
        <v>0</v>
      </c>
    </row>
    <row r="40" spans="1:13" ht="20.100000000000001" customHeight="1">
      <c r="A40" s="310">
        <f>'GST 지식재산권 현황_최신'!B37</f>
        <v>36</v>
      </c>
      <c r="B40" s="311" t="str">
        <f>'GST 지식재산권 현황_최신'!C37</f>
        <v>특허</v>
      </c>
      <c r="C40" s="311" t="str">
        <f>'GST 지식재산권 현황_최신'!D37</f>
        <v>등록</v>
      </c>
      <c r="D40" s="311" t="str">
        <f>'GST 지식재산권 현황_최신'!E37</f>
        <v>국내</v>
      </c>
      <c r="E40" s="312">
        <f>'GST 지식재산권 현황_최신'!F37</f>
        <v>39230</v>
      </c>
      <c r="F40" s="311" t="str">
        <f>'GST 지식재산권 현황_최신'!G37</f>
        <v>2007-0051387</v>
      </c>
      <c r="G40" s="312">
        <f>'GST 지식재산권 현황_최신'!I37</f>
        <v>39630</v>
      </c>
      <c r="H40" s="311" t="str">
        <f>'GST 지식재산권 현황_최신'!J37</f>
        <v>10-0844530</v>
      </c>
      <c r="I40" s="313" t="str">
        <f>'GST 지식재산권 현황_최신'!M37</f>
        <v>폐가스 정화 처리 장치 및 폐가스 정화 처리 방법</v>
      </c>
      <c r="J40" s="312">
        <f>'GST 지식재산권 현황_최신'!Q37</f>
        <v>46535</v>
      </c>
      <c r="K40" s="311" t="str">
        <f>'GST 지식재산권 현황_최신'!R37</f>
        <v>이정우</v>
      </c>
      <c r="L40" s="311" t="str">
        <f>'GST 지식재산권 현황_최신'!S37</f>
        <v>유니스특허</v>
      </c>
      <c r="M40" s="314">
        <f>'GST 지식재산권 현황_최신'!U37</f>
        <v>0</v>
      </c>
    </row>
    <row r="41" spans="1:13" ht="20.100000000000001" customHeight="1">
      <c r="A41" s="310">
        <f>'GST 지식재산권 현황_최신'!B38</f>
        <v>37</v>
      </c>
      <c r="B41" s="311" t="str">
        <f>'GST 지식재산권 현황_최신'!C38</f>
        <v>특허</v>
      </c>
      <c r="C41" s="311" t="str">
        <f>'GST 지식재산권 현황_최신'!D38</f>
        <v>등록</v>
      </c>
      <c r="D41" s="311" t="str">
        <f>'GST 지식재산권 현황_최신'!E38</f>
        <v>국내</v>
      </c>
      <c r="E41" s="312">
        <f>'GST 지식재산권 현황_최신'!F38</f>
        <v>39230</v>
      </c>
      <c r="F41" s="311" t="str">
        <f>'GST 지식재산권 현황_최신'!G38</f>
        <v>2007-0051388</v>
      </c>
      <c r="G41" s="312">
        <f>'GST 지식재산권 현황_최신'!I38</f>
        <v>39630</v>
      </c>
      <c r="H41" s="311" t="str">
        <f>'GST 지식재산권 현황_최신'!J38</f>
        <v>10-0844531</v>
      </c>
      <c r="I41" s="313" t="str">
        <f>'GST 지식재산권 현황_최신'!M38</f>
        <v>폐가스 정화 처리 장치 (Device for purifying exhausted gas)</v>
      </c>
      <c r="J41" s="312">
        <f>'GST 지식재산권 현황_최신'!Q38</f>
        <v>46535</v>
      </c>
      <c r="K41" s="311" t="str">
        <f>'GST 지식재산권 현황_최신'!R38</f>
        <v>이정우/김태현</v>
      </c>
      <c r="L41" s="311" t="str">
        <f>'GST 지식재산권 현황_최신'!S38</f>
        <v>유니스특허</v>
      </c>
      <c r="M41" s="314">
        <f>'GST 지식재산권 현황_최신'!U38</f>
        <v>0</v>
      </c>
    </row>
    <row r="42" spans="1:13" ht="20.100000000000001" customHeight="1">
      <c r="A42" s="310">
        <f>'GST 지식재산권 현황_최신'!B39</f>
        <v>38</v>
      </c>
      <c r="B42" s="311" t="str">
        <f>'GST 지식재산권 현황_최신'!C39</f>
        <v>특허</v>
      </c>
      <c r="C42" s="311" t="str">
        <f>'GST 지식재산권 현황_최신'!D39</f>
        <v>포기</v>
      </c>
      <c r="D42" s="311" t="str">
        <f>'GST 지식재산권 현황_최신'!E39</f>
        <v>국내</v>
      </c>
      <c r="E42" s="312">
        <f>'GST 지식재산권 현황_최신'!F39</f>
        <v>39290</v>
      </c>
      <c r="F42" s="311" t="str">
        <f>'GST 지식재산권 현황_최신'!G39</f>
        <v>2007-0075770</v>
      </c>
      <c r="G42" s="312">
        <f>'GST 지식재산권 현황_최신'!I39</f>
        <v>39713</v>
      </c>
      <c r="H42" s="311" t="str">
        <f>'GST 지식재산권 현황_최신'!J39</f>
        <v>10-0860599</v>
      </c>
      <c r="I42" s="313" t="str">
        <f>'GST 지식재산권 현황_최신'!M39</f>
        <v>플라즈마 토치를 이용한 폐가스연소장치</v>
      </c>
      <c r="J42" s="312">
        <f>'GST 지식재산권 현황_최신'!Q39</f>
        <v>46595</v>
      </c>
      <c r="K42" s="311" t="str">
        <f>'GST 지식재산권 현황_최신'!R39</f>
        <v>이성욱 박진만 박종민 김태현 김선호 박용근 채명기 이재복</v>
      </c>
      <c r="L42" s="311" t="str">
        <f>'GST 지식재산권 현황_최신'!S39</f>
        <v>다인특허</v>
      </c>
      <c r="M42" s="314">
        <f>'GST 지식재산권 현황_최신'!U39</f>
        <v>0</v>
      </c>
    </row>
    <row r="43" spans="1:13" ht="20.100000000000001" customHeight="1">
      <c r="A43" s="310">
        <f>'GST 지식재산권 현황_최신'!B40</f>
        <v>39</v>
      </c>
      <c r="B43" s="311" t="str">
        <f>'GST 지식재산권 현황_최신'!C40</f>
        <v>특허</v>
      </c>
      <c r="C43" s="311" t="str">
        <f>'GST 지식재산권 현황_최신'!D40</f>
        <v>포기</v>
      </c>
      <c r="D43" s="311" t="str">
        <f>'GST 지식재산권 현황_최신'!E40</f>
        <v>국내</v>
      </c>
      <c r="E43" s="312">
        <f>'GST 지식재산권 현황_최신'!F40</f>
        <v>39290</v>
      </c>
      <c r="F43" s="311" t="str">
        <f>'GST 지식재산권 현황_최신'!G40</f>
        <v>2007-0075701</v>
      </c>
      <c r="G43" s="312">
        <f>'GST 지식재산권 현황_최신'!I40</f>
        <v>39713</v>
      </c>
      <c r="H43" s="311" t="str">
        <f>'GST 지식재산권 현황_최신'!J40</f>
        <v>10-0860598</v>
      </c>
      <c r="I43" s="313" t="str">
        <f>'GST 지식재산권 현황_최신'!M40</f>
        <v>폐가스연소장치의 가스분사노즐</v>
      </c>
      <c r="J43" s="312">
        <f>'GST 지식재산권 현황_최신'!Q40</f>
        <v>46595</v>
      </c>
      <c r="K43" s="311" t="str">
        <f>'GST 지식재산권 현황_최신'!R40</f>
        <v>이성욱 박진만 박종민 김태현 김선호 박용근 채명기 이재복</v>
      </c>
      <c r="L43" s="311" t="str">
        <f>'GST 지식재산권 현황_최신'!S40</f>
        <v>다인특허</v>
      </c>
      <c r="M43" s="314">
        <f>'GST 지식재산권 현황_최신'!U40</f>
        <v>0</v>
      </c>
    </row>
    <row r="44" spans="1:13" ht="20.100000000000001" customHeight="1">
      <c r="A44" s="310">
        <f>'GST 지식재산권 현황_최신'!B41</f>
        <v>40</v>
      </c>
      <c r="B44" s="311" t="str">
        <f>'GST 지식재산권 현황_최신'!C41</f>
        <v>특허</v>
      </c>
      <c r="C44" s="311" t="str">
        <f>'GST 지식재산권 현황_최신'!D41</f>
        <v>거절</v>
      </c>
      <c r="D44" s="311" t="str">
        <f>'GST 지식재산권 현황_최신'!E41</f>
        <v>국내</v>
      </c>
      <c r="E44" s="312">
        <f>'GST 지식재산권 현황_최신'!F41</f>
        <v>39342</v>
      </c>
      <c r="F44" s="311" t="str">
        <f>'GST 지식재산권 현황_최신'!G41</f>
        <v>2007-0094153</v>
      </c>
      <c r="G44" s="312">
        <f>'GST 지식재산권 현황_최신'!I41</f>
        <v>0</v>
      </c>
      <c r="H44" s="311">
        <f>'GST 지식재산권 현황_최신'!J41</f>
        <v>0</v>
      </c>
      <c r="I44" s="313" t="str">
        <f>'GST 지식재산권 현황_최신'!M41</f>
        <v>히팅자켓 제어 시스템</v>
      </c>
      <c r="J44" s="312">
        <f>'GST 지식재산권 현황_최신'!Q41</f>
        <v>0</v>
      </c>
      <c r="K44" s="311" t="str">
        <f>'GST 지식재산권 현황_최신'!R41</f>
        <v>이정수</v>
      </c>
      <c r="L44" s="311" t="str">
        <f>'GST 지식재산권 현황_최신'!S41</f>
        <v>다인특허</v>
      </c>
      <c r="M44" s="314">
        <f>'GST 지식재산권 현황_최신'!U41</f>
        <v>0</v>
      </c>
    </row>
    <row r="45" spans="1:13" ht="20.100000000000001" customHeight="1">
      <c r="A45" s="310">
        <f>'GST 지식재산권 현황_최신'!B42</f>
        <v>41</v>
      </c>
      <c r="B45" s="311" t="str">
        <f>'GST 지식재산권 현황_최신'!C42</f>
        <v>특허</v>
      </c>
      <c r="C45" s="311" t="str">
        <f>'GST 지식재산권 현황_최신'!D42</f>
        <v>등록</v>
      </c>
      <c r="D45" s="311" t="str">
        <f>'GST 지식재산권 현황_최신'!E42</f>
        <v>국내(공동)</v>
      </c>
      <c r="E45" s="312">
        <f>'GST 지식재산권 현황_최신'!F42</f>
        <v>39373</v>
      </c>
      <c r="F45" s="311" t="str">
        <f>'GST 지식재산권 현황_최신'!G42</f>
        <v>2007-0105057</v>
      </c>
      <c r="G45" s="312">
        <f>'GST 지식재산권 현황_최신'!I42</f>
        <v>40115</v>
      </c>
      <c r="H45" s="311" t="str">
        <f>'GST 지식재산권 현황_최신'!J42</f>
        <v>10-0925236</v>
      </c>
      <c r="I45" s="313" t="str">
        <f>'GST 지식재산권 현황_최신'!M42</f>
        <v>반도체 제조 장비의 온도 조절 시스템</v>
      </c>
      <c r="J45" s="312">
        <f>'GST 지식재산권 현황_최신'!Q42</f>
        <v>46678</v>
      </c>
      <c r="K45" s="311" t="str">
        <f>'GST 지식재산권 현황_최신'!R42</f>
        <v>조봉현 은창우 최현석 이상곤 이광명 이인주 최용호 안승국 박철오</v>
      </c>
      <c r="L45" s="311" t="str">
        <f>'GST 지식재산권 현황_최신'!S42</f>
        <v>유니스특허</v>
      </c>
      <c r="M45" s="314" t="str">
        <f>'GST 지식재산권 현황_최신'!U42</f>
        <v>권리(GST:90%, 삼성전자:10%) 변경</v>
      </c>
    </row>
    <row r="46" spans="1:13" ht="20.100000000000001" customHeight="1">
      <c r="A46" s="310">
        <f>'GST 지식재산권 현황_최신'!B43</f>
        <v>42</v>
      </c>
      <c r="B46" s="311" t="str">
        <f>'GST 지식재산권 현황_최신'!C43</f>
        <v>특허</v>
      </c>
      <c r="C46" s="311" t="str">
        <f>'GST 지식재산권 현황_최신'!D43</f>
        <v>포기</v>
      </c>
      <c r="D46" s="311" t="str">
        <f>'GST 지식재산권 현황_최신'!E43</f>
        <v>국외(PCT)</v>
      </c>
      <c r="E46" s="312">
        <f>'GST 지식재산권 현황_최신'!F43</f>
        <v>39395</v>
      </c>
      <c r="F46" s="311" t="str">
        <f>'GST 지식재산권 현황_최신'!G43</f>
        <v>PCT/KR2007/005642</v>
      </c>
      <c r="G46" s="312">
        <f>'GST 지식재산권 현황_최신'!I43</f>
        <v>0</v>
      </c>
      <c r="H46" s="311">
        <f>'GST 지식재산권 현황_최신'!J43</f>
        <v>0</v>
      </c>
      <c r="I46" s="313" t="str">
        <f>'GST 지식재산권 현황_최신'!M43</f>
        <v>반도체 제조 장비의 온도조절 시스템(PCT)</v>
      </c>
      <c r="J46" s="312">
        <f>'GST 지식재산권 현황_최신'!Q43</f>
        <v>0</v>
      </c>
      <c r="K46" s="311" t="str">
        <f>'GST 지식재산권 현황_최신'!R43</f>
        <v>조봉현 은창우 최현석 이상곤 이광명 이인주 최용호 안승국 박철오</v>
      </c>
      <c r="L46" s="311" t="str">
        <f>'GST 지식재산권 현황_최신'!S43</f>
        <v>유니스특허</v>
      </c>
      <c r="M46" s="314">
        <f>'GST 지식재산권 현황_최신'!U43</f>
        <v>0</v>
      </c>
    </row>
    <row r="47" spans="1:13" ht="20.100000000000001" customHeight="1">
      <c r="A47" s="310">
        <f>'GST 지식재산권 현황_최신'!B44</f>
        <v>43</v>
      </c>
      <c r="B47" s="311" t="str">
        <f>'GST 지식재산권 현황_최신'!C44</f>
        <v>디자인</v>
      </c>
      <c r="C47" s="311" t="str">
        <f>'GST 지식재산권 현황_최신'!D44</f>
        <v>포기</v>
      </c>
      <c r="D47" s="311" t="str">
        <f>'GST 지식재산권 현황_최신'!E44</f>
        <v>국내</v>
      </c>
      <c r="E47" s="312">
        <f>'GST 지식재산권 현황_최신'!F44</f>
        <v>39405</v>
      </c>
      <c r="F47" s="311" t="str">
        <f>'GST 지식재산권 현황_최신'!G44</f>
        <v>2007-0047957</v>
      </c>
      <c r="G47" s="312">
        <f>'GST 지식재산권 현황_최신'!I44</f>
        <v>39594</v>
      </c>
      <c r="H47" s="311" t="str">
        <f>'GST 지식재산권 현황_최신'!J44</f>
        <v>30-0492761</v>
      </c>
      <c r="I47" s="313" t="str">
        <f>'GST 지식재산권 현황_최신'!M44</f>
        <v>잠열재 파이프</v>
      </c>
      <c r="J47" s="312">
        <f>'GST 지식재산권 현황_최신'!Q44</f>
        <v>45072</v>
      </c>
      <c r="K47" s="311" t="str">
        <f>'GST 지식재산권 현황_최신'!R44</f>
        <v>오지은</v>
      </c>
      <c r="L47" s="311" t="str">
        <f>'GST 지식재산권 현황_최신'!S44</f>
        <v>유니스특허</v>
      </c>
      <c r="M47" s="314">
        <f>'GST 지식재산권 현황_최신'!U44</f>
        <v>0</v>
      </c>
    </row>
    <row r="48" spans="1:13" ht="20.100000000000001" customHeight="1">
      <c r="A48" s="310">
        <f>'GST 지식재산권 현황_최신'!B45</f>
        <v>44</v>
      </c>
      <c r="B48" s="311" t="str">
        <f>'GST 지식재산권 현황_최신'!C45</f>
        <v>특허</v>
      </c>
      <c r="C48" s="311" t="str">
        <f>'GST 지식재산권 현황_최신'!D45</f>
        <v>등록</v>
      </c>
      <c r="D48" s="311" t="str">
        <f>'GST 지식재산권 현황_최신'!E45</f>
        <v>국내</v>
      </c>
      <c r="E48" s="312">
        <f>'GST 지식재산권 현황_최신'!F45</f>
        <v>39469</v>
      </c>
      <c r="F48" s="311" t="str">
        <f>'GST 지식재산권 현황_최신'!G45</f>
        <v>2008-0006820</v>
      </c>
      <c r="G48" s="312">
        <f>'GST 지식재산권 현황_최신'!I45</f>
        <v>40290</v>
      </c>
      <c r="H48" s="311" t="str">
        <f>'GST 지식재산권 현황_최신'!J45</f>
        <v>10-0955466</v>
      </c>
      <c r="I48" s="313" t="str">
        <f>'GST 지식재산권 현황_최신'!M45</f>
        <v>누수방식의 전기 집진기</v>
      </c>
      <c r="J48" s="312">
        <f>'GST 지식재산권 현황_최신'!Q45</f>
        <v>46774</v>
      </c>
      <c r="K48" s="311" t="str">
        <f>'GST 지식재산권 현황_최신'!R45</f>
        <v>김태현/유국열/성창현</v>
      </c>
      <c r="L48" s="311" t="str">
        <f>'GST 지식재산권 현황_최신'!S45</f>
        <v>다인특허</v>
      </c>
      <c r="M48" s="314">
        <f>'GST 지식재산권 현황_최신'!U45</f>
        <v>0</v>
      </c>
    </row>
    <row r="49" spans="1:13" ht="20.100000000000001" customHeight="1">
      <c r="A49" s="310">
        <f>'GST 지식재산권 현황_최신'!B46</f>
        <v>45</v>
      </c>
      <c r="B49" s="311" t="str">
        <f>'GST 지식재산권 현황_최신'!C46</f>
        <v>특허</v>
      </c>
      <c r="C49" s="311" t="str">
        <f>'GST 지식재산권 현황_최신'!D46</f>
        <v>거절</v>
      </c>
      <c r="D49" s="311" t="str">
        <f>'GST 지식재산권 현황_최신'!E46</f>
        <v>국내</v>
      </c>
      <c r="E49" s="312">
        <f>'GST 지식재산권 현황_최신'!F46</f>
        <v>39685</v>
      </c>
      <c r="F49" s="311" t="str">
        <f>'GST 지식재산권 현황_최신'!G46</f>
        <v>2008-0083086</v>
      </c>
      <c r="G49" s="312">
        <f>'GST 지식재산권 현황_최신'!I46</f>
        <v>0</v>
      </c>
      <c r="H49" s="311">
        <f>'GST 지식재산권 현황_최신'!J46</f>
        <v>0</v>
      </c>
      <c r="I49" s="313" t="str">
        <f>'GST 지식재산권 현황_최신'!M46</f>
        <v>전향연소방식의 폐가스연소장치</v>
      </c>
      <c r="J49" s="312">
        <f>'GST 지식재산권 현황_최신'!Q46</f>
        <v>0</v>
      </c>
      <c r="K49" s="311" t="str">
        <f>'GST 지식재산권 현황_최신'!R46</f>
        <v>채명기 외 8인</v>
      </c>
      <c r="L49" s="311" t="str">
        <f>'GST 지식재산권 현황_최신'!S46</f>
        <v>다인특허</v>
      </c>
      <c r="M49" s="314">
        <f>'GST 지식재산권 현황_최신'!U46</f>
        <v>0</v>
      </c>
    </row>
    <row r="50" spans="1:13" ht="20.100000000000001" customHeight="1">
      <c r="A50" s="310">
        <f>'GST 지식재산권 현황_최신'!B47</f>
        <v>46</v>
      </c>
      <c r="B50" s="311" t="str">
        <f>'GST 지식재산권 현황_최신'!C47</f>
        <v>특허</v>
      </c>
      <c r="C50" s="311" t="str">
        <f>'GST 지식재산권 현황_최신'!D47</f>
        <v>포기</v>
      </c>
      <c r="D50" s="311" t="str">
        <f>'GST 지식재산권 현황_최신'!E47</f>
        <v>국내</v>
      </c>
      <c r="E50" s="312">
        <f>'GST 지식재산권 현황_최신'!F47</f>
        <v>39793</v>
      </c>
      <c r="F50" s="311" t="str">
        <f>'GST 지식재산권 현황_최신'!G47</f>
        <v>2008-0125813</v>
      </c>
      <c r="G50" s="312">
        <f>'GST 지식재산권 현황_최신'!I47</f>
        <v>40660</v>
      </c>
      <c r="H50" s="311" t="str">
        <f>'GST 지식재산권 현황_최신'!J47</f>
        <v>10-1033012</v>
      </c>
      <c r="I50" s="313" t="str">
        <f>'GST 지식재산권 현황_최신'!M47</f>
        <v>산소발생기, 산소농도 조절기 및 이를 구비한 스크러버장치</v>
      </c>
      <c r="J50" s="312">
        <f>'GST 지식재산권 현황_최신'!Q47</f>
        <v>47098</v>
      </c>
      <c r="K50" s="311" t="str">
        <f>'GST 지식재산권 현황_최신'!R47</f>
        <v>김태현/이정우</v>
      </c>
      <c r="L50" s="311" t="str">
        <f>'GST 지식재산권 현황_최신'!S47</f>
        <v>다인특허</v>
      </c>
      <c r="M50" s="314">
        <f>'GST 지식재산권 현황_최신'!U47</f>
        <v>0</v>
      </c>
    </row>
    <row r="51" spans="1:13" ht="20.100000000000001" customHeight="1">
      <c r="A51" s="310">
        <f>'GST 지식재산권 현황_최신'!B48</f>
        <v>47</v>
      </c>
      <c r="B51" s="311" t="str">
        <f>'GST 지식재산권 현황_최신'!C48</f>
        <v>특허</v>
      </c>
      <c r="C51" s="311" t="str">
        <f>'GST 지식재산권 현황_최신'!D48</f>
        <v>등록</v>
      </c>
      <c r="D51" s="311" t="str">
        <f>'GST 지식재산권 현황_최신'!E48</f>
        <v>국외(일본)</v>
      </c>
      <c r="E51" s="312">
        <f>'GST 지식재산권 현황_최신'!F48</f>
        <v>40284</v>
      </c>
      <c r="F51" s="311" t="str">
        <f>'GST 지식재산권 현황_최신'!G48</f>
        <v>2010-529836</v>
      </c>
      <c r="G51" s="312">
        <f>'GST 지식재산권 현황_최신'!I48</f>
        <v>40991</v>
      </c>
      <c r="H51" s="311">
        <f>'GST 지식재산권 현황_최신'!J48</f>
        <v>4956672</v>
      </c>
      <c r="I51" s="313" t="str">
        <f>'GST 지식재산권 현황_최신'!M48</f>
        <v>반도체 제조 장비의 온도 조절 시스템</v>
      </c>
      <c r="J51" s="312">
        <f>'GST 지식재산권 현황_최신'!Q48</f>
        <v>47200</v>
      </c>
      <c r="K51" s="311" t="str">
        <f>'GST 지식재산권 현황_최신'!R48</f>
        <v>조봉현 은창우 최현석 이상곤 이광명 이인주 최용호 안승국 박철오</v>
      </c>
      <c r="L51" s="311" t="str">
        <f>'GST 지식재산권 현황_최신'!S48</f>
        <v>유니스특허</v>
      </c>
      <c r="M51" s="314">
        <f>'GST 지식재산권 현황_최신'!U48</f>
        <v>0</v>
      </c>
    </row>
    <row r="52" spans="1:13" ht="20.100000000000001" customHeight="1">
      <c r="A52" s="310">
        <f>'GST 지식재산권 현황_최신'!B49</f>
        <v>48</v>
      </c>
      <c r="B52" s="311" t="str">
        <f>'GST 지식재산권 현황_최신'!C49</f>
        <v>특허</v>
      </c>
      <c r="C52" s="311" t="str">
        <f>'GST 지식재산권 현황_최신'!D49</f>
        <v>포기</v>
      </c>
      <c r="D52" s="311" t="str">
        <f>'GST 지식재산권 현황_최신'!E49</f>
        <v>국외(미국)</v>
      </c>
      <c r="E52" s="312">
        <f>'GST 지식재산권 현황_최신'!F49</f>
        <v>40284</v>
      </c>
      <c r="F52" s="311" t="str">
        <f>'GST 지식재산권 현황_최신'!G49</f>
        <v>12/738,553</v>
      </c>
      <c r="G52" s="312">
        <f>'GST 지식재산권 현황_최신'!I49</f>
        <v>0</v>
      </c>
      <c r="H52" s="311">
        <f>'GST 지식재산권 현황_최신'!J49</f>
        <v>0</v>
      </c>
      <c r="I52" s="313" t="str">
        <f>'GST 지식재산권 현황_최신'!M49</f>
        <v>반도체 제조 장비의 온도조절 시스템(미국)</v>
      </c>
      <c r="J52" s="312">
        <f>'GST 지식재산권 현황_최신'!Q49</f>
        <v>0</v>
      </c>
      <c r="K52" s="311" t="str">
        <f>'GST 지식재산권 현황_최신'!R49</f>
        <v>조봉현, 은창우, 최현석, 이상곤, 이광명, 이인주, 최용호, 안승국, 박철오</v>
      </c>
      <c r="L52" s="311" t="str">
        <f>'GST 지식재산권 현황_최신'!S49</f>
        <v>유니스특허</v>
      </c>
      <c r="M52" s="314">
        <f>'GST 지식재산권 현황_최신'!U49</f>
        <v>0</v>
      </c>
    </row>
    <row r="53" spans="1:13" ht="20.100000000000001" customHeight="1">
      <c r="A53" s="310">
        <f>'GST 지식재산권 현황_최신'!B50</f>
        <v>49</v>
      </c>
      <c r="B53" s="311" t="str">
        <f>'GST 지식재산권 현황_최신'!C50</f>
        <v>특허</v>
      </c>
      <c r="C53" s="311" t="str">
        <f>'GST 지식재산권 현황_최신'!D50</f>
        <v>거절</v>
      </c>
      <c r="D53" s="311" t="str">
        <f>'GST 지식재산권 현황_최신'!E50</f>
        <v>국내</v>
      </c>
      <c r="E53" s="312">
        <f>'GST 지식재산권 현황_최신'!F50</f>
        <v>40379</v>
      </c>
      <c r="F53" s="311" t="str">
        <f>'GST 지식재산권 현황_최신'!G50</f>
        <v>2010-0069925</v>
      </c>
      <c r="G53" s="312">
        <f>'GST 지식재산권 현황_최신'!I50</f>
        <v>0</v>
      </c>
      <c r="H53" s="311">
        <f>'GST 지식재산권 현황_최신'!J50</f>
        <v>0</v>
      </c>
      <c r="I53" s="313" t="str">
        <f>'GST 지식재산권 현황_최신'!M50</f>
        <v>체중 측정이 가능한 소변기</v>
      </c>
      <c r="J53" s="312">
        <f>'GST 지식재산권 현황_최신'!Q50</f>
        <v>0</v>
      </c>
      <c r="K53" s="311" t="str">
        <f>'GST 지식재산권 현황_최신'!R50</f>
        <v>이정수</v>
      </c>
      <c r="L53" s="311" t="str">
        <f>'GST 지식재산권 현황_최신'!S50</f>
        <v>다인특허</v>
      </c>
      <c r="M53" s="314">
        <f>'GST 지식재산권 현황_최신'!U50</f>
        <v>0</v>
      </c>
    </row>
    <row r="54" spans="1:13" ht="20.100000000000001" customHeight="1">
      <c r="A54" s="310">
        <f>'GST 지식재산권 현황_최신'!B51</f>
        <v>50</v>
      </c>
      <c r="B54" s="311" t="str">
        <f>'GST 지식재산권 현황_최신'!C51</f>
        <v>특허</v>
      </c>
      <c r="C54" s="311" t="str">
        <f>'GST 지식재산권 현황_최신'!D51</f>
        <v>등록</v>
      </c>
      <c r="D54" s="311" t="str">
        <f>'GST 지식재산권 현황_최신'!E51</f>
        <v>국내</v>
      </c>
      <c r="E54" s="312">
        <f>'GST 지식재산권 현황_최신'!F51</f>
        <v>40396</v>
      </c>
      <c r="F54" s="311" t="str">
        <f>'GST 지식재산권 현황_최신'!G51</f>
        <v>2010-0076123</v>
      </c>
      <c r="G54" s="312">
        <f>'GST 지식재산권 현황_최신'!I51</f>
        <v>41220</v>
      </c>
      <c r="H54" s="311" t="str">
        <f>'GST 지식재산권 현황_최신'!J51</f>
        <v>10-1200977</v>
      </c>
      <c r="I54" s="313" t="str">
        <f>'GST 지식재산권 현황_최신'!M51</f>
        <v>폐 가스 연소장치</v>
      </c>
      <c r="J54" s="312">
        <f>'GST 지식재산권 현황_최신'!Q51</f>
        <v>47701</v>
      </c>
      <c r="K54" s="311" t="str">
        <f>'GST 지식재산권 현황_최신'!R51</f>
        <v>이영춘/장순기/이재복/   노완기</v>
      </c>
      <c r="L54" s="311" t="str">
        <f>'GST 지식재산권 현황_최신'!S51</f>
        <v>다인특허</v>
      </c>
      <c r="M54" s="314">
        <f>'GST 지식재산권 현황_최신'!U51</f>
        <v>0</v>
      </c>
    </row>
    <row r="55" spans="1:13" ht="20.100000000000001" customHeight="1">
      <c r="A55" s="310">
        <f>'GST 지식재산권 현황_최신'!B52</f>
        <v>51</v>
      </c>
      <c r="B55" s="311" t="str">
        <f>'GST 지식재산권 현황_최신'!C52</f>
        <v>특허</v>
      </c>
      <c r="C55" s="311" t="str">
        <f>'GST 지식재산권 현황_최신'!D52</f>
        <v>포기</v>
      </c>
      <c r="D55" s="311" t="str">
        <f>'GST 지식재산권 현황_최신'!E52</f>
        <v>국내</v>
      </c>
      <c r="E55" s="312">
        <f>'GST 지식재산권 현황_최신'!F52</f>
        <v>40396</v>
      </c>
      <c r="F55" s="311" t="str">
        <f>'GST 지식재산권 현황_최신'!G52</f>
        <v>2010-0076125</v>
      </c>
      <c r="G55" s="312">
        <f>'GST 지식재산권 현황_최신'!I52</f>
        <v>41369</v>
      </c>
      <c r="H55" s="311" t="str">
        <f>'GST 지식재산권 현황_최신'!J52</f>
        <v>10-1253698</v>
      </c>
      <c r="I55" s="313" t="str">
        <f>'GST 지식재산권 현황_최신'!M52</f>
        <v>폐 가스 정화용 연소장치</v>
      </c>
      <c r="J55" s="312">
        <f>'GST 지식재산권 현황_최신'!Q52</f>
        <v>47701</v>
      </c>
      <c r="K55" s="311" t="str">
        <f>'GST 지식재산권 현황_최신'!R52</f>
        <v>이영춘/장순기/이재복/노완기</v>
      </c>
      <c r="L55" s="311" t="str">
        <f>'GST 지식재산권 현황_최신'!S52</f>
        <v>다인특허</v>
      </c>
      <c r="M55" s="314">
        <f>'GST 지식재산권 현황_최신'!U52</f>
        <v>0</v>
      </c>
    </row>
    <row r="56" spans="1:13" ht="20.100000000000001" customHeight="1">
      <c r="A56" s="310">
        <f>'GST 지식재산권 현황_최신'!B53</f>
        <v>52</v>
      </c>
      <c r="B56" s="311" t="str">
        <f>'GST 지식재산권 현황_최신'!C53</f>
        <v>특허</v>
      </c>
      <c r="C56" s="311" t="str">
        <f>'GST 지식재산권 현황_최신'!D53</f>
        <v>거절</v>
      </c>
      <c r="D56" s="311" t="str">
        <f>'GST 지식재산권 현황_최신'!E53</f>
        <v>국내</v>
      </c>
      <c r="E56" s="312">
        <f>'GST 지식재산권 현황_최신'!F53</f>
        <v>40402</v>
      </c>
      <c r="F56" s="311" t="str">
        <f>'GST 지식재산권 현황_최신'!G53</f>
        <v>2010-0077611</v>
      </c>
      <c r="G56" s="312">
        <f>'GST 지식재산권 현황_최신'!I53</f>
        <v>0</v>
      </c>
      <c r="H56" s="311">
        <f>'GST 지식재산권 현황_최신'!J53</f>
        <v>0</v>
      </c>
      <c r="I56" s="313" t="str">
        <f>'GST 지식재산권 현황_최신'!M53</f>
        <v>PFCs 가스 분해 장치 및 방법</v>
      </c>
      <c r="J56" s="312">
        <f>'GST 지식재산권 현황_최신'!Q53</f>
        <v>0</v>
      </c>
      <c r="K56" s="311" t="str">
        <f>'GST 지식재산권 현황_최신'!R53</f>
        <v>이영춘/장순기/이재복/이성욱</v>
      </c>
      <c r="L56" s="311" t="str">
        <f>'GST 지식재산권 현황_최신'!S53</f>
        <v>다인특허</v>
      </c>
      <c r="M56" s="314">
        <f>'GST 지식재산권 현황_최신'!U53</f>
        <v>0</v>
      </c>
    </row>
    <row r="57" spans="1:13" ht="20.100000000000001" customHeight="1">
      <c r="A57" s="310">
        <f>'GST 지식재산권 현황_최신'!B54</f>
        <v>53</v>
      </c>
      <c r="B57" s="311" t="str">
        <f>'GST 지식재산권 현황_최신'!C54</f>
        <v>특허</v>
      </c>
      <c r="C57" s="311" t="str">
        <f>'GST 지식재산권 현황_최신'!D54</f>
        <v>거절</v>
      </c>
      <c r="D57" s="311" t="str">
        <f>'GST 지식재산권 현황_최신'!E54</f>
        <v>국내</v>
      </c>
      <c r="E57" s="312">
        <f>'GST 지식재산권 현황_최신'!F54</f>
        <v>40450</v>
      </c>
      <c r="F57" s="311" t="str">
        <f>'GST 지식재산권 현황_최신'!G54</f>
        <v>2010-0094032</v>
      </c>
      <c r="G57" s="312">
        <f>'GST 지식재산권 현황_최신'!I54</f>
        <v>0</v>
      </c>
      <c r="H57" s="311">
        <f>'GST 지식재산권 현황_최신'!J54</f>
        <v>0</v>
      </c>
      <c r="I57" s="313" t="str">
        <f>'GST 지식재산권 현황_최신'!M54</f>
        <v>가스 분리막을 이용한 반도체 및 에씨디용 설비 가스 재생 공급장치 및 가스재생 공급방법</v>
      </c>
      <c r="J57" s="312">
        <f>'GST 지식재산권 현황_최신'!Q54</f>
        <v>0</v>
      </c>
      <c r="K57" s="311" t="str">
        <f>'GST 지식재산권 현황_최신'!R54</f>
        <v>김명진</v>
      </c>
      <c r="L57" s="311" t="str">
        <f>'GST 지식재산권 현황_최신'!S54</f>
        <v>다인특허</v>
      </c>
      <c r="M57" s="314">
        <f>'GST 지식재산권 현황_최신'!U54</f>
        <v>0</v>
      </c>
    </row>
    <row r="58" spans="1:13" ht="20.100000000000001" customHeight="1">
      <c r="A58" s="310">
        <f>'GST 지식재산권 현황_최신'!B55</f>
        <v>54</v>
      </c>
      <c r="B58" s="311" t="str">
        <f>'GST 지식재산권 현황_최신'!C55</f>
        <v>특허</v>
      </c>
      <c r="C58" s="311" t="str">
        <f>'GST 지식재산권 현황_최신'!D55</f>
        <v>거절</v>
      </c>
      <c r="D58" s="311" t="str">
        <f>'GST 지식재산권 현황_최신'!E55</f>
        <v>국내</v>
      </c>
      <c r="E58" s="312">
        <f>'GST 지식재산권 현황_최신'!F55</f>
        <v>40592</v>
      </c>
      <c r="F58" s="311" t="str">
        <f>'GST 지식재산권 현황_최신'!G55</f>
        <v>2011-0014637</v>
      </c>
      <c r="G58" s="312">
        <f>'GST 지식재산권 현황_최신'!I55</f>
        <v>0</v>
      </c>
      <c r="H58" s="311">
        <f>'GST 지식재산권 현황_최신'!J55</f>
        <v>0</v>
      </c>
      <c r="I58" s="313" t="str">
        <f>'GST 지식재산권 현황_최신'!M55</f>
        <v>이동식 전기 자동차 충전 시스템</v>
      </c>
      <c r="J58" s="312">
        <f>'GST 지식재산권 현황_최신'!Q55</f>
        <v>0</v>
      </c>
      <c r="K58" s="311" t="str">
        <f>'GST 지식재산권 현황_최신'!R55</f>
        <v>김명진</v>
      </c>
      <c r="L58" s="311" t="str">
        <f>'GST 지식재산권 현황_최신'!S55</f>
        <v>다인특허</v>
      </c>
      <c r="M58" s="314">
        <f>'GST 지식재산권 현황_최신'!U55</f>
        <v>0</v>
      </c>
    </row>
    <row r="59" spans="1:13" ht="20.100000000000001" customHeight="1">
      <c r="A59" s="310">
        <f>'GST 지식재산권 현황_최신'!B56</f>
        <v>55</v>
      </c>
      <c r="B59" s="311" t="str">
        <f>'GST 지식재산권 현황_최신'!C56</f>
        <v>특허</v>
      </c>
      <c r="C59" s="311" t="str">
        <f>'GST 지식재산권 현황_최신'!D56</f>
        <v>등록</v>
      </c>
      <c r="D59" s="311" t="str">
        <f>'GST 지식재산권 현황_최신'!E56</f>
        <v>국내</v>
      </c>
      <c r="E59" s="312">
        <f>'GST 지식재산권 현황_최신'!F56</f>
        <v>40751</v>
      </c>
      <c r="F59" s="311" t="str">
        <f>'GST 지식재산권 현황_최신'!G56</f>
        <v>2011-0074698</v>
      </c>
      <c r="G59" s="312">
        <f>'GST 지식재산권 현황_최신'!I56</f>
        <v>41544</v>
      </c>
      <c r="H59" s="311" t="str">
        <f>'GST 지식재산권 현황_최신'!J56</f>
        <v>10-1314723</v>
      </c>
      <c r="I59" s="313" t="str">
        <f>'GST 지식재산권 현황_최신'!M56</f>
        <v>공정냉각시스템용 열교환기</v>
      </c>
      <c r="J59" s="312">
        <f>'GST 지식재산권 현황_최신'!Q56</f>
        <v>48056</v>
      </c>
      <c r="K59" s="311" t="str">
        <f>'GST 지식재산권 현황_최신'!R56</f>
        <v>최기봉/안세훈</v>
      </c>
      <c r="L59" s="311" t="str">
        <f>'GST 지식재산권 현황_최신'!S56</f>
        <v>다인특허</v>
      </c>
      <c r="M59" s="314">
        <f>'GST 지식재산권 현황_최신'!U56</f>
        <v>0</v>
      </c>
    </row>
    <row r="60" spans="1:13" s="205" customFormat="1" ht="20.100000000000001" customHeight="1">
      <c r="A60" s="310">
        <f>'GST 지식재산권 현황_최신'!B57</f>
        <v>56</v>
      </c>
      <c r="B60" s="311" t="str">
        <f>'GST 지식재산권 현황_최신'!C57</f>
        <v>특허</v>
      </c>
      <c r="C60" s="311" t="str">
        <f>'GST 지식재산권 현황_최신'!D57</f>
        <v>포기</v>
      </c>
      <c r="D60" s="311" t="str">
        <f>'GST 지식재산권 현황_최신'!E57</f>
        <v>국내</v>
      </c>
      <c r="E60" s="312">
        <f>'GST 지식재산권 현황_최신'!F57</f>
        <v>40886</v>
      </c>
      <c r="F60" s="311" t="str">
        <f>'GST 지식재산권 현황_최신'!G57</f>
        <v>2011-0131409</v>
      </c>
      <c r="G60" s="312">
        <f>'GST 지식재산권 현황_최신'!I57</f>
        <v>41278</v>
      </c>
      <c r="H60" s="311" t="str">
        <f>'GST 지식재산권 현황_최신'!J57</f>
        <v>10-1221036</v>
      </c>
      <c r="I60" s="313" t="str">
        <f>'GST 지식재산권 현황_최신'!M57</f>
        <v>슬릿 코터를 이용하는 디스플레이 패널용 커버 부재 접합 장치</v>
      </c>
      <c r="J60" s="312">
        <f>'GST 지식재산권 현황_최신'!Q57</f>
        <v>48191</v>
      </c>
      <c r="K60" s="311" t="str">
        <f>'GST 지식재산권 현황_최신'!R57</f>
        <v>박필석/김병극</v>
      </c>
      <c r="L60" s="311" t="str">
        <f>'GST 지식재산권 현황_최신'!S57</f>
        <v>다인특허</v>
      </c>
      <c r="M60" s="314">
        <f>'GST 지식재산권 현황_최신'!U57</f>
        <v>0</v>
      </c>
    </row>
    <row r="61" spans="1:13" ht="20.100000000000001" customHeight="1">
      <c r="A61" s="310">
        <f>'GST 지식재산권 현황_최신'!B58</f>
        <v>57</v>
      </c>
      <c r="B61" s="311" t="str">
        <f>'GST 지식재산권 현황_최신'!C58</f>
        <v>특허</v>
      </c>
      <c r="C61" s="311" t="str">
        <f>'GST 지식재산권 현황_최신'!D58</f>
        <v>포기</v>
      </c>
      <c r="D61" s="311" t="str">
        <f>'GST 지식재산권 현황_최신'!E58</f>
        <v>국내</v>
      </c>
      <c r="E61" s="312">
        <f>'GST 지식재산권 현황_최신'!F58</f>
        <v>40892</v>
      </c>
      <c r="F61" s="311" t="str">
        <f>'GST 지식재산권 현황_최신'!G58</f>
        <v>2011-0135502</v>
      </c>
      <c r="G61" s="312">
        <f>'GST 지식재산권 현황_최신'!I58</f>
        <v>41571</v>
      </c>
      <c r="H61" s="311" t="str">
        <f>'GST 지식재산권 현황_최신'!J58</f>
        <v>10-1323720</v>
      </c>
      <c r="I61" s="313" t="str">
        <f>'GST 지식재산권 현황_최신'!M58</f>
        <v>폐가스 처리용 화염 회전 연소 버너</v>
      </c>
      <c r="J61" s="312">
        <f>'GST 지식재산권 현황_최신'!Q58</f>
        <v>48197</v>
      </c>
      <c r="K61" s="311" t="str">
        <f>'GST 지식재산권 현황_최신'!R58</f>
        <v>채명기/전재두/정종국</v>
      </c>
      <c r="L61" s="311" t="str">
        <f>'GST 지식재산권 현황_최신'!S58</f>
        <v>유니스특허</v>
      </c>
      <c r="M61" s="314">
        <f>'GST 지식재산권 현황_최신'!U58</f>
        <v>0</v>
      </c>
    </row>
    <row r="62" spans="1:13" ht="20.100000000000001" customHeight="1">
      <c r="A62" s="310" t="e">
        <f>'GST 지식재산권 현황_최신'!#REF!</f>
        <v>#REF!</v>
      </c>
      <c r="B62" s="311" t="e">
        <f>'GST 지식재산권 현황_최신'!#REF!</f>
        <v>#REF!</v>
      </c>
      <c r="C62" s="311" t="e">
        <f>'GST 지식재산권 현황_최신'!#REF!</f>
        <v>#REF!</v>
      </c>
      <c r="D62" s="311" t="e">
        <f>'GST 지식재산권 현황_최신'!#REF!</f>
        <v>#REF!</v>
      </c>
      <c r="E62" s="312" t="e">
        <f>'GST 지식재산권 현황_최신'!#REF!</f>
        <v>#REF!</v>
      </c>
      <c r="F62" s="311" t="e">
        <f>'GST 지식재산권 현황_최신'!#REF!</f>
        <v>#REF!</v>
      </c>
      <c r="G62" s="312" t="e">
        <f>'GST 지식재산권 현황_최신'!#REF!</f>
        <v>#REF!</v>
      </c>
      <c r="H62" s="311" t="e">
        <f>'GST 지식재산권 현황_최신'!#REF!</f>
        <v>#REF!</v>
      </c>
      <c r="I62" s="313" t="e">
        <f>'GST 지식재산권 현황_최신'!#REF!</f>
        <v>#REF!</v>
      </c>
      <c r="J62" s="312" t="e">
        <f>'GST 지식재산권 현황_최신'!#REF!</f>
        <v>#REF!</v>
      </c>
      <c r="K62" s="311" t="e">
        <f>'GST 지식재산권 현황_최신'!#REF!</f>
        <v>#REF!</v>
      </c>
      <c r="L62" s="311" t="e">
        <f>'GST 지식재산권 현황_최신'!#REF!</f>
        <v>#REF!</v>
      </c>
      <c r="M62" s="314" t="e">
        <f>'GST 지식재산권 현황_최신'!#REF!</f>
        <v>#REF!</v>
      </c>
    </row>
    <row r="63" spans="1:13" ht="20.100000000000001" customHeight="1">
      <c r="A63" s="310" t="e">
        <f>'GST 지식재산권 현황_최신'!#REF!</f>
        <v>#REF!</v>
      </c>
      <c r="B63" s="311" t="e">
        <f>'GST 지식재산권 현황_최신'!#REF!</f>
        <v>#REF!</v>
      </c>
      <c r="C63" s="311" t="e">
        <f>'GST 지식재산권 현황_최신'!#REF!</f>
        <v>#REF!</v>
      </c>
      <c r="D63" s="311" t="e">
        <f>'GST 지식재산권 현황_최신'!#REF!</f>
        <v>#REF!</v>
      </c>
      <c r="E63" s="312" t="e">
        <f>'GST 지식재산권 현황_최신'!#REF!</f>
        <v>#REF!</v>
      </c>
      <c r="F63" s="311" t="e">
        <f>'GST 지식재산권 현황_최신'!#REF!</f>
        <v>#REF!</v>
      </c>
      <c r="G63" s="312" t="e">
        <f>'GST 지식재산권 현황_최신'!#REF!</f>
        <v>#REF!</v>
      </c>
      <c r="H63" s="311" t="e">
        <f>'GST 지식재산권 현황_최신'!#REF!</f>
        <v>#REF!</v>
      </c>
      <c r="I63" s="313" t="e">
        <f>'GST 지식재산권 현황_최신'!#REF!</f>
        <v>#REF!</v>
      </c>
      <c r="J63" s="312" t="e">
        <f>'GST 지식재산권 현황_최신'!#REF!</f>
        <v>#REF!</v>
      </c>
      <c r="K63" s="311" t="e">
        <f>'GST 지식재산권 현황_최신'!#REF!</f>
        <v>#REF!</v>
      </c>
      <c r="L63" s="311" t="e">
        <f>'GST 지식재산권 현황_최신'!#REF!</f>
        <v>#REF!</v>
      </c>
      <c r="M63" s="314" t="e">
        <f>'GST 지식재산권 현황_최신'!#REF!</f>
        <v>#REF!</v>
      </c>
    </row>
    <row r="64" spans="1:13" ht="20.100000000000001" customHeight="1">
      <c r="A64" s="310" t="e">
        <f>'GST 지식재산권 현황_최신'!#REF!</f>
        <v>#REF!</v>
      </c>
      <c r="B64" s="311" t="e">
        <f>'GST 지식재산권 현황_최신'!#REF!</f>
        <v>#REF!</v>
      </c>
      <c r="C64" s="311" t="e">
        <f>'GST 지식재산권 현황_최신'!#REF!</f>
        <v>#REF!</v>
      </c>
      <c r="D64" s="311" t="e">
        <f>'GST 지식재산권 현황_최신'!#REF!</f>
        <v>#REF!</v>
      </c>
      <c r="E64" s="312" t="e">
        <f>'GST 지식재산권 현황_최신'!#REF!</f>
        <v>#REF!</v>
      </c>
      <c r="F64" s="311" t="e">
        <f>'GST 지식재산권 현황_최신'!#REF!</f>
        <v>#REF!</v>
      </c>
      <c r="G64" s="312" t="e">
        <f>'GST 지식재산권 현황_최신'!#REF!</f>
        <v>#REF!</v>
      </c>
      <c r="H64" s="311" t="e">
        <f>'GST 지식재산권 현황_최신'!#REF!</f>
        <v>#REF!</v>
      </c>
      <c r="I64" s="313" t="e">
        <f>'GST 지식재산권 현황_최신'!#REF!</f>
        <v>#REF!</v>
      </c>
      <c r="J64" s="312" t="e">
        <f>'GST 지식재산권 현황_최신'!#REF!</f>
        <v>#REF!</v>
      </c>
      <c r="K64" s="311" t="e">
        <f>'GST 지식재산권 현황_최신'!#REF!</f>
        <v>#REF!</v>
      </c>
      <c r="L64" s="311" t="e">
        <f>'GST 지식재산권 현황_최신'!#REF!</f>
        <v>#REF!</v>
      </c>
      <c r="M64" s="314" t="e">
        <f>'GST 지식재산권 현황_최신'!#REF!</f>
        <v>#REF!</v>
      </c>
    </row>
    <row r="65" spans="1:13" ht="20.100000000000001" customHeight="1">
      <c r="A65" s="310">
        <f>'GST 지식재산권 현황_최신'!B59</f>
        <v>61</v>
      </c>
      <c r="B65" s="311" t="str">
        <f>'GST 지식재산권 현황_최신'!C59</f>
        <v>특허</v>
      </c>
      <c r="C65" s="311" t="str">
        <f>'GST 지식재산권 현황_최신'!D59</f>
        <v>등록</v>
      </c>
      <c r="D65" s="311" t="str">
        <f>'GST 지식재산권 현황_최신'!E59</f>
        <v>국내</v>
      </c>
      <c r="E65" s="312">
        <f>'GST 지식재산권 현황_최신'!F59</f>
        <v>40956</v>
      </c>
      <c r="F65" s="311" t="str">
        <f>'GST 지식재산권 현황_최신'!G59</f>
        <v>2012-0016332</v>
      </c>
      <c r="G65" s="312">
        <f>'GST 지식재산권 현황_최신'!I59</f>
        <v>41543</v>
      </c>
      <c r="H65" s="311" t="str">
        <f>'GST 지식재산권 현황_최신'!J59</f>
        <v>10-1314187</v>
      </c>
      <c r="I65" s="313" t="str">
        <f>'GST 지식재산권 현황_최신'!M59</f>
        <v>스크러버 장비의 에너지 저감용 제어 장치 및 그 방법과 시스템</v>
      </c>
      <c r="J65" s="312">
        <f>'GST 지식재산권 현황_최신'!Q59</f>
        <v>48261</v>
      </c>
      <c r="K65" s="311" t="str">
        <f>'GST 지식재산권 현황_최신'!R59</f>
        <v>이재복/이정우/전재두/노완기/채명기</v>
      </c>
      <c r="L65" s="311" t="str">
        <f>'GST 지식재산권 현황_최신'!S59</f>
        <v>유니스특허</v>
      </c>
      <c r="M65" s="314">
        <f>'GST 지식재산권 현황_최신'!U59</f>
        <v>0</v>
      </c>
    </row>
    <row r="66" spans="1:13" ht="20.100000000000001" customHeight="1">
      <c r="A66" s="310">
        <f>'GST 지식재산권 현황_최신'!B60</f>
        <v>62</v>
      </c>
      <c r="B66" s="311" t="str">
        <f>'GST 지식재산권 현황_최신'!C60</f>
        <v>특허</v>
      </c>
      <c r="C66" s="311" t="str">
        <f>'GST 지식재산권 현황_최신'!D60</f>
        <v>등록</v>
      </c>
      <c r="D66" s="311" t="str">
        <f>'GST 지식재산권 현황_최신'!E60</f>
        <v>국내</v>
      </c>
      <c r="E66" s="312">
        <f>'GST 지식재산권 현황_최신'!F60</f>
        <v>40984</v>
      </c>
      <c r="F66" s="311" t="str">
        <f>'GST 지식재산권 현황_최신'!G60</f>
        <v>2012-0026861</v>
      </c>
      <c r="G66" s="312">
        <f>'GST 지식재산권 현황_최신'!I60</f>
        <v>41793</v>
      </c>
      <c r="H66" s="311" t="str">
        <f>'GST 지식재산권 현황_최신'!J60</f>
        <v>10-1406065</v>
      </c>
      <c r="I66" s="313" t="str">
        <f>'GST 지식재산권 현황_최신'!M60</f>
        <v>선회류 예혼합 저공해 연소장치</v>
      </c>
      <c r="J66" s="312">
        <f>'GST 지식재산권 현황_최신'!Q60</f>
        <v>0</v>
      </c>
      <c r="K66" s="311" t="str">
        <f>'GST 지식재산권 현황_최신'!R60</f>
        <v>김종철/정종국/이성욱/김선호/김원기/노완기</v>
      </c>
      <c r="L66" s="311" t="str">
        <f>'GST 지식재산권 현황_최신'!S60</f>
        <v>다인특허</v>
      </c>
      <c r="M66" s="314">
        <f>'GST 지식재산권 현황_최신'!U60</f>
        <v>0</v>
      </c>
    </row>
    <row r="67" spans="1:13" s="205" customFormat="1" ht="20.100000000000001" customHeight="1">
      <c r="A67" s="310">
        <f>'GST 지식재산권 현황_최신'!B61</f>
        <v>63</v>
      </c>
      <c r="B67" s="311" t="str">
        <f>'GST 지식재산권 현황_최신'!C61</f>
        <v>특허</v>
      </c>
      <c r="C67" s="311" t="str">
        <f>'GST 지식재산권 현황_최신'!D61</f>
        <v>거절</v>
      </c>
      <c r="D67" s="311" t="str">
        <f>'GST 지식재산권 현황_최신'!E61</f>
        <v>국내</v>
      </c>
      <c r="E67" s="312">
        <f>'GST 지식재산권 현황_최신'!F61</f>
        <v>40995</v>
      </c>
      <c r="F67" s="311" t="str">
        <f>'GST 지식재산권 현황_최신'!G61</f>
        <v>2012-0031001</v>
      </c>
      <c r="G67" s="312">
        <f>'GST 지식재산권 현황_최신'!I61</f>
        <v>0</v>
      </c>
      <c r="H67" s="311">
        <f>'GST 지식재산권 현황_최신'!J61</f>
        <v>0</v>
      </c>
      <c r="I67" s="313" t="str">
        <f>'GST 지식재산권 현황_최신'!M61</f>
        <v>도포액 재활용이 용이한 슬릿코터 및 도포액 재활용 구조</v>
      </c>
      <c r="J67" s="312">
        <f>'GST 지식재산권 현황_최신'!Q61</f>
        <v>0</v>
      </c>
      <c r="K67" s="311" t="str">
        <f>'GST 지식재산권 현황_최신'!R61</f>
        <v>박필석/김병극</v>
      </c>
      <c r="L67" s="311" t="str">
        <f>'GST 지식재산권 현황_최신'!S61</f>
        <v>다인특허</v>
      </c>
      <c r="M67" s="314" t="str">
        <f>'GST 지식재산권 현황_최신'!U61</f>
        <v>사업 포기로 이후 진행 안함</v>
      </c>
    </row>
    <row r="68" spans="1:13" s="205" customFormat="1" ht="20.100000000000001" customHeight="1">
      <c r="A68" s="310">
        <f>'GST 지식재산권 현황_최신'!B62</f>
        <v>64</v>
      </c>
      <c r="B68" s="311" t="str">
        <f>'GST 지식재산권 현황_최신'!C62</f>
        <v>특허</v>
      </c>
      <c r="C68" s="311" t="str">
        <f>'GST 지식재산권 현황_최신'!D62</f>
        <v>포기</v>
      </c>
      <c r="D68" s="311" t="str">
        <f>'GST 지식재산권 현황_최신'!E62</f>
        <v>국내</v>
      </c>
      <c r="E68" s="312">
        <f>'GST 지식재산권 현황_최신'!F62</f>
        <v>40996</v>
      </c>
      <c r="F68" s="311" t="str">
        <f>'GST 지식재산권 현황_최신'!G62</f>
        <v>2012-0031576</v>
      </c>
      <c r="G68" s="312">
        <f>'GST 지식재산권 현황_최신'!I62</f>
        <v>41708</v>
      </c>
      <c r="H68" s="311" t="str">
        <f>'GST 지식재산권 현황_최신'!J62</f>
        <v>10-1374813</v>
      </c>
      <c r="I68" s="313" t="str">
        <f>'GST 지식재산권 현황_최신'!M62</f>
        <v>판재 자세 조절 장치</v>
      </c>
      <c r="J68" s="312">
        <f>'GST 지식재산권 현황_최신'!Q62</f>
        <v>0</v>
      </c>
      <c r="K68" s="311" t="str">
        <f>'GST 지식재산권 현황_최신'!R62</f>
        <v>박필석/김병극</v>
      </c>
      <c r="L68" s="311" t="str">
        <f>'GST 지식재산권 현황_최신'!S62</f>
        <v>다인특허</v>
      </c>
      <c r="M68" s="314">
        <f>'GST 지식재산권 현황_최신'!U62</f>
        <v>0</v>
      </c>
    </row>
    <row r="69" spans="1:13" s="205" customFormat="1" ht="20.100000000000001" customHeight="1">
      <c r="A69" s="310">
        <f>'GST 지식재산권 현황_최신'!B63</f>
        <v>65</v>
      </c>
      <c r="B69" s="311" t="str">
        <f>'GST 지식재산권 현황_최신'!C63</f>
        <v>특허</v>
      </c>
      <c r="C69" s="311" t="str">
        <f>'GST 지식재산권 현황_최신'!D63</f>
        <v>포기</v>
      </c>
      <c r="D69" s="311" t="str">
        <f>'GST 지식재산권 현황_최신'!E63</f>
        <v>국내</v>
      </c>
      <c r="E69" s="312">
        <f>'GST 지식재산권 현황_최신'!F63</f>
        <v>40998</v>
      </c>
      <c r="F69" s="311" t="str">
        <f>'GST 지식재산권 현황_최신'!G63</f>
        <v>2012-0033153</v>
      </c>
      <c r="G69" s="312">
        <f>'GST 지식재산권 현황_최신'!I63</f>
        <v>41526</v>
      </c>
      <c r="H69" s="311" t="str">
        <f>'GST 지식재산권 현황_최신'!J63</f>
        <v>10-1312051</v>
      </c>
      <c r="I69" s="313" t="str">
        <f>'GST 지식재산권 현황_최신'!M63</f>
        <v>글래스의 크기 변경에 따른 진공흡착판의 진공구역 조절장치</v>
      </c>
      <c r="J69" s="312">
        <f>'GST 지식재산권 현황_최신'!Q63</f>
        <v>0</v>
      </c>
      <c r="K69" s="311" t="str">
        <f>'GST 지식재산권 현황_최신'!R63</f>
        <v>박필석/김병극</v>
      </c>
      <c r="L69" s="311" t="str">
        <f>'GST 지식재산권 현황_최신'!S63</f>
        <v>다인특허</v>
      </c>
      <c r="M69" s="314">
        <f>'GST 지식재산권 현황_최신'!U63</f>
        <v>0</v>
      </c>
    </row>
    <row r="70" spans="1:13" ht="20.100000000000001" customHeight="1">
      <c r="A70" s="310">
        <f>'GST 지식재산권 현황_최신'!B64</f>
        <v>66</v>
      </c>
      <c r="B70" s="311" t="str">
        <f>'GST 지식재산권 현황_최신'!C64</f>
        <v>특허</v>
      </c>
      <c r="C70" s="311" t="str">
        <f>'GST 지식재산권 현황_최신'!D64</f>
        <v>등록</v>
      </c>
      <c r="D70" s="311" t="str">
        <f>'GST 지식재산권 현황_최신'!E64</f>
        <v>국내</v>
      </c>
      <c r="E70" s="312">
        <f>'GST 지식재산권 현황_최신'!F64</f>
        <v>41022</v>
      </c>
      <c r="F70" s="311" t="str">
        <f>'GST 지식재산권 현황_최신'!G64</f>
        <v>2012-0042062</v>
      </c>
      <c r="G70" s="312">
        <f>'GST 지식재산권 현황_최신'!I64</f>
        <v>41744</v>
      </c>
      <c r="H70" s="311" t="str">
        <f>'GST 지식재산권 현황_최신'!J64</f>
        <v>10-1387611</v>
      </c>
      <c r="I70" s="313" t="str">
        <f>'GST 지식재산권 현황_최신'!M64</f>
        <v>과불화 화합물 처리 장치 및 방법</v>
      </c>
      <c r="J70" s="312">
        <f>'GST 지식재산권 현황_최신'!Q64</f>
        <v>48327</v>
      </c>
      <c r="K70" s="311" t="str">
        <f>'GST 지식재산권 현황_최신'!R64</f>
        <v>정종국/채명기/전재두/김종철</v>
      </c>
      <c r="L70" s="311" t="str">
        <f>'GST 지식재산권 현황_최신'!S64</f>
        <v>유니스특허</v>
      </c>
      <c r="M70" s="314">
        <f>'GST 지식재산권 현황_최신'!U64</f>
        <v>0</v>
      </c>
    </row>
    <row r="71" spans="1:13" ht="20.100000000000001" customHeight="1">
      <c r="A71" s="310">
        <f>'GST 지식재산권 현황_최신'!B65</f>
        <v>67</v>
      </c>
      <c r="B71" s="311" t="str">
        <f>'GST 지식재산권 현황_최신'!C65</f>
        <v>특허</v>
      </c>
      <c r="C71" s="311" t="str">
        <f>'GST 지식재산권 현황_최신'!D65</f>
        <v>포기</v>
      </c>
      <c r="D71" s="311" t="str">
        <f>'GST 지식재산권 현황_최신'!E65</f>
        <v>국내</v>
      </c>
      <c r="E71" s="312">
        <f>'GST 지식재산권 현황_최신'!F65</f>
        <v>41096</v>
      </c>
      <c r="F71" s="311" t="str">
        <f>'GST 지식재산권 현황_최신'!G65</f>
        <v>2012-0074034</v>
      </c>
      <c r="G71" s="312">
        <f>'GST 지식재산권 현황_최신'!I65</f>
        <v>41782</v>
      </c>
      <c r="H71" s="311" t="str">
        <f>'GST 지식재산권 현황_최신'!J65</f>
        <v>10-1401349</v>
      </c>
      <c r="I71" s="313" t="str">
        <f>'GST 지식재산권 현황_최신'!M65</f>
        <v>반도체 제조설비의 칠러장치 및 그 제어방법</v>
      </c>
      <c r="J71" s="312">
        <f>'GST 지식재산권 현황_최신'!Q65</f>
        <v>48401</v>
      </c>
      <c r="K71" s="311" t="str">
        <f>'GST 지식재산권 현황_최신'!R65</f>
        <v>최기봉/김병호/허재석</v>
      </c>
      <c r="L71" s="311" t="str">
        <f>'GST 지식재산권 현황_최신'!S65</f>
        <v>유니스특허</v>
      </c>
      <c r="M71" s="314">
        <f>'GST 지식재산권 현황_최신'!U65</f>
        <v>0</v>
      </c>
    </row>
    <row r="72" spans="1:13" ht="20.100000000000001" customHeight="1">
      <c r="A72" s="310">
        <f>'GST 지식재산권 현황_최신'!B66</f>
        <v>68</v>
      </c>
      <c r="B72" s="311" t="str">
        <f>'GST 지식재산권 현황_최신'!C66</f>
        <v>특허</v>
      </c>
      <c r="C72" s="311" t="str">
        <f>'GST 지식재산권 현황_최신'!D66</f>
        <v>거절</v>
      </c>
      <c r="D72" s="311" t="str">
        <f>'GST 지식재산권 현황_최신'!E66</f>
        <v>국내</v>
      </c>
      <c r="E72" s="312">
        <f>'GST 지식재산권 현황_최신'!F66</f>
        <v>41108</v>
      </c>
      <c r="F72" s="311" t="str">
        <f>'GST 지식재산권 현황_최신'!G66</f>
        <v>2012-0078284</v>
      </c>
      <c r="G72" s="312">
        <f>'GST 지식재산권 현황_최신'!I66</f>
        <v>0</v>
      </c>
      <c r="H72" s="311">
        <f>'GST 지식재산권 현황_최신'!J66</f>
        <v>0</v>
      </c>
      <c r="I72" s="313" t="str">
        <f>'GST 지식재산권 현황_최신'!M66</f>
        <v>펌프의 수명 예측 방법 및 이를 이용한 수명 예측 시스템</v>
      </c>
      <c r="J72" s="312">
        <f>'GST 지식재산권 현황_최신'!Q66</f>
        <v>0</v>
      </c>
      <c r="K72" s="311" t="str">
        <f>'GST 지식재산권 현황_최신'!R66</f>
        <v>이석찬/조영인/정민섭</v>
      </c>
      <c r="L72" s="311" t="str">
        <f>'GST 지식재산권 현황_최신'!S66</f>
        <v>다인특허</v>
      </c>
      <c r="M72" s="314">
        <f>'GST 지식재산권 현황_최신'!U66</f>
        <v>0</v>
      </c>
    </row>
    <row r="73" spans="1:13" ht="20.100000000000001" customHeight="1">
      <c r="A73" s="310">
        <f>'GST 지식재산권 현황_최신'!B67</f>
        <v>69</v>
      </c>
      <c r="B73" s="311" t="str">
        <f>'GST 지식재산권 현황_최신'!C67</f>
        <v>특허</v>
      </c>
      <c r="C73" s="311" t="str">
        <f>'GST 지식재산권 현황_최신'!D67</f>
        <v>포기</v>
      </c>
      <c r="D73" s="311" t="str">
        <f>'GST 지식재산권 현황_최신'!E67</f>
        <v>국내</v>
      </c>
      <c r="E73" s="312">
        <f>'GST 지식재산권 현황_최신'!F67</f>
        <v>41145</v>
      </c>
      <c r="F73" s="311" t="str">
        <f>'GST 지식재산권 현황_최신'!G67</f>
        <v>2012-0093063</v>
      </c>
      <c r="G73" s="312">
        <f>'GST 지식재산권 현황_최신'!I67</f>
        <v>41782</v>
      </c>
      <c r="H73" s="311" t="str">
        <f>'GST 지식재산권 현황_최신'!J67</f>
        <v>10-1401350</v>
      </c>
      <c r="I73" s="313" t="str">
        <f>'GST 지식재산권 현황_최신'!M67</f>
        <v>반도체 제조설비의 온도제어 장치 및 그 제어방법</v>
      </c>
      <c r="J73" s="312">
        <f>'GST 지식재산권 현황_최신'!Q67</f>
        <v>48450</v>
      </c>
      <c r="K73" s="311" t="str">
        <f>'GST 지식재산권 현황_최신'!R67</f>
        <v>최기봉/안세훈/김병호</v>
      </c>
      <c r="L73" s="311" t="str">
        <f>'GST 지식재산권 현황_최신'!S67</f>
        <v>유니스특허</v>
      </c>
      <c r="M73" s="314">
        <f>'GST 지식재산권 현황_최신'!U67</f>
        <v>0</v>
      </c>
    </row>
    <row r="74" spans="1:13" ht="20.100000000000001" customHeight="1">
      <c r="A74" s="310" t="e">
        <f>'GST 지식재산권 현황_최신'!#REF!</f>
        <v>#REF!</v>
      </c>
      <c r="B74" s="311" t="e">
        <f>'GST 지식재산권 현황_최신'!#REF!</f>
        <v>#REF!</v>
      </c>
      <c r="C74" s="311" t="e">
        <f>'GST 지식재산권 현황_최신'!#REF!</f>
        <v>#REF!</v>
      </c>
      <c r="D74" s="311" t="e">
        <f>'GST 지식재산권 현황_최신'!#REF!</f>
        <v>#REF!</v>
      </c>
      <c r="E74" s="312" t="e">
        <f>'GST 지식재산권 현황_최신'!#REF!</f>
        <v>#REF!</v>
      </c>
      <c r="F74" s="311" t="e">
        <f>'GST 지식재산권 현황_최신'!#REF!</f>
        <v>#REF!</v>
      </c>
      <c r="G74" s="312" t="e">
        <f>'GST 지식재산권 현황_최신'!#REF!</f>
        <v>#REF!</v>
      </c>
      <c r="H74" s="311" t="e">
        <f>'GST 지식재산권 현황_최신'!#REF!</f>
        <v>#REF!</v>
      </c>
      <c r="I74" s="313" t="e">
        <f>'GST 지식재산권 현황_최신'!#REF!</f>
        <v>#REF!</v>
      </c>
      <c r="J74" s="312" t="e">
        <f>'GST 지식재산권 현황_최신'!#REF!</f>
        <v>#REF!</v>
      </c>
      <c r="K74" s="311" t="e">
        <f>'GST 지식재산권 현황_최신'!#REF!</f>
        <v>#REF!</v>
      </c>
      <c r="L74" s="311" t="e">
        <f>'GST 지식재산권 현황_최신'!#REF!</f>
        <v>#REF!</v>
      </c>
      <c r="M74" s="314" t="e">
        <f>'GST 지식재산권 현황_최신'!#REF!</f>
        <v>#REF!</v>
      </c>
    </row>
    <row r="75" spans="1:13" ht="20.100000000000001" customHeight="1">
      <c r="A75" s="310" t="e">
        <f>'GST 지식재산권 현황_최신'!#REF!</f>
        <v>#REF!</v>
      </c>
      <c r="B75" s="311" t="e">
        <f>'GST 지식재산권 현황_최신'!#REF!</f>
        <v>#REF!</v>
      </c>
      <c r="C75" s="311" t="e">
        <f>'GST 지식재산권 현황_최신'!#REF!</f>
        <v>#REF!</v>
      </c>
      <c r="D75" s="311" t="e">
        <f>'GST 지식재산권 현황_최신'!#REF!</f>
        <v>#REF!</v>
      </c>
      <c r="E75" s="312" t="e">
        <f>'GST 지식재산권 현황_최신'!#REF!</f>
        <v>#REF!</v>
      </c>
      <c r="F75" s="311" t="e">
        <f>'GST 지식재산권 현황_최신'!#REF!</f>
        <v>#REF!</v>
      </c>
      <c r="G75" s="312" t="e">
        <f>'GST 지식재산권 현황_최신'!#REF!</f>
        <v>#REF!</v>
      </c>
      <c r="H75" s="311" t="e">
        <f>'GST 지식재산권 현황_최신'!#REF!</f>
        <v>#REF!</v>
      </c>
      <c r="I75" s="313" t="e">
        <f>'GST 지식재산권 현황_최신'!#REF!</f>
        <v>#REF!</v>
      </c>
      <c r="J75" s="312" t="e">
        <f>'GST 지식재산권 현황_최신'!#REF!</f>
        <v>#REF!</v>
      </c>
      <c r="K75" s="311" t="e">
        <f>'GST 지식재산권 현황_최신'!#REF!</f>
        <v>#REF!</v>
      </c>
      <c r="L75" s="311" t="e">
        <f>'GST 지식재산권 현황_최신'!#REF!</f>
        <v>#REF!</v>
      </c>
      <c r="M75" s="314" t="e">
        <f>'GST 지식재산권 현황_최신'!#REF!</f>
        <v>#REF!</v>
      </c>
    </row>
    <row r="76" spans="1:13" ht="20.100000000000001" customHeight="1">
      <c r="A76" s="310">
        <f>'GST 지식재산권 현황_최신'!B68</f>
        <v>72</v>
      </c>
      <c r="B76" s="311" t="str">
        <f>'GST 지식재산권 현황_최신'!C68</f>
        <v>특허</v>
      </c>
      <c r="C76" s="311" t="str">
        <f>'GST 지식재산권 현황_최신'!D68</f>
        <v>등록</v>
      </c>
      <c r="D76" s="311" t="str">
        <f>'GST 지식재산권 현황_최신'!E68</f>
        <v>국내</v>
      </c>
      <c r="E76" s="312">
        <f>'GST 지식재산권 현황_최신'!F68</f>
        <v>41198</v>
      </c>
      <c r="F76" s="311" t="str">
        <f>'GST 지식재산권 현황_최신'!G68</f>
        <v>2012-0114895</v>
      </c>
      <c r="G76" s="312">
        <f>'GST 지식재산권 현황_최신'!I68</f>
        <v>41873</v>
      </c>
      <c r="H76" s="311" t="str">
        <f>'GST 지식재산권 현황_최신'!J68</f>
        <v>10-1435371</v>
      </c>
      <c r="I76" s="313" t="str">
        <f>'GST 지식재산권 현황_최신'!M68</f>
        <v>CO,Nox 개별 제어 방식을 이용한 저공해 연소방법</v>
      </c>
      <c r="J76" s="312">
        <f>'GST 지식재산권 현황_최신'!Q68</f>
        <v>0</v>
      </c>
      <c r="K76" s="311" t="str">
        <f>'GST 지식재산권 현황_최신'!R68</f>
        <v>김종철/정종국/이성욱/노완기/김선호/강석호</v>
      </c>
      <c r="L76" s="311" t="str">
        <f>'GST 지식재산권 현황_최신'!S68</f>
        <v>다인특허</v>
      </c>
      <c r="M76" s="314">
        <f>'GST 지식재산권 현황_최신'!U68</f>
        <v>0</v>
      </c>
    </row>
    <row r="77" spans="1:13" s="205" customFormat="1" ht="20.100000000000001" customHeight="1">
      <c r="A77" s="310">
        <f>'GST 지식재산권 현황_최신'!B69</f>
        <v>73</v>
      </c>
      <c r="B77" s="311" t="str">
        <f>'GST 지식재산권 현황_최신'!C69</f>
        <v>특허</v>
      </c>
      <c r="C77" s="311" t="str">
        <f>'GST 지식재산권 현황_최신'!D69</f>
        <v>포기</v>
      </c>
      <c r="D77" s="311" t="str">
        <f>'GST 지식재산권 현황_최신'!E69</f>
        <v>국내</v>
      </c>
      <c r="E77" s="312">
        <f>'GST 지식재산권 현황_최신'!F69</f>
        <v>41198</v>
      </c>
      <c r="F77" s="311" t="str">
        <f>'GST 지식재산권 현황_최신'!G69</f>
        <v>2012-0114897</v>
      </c>
      <c r="G77" s="312">
        <f>'GST 지식재산권 현황_최신'!I69</f>
        <v>41976</v>
      </c>
      <c r="H77" s="311" t="str">
        <f>'GST 지식재산권 현황_최신'!J69</f>
        <v>10-1470921</v>
      </c>
      <c r="I77" s="313" t="str">
        <f>'GST 지식재산권 현황_최신'!M69</f>
        <v>기판 합착장치 및 기판 합착방법</v>
      </c>
      <c r="J77" s="312">
        <f>'GST 지식재산권 현황_최신'!Q69</f>
        <v>0</v>
      </c>
      <c r="K77" s="311" t="str">
        <f>'GST 지식재산권 현황_최신'!R69</f>
        <v>박필석/김병극/이정보/문장수</v>
      </c>
      <c r="L77" s="311" t="str">
        <f>'GST 지식재산권 현황_최신'!S69</f>
        <v>다인특허</v>
      </c>
      <c r="M77" s="314">
        <f>'GST 지식재산권 현황_최신'!U69</f>
        <v>0</v>
      </c>
    </row>
    <row r="78" spans="1:13" ht="20.100000000000001" customHeight="1">
      <c r="A78" s="310">
        <f>'GST 지식재산권 현황_최신'!B70</f>
        <v>74</v>
      </c>
      <c r="B78" s="311" t="str">
        <f>'GST 지식재산권 현황_최신'!C70</f>
        <v>특허</v>
      </c>
      <c r="C78" s="311" t="str">
        <f>'GST 지식재산권 현황_최신'!D70</f>
        <v>거절</v>
      </c>
      <c r="D78" s="311" t="str">
        <f>'GST 지식재산권 현황_최신'!E70</f>
        <v>국외(미국)</v>
      </c>
      <c r="E78" s="312">
        <f>'GST 지식재산권 현황_최신'!F70</f>
        <v>41211</v>
      </c>
      <c r="F78" s="311" t="str">
        <f>'GST 지식재산권 현황_최신'!G70</f>
        <v>13/663159</v>
      </c>
      <c r="G78" s="312">
        <f>'GST 지식재산권 현황_최신'!I70</f>
        <v>0</v>
      </c>
      <c r="H78" s="311">
        <f>'GST 지식재산권 현황_최신'!J70</f>
        <v>0</v>
      </c>
      <c r="I78" s="313" t="str">
        <f>'GST 지식재산권 현황_최신'!M70</f>
        <v>선회류 예혼합 저공해 연소장치</v>
      </c>
      <c r="J78" s="312">
        <f>'GST 지식재산권 현황_최신'!Q70</f>
        <v>0</v>
      </c>
      <c r="K78" s="311" t="str">
        <f>'GST 지식재산권 현황_최신'!R70</f>
        <v>김종철/정종국/이성욱/김선호/김원기/노완기</v>
      </c>
      <c r="L78" s="311" t="str">
        <f>'GST 지식재산권 현황_최신'!S70</f>
        <v>다인특허</v>
      </c>
      <c r="M78" s="314">
        <f>'GST 지식재산권 현황_최신'!U70</f>
        <v>0</v>
      </c>
    </row>
    <row r="79" spans="1:13" ht="20.100000000000001" customHeight="1">
      <c r="A79" s="310">
        <f>'GST 지식재산권 현황_최신'!B71</f>
        <v>75</v>
      </c>
      <c r="B79" s="311" t="str">
        <f>'GST 지식재산권 현황_최신'!C71</f>
        <v>특허</v>
      </c>
      <c r="C79" s="311" t="str">
        <f>'GST 지식재산권 현황_최신'!D71</f>
        <v>거절</v>
      </c>
      <c r="D79" s="311" t="str">
        <f>'GST 지식재산권 현황_최신'!E71</f>
        <v>국내</v>
      </c>
      <c r="E79" s="312">
        <f>'GST 지식재산권 현황_최신'!F71</f>
        <v>41212</v>
      </c>
      <c r="F79" s="311" t="str">
        <f>'GST 지식재산권 현황_최신'!G71</f>
        <v>10-2012-121431</v>
      </c>
      <c r="G79" s="312">
        <f>'GST 지식재산권 현황_최신'!I71</f>
        <v>0</v>
      </c>
      <c r="H79" s="311">
        <f>'GST 지식재산권 현황_최신'!J71</f>
        <v>0</v>
      </c>
      <c r="I79" s="313" t="str">
        <f>'GST 지식재산권 현황_최신'!M71</f>
        <v>VOC 처리 시스템용 VOC 처리 로터의 소화제어 장치 및 그 방법</v>
      </c>
      <c r="J79" s="312">
        <f>'GST 지식재산권 현황_최신'!Q71</f>
        <v>0</v>
      </c>
      <c r="K79" s="311" t="str">
        <f>'GST 지식재산권 현황_최신'!R71</f>
        <v>정종국, 채명기, 김병천, 김종철, 신지훈</v>
      </c>
      <c r="L79" s="311" t="str">
        <f>'GST 지식재산권 현황_최신'!S71</f>
        <v>유니스특허</v>
      </c>
      <c r="M79" s="314">
        <f>'GST 지식재산권 현황_최신'!U71</f>
        <v>0</v>
      </c>
    </row>
    <row r="80" spans="1:13" ht="20.100000000000001" customHeight="1">
      <c r="A80" s="310">
        <f>'GST 지식재산권 현황_최신'!B72</f>
        <v>76</v>
      </c>
      <c r="B80" s="311" t="str">
        <f>'GST 지식재산권 현황_최신'!C72</f>
        <v>특허</v>
      </c>
      <c r="C80" s="311" t="str">
        <f>'GST 지식재산권 현황_최신'!D72</f>
        <v>등록</v>
      </c>
      <c r="D80" s="311" t="str">
        <f>'GST 지식재산권 현황_최신'!E72</f>
        <v>국외(일본)</v>
      </c>
      <c r="E80" s="312">
        <f>'GST 지식재산권 현황_최신'!F72</f>
        <v>41213</v>
      </c>
      <c r="F80" s="311" t="str">
        <f>'GST 지식재산권 현황_최신'!G72</f>
        <v>2012-239853</v>
      </c>
      <c r="G80" s="312">
        <f>'GST 지식재산권 현황_최신'!I72</f>
        <v>41649</v>
      </c>
      <c r="H80" s="311">
        <f>'GST 지식재산권 현황_최신'!J72</f>
        <v>5451856</v>
      </c>
      <c r="I80" s="313" t="str">
        <f>'GST 지식재산권 현황_최신'!M72</f>
        <v>선회류 예혼합 저공해 연소장치</v>
      </c>
      <c r="J80" s="312">
        <f>'GST 지식재산권 현황_최신'!Q72</f>
        <v>48518</v>
      </c>
      <c r="K80" s="311" t="str">
        <f>'GST 지식재산권 현황_최신'!R72</f>
        <v>김종철/정종국/이성욱/김선호/김원기/노완기</v>
      </c>
      <c r="L80" s="311" t="str">
        <f>'GST 지식재산권 현황_최신'!S72</f>
        <v>다인특허</v>
      </c>
      <c r="M80" s="314">
        <f>'GST 지식재산권 현황_최신'!U72</f>
        <v>0</v>
      </c>
    </row>
    <row r="81" spans="1:15" ht="20.100000000000001" customHeight="1">
      <c r="A81" s="310">
        <f>'GST 지식재산권 현황_최신'!B73</f>
        <v>77</v>
      </c>
      <c r="B81" s="311" t="str">
        <f>'GST 지식재산권 현황_최신'!C73</f>
        <v>특허</v>
      </c>
      <c r="C81" s="311" t="str">
        <f>'GST 지식재산권 현황_최신'!D73</f>
        <v>등록</v>
      </c>
      <c r="D81" s="311" t="str">
        <f>'GST 지식재산권 현황_최신'!E73</f>
        <v>국외(미국)</v>
      </c>
      <c r="E81" s="312">
        <f>'GST 지식재산권 현황_최신'!F73</f>
        <v>41241</v>
      </c>
      <c r="F81" s="311" t="str">
        <f>'GST 지식재산권 현황_최신'!G73</f>
        <v>13/686960</v>
      </c>
      <c r="G81" s="312">
        <f>'GST 지식재산권 현황_최신'!I73</f>
        <v>42318</v>
      </c>
      <c r="H81" s="311">
        <f>'GST 지식재산권 현황_최신'!J73</f>
        <v>9182120</v>
      </c>
      <c r="I81" s="313" t="str">
        <f>'GST 지식재산권 현황_최신'!M73</f>
        <v>CO,Nox 개별 제어 방식을 이용한 저공해 연소방법</v>
      </c>
      <c r="J81" s="312">
        <f>'GST 지식재산권 현황_최신'!Q73</f>
        <v>0</v>
      </c>
      <c r="K81" s="311" t="str">
        <f>'GST 지식재산권 현황_최신'!R73</f>
        <v>김종철/정종국/이성욱/   노완기/김선호/강석호</v>
      </c>
      <c r="L81" s="311" t="str">
        <f>'GST 지식재산권 현황_최신'!S73</f>
        <v>다인특허</v>
      </c>
      <c r="M81" s="314">
        <f>'GST 지식재산권 현황_최신'!U73</f>
        <v>0</v>
      </c>
    </row>
    <row r="82" spans="1:15" ht="20.100000000000001" customHeight="1">
      <c r="A82" s="310">
        <f>'GST 지식재산권 현황_최신'!B74</f>
        <v>78</v>
      </c>
      <c r="B82" s="311" t="str">
        <f>'GST 지식재산권 현황_최신'!C74</f>
        <v>특허</v>
      </c>
      <c r="C82" s="311" t="str">
        <f>'GST 지식재산권 현황_최신'!D74</f>
        <v>등록</v>
      </c>
      <c r="D82" s="311" t="str">
        <f>'GST 지식재산권 현황_최신'!E74</f>
        <v>국내</v>
      </c>
      <c r="E82" s="312">
        <f>'GST 지식재산권 현황_최신'!F74</f>
        <v>41242</v>
      </c>
      <c r="F82" s="311" t="str">
        <f>'GST 지식재산권 현황_최신'!G74</f>
        <v>2012-0136753</v>
      </c>
      <c r="G82" s="312">
        <f>'GST 지식재산권 현황_최신'!I74</f>
        <v>41851</v>
      </c>
      <c r="H82" s="311" t="str">
        <f>'GST 지식재산권 현황_최신'!J74</f>
        <v>10-1427217</v>
      </c>
      <c r="I82" s="313" t="str">
        <f>'GST 지식재산권 현황_최신'!M74</f>
        <v>폐가스 정화처리용 순환수 공급 및 배출시스템</v>
      </c>
      <c r="J82" s="312">
        <f>'GST 지식재산권 현황_최신'!Q74</f>
        <v>48547</v>
      </c>
      <c r="K82" s="311" t="str">
        <f>'GST 지식재산권 현황_최신'!R74</f>
        <v>김종철/장순기/최윤경/    이재복/채명기</v>
      </c>
      <c r="L82" s="311" t="str">
        <f>'GST 지식재산권 현황_최신'!S74</f>
        <v>다인특허</v>
      </c>
      <c r="M82" s="314">
        <f>'GST 지식재산권 현황_최신'!U74</f>
        <v>0</v>
      </c>
    </row>
    <row r="83" spans="1:15" s="205" customFormat="1" ht="20.100000000000001" customHeight="1">
      <c r="A83" s="310">
        <f>'GST 지식재산권 현황_최신'!B75</f>
        <v>79</v>
      </c>
      <c r="B83" s="311" t="str">
        <f>'GST 지식재산권 현황_최신'!C75</f>
        <v>특허</v>
      </c>
      <c r="C83" s="311" t="str">
        <f>'GST 지식재산권 현황_최신'!D75</f>
        <v>거절</v>
      </c>
      <c r="D83" s="311" t="str">
        <f>'GST 지식재산권 현황_최신'!E75</f>
        <v>국외(중국)</v>
      </c>
      <c r="E83" s="312">
        <f>'GST 지식재산권 현황_최신'!F75</f>
        <v>41255</v>
      </c>
      <c r="F83" s="311">
        <f>'GST 지식재산권 현황_최신'!G75</f>
        <v>2012105363591</v>
      </c>
      <c r="G83" s="312">
        <f>'GST 지식재산권 현황_최신'!I75</f>
        <v>0</v>
      </c>
      <c r="H83" s="311">
        <f>'GST 지식재산권 현황_최신'!J75</f>
        <v>0</v>
      </c>
      <c r="I83" s="313" t="str">
        <f>'GST 지식재산권 현황_최신'!M75</f>
        <v>판재용 평탄 유지 장치</v>
      </c>
      <c r="J83" s="312">
        <f>'GST 지식재산권 현황_최신'!Q75</f>
        <v>0</v>
      </c>
      <c r="K83" s="311" t="str">
        <f>'GST 지식재산권 현황_최신'!R75</f>
        <v>박필석,김병극</v>
      </c>
      <c r="L83" s="311" t="str">
        <f>'GST 지식재산권 현황_최신'!S75</f>
        <v>다인특허</v>
      </c>
      <c r="M83" s="314" t="str">
        <f>'GST 지식재산권 현황_최신'!U75</f>
        <v>사업포기로 이후 진행 안함</v>
      </c>
    </row>
    <row r="84" spans="1:15" s="205" customFormat="1" ht="20.100000000000001" customHeight="1">
      <c r="A84" s="310">
        <f>'GST 지식재산권 현황_최신'!B76</f>
        <v>80</v>
      </c>
      <c r="B84" s="311" t="str">
        <f>'GST 지식재산권 현황_최신'!C76</f>
        <v>특허</v>
      </c>
      <c r="C84" s="311" t="str">
        <f>'GST 지식재산권 현황_최신'!D76</f>
        <v>거절</v>
      </c>
      <c r="D84" s="311" t="str">
        <f>'GST 지식재산권 현황_최신'!E76</f>
        <v>국외(중국)</v>
      </c>
      <c r="E84" s="312">
        <f>'GST 지식재산권 현황_최신'!F76</f>
        <v>41255</v>
      </c>
      <c r="F84" s="311">
        <f>'GST 지식재산권 현황_최신'!G76</f>
        <v>2012105356723</v>
      </c>
      <c r="G84" s="312">
        <f>'GST 지식재산권 현황_최신'!I76</f>
        <v>0</v>
      </c>
      <c r="H84" s="311">
        <f>'GST 지식재산권 현황_최신'!J76</f>
        <v>0</v>
      </c>
      <c r="I84" s="313" t="str">
        <f>'GST 지식재산권 현황_최신'!M76</f>
        <v>판재 자세 조절 장치</v>
      </c>
      <c r="J84" s="312">
        <f>'GST 지식재산권 현황_최신'!Q76</f>
        <v>0</v>
      </c>
      <c r="K84" s="311" t="str">
        <f>'GST 지식재산권 현황_최신'!R76</f>
        <v>박필석/김병극</v>
      </c>
      <c r="L84" s="311" t="str">
        <f>'GST 지식재산권 현황_최신'!S76</f>
        <v>다인특허</v>
      </c>
      <c r="M84" s="314" t="str">
        <f>'GST 지식재산권 현황_최신'!U76</f>
        <v>사업포기로 이후 진행 안함</v>
      </c>
    </row>
    <row r="85" spans="1:15" s="205" customFormat="1" ht="20.100000000000001" customHeight="1">
      <c r="A85" s="310">
        <f>'GST 지식재산권 현황_최신'!B77</f>
        <v>81</v>
      </c>
      <c r="B85" s="311" t="str">
        <f>'GST 지식재산권 현황_최신'!C77</f>
        <v>특허</v>
      </c>
      <c r="C85" s="311" t="str">
        <f>'GST 지식재산권 현황_최신'!D77</f>
        <v>거절</v>
      </c>
      <c r="D85" s="311" t="str">
        <f>'GST 지식재산권 현황_최신'!E77</f>
        <v>국외(중국)</v>
      </c>
      <c r="E85" s="312">
        <f>'GST 지식재산권 현황_최신'!F77</f>
        <v>41256</v>
      </c>
      <c r="F85" s="311">
        <f>'GST 지식재산권 현황_최신'!G77</f>
        <v>2012105400069</v>
      </c>
      <c r="G85" s="312">
        <f>'GST 지식재산권 현황_최신'!I77</f>
        <v>0</v>
      </c>
      <c r="H85" s="311">
        <f>'GST 지식재산권 현황_최신'!J77</f>
        <v>0</v>
      </c>
      <c r="I85" s="313" t="str">
        <f>'GST 지식재산권 현황_최신'!M77</f>
        <v>기판 합착장치 및 기판 합착방법</v>
      </c>
      <c r="J85" s="312">
        <f>'GST 지식재산권 현황_최신'!Q77</f>
        <v>0</v>
      </c>
      <c r="K85" s="311" t="str">
        <f>'GST 지식재산권 현황_최신'!R77</f>
        <v>김병극/이정보/문장수</v>
      </c>
      <c r="L85" s="311" t="str">
        <f>'GST 지식재산권 현황_최신'!S77</f>
        <v>다인특허</v>
      </c>
      <c r="M85" s="314" t="str">
        <f>'GST 지식재산권 현황_최신'!U77</f>
        <v>사업포기로 이후 진행 안함</v>
      </c>
    </row>
    <row r="86" spans="1:15" ht="20.100000000000001" customHeight="1">
      <c r="A86" s="310">
        <f>'GST 지식재산권 현황_최신'!B78</f>
        <v>82</v>
      </c>
      <c r="B86" s="311" t="str">
        <f>'GST 지식재산권 현황_최신'!C78</f>
        <v>특허</v>
      </c>
      <c r="C86" s="311" t="str">
        <f>'GST 지식재산권 현황_최신'!D78</f>
        <v>등록</v>
      </c>
      <c r="D86" s="311" t="str">
        <f>'GST 지식재산권 현황_최신'!E78</f>
        <v>국외(일본)</v>
      </c>
      <c r="E86" s="312">
        <f>'GST 지식재산권 현황_최신'!F78</f>
        <v>41256</v>
      </c>
      <c r="F86" s="311" t="str">
        <f>'GST 지식재산권 현황_최신'!G78</f>
        <v xml:space="preserve">2012-271970 </v>
      </c>
      <c r="G86" s="312">
        <f>'GST 지식재산권 현황_최신'!I78</f>
        <v>41908</v>
      </c>
      <c r="H86" s="311">
        <f>'GST 지식재산권 현황_최신'!J78</f>
        <v>5620461</v>
      </c>
      <c r="I86" s="313" t="str">
        <f>'GST 지식재산권 현황_최신'!M78</f>
        <v>CO,Nox 개별 제어 방식을 이용한 저공해 연소방법</v>
      </c>
      <c r="J86" s="312">
        <f>'GST 지식재산권 현황_최신'!Q78</f>
        <v>48561</v>
      </c>
      <c r="K86" s="311" t="str">
        <f>'GST 지식재산권 현황_최신'!R78</f>
        <v>김종철/정종국/이성욱/노완기/김선호/강석호</v>
      </c>
      <c r="L86" s="311" t="str">
        <f>'GST 지식재산권 현황_최신'!S78</f>
        <v>다인특허</v>
      </c>
      <c r="M86" s="314">
        <f>'GST 지식재산권 현황_최신'!U78</f>
        <v>0</v>
      </c>
    </row>
    <row r="87" spans="1:15" ht="20.100000000000001" customHeight="1">
      <c r="A87" s="310">
        <f>'GST 지식재산권 현황_최신'!B79</f>
        <v>83</v>
      </c>
      <c r="B87" s="311" t="str">
        <f>'GST 지식재산권 현황_최신'!C79</f>
        <v>특허</v>
      </c>
      <c r="C87" s="311" t="str">
        <f>'GST 지식재산권 현황_최신'!D79</f>
        <v>포기</v>
      </c>
      <c r="D87" s="311" t="str">
        <f>'GST 지식재산권 현황_최신'!E79</f>
        <v>국외(미국)</v>
      </c>
      <c r="E87" s="312">
        <f>'GST 지식재산권 현황_최신'!F79</f>
        <v>41267</v>
      </c>
      <c r="F87" s="311" t="str">
        <f>'GST 지식재산권 현황_최신'!G79</f>
        <v>13/726,262</v>
      </c>
      <c r="G87" s="312">
        <f>'GST 지식재산권 현황_최신'!I79</f>
        <v>0</v>
      </c>
      <c r="H87" s="311">
        <f>'GST 지식재산권 현황_최신'!J79</f>
        <v>0</v>
      </c>
      <c r="I87" s="313" t="str">
        <f>'GST 지식재산권 현황_최신'!M79</f>
        <v>과불화 화합물 처리 장치 및 방법(미국)</v>
      </c>
      <c r="J87" s="312">
        <f>'GST 지식재산권 현황_최신'!Q79</f>
        <v>0</v>
      </c>
      <c r="K87" s="311" t="str">
        <f>'GST 지식재산권 현황_최신'!R79</f>
        <v>정종국, 채명기, 전재두, 김종철</v>
      </c>
      <c r="L87" s="311" t="str">
        <f>'GST 지식재산권 현황_최신'!S79</f>
        <v>유니스특허</v>
      </c>
      <c r="M87" s="314">
        <f>'GST 지식재산권 현황_최신'!U79</f>
        <v>0</v>
      </c>
    </row>
    <row r="88" spans="1:15" ht="20.100000000000001" customHeight="1">
      <c r="A88" s="310">
        <f>'GST 지식재산권 현황_최신'!B80</f>
        <v>84</v>
      </c>
      <c r="B88" s="311" t="str">
        <f>'GST 지식재산권 현황_최신'!C80</f>
        <v>상표</v>
      </c>
      <c r="C88" s="311" t="str">
        <f>'GST 지식재산권 현황_최신'!D80</f>
        <v>거절</v>
      </c>
      <c r="D88" s="311" t="str">
        <f>'GST 지식재산권 현황_최신'!E80</f>
        <v>국내</v>
      </c>
      <c r="E88" s="312">
        <f>'GST 지식재산권 현황_최신'!F80</f>
        <v>41289</v>
      </c>
      <c r="F88" s="311" t="str">
        <f>'GST 지식재산권 현황_최신'!G80</f>
        <v>41-2013-1568</v>
      </c>
      <c r="G88" s="312">
        <f>'GST 지식재산권 현황_최신'!I80</f>
        <v>0</v>
      </c>
      <c r="H88" s="311">
        <f>'GST 지식재산권 현황_최신'!J80</f>
        <v>0</v>
      </c>
      <c r="I88" s="313" t="str">
        <f>'GST 지식재산권 현황_최신'!M80</f>
        <v>제37류, 글로벌스탠다드테크놀로지</v>
      </c>
      <c r="J88" s="312">
        <f>'GST 지식재산권 현황_최신'!Q80</f>
        <v>0</v>
      </c>
      <c r="K88" s="311">
        <f>'GST 지식재산권 현황_최신'!R80</f>
        <v>0</v>
      </c>
      <c r="L88" s="311" t="str">
        <f>'GST 지식재산권 현황_최신'!S80</f>
        <v>유니스특허</v>
      </c>
      <c r="M88" s="314">
        <f>'GST 지식재산권 현황_최신'!U80</f>
        <v>0</v>
      </c>
    </row>
    <row r="89" spans="1:15" ht="20.100000000000001" customHeight="1">
      <c r="A89" s="310">
        <f>'GST 지식재산권 현황_최신'!B81</f>
        <v>85</v>
      </c>
      <c r="B89" s="311" t="str">
        <f>'GST 지식재산권 현황_최신'!C81</f>
        <v>상표</v>
      </c>
      <c r="C89" s="311" t="str">
        <f>'GST 지식재산권 현황_최신'!D81</f>
        <v>거절</v>
      </c>
      <c r="D89" s="311" t="str">
        <f>'GST 지식재산권 현황_최신'!E81</f>
        <v>국내</v>
      </c>
      <c r="E89" s="312">
        <f>'GST 지식재산권 현황_최신'!F81</f>
        <v>41289</v>
      </c>
      <c r="F89" s="311" t="str">
        <f>'GST 지식재산권 현황_최신'!G81</f>
        <v>41-2013-1569</v>
      </c>
      <c r="G89" s="312">
        <f>'GST 지식재산권 현황_최신'!I81</f>
        <v>0</v>
      </c>
      <c r="H89" s="311">
        <f>'GST 지식재산권 현황_최신'!J81</f>
        <v>0</v>
      </c>
      <c r="I89" s="313" t="str">
        <f>'GST 지식재산권 현황_최신'!M81</f>
        <v>제40류, 글로벌스탠다드테크놀로지</v>
      </c>
      <c r="J89" s="312">
        <f>'GST 지식재산권 현황_최신'!Q81</f>
        <v>0</v>
      </c>
      <c r="K89" s="311">
        <f>'GST 지식재산권 현황_최신'!R81</f>
        <v>0</v>
      </c>
      <c r="L89" s="311" t="str">
        <f>'GST 지식재산권 현황_최신'!S81</f>
        <v>유니스특허</v>
      </c>
      <c r="M89" s="314">
        <f>'GST 지식재산권 현황_최신'!U81</f>
        <v>0</v>
      </c>
      <c r="N89" s="152"/>
      <c r="O89" s="23"/>
    </row>
    <row r="90" spans="1:15" ht="20.100000000000001" customHeight="1">
      <c r="A90" s="310">
        <f>'GST 지식재산권 현황_최신'!B82</f>
        <v>86</v>
      </c>
      <c r="B90" s="311" t="str">
        <f>'GST 지식재산권 현황_최신'!C82</f>
        <v>상표</v>
      </c>
      <c r="C90" s="311" t="str">
        <f>'GST 지식재산권 현황_최신'!D82</f>
        <v>거절</v>
      </c>
      <c r="D90" s="311" t="str">
        <f>'GST 지식재산권 현황_최신'!E82</f>
        <v>국내</v>
      </c>
      <c r="E90" s="312">
        <f>'GST 지식재산권 현황_최신'!F82</f>
        <v>41289</v>
      </c>
      <c r="F90" s="311" t="str">
        <f>'GST 지식재산권 현황_최신'!G82</f>
        <v>41-2013-1570</v>
      </c>
      <c r="G90" s="312">
        <f>'GST 지식재산권 현황_최신'!I82</f>
        <v>0</v>
      </c>
      <c r="H90" s="311">
        <f>'GST 지식재산권 현황_최신'!J82</f>
        <v>0</v>
      </c>
      <c r="I90" s="313" t="str">
        <f>'GST 지식재산권 현황_최신'!M82</f>
        <v>제37류, GLOBAL STANDARD TECHNOLOGY</v>
      </c>
      <c r="J90" s="312">
        <f>'GST 지식재산권 현황_최신'!Q82</f>
        <v>0</v>
      </c>
      <c r="K90" s="311">
        <f>'GST 지식재산권 현황_최신'!R82</f>
        <v>0</v>
      </c>
      <c r="L90" s="311" t="str">
        <f>'GST 지식재산권 현황_최신'!S82</f>
        <v>유니스특허</v>
      </c>
      <c r="M90" s="314">
        <f>'GST 지식재산권 현황_최신'!U82</f>
        <v>0</v>
      </c>
    </row>
    <row r="91" spans="1:15" ht="20.100000000000001" customHeight="1">
      <c r="A91" s="310">
        <f>'GST 지식재산권 현황_최신'!B83</f>
        <v>87</v>
      </c>
      <c r="B91" s="311" t="str">
        <f>'GST 지식재산권 현황_최신'!C83</f>
        <v>상표</v>
      </c>
      <c r="C91" s="311" t="str">
        <f>'GST 지식재산권 현황_최신'!D83</f>
        <v>거절</v>
      </c>
      <c r="D91" s="311" t="str">
        <f>'GST 지식재산권 현황_최신'!E83</f>
        <v>국내</v>
      </c>
      <c r="E91" s="312">
        <f>'GST 지식재산권 현황_최신'!F83</f>
        <v>41289</v>
      </c>
      <c r="F91" s="311" t="str">
        <f>'GST 지식재산권 현황_최신'!G83</f>
        <v>41-2013-1571</v>
      </c>
      <c r="G91" s="312">
        <f>'GST 지식재산권 현황_최신'!I83</f>
        <v>0</v>
      </c>
      <c r="H91" s="311">
        <f>'GST 지식재산권 현황_최신'!J83</f>
        <v>0</v>
      </c>
      <c r="I91" s="313" t="str">
        <f>'GST 지식재산권 현황_최신'!M83</f>
        <v>제40류, GLOBAL STANDARD TECHNOLOGY</v>
      </c>
      <c r="J91" s="312">
        <f>'GST 지식재산권 현황_최신'!Q83</f>
        <v>0</v>
      </c>
      <c r="K91" s="311">
        <f>'GST 지식재산권 현황_최신'!R83</f>
        <v>0</v>
      </c>
      <c r="L91" s="311" t="str">
        <f>'GST 지식재산권 현황_최신'!S83</f>
        <v>유니스특허</v>
      </c>
      <c r="M91" s="314">
        <f>'GST 지식재산권 현황_최신'!U83</f>
        <v>0</v>
      </c>
    </row>
    <row r="92" spans="1:15" ht="20.100000000000001" customHeight="1">
      <c r="A92" s="310">
        <f>'GST 지식재산권 현황_최신'!B84</f>
        <v>88</v>
      </c>
      <c r="B92" s="311" t="str">
        <f>'GST 지식재산권 현황_최신'!C84</f>
        <v>특허</v>
      </c>
      <c r="C92" s="311" t="str">
        <f>'GST 지식재산권 현황_최신'!D84</f>
        <v>거절</v>
      </c>
      <c r="D92" s="311" t="str">
        <f>'GST 지식재산권 현황_최신'!E84</f>
        <v>국내</v>
      </c>
      <c r="E92" s="312">
        <f>'GST 지식재산권 현황_최신'!F84</f>
        <v>41367</v>
      </c>
      <c r="F92" s="311" t="str">
        <f>'GST 지식재산권 현황_최신'!G84</f>
        <v>2013-0036189</v>
      </c>
      <c r="G92" s="312">
        <f>'GST 지식재산권 현황_최신'!I84</f>
        <v>0</v>
      </c>
      <c r="H92" s="311">
        <f>'GST 지식재산권 현황_최신'!J84</f>
        <v>0</v>
      </c>
      <c r="I92" s="313" t="str">
        <f>'GST 지식재산권 현황_최신'!M84</f>
        <v>공정 가스 정화장치를 구비한 누출가스 자동 제어 시스템</v>
      </c>
      <c r="J92" s="312">
        <f>'GST 지식재산권 현황_최신'!Q84</f>
        <v>0</v>
      </c>
      <c r="K92" s="311" t="str">
        <f>'GST 지식재산권 현황_최신'!R84</f>
        <v>장순기/김종철/채명기</v>
      </c>
      <c r="L92" s="311" t="str">
        <f>'GST 지식재산권 현황_최신'!S84</f>
        <v>다인특허</v>
      </c>
      <c r="M92" s="314">
        <f>'GST 지식재산권 현황_최신'!U84</f>
        <v>0</v>
      </c>
    </row>
    <row r="93" spans="1:15" ht="20.100000000000001" customHeight="1">
      <c r="A93" s="310" t="e">
        <f>'GST 지식재산권 현황_최신'!#REF!</f>
        <v>#REF!</v>
      </c>
      <c r="B93" s="311" t="e">
        <f>'GST 지식재산권 현황_최신'!#REF!</f>
        <v>#REF!</v>
      </c>
      <c r="C93" s="311" t="e">
        <f>'GST 지식재산권 현황_최신'!#REF!</f>
        <v>#REF!</v>
      </c>
      <c r="D93" s="311" t="e">
        <f>'GST 지식재산권 현황_최신'!#REF!</f>
        <v>#REF!</v>
      </c>
      <c r="E93" s="312" t="e">
        <f>'GST 지식재산권 현황_최신'!#REF!</f>
        <v>#REF!</v>
      </c>
      <c r="F93" s="311" t="e">
        <f>'GST 지식재산권 현황_최신'!#REF!</f>
        <v>#REF!</v>
      </c>
      <c r="G93" s="312" t="e">
        <f>'GST 지식재산권 현황_최신'!#REF!</f>
        <v>#REF!</v>
      </c>
      <c r="H93" s="311" t="e">
        <f>'GST 지식재산권 현황_최신'!#REF!</f>
        <v>#REF!</v>
      </c>
      <c r="I93" s="313" t="e">
        <f>'GST 지식재산권 현황_최신'!#REF!</f>
        <v>#REF!</v>
      </c>
      <c r="J93" s="312" t="e">
        <f>'GST 지식재산권 현황_최신'!#REF!</f>
        <v>#REF!</v>
      </c>
      <c r="K93" s="311" t="e">
        <f>'GST 지식재산권 현황_최신'!#REF!</f>
        <v>#REF!</v>
      </c>
      <c r="L93" s="311" t="e">
        <f>'GST 지식재산권 현황_최신'!#REF!</f>
        <v>#REF!</v>
      </c>
      <c r="M93" s="314" t="e">
        <f>'GST 지식재산권 현황_최신'!#REF!</f>
        <v>#REF!</v>
      </c>
    </row>
    <row r="94" spans="1:15" ht="20.100000000000001" customHeight="1">
      <c r="A94" s="310">
        <f>'GST 지식재산권 현황_최신'!B85</f>
        <v>90</v>
      </c>
      <c r="B94" s="311" t="str">
        <f>'GST 지식재산권 현황_최신'!C85</f>
        <v>특허</v>
      </c>
      <c r="C94" s="311" t="str">
        <f>'GST 지식재산권 현황_최신'!D85</f>
        <v>거절</v>
      </c>
      <c r="D94" s="311" t="str">
        <f>'GST 지식재산권 현황_최신'!E85</f>
        <v>국내</v>
      </c>
      <c r="E94" s="312">
        <f>'GST 지식재산권 현황_최신'!F85</f>
        <v>41422</v>
      </c>
      <c r="F94" s="311" t="str">
        <f>'GST 지식재산권 현황_최신'!G85</f>
        <v>2013-0060103</v>
      </c>
      <c r="G94" s="312">
        <f>'GST 지식재산권 현황_최신'!I85</f>
        <v>0</v>
      </c>
      <c r="H94" s="311">
        <f>'GST 지식재산권 현황_최신'!J85</f>
        <v>0</v>
      </c>
      <c r="I94" s="313" t="str">
        <f>'GST 지식재산권 현황_최신'!M85</f>
        <v>공정 가스 정화장치를 구비한 누출가스 자동 제어 시스템</v>
      </c>
      <c r="J94" s="312">
        <f>'GST 지식재산권 현황_최신'!Q85</f>
        <v>0</v>
      </c>
      <c r="K94" s="311" t="str">
        <f>'GST 지식재산권 현황_최신'!R85</f>
        <v>장순기/김종철/채명기</v>
      </c>
      <c r="L94" s="311" t="str">
        <f>'GST 지식재산권 현황_최신'!S85</f>
        <v>다인특허</v>
      </c>
      <c r="M94" s="314">
        <f>'GST 지식재산권 현황_최신'!U85</f>
        <v>0</v>
      </c>
    </row>
    <row r="95" spans="1:15" ht="20.100000000000001" customHeight="1">
      <c r="A95" s="310">
        <f>'GST 지식재산권 현황_최신'!B86</f>
        <v>91</v>
      </c>
      <c r="B95" s="311" t="str">
        <f>'GST 지식재산권 현황_최신'!C86</f>
        <v>특허</v>
      </c>
      <c r="C95" s="311" t="str">
        <f>'GST 지식재산권 현황_최신'!D86</f>
        <v>거절</v>
      </c>
      <c r="D95" s="311" t="str">
        <f>'GST 지식재산권 현황_최신'!E86</f>
        <v>국내</v>
      </c>
      <c r="E95" s="312">
        <f>'GST 지식재산권 현황_최신'!F86</f>
        <v>41425</v>
      </c>
      <c r="F95" s="311" t="str">
        <f>'GST 지식재산권 현황_최신'!G86</f>
        <v>2013-0062312</v>
      </c>
      <c r="G95" s="312">
        <f>'GST 지식재산권 현황_최신'!I86</f>
        <v>0</v>
      </c>
      <c r="H95" s="311">
        <f>'GST 지식재산권 현황_최신'!J86</f>
        <v>0</v>
      </c>
      <c r="I95" s="313" t="str">
        <f>'GST 지식재산권 현황_최신'!M86</f>
        <v>폐가스 정화처리용 부산물 제거유닛 및 이를 포함한 폐가스 정화처리장치</v>
      </c>
      <c r="J95" s="312">
        <f>'GST 지식재산권 현황_최신'!Q86</f>
        <v>0</v>
      </c>
      <c r="K95" s="311" t="str">
        <f>'GST 지식재산권 현황_최신'!R86</f>
        <v>노완기/이성욱</v>
      </c>
      <c r="L95" s="311" t="str">
        <f>'GST 지식재산권 현황_최신'!S86</f>
        <v>다인특허</v>
      </c>
      <c r="M95" s="314">
        <f>'GST 지식재산권 현황_최신'!U86</f>
        <v>0</v>
      </c>
    </row>
    <row r="96" spans="1:15" ht="20.100000000000001" customHeight="1">
      <c r="A96" s="310">
        <f>'GST 지식재산권 현황_최신'!B87</f>
        <v>92</v>
      </c>
      <c r="B96" s="311" t="str">
        <f>'GST 지식재산권 현황_최신'!C87</f>
        <v>특허</v>
      </c>
      <c r="C96" s="311" t="str">
        <f>'GST 지식재산권 현황_최신'!D87</f>
        <v>포기</v>
      </c>
      <c r="D96" s="311" t="str">
        <f>'GST 지식재산권 현황_최신'!E87</f>
        <v>국내</v>
      </c>
      <c r="E96" s="312">
        <f>'GST 지식재산권 현황_최신'!F87</f>
        <v>41677</v>
      </c>
      <c r="F96" s="311" t="str">
        <f>'GST 지식재산권 현황_최신'!G87</f>
        <v>10-2014-0014124</v>
      </c>
      <c r="G96" s="312">
        <f>'GST 지식재산권 현황_최신'!I87</f>
        <v>0</v>
      </c>
      <c r="H96" s="311">
        <f>'GST 지식재산권 현황_최신'!J87</f>
        <v>0</v>
      </c>
      <c r="I96" s="313" t="str">
        <f>'GST 지식재산권 현황_최신'!M87</f>
        <v>보조진공수단이 구비된 반도체공정설비용 배기라인</v>
      </c>
      <c r="J96" s="312">
        <f>'GST 지식재산권 현황_최신'!Q87</f>
        <v>0</v>
      </c>
      <c r="K96" s="311" t="str">
        <f>'GST 지식재산권 현황_최신'!R87</f>
        <v>전동근, 모선희, 진용호, 신현욱</v>
      </c>
      <c r="L96" s="311" t="str">
        <f>'GST 지식재산권 현황_최신'!S87</f>
        <v>유니스특허</v>
      </c>
      <c r="M96" s="314">
        <f>'GST 지식재산권 현황_최신'!U87</f>
        <v>0</v>
      </c>
    </row>
    <row r="97" spans="1:13" ht="20.100000000000001" customHeight="1">
      <c r="A97" s="310">
        <f>'GST 지식재산권 현황_최신'!B88</f>
        <v>93</v>
      </c>
      <c r="B97" s="311" t="str">
        <f>'GST 지식재산권 현황_최신'!C88</f>
        <v>특허</v>
      </c>
      <c r="C97" s="311" t="str">
        <f>'GST 지식재산권 현황_최신'!D88</f>
        <v>포기</v>
      </c>
      <c r="D97" s="311" t="str">
        <f>'GST 지식재산권 현황_최신'!E88</f>
        <v>국내</v>
      </c>
      <c r="E97" s="312">
        <f>'GST 지식재산권 현황_최신'!F88</f>
        <v>41677</v>
      </c>
      <c r="F97" s="311" t="str">
        <f>'GST 지식재산권 현황_최신'!G88</f>
        <v>10-2014-0014125</v>
      </c>
      <c r="G97" s="312">
        <f>'GST 지식재산권 현황_최신'!I88</f>
        <v>0</v>
      </c>
      <c r="H97" s="311">
        <f>'GST 지식재산권 현황_최신'!J88</f>
        <v>0</v>
      </c>
      <c r="I97" s="313" t="str">
        <f>'GST 지식재산권 현황_최신'!M88</f>
        <v>보조진공수단이 구비된 스크러버</v>
      </c>
      <c r="J97" s="312">
        <f>'GST 지식재산권 현황_최신'!Q88</f>
        <v>0</v>
      </c>
      <c r="K97" s="311" t="str">
        <f>'GST 지식재산권 현황_최신'!R88</f>
        <v>전동근, 모선희, 진용호, 신현욱, 김원기, 문규동</v>
      </c>
      <c r="L97" s="311" t="str">
        <f>'GST 지식재산권 현황_최신'!S88</f>
        <v>유니스특허</v>
      </c>
      <c r="M97" s="314">
        <f>'GST 지식재산권 현황_최신'!U88</f>
        <v>0</v>
      </c>
    </row>
    <row r="98" spans="1:13" ht="20.100000000000001" customHeight="1">
      <c r="A98" s="310">
        <f>'GST 지식재산권 현황_최신'!B89</f>
        <v>94</v>
      </c>
      <c r="B98" s="311" t="str">
        <f>'GST 지식재산권 현황_최신'!C89</f>
        <v>특허</v>
      </c>
      <c r="C98" s="311" t="str">
        <f>'GST 지식재산권 현황_최신'!D89</f>
        <v>포기</v>
      </c>
      <c r="D98" s="311" t="str">
        <f>'GST 지식재산권 현황_최신'!E89</f>
        <v>국내</v>
      </c>
      <c r="E98" s="312">
        <f>'GST 지식재산권 현황_최신'!F89</f>
        <v>41677</v>
      </c>
      <c r="F98" s="311" t="str">
        <f>'GST 지식재산권 현황_최신'!G89</f>
        <v>10-2014-0014126</v>
      </c>
      <c r="G98" s="312">
        <f>'GST 지식재산권 현황_최신'!I89</f>
        <v>0</v>
      </c>
      <c r="H98" s="311">
        <f>'GST 지식재산권 현황_최신'!J89</f>
        <v>0</v>
      </c>
      <c r="I98" s="313" t="str">
        <f>'GST 지식재산권 현황_최신'!M89</f>
        <v>습식세정기능을 가지는 수봉식 진공펌프</v>
      </c>
      <c r="J98" s="312">
        <f>'GST 지식재산권 현황_최신'!Q89</f>
        <v>0</v>
      </c>
      <c r="K98" s="311" t="str">
        <f>'GST 지식재산권 현황_최신'!R89</f>
        <v>전동근, 모선희, 진용호, 신현욱, 김원기, 문규동</v>
      </c>
      <c r="L98" s="311" t="str">
        <f>'GST 지식재산권 현황_최신'!S89</f>
        <v>유니스특허</v>
      </c>
      <c r="M98" s="314">
        <f>'GST 지식재산권 현황_최신'!U89</f>
        <v>0</v>
      </c>
    </row>
    <row r="99" spans="1:13" ht="20.100000000000001" customHeight="1">
      <c r="A99" s="310">
        <f>'GST 지식재산권 현황_최신'!B90</f>
        <v>95</v>
      </c>
      <c r="B99" s="311" t="str">
        <f>'GST 지식재산권 현황_최신'!C90</f>
        <v>특허</v>
      </c>
      <c r="C99" s="311" t="str">
        <f>'GST 지식재산권 현황_최신'!D90</f>
        <v>등록</v>
      </c>
      <c r="D99" s="311" t="str">
        <f>'GST 지식재산권 현황_최신'!E90</f>
        <v>국내</v>
      </c>
      <c r="E99" s="312">
        <f>'GST 지식재산권 현황_최신'!F90</f>
        <v>41712</v>
      </c>
      <c r="F99" s="311" t="str">
        <f>'GST 지식재산권 현황_최신'!G90</f>
        <v>2014-0030247</v>
      </c>
      <c r="G99" s="312">
        <f>'GST 지식재산권 현황_최신'!I90</f>
        <v>42341</v>
      </c>
      <c r="H99" s="311" t="str">
        <f>'GST 지식재산권 현황_최신'!J90</f>
        <v>10-1576212</v>
      </c>
      <c r="I99" s="313" t="str">
        <f>'GST 지식재산권 현황_최신'!M90</f>
        <v>사전 수처리 기능을 가지는 스크러버</v>
      </c>
      <c r="J99" s="312">
        <f>'GST 지식재산권 현황_최신'!Q90</f>
        <v>49017</v>
      </c>
      <c r="K99" s="311" t="str">
        <f>'GST 지식재산권 현황_최신'!R90</f>
        <v>박상준 / 채명기 /장순기</v>
      </c>
      <c r="L99" s="311" t="str">
        <f>'GST 지식재산권 현황_최신'!S90</f>
        <v>유니스특허</v>
      </c>
      <c r="M99" s="314">
        <f>'GST 지식재산권 현황_최신'!U90</f>
        <v>0</v>
      </c>
    </row>
    <row r="100" spans="1:13" ht="20.100000000000001" customHeight="1">
      <c r="A100" s="310">
        <f>'GST 지식재산권 현황_최신'!B91</f>
        <v>96</v>
      </c>
      <c r="B100" s="311" t="str">
        <f>'GST 지식재산권 현황_최신'!C91</f>
        <v>특허</v>
      </c>
      <c r="C100" s="311" t="str">
        <f>'GST 지식재산권 현황_최신'!D91</f>
        <v>포기</v>
      </c>
      <c r="D100" s="311" t="str">
        <f>'GST 지식재산권 현황_최신'!E91</f>
        <v>국내</v>
      </c>
      <c r="E100" s="312">
        <f>'GST 지식재산권 현황_최신'!F91</f>
        <v>41820</v>
      </c>
      <c r="F100" s="311" t="str">
        <f>'GST 지식재산권 현황_최신'!G91</f>
        <v>10-2014-0081047</v>
      </c>
      <c r="G100" s="312">
        <f>'GST 지식재산권 현황_최신'!I91</f>
        <v>0</v>
      </c>
      <c r="H100" s="311">
        <f>'GST 지식재산권 현황_최신'!J91</f>
        <v>0</v>
      </c>
      <c r="I100" s="313" t="str">
        <f>'GST 지식재산권 현황_최신'!M91</f>
        <v>반응기 내벽에 수막이 형성되는 스크러버</v>
      </c>
      <c r="J100" s="312">
        <f>'GST 지식재산권 현황_최신'!Q91</f>
        <v>0</v>
      </c>
      <c r="K100" s="311" t="str">
        <f>'GST 지식재산권 현황_최신'!R91</f>
        <v>박상준,전동근,이기용,장순기,모선희</v>
      </c>
      <c r="L100" s="311" t="str">
        <f>'GST 지식재산권 현황_최신'!S91</f>
        <v>유니스특허</v>
      </c>
      <c r="M100" s="314">
        <f>'GST 지식재산권 현황_최신'!U91</f>
        <v>0</v>
      </c>
    </row>
    <row r="101" spans="1:13" ht="20.100000000000001" customHeight="1">
      <c r="A101" s="310">
        <f>'GST 지식재산권 현황_최신'!B92</f>
        <v>97</v>
      </c>
      <c r="B101" s="311" t="str">
        <f>'GST 지식재산권 현황_최신'!C92</f>
        <v>특허</v>
      </c>
      <c r="C101" s="311" t="str">
        <f>'GST 지식재산권 현황_최신'!D92</f>
        <v>거절</v>
      </c>
      <c r="D101" s="311" t="str">
        <f>'GST 지식재산권 현황_최신'!E92</f>
        <v>국내</v>
      </c>
      <c r="E101" s="312">
        <f>'GST 지식재산권 현황_최신'!F92</f>
        <v>41820</v>
      </c>
      <c r="F101" s="311" t="str">
        <f>'GST 지식재산권 현황_최신'!G92</f>
        <v>10-2014-0081046</v>
      </c>
      <c r="G101" s="312">
        <f>'GST 지식재산권 현황_최신'!I92</f>
        <v>0</v>
      </c>
      <c r="H101" s="311">
        <f>'GST 지식재산권 현황_최신'!J92</f>
        <v>0</v>
      </c>
      <c r="I101" s="313" t="str">
        <f>'GST 지식재산권 현황_최신'!M92</f>
        <v>예열기능을 가지는 스크러버</v>
      </c>
      <c r="J101" s="312">
        <f>'GST 지식재산권 현황_최신'!Q92</f>
        <v>0</v>
      </c>
      <c r="K101" s="311" t="str">
        <f>'GST 지식재산권 현황_최신'!R92</f>
        <v>박상준, 전동근, 이기용, 김종철, 모선희</v>
      </c>
      <c r="L101" s="311" t="str">
        <f>'GST 지식재산권 현황_최신'!S92</f>
        <v>유니스특허</v>
      </c>
      <c r="M101" s="314">
        <f>'GST 지식재산권 현황_최신'!U92</f>
        <v>0</v>
      </c>
    </row>
    <row r="102" spans="1:13" ht="20.100000000000001" customHeight="1">
      <c r="A102" s="310">
        <f>'GST 지식재산권 현황_최신'!B93</f>
        <v>98</v>
      </c>
      <c r="B102" s="311" t="str">
        <f>'GST 지식재산권 현황_최신'!C93</f>
        <v>특허</v>
      </c>
      <c r="C102" s="311" t="str">
        <f>'GST 지식재산권 현황_최신'!D93</f>
        <v>포기</v>
      </c>
      <c r="D102" s="311" t="str">
        <f>'GST 지식재산권 현황_최신'!E93</f>
        <v>국내</v>
      </c>
      <c r="E102" s="312">
        <f>'GST 지식재산권 현황_최신'!F93</f>
        <v>41989</v>
      </c>
      <c r="F102" s="311" t="str">
        <f>'GST 지식재산권 현황_최신'!G93</f>
        <v>2014-0181177</v>
      </c>
      <c r="G102" s="312">
        <f>'GST 지식재산권 현황_최신'!I93</f>
        <v>42545</v>
      </c>
      <c r="H102" s="311" t="str">
        <f>'GST 지식재산권 현황_최신'!J93</f>
        <v>10-1635065</v>
      </c>
      <c r="I102" s="313" t="str">
        <f>'GST 지식재산권 현황_최신'!M93</f>
        <v xml:space="preserve">사전 수처리 장치를 포함하는 스크러버 </v>
      </c>
      <c r="J102" s="312">
        <f>'GST 지식재산권 현황_최신'!Q93</f>
        <v>49294</v>
      </c>
      <c r="K102" s="311" t="str">
        <f>'GST 지식재산권 현황_최신'!R93</f>
        <v>장순기, 박종민., 박진만. 박상준. 채명기. 김종윤, 이근환, 모선희., 김경민</v>
      </c>
      <c r="L102" s="311" t="str">
        <f>'GST 지식재산권 현황_최신'!S93</f>
        <v>유니스특허</v>
      </c>
      <c r="M102" s="314">
        <f>'GST 지식재산권 현황_최신'!U93</f>
        <v>0</v>
      </c>
    </row>
    <row r="103" spans="1:13" ht="20.100000000000001" customHeight="1">
      <c r="A103" s="310">
        <f>'GST 지식재산권 현황_최신'!B94</f>
        <v>99</v>
      </c>
      <c r="B103" s="311" t="str">
        <f>'GST 지식재산권 현황_최신'!C94</f>
        <v>특허</v>
      </c>
      <c r="C103" s="311" t="str">
        <f>'GST 지식재산권 현황_최신'!D94</f>
        <v>등록</v>
      </c>
      <c r="D103" s="311" t="str">
        <f>'GST 지식재산권 현황_최신'!E94</f>
        <v>국내</v>
      </c>
      <c r="E103" s="312">
        <f>'GST 지식재산권 현황_최신'!F94</f>
        <v>41989</v>
      </c>
      <c r="F103" s="311" t="str">
        <f>'GST 지식재산권 현황_최신'!G94</f>
        <v xml:space="preserve">10-2014-0181178
</v>
      </c>
      <c r="G103" s="312">
        <f>'GST 지식재산권 현황_최신'!I94</f>
        <v>42751</v>
      </c>
      <c r="H103" s="311" t="str">
        <f>'GST 지식재산권 현황_최신'!J94</f>
        <v>10-1698417</v>
      </c>
      <c r="I103" s="313" t="str">
        <f>'GST 지식재산권 현황_최신'!M94</f>
        <v>반응기 내부에 수막이 형성되는 플라즈마 버너용 스크러버</v>
      </c>
      <c r="J103" s="312">
        <f>'GST 지식재산권 현황_최신'!Q94</f>
        <v>0</v>
      </c>
      <c r="K103" s="311" t="str">
        <f>'GST 지식재산권 현황_최신'!R94</f>
        <v>박상준, 전동근, 이기용, 신현욱</v>
      </c>
      <c r="L103" s="311" t="str">
        <f>'GST 지식재산권 현황_최신'!S94</f>
        <v>유니스특허</v>
      </c>
      <c r="M103" s="314">
        <f>'GST 지식재산권 현황_최신'!U94</f>
        <v>0</v>
      </c>
    </row>
    <row r="104" spans="1:13" ht="20.100000000000001" customHeight="1">
      <c r="A104" s="310">
        <f>'GST 지식재산권 현황_최신'!B95</f>
        <v>100</v>
      </c>
      <c r="B104" s="311" t="str">
        <f>'GST 지식재산권 현황_최신'!C95</f>
        <v>특허</v>
      </c>
      <c r="C104" s="311" t="str">
        <f>'GST 지식재산권 현황_최신'!D95</f>
        <v>등록</v>
      </c>
      <c r="D104" s="311" t="str">
        <f>'GST 지식재산권 현황_최신'!E95</f>
        <v>국내</v>
      </c>
      <c r="E104" s="312">
        <f>'GST 지식재산권 현황_최신'!F95</f>
        <v>42004</v>
      </c>
      <c r="F104" s="311" t="str">
        <f>'GST 지식재산권 현황_최신'!G95</f>
        <v>10-2014-0195598</v>
      </c>
      <c r="G104" s="312">
        <f>'GST 지식재산권 현황_최신'!I95</f>
        <v>42545</v>
      </c>
      <c r="H104" s="311" t="str">
        <f>'GST 지식재산권 현황_최신'!J95</f>
        <v>10-1635064</v>
      </c>
      <c r="I104" s="313" t="str">
        <f>'GST 지식재산권 현황_최신'!M95</f>
        <v>스크러버의 버너</v>
      </c>
      <c r="J104" s="312">
        <f>'GST 지식재산권 현황_최신'!Q95</f>
        <v>49309</v>
      </c>
      <c r="K104" s="311" t="str">
        <f>'GST 지식재산권 현황_최신'!R95</f>
        <v>전동근,이성욱,채명기,신현욱</v>
      </c>
      <c r="L104" s="311" t="str">
        <f>'GST 지식재산권 현황_최신'!S95</f>
        <v>유니스특허</v>
      </c>
      <c r="M104" s="314" t="str">
        <f>'GST 지식재산권 현황_최신'!U95</f>
        <v>등록증 대기중</v>
      </c>
    </row>
    <row r="105" spans="1:13" ht="20.100000000000001" customHeight="1">
      <c r="A105" s="310">
        <f>'GST 지식재산권 현황_최신'!B96</f>
        <v>101</v>
      </c>
      <c r="B105" s="311" t="str">
        <f>'GST 지식재산권 현황_최신'!C96</f>
        <v>특허</v>
      </c>
      <c r="C105" s="311" t="str">
        <f>'GST 지식재산권 현황_최신'!D96</f>
        <v>등록</v>
      </c>
      <c r="D105" s="311" t="str">
        <f>'GST 지식재산권 현황_최신'!E96</f>
        <v>국내</v>
      </c>
      <c r="E105" s="312">
        <f>'GST 지식재산권 현황_최신'!F96</f>
        <v>42027</v>
      </c>
      <c r="F105" s="311" t="str">
        <f>'GST 지식재산권 현황_최신'!G96</f>
        <v>10-2015-0010727</v>
      </c>
      <c r="G105" s="312">
        <f>'GST 지식재산권 현황_최신'!I96</f>
        <v>42621</v>
      </c>
      <c r="H105" s="311" t="str">
        <f>'GST 지식재산권 현황_최신'!J96</f>
        <v>10-1657468</v>
      </c>
      <c r="I105" s="313" t="str">
        <f>'GST 지식재산권 현황_최신'!M96</f>
        <v>난분해성 유해가스의 소각처리를 위한 배가스 전처리 장치 및 그 전처리장치를 이용한 배가스 전처리 방법</v>
      </c>
      <c r="J105" s="312">
        <f>'GST 지식재산권 현황_최신'!Q96</f>
        <v>0</v>
      </c>
      <c r="K105" s="311" t="str">
        <f>'GST 지식재산권 현황_최신'!R96</f>
        <v>정종국,이기용</v>
      </c>
      <c r="L105" s="311" t="str">
        <f>'GST 지식재산권 현황_최신'!S96</f>
        <v>아이퍼스</v>
      </c>
      <c r="M105" s="314" t="str">
        <f>'GST 지식재산권 현황_최신'!U96</f>
        <v>02-6395-2507, 국책과제-환경부 non-CO2</v>
      </c>
    </row>
    <row r="106" spans="1:13" ht="20.100000000000001" customHeight="1">
      <c r="A106" s="310">
        <f>'GST 지식재산권 현황_최신'!B97</f>
        <v>102</v>
      </c>
      <c r="B106" s="311" t="str">
        <f>'GST 지식재산권 현황_최신'!C97</f>
        <v>특허</v>
      </c>
      <c r="C106" s="311" t="str">
        <f>'GST 지식재산권 현황_최신'!D97</f>
        <v>거절</v>
      </c>
      <c r="D106" s="311" t="str">
        <f>'GST 지식재산권 현황_최신'!E97</f>
        <v>국내</v>
      </c>
      <c r="E106" s="312">
        <f>'GST 지식재산권 현황_최신'!F97</f>
        <v>42027</v>
      </c>
      <c r="F106" s="311" t="str">
        <f>'GST 지식재산권 현황_최신'!G97</f>
        <v>10-2015-0010738</v>
      </c>
      <c r="G106" s="312">
        <f>'GST 지식재산권 현황_최신'!I97</f>
        <v>0</v>
      </c>
      <c r="H106" s="311">
        <f>'GST 지식재산권 현황_최신'!J97</f>
        <v>0</v>
      </c>
      <c r="I106" s="313" t="str">
        <f>'GST 지식재산권 현황_최신'!M97</f>
        <v>난분해성 유해가스의 처리공정 시스템</v>
      </c>
      <c r="J106" s="312">
        <f>'GST 지식재산권 현황_최신'!Q97</f>
        <v>0</v>
      </c>
      <c r="K106" s="311" t="str">
        <f>'GST 지식재산권 현황_최신'!R97</f>
        <v>정종국,이기용</v>
      </c>
      <c r="L106" s="311" t="str">
        <f>'GST 지식재산권 현황_최신'!S97</f>
        <v>아이퍼스</v>
      </c>
      <c r="M106" s="314" t="str">
        <f>'GST 지식재산권 현황_최신'!U97</f>
        <v>국책과제-환경부 non-CO2</v>
      </c>
    </row>
    <row r="107" spans="1:13" ht="20.100000000000001" customHeight="1">
      <c r="A107" s="310">
        <f>'GST 지식재산권 현황_최신'!B98</f>
        <v>103</v>
      </c>
      <c r="B107" s="311" t="str">
        <f>'GST 지식재산권 현황_최신'!C98</f>
        <v>특허</v>
      </c>
      <c r="C107" s="311" t="str">
        <f>'GST 지식재산권 현황_최신'!D98</f>
        <v>포기</v>
      </c>
      <c r="D107" s="311" t="str">
        <f>'GST 지식재산권 현황_최신'!E98</f>
        <v>국외(PCT)</v>
      </c>
      <c r="E107" s="312">
        <f>'GST 지식재산권 현황_최신'!F98</f>
        <v>42034</v>
      </c>
      <c r="F107" s="311" t="str">
        <f>'GST 지식재산권 현황_최신'!G98</f>
        <v>PCT/KR2015/000764</v>
      </c>
      <c r="G107" s="312">
        <f>'GST 지식재산권 현황_최신'!I98</f>
        <v>0</v>
      </c>
      <c r="H107" s="311">
        <f>'GST 지식재산권 현황_최신'!J98</f>
        <v>0</v>
      </c>
      <c r="I107" s="313" t="str">
        <f>'GST 지식재산권 현황_최신'!M98</f>
        <v>난분해성 유해가스의 소각처리를 위한 배가스 전처리 장치 및 그 전처리장치를 이용한 배가스 전처리 방법</v>
      </c>
      <c r="J107" s="312">
        <f>'GST 지식재산권 현황_최신'!Q98</f>
        <v>0</v>
      </c>
      <c r="K107" s="311" t="str">
        <f>'GST 지식재산권 현황_최신'!R98</f>
        <v>정종국,이기용</v>
      </c>
      <c r="L107" s="311" t="str">
        <f>'GST 지식재산권 현황_최신'!S98</f>
        <v>아이퍼스</v>
      </c>
      <c r="M107" s="314" t="str">
        <f>'GST 지식재산권 현황_최신'!U98</f>
        <v>국책과제-환경부 non-CO2</v>
      </c>
    </row>
    <row r="108" spans="1:13" ht="20.100000000000001" customHeight="1">
      <c r="A108" s="310">
        <f>'GST 지식재산권 현황_최신'!B99</f>
        <v>104</v>
      </c>
      <c r="B108" s="311" t="str">
        <f>'GST 지식재산권 현황_최신'!C99</f>
        <v>특허</v>
      </c>
      <c r="C108" s="311" t="str">
        <f>'GST 지식재산권 현황_최신'!D99</f>
        <v>포기</v>
      </c>
      <c r="D108" s="311" t="str">
        <f>'GST 지식재산권 현황_최신'!E99</f>
        <v>국외(PCT)</v>
      </c>
      <c r="E108" s="312">
        <f>'GST 지식재산권 현황_최신'!F99</f>
        <v>42034</v>
      </c>
      <c r="F108" s="311" t="str">
        <f>'GST 지식재산권 현황_최신'!G99</f>
        <v>PCT/KR2015/000765</v>
      </c>
      <c r="G108" s="312">
        <f>'GST 지식재산권 현황_최신'!I99</f>
        <v>0</v>
      </c>
      <c r="H108" s="311">
        <f>'GST 지식재산권 현황_최신'!J99</f>
        <v>0</v>
      </c>
      <c r="I108" s="313" t="str">
        <f>'GST 지식재산권 현황_최신'!M99</f>
        <v>난분해성 유해가스의 처리공정 시스템</v>
      </c>
      <c r="J108" s="312">
        <f>'GST 지식재산권 현황_최신'!Q99</f>
        <v>0</v>
      </c>
      <c r="K108" s="311" t="str">
        <f>'GST 지식재산권 현황_최신'!R99</f>
        <v>정종국,이기용</v>
      </c>
      <c r="L108" s="311" t="str">
        <f>'GST 지식재산권 현황_최신'!S99</f>
        <v>아이퍼스</v>
      </c>
      <c r="M108" s="314" t="str">
        <f>'GST 지식재산권 현황_최신'!U99</f>
        <v>국책과제-환경부 non-CO2</v>
      </c>
    </row>
    <row r="109" spans="1:13" ht="20.100000000000001" customHeight="1">
      <c r="A109" s="310">
        <f>'GST 지식재산권 현황_최신'!B100</f>
        <v>105</v>
      </c>
      <c r="B109" s="311" t="str">
        <f>'GST 지식재산권 현황_최신'!C100</f>
        <v>특허</v>
      </c>
      <c r="C109" s="311" t="str">
        <f>'GST 지식재산권 현황_최신'!D100</f>
        <v>거절</v>
      </c>
      <c r="D109" s="311" t="str">
        <f>'GST 지식재산권 현황_최신'!E100</f>
        <v>국내</v>
      </c>
      <c r="E109" s="312">
        <f>'GST 지식재산권 현황_최신'!F100</f>
        <v>42044</v>
      </c>
      <c r="F109" s="311" t="str">
        <f>'GST 지식재산권 현황_최신'!G100</f>
        <v>10-2015-0019624</v>
      </c>
      <c r="G109" s="312">
        <f>'GST 지식재산권 현황_최신'!I100</f>
        <v>0</v>
      </c>
      <c r="H109" s="311">
        <f>'GST 지식재산권 현황_최신'!J100</f>
        <v>0</v>
      </c>
      <c r="I109" s="313" t="str">
        <f>'GST 지식재산권 현황_최신'!M100</f>
        <v>보조진공수단이 구비된 공정설비용 배기라인  /우선권 주장</v>
      </c>
      <c r="J109" s="312">
        <f>'GST 지식재산권 현황_최신'!Q100</f>
        <v>0</v>
      </c>
      <c r="K109" s="311" t="str">
        <f>'GST 지식재산권 현황_최신'!R100</f>
        <v>전동근,신현욱,진용호,모선희</v>
      </c>
      <c r="L109" s="311" t="str">
        <f>'GST 지식재산권 현황_최신'!S100</f>
        <v>유니스특허</v>
      </c>
      <c r="M109" s="314">
        <f>'GST 지식재산권 현황_최신'!U100</f>
        <v>0</v>
      </c>
    </row>
    <row r="110" spans="1:13" ht="20.100000000000001" customHeight="1">
      <c r="A110" s="310">
        <f>'GST 지식재산권 현황_최신'!B101</f>
        <v>106</v>
      </c>
      <c r="B110" s="311" t="str">
        <f>'GST 지식재산권 현황_최신'!C101</f>
        <v>특허</v>
      </c>
      <c r="C110" s="311" t="str">
        <f>'GST 지식재산권 현황_최신'!D101</f>
        <v>등록</v>
      </c>
      <c r="D110" s="311" t="str">
        <f>'GST 지식재산권 현황_최신'!E101</f>
        <v>국내</v>
      </c>
      <c r="E110" s="312">
        <f>'GST 지식재산권 현황_최신'!F101</f>
        <v>42044</v>
      </c>
      <c r="F110" s="311" t="str">
        <f>'GST 지식재산권 현황_최신'!G101</f>
        <v>10-2015-0019625</v>
      </c>
      <c r="G110" s="312">
        <f>'GST 지식재산권 현황_최신'!I101</f>
        <v>42563</v>
      </c>
      <c r="H110" s="311" t="str">
        <f>'GST 지식재산권 현황_최신'!J101</f>
        <v>10-1640395</v>
      </c>
      <c r="I110" s="313" t="str">
        <f>'GST 지식재산권 현황_최신'!M101</f>
        <v>보조진공수단이 구비된 스크러버 /우선권 주장</v>
      </c>
      <c r="J110" s="312">
        <f>'GST 지식재산권 현황_최신'!Q101</f>
        <v>0</v>
      </c>
      <c r="K110" s="311" t="str">
        <f>'GST 지식재산권 현황_최신'!R101</f>
        <v>전동근,신현욱,진용호,김원기,문규동,모선희</v>
      </c>
      <c r="L110" s="311" t="str">
        <f>'GST 지식재산권 현황_최신'!S101</f>
        <v>유니스특허</v>
      </c>
      <c r="M110" s="314">
        <f>'GST 지식재산권 현황_최신'!U101</f>
        <v>0</v>
      </c>
    </row>
    <row r="111" spans="1:13" ht="20.100000000000001" customHeight="1">
      <c r="A111" s="310">
        <f>'GST 지식재산권 현황_최신'!B102</f>
        <v>107</v>
      </c>
      <c r="B111" s="311" t="str">
        <f>'GST 지식재산권 현황_최신'!C102</f>
        <v>특허</v>
      </c>
      <c r="C111" s="311" t="str">
        <f>'GST 지식재산권 현황_최신'!D102</f>
        <v>거절</v>
      </c>
      <c r="D111" s="311" t="str">
        <f>'GST 지식재산권 현황_최신'!E102</f>
        <v>국내</v>
      </c>
      <c r="E111" s="312">
        <f>'GST 지식재산권 현황_최신'!F102</f>
        <v>42044</v>
      </c>
      <c r="F111" s="311" t="str">
        <f>'GST 지식재산권 현황_최신'!G102</f>
        <v>10-2015-0019626</v>
      </c>
      <c r="G111" s="312">
        <f>'GST 지식재산권 현황_최신'!I102</f>
        <v>0</v>
      </c>
      <c r="H111" s="311">
        <f>'GST 지식재산권 현황_최신'!J102</f>
        <v>0</v>
      </c>
      <c r="I111" s="313" t="str">
        <f>'GST 지식재산권 현황_최신'!M102</f>
        <v>습식세정기능을 가지는 수봉식 진공펌프 /우선권 주장</v>
      </c>
      <c r="J111" s="312">
        <f>'GST 지식재산권 현황_최신'!Q102</f>
        <v>0</v>
      </c>
      <c r="K111" s="311" t="str">
        <f>'GST 지식재산권 현황_최신'!R102</f>
        <v>전동근,신현욱,진용호,김원기,문규동,모선희</v>
      </c>
      <c r="L111" s="311" t="str">
        <f>'GST 지식재산권 현황_최신'!S102</f>
        <v>유니스특허</v>
      </c>
      <c r="M111" s="314">
        <f>'GST 지식재산권 현황_최신'!U102</f>
        <v>0</v>
      </c>
    </row>
    <row r="112" spans="1:13" ht="20.100000000000001" customHeight="1">
      <c r="A112" s="310">
        <f>'GST 지식재산권 현황_최신'!B103</f>
        <v>108</v>
      </c>
      <c r="B112" s="311" t="str">
        <f>'GST 지식재산권 현황_최신'!C103</f>
        <v>특허</v>
      </c>
      <c r="C112" s="311" t="str">
        <f>'GST 지식재산권 현황_최신'!D103</f>
        <v>등록</v>
      </c>
      <c r="D112" s="311" t="str">
        <f>'GST 지식재산권 현황_최신'!E103</f>
        <v>국내</v>
      </c>
      <c r="E112" s="312">
        <f>'GST 지식재산권 현황_최신'!F103</f>
        <v>42066</v>
      </c>
      <c r="F112" s="311" t="str">
        <f>'GST 지식재산권 현황_최신'!G103</f>
        <v>10-2015-0029723</v>
      </c>
      <c r="G112" s="312">
        <f>'GST 지식재산권 현황_최신'!I103</f>
        <v>42607</v>
      </c>
      <c r="H112" s="311" t="str">
        <f>'GST 지식재산권 현황_최신'!J103</f>
        <v>10-1652911</v>
      </c>
      <c r="I112" s="313" t="str">
        <f>'GST 지식재산권 현황_최신'!M103</f>
        <v>스크러버의 수처리 탱크용 순환펌프</v>
      </c>
      <c r="J112" s="312">
        <f>'GST 지식재산권 현황_최신'!Q103</f>
        <v>0</v>
      </c>
      <c r="K112" s="311" t="str">
        <f>'GST 지식재산권 현황_최신'!R103</f>
        <v>박상준,박진만,전동근,이기용</v>
      </c>
      <c r="L112" s="311" t="str">
        <f>'GST 지식재산권 현황_최신'!S103</f>
        <v>유니스특허</v>
      </c>
      <c r="M112" s="314">
        <f>'GST 지식재산권 현황_최신'!U103</f>
        <v>0</v>
      </c>
    </row>
    <row r="113" spans="1:13" ht="20.100000000000001" customHeight="1">
      <c r="A113" s="310">
        <f>'GST 지식재산권 현황_최신'!B104</f>
        <v>109</v>
      </c>
      <c r="B113" s="311" t="str">
        <f>'GST 지식재산권 현황_최신'!C104</f>
        <v>특허</v>
      </c>
      <c r="C113" s="311" t="str">
        <f>'GST 지식재산권 현황_최신'!D104</f>
        <v>포기</v>
      </c>
      <c r="D113" s="311" t="str">
        <f>'GST 지식재산권 현황_최신'!E104</f>
        <v>국내</v>
      </c>
      <c r="E113" s="312">
        <f>'GST 지식재산권 현황_최신'!F104</f>
        <v>42083</v>
      </c>
      <c r="F113" s="311" t="str">
        <f>'GST 지식재산권 현황_최신'!G104</f>
        <v>10-2015-0039052</v>
      </c>
      <c r="G113" s="312">
        <f>'GST 지식재산권 현황_최신'!I104</f>
        <v>42650</v>
      </c>
      <c r="H113" s="311" t="str">
        <f>'GST 지식재산권 현황_최신'!J104</f>
        <v>10-1666069</v>
      </c>
      <c r="I113" s="313" t="str">
        <f>'GST 지식재산권 현황_최신'!M104</f>
        <v>반도체 폐가스 처리용 스크러버의 출력 저감방법 및 장치</v>
      </c>
      <c r="J113" s="312">
        <f>'GST 지식재산권 현황_최신'!Q104</f>
        <v>0</v>
      </c>
      <c r="K113" s="311" t="str">
        <f>'GST 지식재산권 현황_최신'!R104</f>
        <v>김원기,전동근,문규동,진용호,이창환</v>
      </c>
      <c r="L113" s="311" t="str">
        <f>'GST 지식재산권 현황_최신'!S104</f>
        <v>유니스특허</v>
      </c>
      <c r="M113" s="314">
        <f>'GST 지식재산권 현황_최신'!U104</f>
        <v>0</v>
      </c>
    </row>
    <row r="114" spans="1:13" ht="20.100000000000001" customHeight="1">
      <c r="A114" s="310">
        <f>'GST 지식재산권 현황_최신'!B105</f>
        <v>110</v>
      </c>
      <c r="B114" s="311" t="str">
        <f>'GST 지식재산권 현황_최신'!C105</f>
        <v>특허</v>
      </c>
      <c r="C114" s="311" t="str">
        <f>'GST 지식재산권 현황_최신'!D105</f>
        <v>등록</v>
      </c>
      <c r="D114" s="311" t="str">
        <f>'GST 지식재산권 현황_최신'!E105</f>
        <v>국내</v>
      </c>
      <c r="E114" s="312">
        <f>'GST 지식재산권 현황_최신'!F105</f>
        <v>42192</v>
      </c>
      <c r="F114" s="311" t="str">
        <f>'GST 지식재산권 현황_최신'!G105</f>
        <v>10-2015-0096541</v>
      </c>
      <c r="G114" s="312">
        <f>'GST 지식재산권 현황_최신'!I105</f>
        <v>42992</v>
      </c>
      <c r="H114" s="311" t="str">
        <f>'GST 지식재산권 현황_최신'!J105</f>
        <v>10-1780254</v>
      </c>
      <c r="I114" s="313" t="str">
        <f>'GST 지식재산권 현황_최신'!M105</f>
        <v>폐가스 정화장치용 측면화염버너장치(사이드연소 방식 버너장치)</v>
      </c>
      <c r="J114" s="312">
        <f>'GST 지식재산권 현황_최신'!Q105</f>
        <v>0</v>
      </c>
      <c r="K114" s="311" t="str">
        <f>'GST 지식재산권 현황_최신'!R105</f>
        <v>장순기,박종민,박진만,박상준,김종윤, 성창현,이근환,모선회,김경민</v>
      </c>
      <c r="L114" s="311" t="str">
        <f>'GST 지식재산권 현황_최신'!S105</f>
        <v>유니스특허</v>
      </c>
      <c r="M114" s="314">
        <f>'GST 지식재산권 현황_최신'!U105</f>
        <v>0</v>
      </c>
    </row>
    <row r="115" spans="1:13" ht="20.100000000000001" customHeight="1">
      <c r="A115" s="310">
        <f>'GST 지식재산권 현황_최신'!B106</f>
        <v>111</v>
      </c>
      <c r="B115" s="311" t="str">
        <f>'GST 지식재산권 현황_최신'!C106</f>
        <v>특허</v>
      </c>
      <c r="C115" s="311" t="str">
        <f>'GST 지식재산권 현황_최신'!D106</f>
        <v>등록</v>
      </c>
      <c r="D115" s="311" t="str">
        <f>'GST 지식재산권 현황_최신'!E106</f>
        <v>국내</v>
      </c>
      <c r="E115" s="312">
        <f>'GST 지식재산권 현황_최신'!F106</f>
        <v>42248</v>
      </c>
      <c r="F115" s="311" t="str">
        <f>'GST 지식재산권 현황_최신'!G106</f>
        <v>10-2015-0123691</v>
      </c>
      <c r="G115" s="312">
        <f>'GST 지식재산권 현황_최신'!I106</f>
        <v>42804</v>
      </c>
      <c r="H115" s="311" t="str">
        <f>'GST 지식재산권 현황_최신'!J106</f>
        <v>10-1717103</v>
      </c>
      <c r="I115" s="313" t="str">
        <f>'GST 지식재산권 현황_최신'!M106</f>
        <v>전원 공급 장치와 그에 사용되는 전력제어부 및 그의 전원 제어방법</v>
      </c>
      <c r="J115" s="312">
        <f>'GST 지식재산권 현황_최신'!Q106</f>
        <v>0</v>
      </c>
      <c r="K115" s="311" t="str">
        <f>'GST 지식재산권 현황_최신'!R106</f>
        <v>이현진,이인희</v>
      </c>
      <c r="L115" s="311" t="str">
        <f>'GST 지식재산권 현황_최신'!S106</f>
        <v>유니스특허</v>
      </c>
      <c r="M115" s="314">
        <f>'GST 지식재산권 현황_최신'!U106</f>
        <v>0</v>
      </c>
    </row>
    <row r="116" spans="1:13" ht="20.100000000000001" customHeight="1">
      <c r="A116" s="310">
        <f>'GST 지식재산권 현황_최신'!B107</f>
        <v>112</v>
      </c>
      <c r="B116" s="311" t="str">
        <f>'GST 지식재산권 현황_최신'!C107</f>
        <v>특허</v>
      </c>
      <c r="C116" s="311" t="str">
        <f>'GST 지식재산권 현황_최신'!D107</f>
        <v>등록</v>
      </c>
      <c r="D116" s="311" t="str">
        <f>'GST 지식재산권 현황_최신'!E107</f>
        <v>국내</v>
      </c>
      <c r="E116" s="312">
        <f>'GST 지식재산권 현황_최신'!F107</f>
        <v>42251</v>
      </c>
      <c r="F116" s="311" t="str">
        <f>'GST 지식재산권 현황_최신'!G107</f>
        <v>10-2015-0125530</v>
      </c>
      <c r="G116" s="312">
        <f>'GST 지식재산권 현황_최신'!I107</f>
        <v>42815</v>
      </c>
      <c r="H116" s="311" t="str">
        <f>'GST 지식재산권 현황_최신'!J107</f>
        <v>10-1720086</v>
      </c>
      <c r="I116" s="313" t="str">
        <f>'GST 지식재산권 현황_최신'!M107</f>
        <v>통합형 반도체 폐가스 정화장치</v>
      </c>
      <c r="J116" s="312">
        <f>'GST 지식재산권 현황_최신'!Q107</f>
        <v>0</v>
      </c>
      <c r="K116" s="311" t="str">
        <f>'GST 지식재산권 현황_최신'!R107</f>
        <v>김덕준,박상준,전동근,이기용,신현욱,문규동</v>
      </c>
      <c r="L116" s="311" t="str">
        <f>'GST 지식재산권 현황_최신'!S107</f>
        <v>유니스특허</v>
      </c>
      <c r="M116" s="314">
        <f>'GST 지식재산권 현황_최신'!U107</f>
        <v>0</v>
      </c>
    </row>
    <row r="117" spans="1:13" ht="20.100000000000001" customHeight="1">
      <c r="A117" s="310">
        <f>'GST 지식재산권 현황_최신'!B108</f>
        <v>113</v>
      </c>
      <c r="B117" s="311" t="str">
        <f>'GST 지식재산권 현황_최신'!C108</f>
        <v>특허</v>
      </c>
      <c r="C117" s="311" t="str">
        <f>'GST 지식재산권 현황_최신'!D108</f>
        <v>등록</v>
      </c>
      <c r="D117" s="311" t="str">
        <f>'GST 지식재산권 현황_최신'!E108</f>
        <v>국내</v>
      </c>
      <c r="E117" s="312">
        <f>'GST 지식재산권 현황_최신'!F108</f>
        <v>42256</v>
      </c>
      <c r="F117" s="311" t="str">
        <f>'GST 지식재산권 현황_최신'!G108</f>
        <v>10-2015-0059415</v>
      </c>
      <c r="G117" s="312">
        <f>'GST 지식재산권 현황_최신'!I108</f>
        <v>42487</v>
      </c>
      <c r="H117" s="311" t="str">
        <f>'GST 지식재산권 현황_최신'!J108</f>
        <v>10-1617691</v>
      </c>
      <c r="I117" s="313" t="str">
        <f>'GST 지식재산권 현황_최신'!M108</f>
        <v>화학기상증착공정(CVD)으로부터 발생되는 폐가스 정화장치</v>
      </c>
      <c r="J117" s="312">
        <f>'GST 지식재산권 현황_최신'!Q108</f>
        <v>49427</v>
      </c>
      <c r="K117" s="311" t="str">
        <f>'GST 지식재산권 현황_최신'!R108</f>
        <v>정종국,이기용,김도훈</v>
      </c>
      <c r="L117" s="311" t="str">
        <f>'GST 지식재산권 현황_최신'!S108</f>
        <v>아이퍼스</v>
      </c>
      <c r="M117" s="314" t="str">
        <f>'GST 지식재산권 현황_최신'!U108</f>
        <v>국책과제-환경부 non-CO2</v>
      </c>
    </row>
    <row r="118" spans="1:13" ht="20.100000000000001" customHeight="1">
      <c r="A118" s="310">
        <f>'GST 지식재산권 현황_최신'!B109</f>
        <v>114</v>
      </c>
      <c r="B118" s="311" t="str">
        <f>'GST 지식재산권 현황_최신'!C109</f>
        <v>특허</v>
      </c>
      <c r="C118" s="311" t="str">
        <f>'GST 지식재산권 현황_최신'!D109</f>
        <v>등록</v>
      </c>
      <c r="D118" s="311" t="str">
        <f>'GST 지식재산권 현황_최신'!E109</f>
        <v>국내</v>
      </c>
      <c r="E118" s="312" t="str">
        <f>'GST 지식재산권 현황_최신'!F109</f>
        <v xml:space="preserve">  </v>
      </c>
      <c r="F118" s="311" t="str">
        <f>'GST 지식재산권 현황_최신'!G109</f>
        <v>10-2015-0059417</v>
      </c>
      <c r="G118" s="312">
        <f>'GST 지식재산권 현황_최신'!I109</f>
        <v>42817</v>
      </c>
      <c r="H118" s="311" t="str">
        <f>'GST 지식재산권 현황_최신'!J109</f>
        <v>10-1720987</v>
      </c>
      <c r="I118" s="313" t="str">
        <f>'GST 지식재산권 현황_최신'!M109</f>
        <v xml:space="preserve">난분해성 유해가스의 처리 장치 및 방법 </v>
      </c>
      <c r="J118" s="312">
        <f>'GST 지식재산권 현황_최신'!Q109</f>
        <v>0</v>
      </c>
      <c r="K118" s="311" t="str">
        <f>'GST 지식재산권 현황_최신'!R109</f>
        <v>정종국, 이기용, 김도훈</v>
      </c>
      <c r="L118" s="311" t="str">
        <f>'GST 지식재산권 현황_최신'!S109</f>
        <v>아이퍼스</v>
      </c>
      <c r="M118" s="314" t="str">
        <f>'GST 지식재산권 현황_최신'!U109</f>
        <v>국책과제-환경부 non-CO2</v>
      </c>
    </row>
    <row r="119" spans="1:13" ht="20.100000000000001" customHeight="1">
      <c r="A119" s="310">
        <f>'GST 지식재산권 현황_최신'!B110</f>
        <v>115</v>
      </c>
      <c r="B119" s="311" t="str">
        <f>'GST 지식재산권 현황_최신'!C110</f>
        <v>특허</v>
      </c>
      <c r="C119" s="311" t="str">
        <f>'GST 지식재산권 현황_최신'!D110</f>
        <v>등록</v>
      </c>
      <c r="D119" s="311" t="str">
        <f>'GST 지식재산권 현황_최신'!E110</f>
        <v>국외(일본)</v>
      </c>
      <c r="E119" s="312">
        <f>'GST 지식재산권 현황_최신'!F110</f>
        <v>42363</v>
      </c>
      <c r="F119" s="311" t="str">
        <f>'GST 지식재산권 현황_최신'!G110</f>
        <v>2015-252749</v>
      </c>
      <c r="G119" s="312">
        <f>'GST 지식재산권 현황_최신'!I110</f>
        <v>42699</v>
      </c>
      <c r="H119" s="311" t="str">
        <f>'GST 지식재산권 현황_최신'!J110</f>
        <v>6047652/JP</v>
      </c>
      <c r="I119" s="313" t="str">
        <f>'GST 지식재산권 현황_최신'!M110</f>
        <v>통합형 반도체 폐가스 정화장치 (일본 )</v>
      </c>
      <c r="J119" s="312">
        <f>'GST 지식재산권 현황_최신'!Q110</f>
        <v>0</v>
      </c>
      <c r="K119" s="311" t="str">
        <f>'GST 지식재산권 현황_최신'!R110</f>
        <v>김덕준, 박상준, 전동근, 이기용, 신현욱, 문규동</v>
      </c>
      <c r="L119" s="311" t="str">
        <f>'GST 지식재산권 현황_최신'!S110</f>
        <v>유니스특허</v>
      </c>
      <c r="M119" s="314">
        <f>'GST 지식재산권 현황_최신'!U110</f>
        <v>0</v>
      </c>
    </row>
    <row r="120" spans="1:13" ht="20.100000000000001" customHeight="1">
      <c r="A120" s="310">
        <f>'GST 지식재산권 현황_최신'!B111</f>
        <v>116</v>
      </c>
      <c r="B120" s="311" t="str">
        <f>'GST 지식재산권 현황_최신'!C111</f>
        <v>특허</v>
      </c>
      <c r="C120" s="311" t="str">
        <f>'GST 지식재산권 현황_최신'!D111</f>
        <v>등록</v>
      </c>
      <c r="D120" s="311" t="str">
        <f>'GST 지식재산권 현황_최신'!E111</f>
        <v>국외(미국)</v>
      </c>
      <c r="E120" s="312">
        <f>'GST 지식재산권 현황_최신'!F111</f>
        <v>42381</v>
      </c>
      <c r="F120" s="311" t="str">
        <f>'GST 지식재산권 현황_최신'!G111</f>
        <v>14/993,170</v>
      </c>
      <c r="G120" s="312">
        <f>'GST 지식재산권 현황_최신'!I111</f>
        <v>43221</v>
      </c>
      <c r="H120" s="311">
        <f>'GST 지식재산권 현황_최신'!J111</f>
        <v>9956525</v>
      </c>
      <c r="I120" s="313" t="str">
        <f>'GST 지식재산권 현황_최신'!M111</f>
        <v>통합형 반도체 폐가스 정화장치</v>
      </c>
      <c r="J120" s="312">
        <f>'GST 지식재산권 현황_최신'!Q111</f>
        <v>0</v>
      </c>
      <c r="K120" s="311" t="str">
        <f>'GST 지식재산권 현황_최신'!R111</f>
        <v>김덕준, 박상준, 전동근, 이기용, 신현욱, 문규동</v>
      </c>
      <c r="L120" s="311" t="str">
        <f>'GST 지식재산권 현황_최신'!S111</f>
        <v>유니스특허</v>
      </c>
      <c r="M120" s="314">
        <f>'GST 지식재산권 현황_최신'!U111</f>
        <v>0</v>
      </c>
    </row>
    <row r="121" spans="1:13" ht="20.100000000000001" customHeight="1">
      <c r="A121" s="310">
        <f>'GST 지식재산권 현황_최신'!B112</f>
        <v>117</v>
      </c>
      <c r="B121" s="311" t="str">
        <f>'GST 지식재산권 현황_최신'!C112</f>
        <v>특허</v>
      </c>
      <c r="C121" s="311" t="str">
        <f>'GST 지식재산권 현황_최신'!D112</f>
        <v>거절</v>
      </c>
      <c r="D121" s="311" t="str">
        <f>'GST 지식재산권 현황_최신'!E112</f>
        <v>국외(중국)</v>
      </c>
      <c r="E121" s="312">
        <f>'GST 지식재산권 현황_최신'!F112</f>
        <v>42383</v>
      </c>
      <c r="F121" s="311" t="str">
        <f>'GST 지식재산권 현황_최신'!G112</f>
        <v>201610023976.X</v>
      </c>
      <c r="G121" s="312">
        <f>'GST 지식재산권 현황_최신'!I112</f>
        <v>0</v>
      </c>
      <c r="H121" s="311">
        <f>'GST 지식재산권 현황_최신'!J112</f>
        <v>0</v>
      </c>
      <c r="I121" s="313" t="str">
        <f>'GST 지식재산권 현황_최신'!M112</f>
        <v>통합형 반도체 폐가스 정화장치 (중국 )</v>
      </c>
      <c r="J121" s="312">
        <f>'GST 지식재산권 현황_최신'!Q112</f>
        <v>0</v>
      </c>
      <c r="K121" s="311" t="str">
        <f>'GST 지식재산권 현황_최신'!R112</f>
        <v>김덕준, 박상준, 전동근, 이기용, 신현욱, 문규동</v>
      </c>
      <c r="L121" s="311" t="str">
        <f>'GST 지식재산권 현황_최신'!S112</f>
        <v>유니스특허</v>
      </c>
      <c r="M121" s="314">
        <f>'GST 지식재산권 현황_최신'!U112</f>
        <v>0</v>
      </c>
    </row>
    <row r="122" spans="1:13" ht="20.100000000000001" customHeight="1">
      <c r="A122" s="310">
        <f>'GST 지식재산권 현황_최신'!B113</f>
        <v>118</v>
      </c>
      <c r="B122" s="311" t="str">
        <f>'GST 지식재산권 현황_최신'!C113</f>
        <v>특허</v>
      </c>
      <c r="C122" s="311" t="str">
        <f>'GST 지식재산권 현황_최신'!D113</f>
        <v>등록</v>
      </c>
      <c r="D122" s="311" t="str">
        <f>'GST 지식재산권 현황_최신'!E113</f>
        <v>국내</v>
      </c>
      <c r="E122" s="312">
        <f>'GST 지식재산권 현황_최신'!F113</f>
        <v>42515</v>
      </c>
      <c r="F122" s="311" t="str">
        <f>'GST 지식재산권 현황_최신'!G113</f>
        <v>10-2016-0064323</v>
      </c>
      <c r="G122" s="312">
        <f>'GST 지식재산권 현황_최신'!I113</f>
        <v>43236</v>
      </c>
      <c r="H122" s="311" t="str">
        <f>'GST 지식재산권 현황_최신'!J113</f>
        <v>10-1860633</v>
      </c>
      <c r="I122" s="313" t="str">
        <f>'GST 지식재산권 현황_최신'!M113</f>
        <v>플라즈마와 촉매를 적용한 하이브리드 건식 유해가스 처리 시스템 및 이의 운전 방법</v>
      </c>
      <c r="J122" s="312">
        <f>'GST 지식재산권 현황_최신'!Q113</f>
        <v>0</v>
      </c>
      <c r="K122" s="311" t="str">
        <f>'GST 지식재산권 현황_최신'!R113</f>
        <v>정종국, 이기용, 모선희, 이은미</v>
      </c>
      <c r="L122" s="311" t="str">
        <f>'GST 지식재산권 현황_최신'!S113</f>
        <v>아이퍼스</v>
      </c>
      <c r="M122" s="314" t="str">
        <f>'GST 지식재산권 현황_최신'!U113</f>
        <v>국책과제-환경부 씨앗기술</v>
      </c>
    </row>
    <row r="123" spans="1:13" ht="20.100000000000001" customHeight="1">
      <c r="A123" s="310">
        <f>'GST 지식재산권 현황_최신'!B114</f>
        <v>119</v>
      </c>
      <c r="B123" s="311" t="str">
        <f>'GST 지식재산권 현황_최신'!C114</f>
        <v>특허</v>
      </c>
      <c r="C123" s="311" t="str">
        <f>'GST 지식재산권 현황_최신'!D114</f>
        <v>등록</v>
      </c>
      <c r="D123" s="311" t="str">
        <f>'GST 지식재산권 현황_최신'!E114</f>
        <v>국내</v>
      </c>
      <c r="E123" s="312">
        <f>'GST 지식재산권 현황_최신'!F114</f>
        <v>42670</v>
      </c>
      <c r="F123" s="311" t="str">
        <f>'GST 지식재산권 현황_최신'!G114</f>
        <v>2016-0140736</v>
      </c>
      <c r="G123" s="312">
        <f>'GST 지식재산권 현황_최신'!I114</f>
        <v>42976</v>
      </c>
      <c r="H123" s="311" t="str">
        <f>'GST 지식재산권 현황_최신'!J114</f>
        <v>10-1774710</v>
      </c>
      <c r="I123" s="313" t="str">
        <f>'GST 지식재산권 현황_최신'!M114</f>
        <v>플라즈마와 촉매를 이용한 하이브리드 건식 유해가스 처리 장치 및 이의 운전방법</v>
      </c>
      <c r="J123" s="312">
        <f>'GST 지식재산권 현황_최신'!Q114</f>
        <v>0</v>
      </c>
      <c r="K123" s="311" t="str">
        <f>'GST 지식재산권 현황_최신'!R114</f>
        <v>정종국, 이기용, 모선희, 이은미</v>
      </c>
      <c r="L123" s="311" t="str">
        <f>'GST 지식재산권 현황_최신'!S114</f>
        <v>아이퍼스</v>
      </c>
      <c r="M123" s="314" t="str">
        <f>'GST 지식재산권 현황_최신'!U114</f>
        <v>국책과제-환경부 Non-CO2</v>
      </c>
    </row>
    <row r="124" spans="1:13" ht="20.100000000000001" customHeight="1">
      <c r="A124" s="310">
        <f>'GST 지식재산권 현황_최신'!B115</f>
        <v>120</v>
      </c>
      <c r="B124" s="311" t="str">
        <f>'GST 지식재산권 현황_최신'!C115</f>
        <v xml:space="preserve">특허 </v>
      </c>
      <c r="C124" s="311" t="str">
        <f>'GST 지식재산권 현황_최신'!D115</f>
        <v>등록</v>
      </c>
      <c r="D124" s="311" t="str">
        <f>'GST 지식재산권 현황_최신'!E115</f>
        <v>국내</v>
      </c>
      <c r="E124" s="312">
        <f>'GST 지식재산권 현황_최신'!F115</f>
        <v>42709</v>
      </c>
      <c r="F124" s="311" t="str">
        <f>'GST 지식재산권 현황_최신'!G115</f>
        <v>10-2016-0164378</v>
      </c>
      <c r="G124" s="312">
        <f>'GST 지식재산권 현황_최신'!I115</f>
        <v>43389</v>
      </c>
      <c r="H124" s="311" t="str">
        <f>'GST 지식재산권 현황_최신'!J115</f>
        <v>10-1910347</v>
      </c>
      <c r="I124" s="313" t="str">
        <f>'GST 지식재산권 현황_최신'!M115</f>
        <v>반도체 제조설비의 고도화 온도제어장치</v>
      </c>
      <c r="J124" s="312">
        <f>'GST 지식재산권 현황_최신'!Q115</f>
        <v>0</v>
      </c>
      <c r="K124" s="311" t="str">
        <f>'GST 지식재산권 현황_최신'!R115</f>
        <v>김종배 양승진 허재석 최치원 김제민 김형관 최용호</v>
      </c>
      <c r="L124" s="311" t="str">
        <f>'GST 지식재산권 현황_최신'!S115</f>
        <v>명문(명륜)</v>
      </c>
      <c r="M124" s="314" t="str">
        <f>'GST 지식재산권 현황_최신'!U115</f>
        <v>삼성전자 권리이전 (GST90::삼성전자10) 변경</v>
      </c>
    </row>
    <row r="125" spans="1:13" ht="20.100000000000001" customHeight="1">
      <c r="A125" s="310">
        <f>'GST 지식재산권 현황_최신'!B116</f>
        <v>121</v>
      </c>
      <c r="B125" s="311" t="str">
        <f>'GST 지식재산권 현황_최신'!C116</f>
        <v>특허</v>
      </c>
      <c r="C125" s="311" t="str">
        <f>'GST 지식재산권 현황_최신'!D116</f>
        <v>등록</v>
      </c>
      <c r="D125" s="311" t="str">
        <f>'GST 지식재산권 현황_최신'!E116</f>
        <v>국내</v>
      </c>
      <c r="E125" s="312">
        <f>'GST 지식재산권 현황_최신'!F116</f>
        <v>42870</v>
      </c>
      <c r="F125" s="311" t="str">
        <f>'GST 지식재산권 현황_최신'!G116</f>
        <v>10-2017-0059766</v>
      </c>
      <c r="G125" s="312">
        <f>'GST 지식재산권 현황_최신'!I116</f>
        <v>43537</v>
      </c>
      <c r="H125" s="311" t="str">
        <f>'GST 지식재산권 현황_최신'!J116</f>
        <v>10-1959868</v>
      </c>
      <c r="I125" s="313" t="str">
        <f>'GST 지식재산권 현황_최신'!M116</f>
        <v>열전소자모듈의 열교환기</v>
      </c>
      <c r="J125" s="312">
        <f>'GST 지식재산권 현황_최신'!Q116</f>
        <v>0</v>
      </c>
      <c r="K125" s="311" t="str">
        <f>'GST 지식재산권 현황_최신'!R116</f>
        <v>안세훈, 김병호, 김성완</v>
      </c>
      <c r="L125" s="311" t="str">
        <f>'GST 지식재산권 현황_최신'!S116</f>
        <v>명문(명륜)</v>
      </c>
      <c r="M125" s="314">
        <f>'GST 지식재산권 현황_최신'!U116</f>
        <v>0</v>
      </c>
    </row>
    <row r="126" spans="1:13" ht="20.100000000000001" customHeight="1">
      <c r="A126" s="310">
        <f>'GST 지식재산권 현황_최신'!B117</f>
        <v>122</v>
      </c>
      <c r="B126" s="311" t="str">
        <f>'GST 지식재산권 현황_최신'!C117</f>
        <v>특허</v>
      </c>
      <c r="C126" s="311" t="str">
        <f>'GST 지식재산권 현황_최신'!D117</f>
        <v>등록</v>
      </c>
      <c r="D126" s="311" t="str">
        <f>'GST 지식재산권 현황_최신'!E117</f>
        <v>국내</v>
      </c>
      <c r="E126" s="312">
        <f>'GST 지식재산권 현황_최신'!F117</f>
        <v>42870</v>
      </c>
      <c r="F126" s="311" t="str">
        <f>'GST 지식재산권 현황_최신'!G117</f>
        <v>10-2017-0059767</v>
      </c>
      <c r="G126" s="312">
        <f>'GST 지식재산권 현황_최신'!I117</f>
        <v>43537</v>
      </c>
      <c r="H126" s="311" t="str">
        <f>'GST 지식재산권 현황_최신'!J117</f>
        <v>10-1959874</v>
      </c>
      <c r="I126" s="313" t="str">
        <f>'GST 지식재산권 현황_최신'!M117</f>
        <v>온도제어모듈의 응축방지시스템</v>
      </c>
      <c r="J126" s="312">
        <f>'GST 지식재산권 현황_최신'!Q117</f>
        <v>0</v>
      </c>
      <c r="K126" s="311" t="str">
        <f>'GST 지식재산권 현황_최신'!R117</f>
        <v>안세훈, 김병호, 김성완</v>
      </c>
      <c r="L126" s="311" t="str">
        <f>'GST 지식재산권 현황_최신'!S117</f>
        <v>명문(명륜)</v>
      </c>
      <c r="M126" s="314">
        <f>'GST 지식재산권 현황_최신'!U117</f>
        <v>0</v>
      </c>
    </row>
    <row r="127" spans="1:13" ht="20.100000000000001" customHeight="1">
      <c r="A127" s="310">
        <f>'GST 지식재산권 현황_최신'!B118</f>
        <v>123</v>
      </c>
      <c r="B127" s="311" t="str">
        <f>'GST 지식재산권 현황_최신'!C118</f>
        <v xml:space="preserve">특허 </v>
      </c>
      <c r="C127" s="311" t="str">
        <f>'GST 지식재산권 현황_최신'!D118</f>
        <v>등록</v>
      </c>
      <c r="D127" s="311" t="str">
        <f>'GST 지식재산권 현황_최신'!E118</f>
        <v>미국</v>
      </c>
      <c r="E127" s="312">
        <f>'GST 지식재산권 현황_최신'!F118</f>
        <v>43070</v>
      </c>
      <c r="F127" s="311" t="str">
        <f>'GST 지식재산권 현황_최신'!G118</f>
        <v>15/828,655</v>
      </c>
      <c r="G127" s="312">
        <f>'GST 지식재산권 현황_최신'!I118</f>
        <v>44005</v>
      </c>
      <c r="H127" s="311">
        <f>'GST 지식재산권 현황_최신'!J118</f>
        <v>10692748</v>
      </c>
      <c r="I127" s="313" t="str">
        <f>'GST 지식재산권 현황_최신'!M118</f>
        <v>반도체 제조설비의 고도화 온도제어장치</v>
      </c>
      <c r="J127" s="312">
        <f>'GST 지식재산권 현황_최신'!Q118</f>
        <v>0</v>
      </c>
      <c r="K127" s="311" t="str">
        <f>'GST 지식재산권 현황_최신'!R118</f>
        <v>김종배 양승진 허재석 최치원 김제민 김형관 최용호</v>
      </c>
      <c r="L127" s="311" t="str">
        <f>'GST 지식재산권 현황_최신'!S118</f>
        <v>명문(명륜)</v>
      </c>
      <c r="M127" s="314">
        <f>'GST 지식재산권 현황_최신'!U118</f>
        <v>0</v>
      </c>
    </row>
    <row r="128" spans="1:13" ht="20.100000000000001" customHeight="1">
      <c r="A128" s="310">
        <f>'GST 지식재산권 현황_최신'!B119</f>
        <v>124</v>
      </c>
      <c r="B128" s="311" t="str">
        <f>'GST 지식재산권 현황_최신'!C119</f>
        <v xml:space="preserve">특허 </v>
      </c>
      <c r="C128" s="311" t="str">
        <f>'GST 지식재산권 현황_최신'!D119</f>
        <v>등록</v>
      </c>
      <c r="D128" s="311" t="str">
        <f>'GST 지식재산권 현황_최신'!E119</f>
        <v>일본</v>
      </c>
      <c r="E128" s="312">
        <f>'GST 지식재산권 현황_최신'!F119</f>
        <v>43068</v>
      </c>
      <c r="F128" s="311" t="str">
        <f>'GST 지식재산권 현황_최신'!G119</f>
        <v>2017-228684</v>
      </c>
      <c r="G128" s="312">
        <f>'GST 지식재산권 현황_최신'!I119</f>
        <v>43644</v>
      </c>
      <c r="H128" s="311">
        <f>'GST 지식재산권 현황_최신'!J119</f>
        <v>6546253</v>
      </c>
      <c r="I128" s="313" t="str">
        <f>'GST 지식재산권 현황_최신'!M119</f>
        <v>반도체 제조설비의 고도화 온도제어장치</v>
      </c>
      <c r="J128" s="312">
        <f>'GST 지식재산권 현황_최신'!Q119</f>
        <v>0</v>
      </c>
      <c r="K128" s="311" t="str">
        <f>'GST 지식재산권 현황_최신'!R119</f>
        <v>김종배 양승진 허재석 최치원 김제민 김형관 최용호</v>
      </c>
      <c r="L128" s="311" t="str">
        <f>'GST 지식재산권 현황_최신'!S119</f>
        <v>명문(명륜)</v>
      </c>
      <c r="M128" s="314">
        <f>'GST 지식재산권 현황_최신'!U119</f>
        <v>0</v>
      </c>
    </row>
    <row r="129" spans="1:13" ht="20.100000000000001" customHeight="1">
      <c r="A129" s="310">
        <f>'GST 지식재산권 현황_최신'!B120</f>
        <v>125</v>
      </c>
      <c r="B129" s="311" t="str">
        <f>'GST 지식재산권 현황_최신'!C120</f>
        <v xml:space="preserve">특허 </v>
      </c>
      <c r="C129" s="311" t="str">
        <f>'GST 지식재산권 현황_최신'!D120</f>
        <v>거절</v>
      </c>
      <c r="D129" s="311" t="str">
        <f>'GST 지식재산권 현황_최신'!E120</f>
        <v>중국</v>
      </c>
      <c r="E129" s="312">
        <f>'GST 지식재산권 현황_최신'!F120</f>
        <v>42999</v>
      </c>
      <c r="F129" s="311" t="str">
        <f>'GST 지식재산권 현황_최신'!G120</f>
        <v>2017-10-858160.3</v>
      </c>
      <c r="G129" s="312">
        <f>'GST 지식재산권 현황_최신'!I120</f>
        <v>0</v>
      </c>
      <c r="H129" s="311">
        <f>'GST 지식재산권 현황_최신'!J120</f>
        <v>0</v>
      </c>
      <c r="I129" s="313" t="str">
        <f>'GST 지식재산권 현황_최신'!M120</f>
        <v>반도체 제조설비의 고도화 온도제어장치</v>
      </c>
      <c r="J129" s="312">
        <f>'GST 지식재산권 현황_최신'!Q120</f>
        <v>0</v>
      </c>
      <c r="K129" s="311" t="str">
        <f>'GST 지식재산권 현황_최신'!R120</f>
        <v>김종배 양승진 허재석 최치원 김제민 김형관 최용호</v>
      </c>
      <c r="L129" s="311" t="str">
        <f>'GST 지식재산권 현황_최신'!S120</f>
        <v>명문(명륜)</v>
      </c>
      <c r="M129" s="314">
        <f>'GST 지식재산권 현황_최신'!U120</f>
        <v>0</v>
      </c>
    </row>
    <row r="130" spans="1:13" ht="20.100000000000001" customHeight="1">
      <c r="A130" s="310">
        <f>'GST 지식재산권 현황_최신'!B121</f>
        <v>126</v>
      </c>
      <c r="B130" s="311" t="str">
        <f>'GST 지식재산권 현황_최신'!C121</f>
        <v xml:space="preserve">특허 </v>
      </c>
      <c r="C130" s="311" t="str">
        <f>'GST 지식재산권 현황_최신'!D121</f>
        <v>등록</v>
      </c>
      <c r="D130" s="311" t="str">
        <f>'GST 지식재산권 현황_최신'!E121</f>
        <v>대만</v>
      </c>
      <c r="E130" s="312">
        <f>'GST 지식재산권 현황_최신'!F121</f>
        <v>43024</v>
      </c>
      <c r="F130" s="311" t="str">
        <f>'GST 지식재산권 현황_최신'!G121</f>
        <v>10-61353173</v>
      </c>
      <c r="G130" s="312">
        <f>'GST 지식재산권 현황_최신'!I121</f>
        <v>43525</v>
      </c>
      <c r="H130" s="311" t="str">
        <f>'GST 지식재산권 현황_최신'!J121</f>
        <v>I652756</v>
      </c>
      <c r="I130" s="313" t="str">
        <f>'GST 지식재산권 현황_최신'!M121</f>
        <v>반도체 제조설비의 고도화 온도제어장치</v>
      </c>
      <c r="J130" s="312">
        <f>'GST 지식재산권 현황_최신'!Q121</f>
        <v>0</v>
      </c>
      <c r="K130" s="311" t="str">
        <f>'GST 지식재산권 현황_최신'!R121</f>
        <v>김종배 양승진 허재석 최치원 김제민 김형관 최용호</v>
      </c>
      <c r="L130" s="311" t="str">
        <f>'GST 지식재산권 현황_최신'!S121</f>
        <v>명문(명륜)</v>
      </c>
      <c r="M130" s="314">
        <f>'GST 지식재산권 현황_최신'!U121</f>
        <v>0</v>
      </c>
    </row>
    <row r="131" spans="1:13" ht="20.100000000000001" customHeight="1">
      <c r="A131" s="310">
        <f>'GST 지식재산권 현황_최신'!B122</f>
        <v>127</v>
      </c>
      <c r="B131" s="311" t="str">
        <f>'GST 지식재산권 현황_최신'!C122</f>
        <v>특허</v>
      </c>
      <c r="C131" s="311" t="str">
        <f>'GST 지식재산권 현황_최신'!D122</f>
        <v>포기</v>
      </c>
      <c r="D131" s="311" t="str">
        <f>'GST 지식재산권 현황_최신'!E122</f>
        <v>국내</v>
      </c>
      <c r="E131" s="312">
        <f>'GST 지식재산권 현황_최신'!F122</f>
        <v>43063</v>
      </c>
      <c r="F131" s="311" t="str">
        <f>'GST 지식재산권 현황_최신'!G122</f>
        <v>10-2017-0158466</v>
      </c>
      <c r="G131" s="312">
        <f>'GST 지식재산권 현황_최신'!I122</f>
        <v>0</v>
      </c>
      <c r="H131" s="311">
        <f>'GST 지식재산권 현황_최신'!J122</f>
        <v>0</v>
      </c>
      <c r="I131" s="313" t="str">
        <f>'GST 지식재산권 현황_최신'!M122</f>
        <v>플라즈마 및 유전가열 촉매 기반의 유해가스 처리 시스템</v>
      </c>
      <c r="J131" s="312">
        <f>'GST 지식재산권 현황_최신'!Q122</f>
        <v>0</v>
      </c>
      <c r="K131" s="311" t="str">
        <f>'GST 지식재산권 현황_최신'!R122</f>
        <v>정종국, 강연석, 정창구, 김영민, 이은미</v>
      </c>
      <c r="L131" s="311" t="str">
        <f>'GST 지식재산권 현황_최신'!S122</f>
        <v>아이퍼스</v>
      </c>
      <c r="M131" s="314" t="str">
        <f>'GST 지식재산권 현황_최신'!U122</f>
        <v>국책과제-WC300 R&amp;D</v>
      </c>
    </row>
    <row r="132" spans="1:13" ht="20.100000000000001" customHeight="1">
      <c r="A132" s="310">
        <f>'GST 지식재산권 현황_최신'!B123</f>
        <v>128</v>
      </c>
      <c r="B132" s="311" t="str">
        <f>'GST 지식재산권 현황_최신'!C123</f>
        <v>특허</v>
      </c>
      <c r="C132" s="311" t="str">
        <f>'GST 지식재산권 현황_최신'!D123</f>
        <v>등록</v>
      </c>
      <c r="D132" s="311" t="str">
        <f>'GST 지식재산권 현황_최신'!E123</f>
        <v>국내</v>
      </c>
      <c r="E132" s="312">
        <f>'GST 지식재산권 현황_최신'!F123</f>
        <v>43266</v>
      </c>
      <c r="F132" s="311" t="str">
        <f>'GST 지식재산권 현황_최신'!G123</f>
        <v>10-2018-0068560</v>
      </c>
      <c r="G132" s="312">
        <f>'GST 지식재산권 현황_최신'!I123</f>
        <v>43759</v>
      </c>
      <c r="H132" s="311" t="str">
        <f>'GST 지식재산권 현황_최신'!J123</f>
        <v>10-2036697</v>
      </c>
      <c r="I132" s="313" t="str">
        <f>'GST 지식재산권 현황_최신'!M123</f>
        <v>입자를 포함하는 유체의 흐름을 제어하기 위한 매니폴드를 포함하는 미모 시스템</v>
      </c>
      <c r="J132" s="312">
        <f>'GST 지식재산권 현황_최신'!Q123</f>
        <v>0</v>
      </c>
      <c r="K132" s="311" t="str">
        <f>'GST 지식재산권 현황_최신'!R123</f>
        <v>최익성</v>
      </c>
      <c r="L132" s="311" t="str">
        <f>'GST 지식재산권 현황_최신'!S123</f>
        <v>명문</v>
      </c>
      <c r="M132" s="314" t="str">
        <f>'GST 지식재산권 현황_최신'!U123</f>
        <v>국책과제-WC300 R&amp;D</v>
      </c>
    </row>
    <row r="133" spans="1:13" ht="20.100000000000001" customHeight="1">
      <c r="A133" s="310">
        <f>'GST 지식재산권 현황_최신'!B124</f>
        <v>129</v>
      </c>
      <c r="B133" s="311" t="str">
        <f>'GST 지식재산권 현황_최신'!C124</f>
        <v>특허</v>
      </c>
      <c r="C133" s="311" t="str">
        <f>'GST 지식재산권 현황_최신'!D124</f>
        <v>거절</v>
      </c>
      <c r="D133" s="311" t="str">
        <f>'GST 지식재산권 현황_최신'!E124</f>
        <v>국내</v>
      </c>
      <c r="E133" s="312">
        <f>'GST 지식재산권 현황_최신'!F124</f>
        <v>43334</v>
      </c>
      <c r="F133" s="311" t="str">
        <f>'GST 지식재산권 현황_최신'!G124</f>
        <v>10-2018-0098052</v>
      </c>
      <c r="G133" s="312">
        <f>'GST 지식재산권 현황_최신'!I124</f>
        <v>0</v>
      </c>
      <c r="H133" s="311">
        <f>'GST 지식재산권 현황_최신'!J124</f>
        <v>0</v>
      </c>
      <c r="I133" s="313" t="str">
        <f>'GST 지식재산권 현황_최신'!M124</f>
        <v>풀브릿지 부스트 컨버터를 활용한 능동형 PFC가 적용된 컨버터 시스템</v>
      </c>
      <c r="J133" s="312">
        <f>'GST 지식재산권 현황_최신'!Q124</f>
        <v>0</v>
      </c>
      <c r="K133" s="311" t="str">
        <f>'GST 지식재산권 현황_최신'!R124</f>
        <v>조은석, 이현진, 김기범</v>
      </c>
      <c r="L133" s="311" t="str">
        <f>'GST 지식재산권 현황_최신'!S124</f>
        <v>유니스특허</v>
      </c>
      <c r="M133" s="314" t="str">
        <f>'GST 지식재산권 현황_최신'!U124</f>
        <v>국책과제-WC300 R&amp;D</v>
      </c>
    </row>
    <row r="134" spans="1:13" ht="20.100000000000001" customHeight="1">
      <c r="A134" s="310">
        <f>'GST 지식재산권 현황_최신'!B125</f>
        <v>130</v>
      </c>
      <c r="B134" s="311" t="str">
        <f>'GST 지식재산권 현황_최신'!C125</f>
        <v>특허</v>
      </c>
      <c r="C134" s="311" t="str">
        <f>'GST 지식재산권 현황_최신'!D125</f>
        <v>등록</v>
      </c>
      <c r="D134" s="311" t="str">
        <f>'GST 지식재산권 현황_최신'!E125</f>
        <v>국내</v>
      </c>
      <c r="E134" s="312">
        <f>'GST 지식재산권 현황_최신'!F125</f>
        <v>43334</v>
      </c>
      <c r="F134" s="311" t="str">
        <f>'GST 지식재산권 현황_최신'!G125</f>
        <v>10-2018-0098053</v>
      </c>
      <c r="G134" s="312">
        <f>'GST 지식재산권 현황_최신'!I125</f>
        <v>44090</v>
      </c>
      <c r="H134" s="311" t="str">
        <f>'GST 지식재산권 현황_최신'!J125</f>
        <v>10-2158616</v>
      </c>
      <c r="I134" s="313" t="str">
        <f>'GST 지식재산권 현황_최신'!M125</f>
        <v>능동형 PFC가 적용된 출력극성 가변형 벅컨버터 시스템 및 그 제어 방법</v>
      </c>
      <c r="J134" s="312">
        <f>'GST 지식재산권 현황_최신'!Q125</f>
        <v>0</v>
      </c>
      <c r="K134" s="311" t="str">
        <f>'GST 지식재산권 현황_최신'!R125</f>
        <v>조은석, 이현진, 김기범</v>
      </c>
      <c r="L134" s="311" t="str">
        <f>'GST 지식재산권 현황_최신'!S125</f>
        <v>유니스특허</v>
      </c>
      <c r="M134" s="314" t="str">
        <f>'GST 지식재산권 현황_최신'!U125</f>
        <v>국책과제-WC300 R&amp;D</v>
      </c>
    </row>
    <row r="135" spans="1:13" ht="20.100000000000001" customHeight="1">
      <c r="A135" s="310">
        <f>'GST 지식재산권 현황_최신'!B126</f>
        <v>131</v>
      </c>
      <c r="B135" s="311" t="str">
        <f>'GST 지식재산권 현황_최신'!C126</f>
        <v>특허</v>
      </c>
      <c r="C135" s="311" t="str">
        <f>'GST 지식재산권 현황_최신'!D126</f>
        <v>등록</v>
      </c>
      <c r="D135" s="311" t="str">
        <f>'GST 지식재산권 현황_최신'!E126</f>
        <v>국내</v>
      </c>
      <c r="E135" s="312">
        <f>'GST 지식재산권 현황_최신'!F126</f>
        <v>43343</v>
      </c>
      <c r="F135" s="311" t="str">
        <f>'GST 지식재산권 현황_최신'!G126</f>
        <v>10-2018-0103408</v>
      </c>
      <c r="G135" s="312">
        <f>'GST 지식재산권 현황_최신'!I126</f>
        <v>43902</v>
      </c>
      <c r="H135" s="311" t="str">
        <f>'GST 지식재산권 현황_최신'!J126</f>
        <v>10-2090873</v>
      </c>
      <c r="I135" s="313" t="str">
        <f>'GST 지식재산권 현황_최신'!M126</f>
        <v>흡착제를 이용하여 폐가스에 포함된 질소산화물을 제거하는 장치 및 방법</v>
      </c>
      <c r="J135" s="312">
        <f>'GST 지식재산권 현황_최신'!Q126</f>
        <v>0</v>
      </c>
      <c r="K135" s="311" t="str">
        <f>'GST 지식재산권 현황_최신'!R126</f>
        <v>정종국, 오주형, 이은미, 채명기</v>
      </c>
      <c r="L135" s="311" t="str">
        <f>'GST 지식재산권 현황_최신'!S126</f>
        <v>아이퍼스</v>
      </c>
      <c r="M135" s="314" t="str">
        <f>'GST 지식재산권 현황_최신'!U126</f>
        <v>국책과제-WC300 R&amp;D</v>
      </c>
    </row>
    <row r="136" spans="1:13" ht="20.100000000000001" customHeight="1">
      <c r="A136" s="310">
        <f>'GST 지식재산권 현황_최신'!B127</f>
        <v>132</v>
      </c>
      <c r="B136" s="311" t="str">
        <f>'GST 지식재산권 현황_최신'!C127</f>
        <v>특허</v>
      </c>
      <c r="C136" s="311" t="str">
        <f>'GST 지식재산권 현황_최신'!D127</f>
        <v>등록</v>
      </c>
      <c r="D136" s="311" t="str">
        <f>'GST 지식재산권 현황_최신'!E127</f>
        <v>국내</v>
      </c>
      <c r="E136" s="312">
        <f>'GST 지식재산권 현황_최신'!F127</f>
        <v>43343</v>
      </c>
      <c r="F136" s="311" t="str">
        <f>'GST 지식재산권 현황_최신'!G127</f>
        <v>10-2018-0103409</v>
      </c>
      <c r="G136" s="312">
        <f>'GST 지식재산권 현황_최신'!I127</f>
        <v>44165</v>
      </c>
      <c r="H136" s="311" t="str">
        <f>'GST 지식재산권 현황_최신'!J127</f>
        <v>10-2187036</v>
      </c>
      <c r="I136" s="313" t="str">
        <f>'GST 지식재산권 현황_최신'!M127</f>
        <v>흡착 ROTOR와 산화촉매를 이용한 모듈화 VOCs 제거 시스템 및 그 방법</v>
      </c>
      <c r="J136" s="312">
        <f>'GST 지식재산권 현황_최신'!Q127</f>
        <v>0</v>
      </c>
      <c r="K136" s="311" t="str">
        <f>'GST 지식재산권 현황_최신'!R127</f>
        <v>정종국, 오현석, 오주형</v>
      </c>
      <c r="L136" s="311" t="str">
        <f>'GST 지식재산권 현황_최신'!S127</f>
        <v>아이퍼스</v>
      </c>
      <c r="M136" s="314" t="str">
        <f>'GST 지식재산권 현황_최신'!U127</f>
        <v>국책과제-WC300 R&amp;D</v>
      </c>
    </row>
    <row r="137" spans="1:13" ht="20.100000000000001" customHeight="1">
      <c r="A137" s="310">
        <f>'GST 지식재산권 현황_최신'!B128</f>
        <v>133</v>
      </c>
      <c r="B137" s="311" t="str">
        <f>'GST 지식재산권 현황_최신'!C128</f>
        <v>특허</v>
      </c>
      <c r="C137" s="311" t="str">
        <f>'GST 지식재산권 현황_최신'!D128</f>
        <v>등록</v>
      </c>
      <c r="D137" s="311" t="str">
        <f>'GST 지식재산권 현황_최신'!E128</f>
        <v>국내</v>
      </c>
      <c r="E137" s="312">
        <f>'GST 지식재산권 현황_최신'!F128</f>
        <v>43360</v>
      </c>
      <c r="F137" s="311" t="str">
        <f>'GST 지식재산권 현황_최신'!G128</f>
        <v>10-2018-0110866</v>
      </c>
      <c r="G137" s="312">
        <f>'GST 지식재산권 현황_최신'!I128</f>
        <v>44119</v>
      </c>
      <c r="H137" s="311" t="str">
        <f>'GST 지식재산권 현황_최신'!J128</f>
        <v>10-2168514</v>
      </c>
      <c r="I137" s="313" t="str">
        <f>'GST 지식재산권 현황_최신'!M128</f>
        <v>돌입전류 방지기능을 가진 3상 전파정류장치</v>
      </c>
      <c r="J137" s="312">
        <f>'GST 지식재산권 현황_최신'!Q128</f>
        <v>0</v>
      </c>
      <c r="K137" s="311" t="str">
        <f>'GST 지식재산권 현황_최신'!R128</f>
        <v>이현진, 조은석, 김기범</v>
      </c>
      <c r="L137" s="311" t="str">
        <f>'GST 지식재산권 현황_최신'!S128</f>
        <v>유니스특허</v>
      </c>
      <c r="M137" s="314">
        <f>'GST 지식재산권 현황_최신'!U128</f>
        <v>0</v>
      </c>
    </row>
    <row r="138" spans="1:13" ht="20.100000000000001" customHeight="1">
      <c r="A138" s="310">
        <f>'GST 지식재산권 현황_최신'!B129</f>
        <v>134</v>
      </c>
      <c r="B138" s="311" t="str">
        <f>'GST 지식재산권 현황_최신'!C129</f>
        <v>특허</v>
      </c>
      <c r="C138" s="311" t="str">
        <f>'GST 지식재산권 현황_최신'!D129</f>
        <v>포기</v>
      </c>
      <c r="D138" s="311" t="str">
        <f>'GST 지식재산권 현황_최신'!E129</f>
        <v>국외(PCT)</v>
      </c>
      <c r="E138" s="312">
        <f>'GST 지식재산권 현황_최신'!F129</f>
        <v>43389</v>
      </c>
      <c r="F138" s="311" t="str">
        <f>'GST 지식재산권 현황_최신'!G129</f>
        <v>PCT/KR2018/012204</v>
      </c>
      <c r="G138" s="312">
        <f>'GST 지식재산권 현황_최신'!I129</f>
        <v>0</v>
      </c>
      <c r="H138" s="311">
        <f>'GST 지식재산권 현황_최신'!J129</f>
        <v>0</v>
      </c>
      <c r="I138" s="313" t="str">
        <f>'GST 지식재산권 현황_최신'!M129</f>
        <v>플라즈마 및 유전가열 촉매 기반의 유해가스 처리 시스템</v>
      </c>
      <c r="J138" s="312">
        <f>'GST 지식재산권 현황_최신'!Q129</f>
        <v>0</v>
      </c>
      <c r="K138" s="311" t="str">
        <f>'GST 지식재산권 현황_최신'!R129</f>
        <v>정종국, 강연석, 정창구, 김영민, 이은미</v>
      </c>
      <c r="L138" s="311" t="str">
        <f>'GST 지식재산권 현황_최신'!S129</f>
        <v>아이퍼스</v>
      </c>
      <c r="M138" s="314" t="str">
        <f>'GST 지식재산권 현황_최신'!U129</f>
        <v>국책과제-WC300 R&amp;D</v>
      </c>
    </row>
    <row r="139" spans="1:13" ht="20.100000000000001" customHeight="1">
      <c r="A139" s="310">
        <f>'GST 지식재산권 현황_최신'!B130</f>
        <v>135</v>
      </c>
      <c r="B139" s="311" t="str">
        <f>'GST 지식재산권 현황_최신'!C130</f>
        <v>특허</v>
      </c>
      <c r="C139" s="311" t="str">
        <f>'GST 지식재산권 현황_최신'!D130</f>
        <v>등록</v>
      </c>
      <c r="D139" s="311" t="str">
        <f>'GST 지식재산권 현황_최신'!E130</f>
        <v>국내</v>
      </c>
      <c r="E139" s="312">
        <f>'GST 지식재산권 현황_최신'!F130</f>
        <v>43468</v>
      </c>
      <c r="F139" s="311" t="str">
        <f>'GST 지식재산권 현황_최신'!G130</f>
        <v>10-2019-0000653</v>
      </c>
      <c r="G139" s="312">
        <f>'GST 지식재산권 현황_최신'!I130</f>
        <v>44319</v>
      </c>
      <c r="H139" s="311" t="str">
        <f>'GST 지식재산권 현황_최신'!J130</f>
        <v>10-2251369</v>
      </c>
      <c r="I139" s="313" t="str">
        <f>'GST 지식재산권 현황_최신'!M130</f>
        <v>플라즈마 및 유전가열 촉매 기반의 유해가스 처리 시스템</v>
      </c>
      <c r="J139" s="312">
        <f>'GST 지식재산권 현황_최신'!Q130</f>
        <v>0</v>
      </c>
      <c r="K139" s="311" t="str">
        <f>'GST 지식재산권 현황_최신'!R130</f>
        <v>정종국, 김영민</v>
      </c>
      <c r="L139" s="311" t="str">
        <f>'GST 지식재산권 현황_최신'!S130</f>
        <v>아이퍼스</v>
      </c>
      <c r="M139" s="314" t="str">
        <f>'GST 지식재산권 현황_최신'!U130</f>
        <v>국책과제-WC300 R&amp;D</v>
      </c>
    </row>
    <row r="140" spans="1:13" ht="20.100000000000001" customHeight="1">
      <c r="A140" s="310">
        <f>'GST 지식재산권 현황_최신'!B131</f>
        <v>136</v>
      </c>
      <c r="B140" s="311" t="str">
        <f>'GST 지식재산권 현황_최신'!C131</f>
        <v>특허</v>
      </c>
      <c r="C140" s="311" t="str">
        <f>'GST 지식재산권 현황_최신'!D131</f>
        <v>출원</v>
      </c>
      <c r="D140" s="311" t="str">
        <f>'GST 지식재산권 현황_최신'!E131</f>
        <v>국외(PCT)</v>
      </c>
      <c r="E140" s="312">
        <f>'GST 지식재산권 현황_최신'!F131</f>
        <v>43468</v>
      </c>
      <c r="F140" s="311" t="str">
        <f>'GST 지식재산권 현황_최신'!G131</f>
        <v>PCT/KR2019/000117</v>
      </c>
      <c r="G140" s="312">
        <f>'GST 지식재산권 현황_최신'!I131</f>
        <v>0</v>
      </c>
      <c r="H140" s="311">
        <f>'GST 지식재산권 현황_최신'!J131</f>
        <v>0</v>
      </c>
      <c r="I140" s="313" t="str">
        <f>'GST 지식재산권 현황_최신'!M131</f>
        <v>플라즈마 및 유전가열 촉매 기반의 유해가스 처리 시스템</v>
      </c>
      <c r="J140" s="312">
        <f>'GST 지식재산권 현황_최신'!Q131</f>
        <v>0</v>
      </c>
      <c r="K140" s="311" t="str">
        <f>'GST 지식재산권 현황_최신'!R131</f>
        <v>정종국, 김영민</v>
      </c>
      <c r="L140" s="311" t="str">
        <f>'GST 지식재산권 현황_최신'!S131</f>
        <v>아이퍼스</v>
      </c>
      <c r="M140" s="314" t="str">
        <f>'GST 지식재산권 현황_최신'!U131</f>
        <v>국책과제-WC300 R&amp;D</v>
      </c>
    </row>
    <row r="141" spans="1:13" ht="20.100000000000001" customHeight="1">
      <c r="A141" s="310">
        <f>'GST 지식재산권 현황_최신'!B132</f>
        <v>137</v>
      </c>
      <c r="B141" s="311" t="str">
        <f>'GST 지식재산권 현황_최신'!C132</f>
        <v>특허</v>
      </c>
      <c r="C141" s="311" t="str">
        <f>'GST 지식재산권 현황_최신'!D132</f>
        <v>등록</v>
      </c>
      <c r="D141" s="311" t="str">
        <f>'GST 지식재산권 현황_최신'!E132</f>
        <v>국내</v>
      </c>
      <c r="E141" s="312">
        <f>'GST 지식재산권 현황_최신'!F132</f>
        <v>43539</v>
      </c>
      <c r="F141" s="311" t="str">
        <f>'GST 지식재산권 현황_최신'!G132</f>
        <v>10-2019-0029850</v>
      </c>
      <c r="G141" s="312">
        <f>'GST 지식재산권 현황_최신'!I132</f>
        <v>43832</v>
      </c>
      <c r="H141" s="311" t="str">
        <f>'GST 지식재산권 현황_최신'!J132</f>
        <v>10-2063855</v>
      </c>
      <c r="I141" s="313" t="str">
        <f>'GST 지식재산권 현황_최신'!M132</f>
        <v>배관의 막힘을 방지하는 스크래퍼가 부가된 밸브</v>
      </c>
      <c r="J141" s="312">
        <f>'GST 지식재산권 현황_최신'!Q132</f>
        <v>0</v>
      </c>
      <c r="K141" s="311" t="str">
        <f>'GST 지식재산권 현황_최신'!R132</f>
        <v>최익성, 정종국, 이상준, 김덕준</v>
      </c>
      <c r="L141" s="311" t="str">
        <f>'GST 지식재산권 현황_최신'!S132</f>
        <v>명문</v>
      </c>
      <c r="M141" s="314">
        <f>'GST 지식재산권 현황_최신'!U132</f>
        <v>0</v>
      </c>
    </row>
    <row r="142" spans="1:13" ht="20.100000000000001" customHeight="1">
      <c r="A142" s="310">
        <f>'GST 지식재산권 현황_최신'!B133</f>
        <v>138</v>
      </c>
      <c r="B142" s="311" t="str">
        <f>'GST 지식재산권 현황_최신'!C133</f>
        <v>특허</v>
      </c>
      <c r="C142" s="311" t="str">
        <f>'GST 지식재산권 현황_최신'!D133</f>
        <v>등록</v>
      </c>
      <c r="D142" s="311" t="str">
        <f>'GST 지식재산권 현황_최신'!E133</f>
        <v>국내</v>
      </c>
      <c r="E142" s="312">
        <f>'GST 지식재산권 현황_최신'!F133</f>
        <v>43574</v>
      </c>
      <c r="F142" s="311" t="str">
        <f>'GST 지식재산권 현황_최신'!G133</f>
        <v>10-2019-0045872</v>
      </c>
      <c r="G142" s="312">
        <f>'GST 지식재산권 현황_최신'!I133</f>
        <v>43859</v>
      </c>
      <c r="H142" s="311" t="str">
        <f>'GST 지식재산권 현황_최신'!J133</f>
        <v>10-2073202</v>
      </c>
      <c r="I142" s="313" t="str">
        <f>'GST 지식재산권 현황_최신'!M133</f>
        <v>자체 세정이 가능한 전기 집진기 방전봉 및 이를 이용한 전기 집진기 방전봉 세정 방법</v>
      </c>
      <c r="J142" s="312">
        <f>'GST 지식재산권 현황_최신'!Q133</f>
        <v>0</v>
      </c>
      <c r="K142" s="311" t="str">
        <f>'GST 지식재산권 현황_최신'!R133</f>
        <v>최익성, 김영민, 김재환, 이상준, 김덕준</v>
      </c>
      <c r="L142" s="311" t="str">
        <f>'GST 지식재산권 현황_최신'!S133</f>
        <v>명문</v>
      </c>
      <c r="M142" s="314">
        <f>'GST 지식재산권 현황_최신'!U133</f>
        <v>0</v>
      </c>
    </row>
    <row r="143" spans="1:13" ht="20.100000000000001" customHeight="1">
      <c r="A143" s="310">
        <f>'GST 지식재산권 현황_최신'!B134</f>
        <v>139</v>
      </c>
      <c r="B143" s="311" t="str">
        <f>'GST 지식재산권 현황_최신'!C134</f>
        <v>특허</v>
      </c>
      <c r="C143" s="311" t="str">
        <f>'GST 지식재산권 현황_최신'!D134</f>
        <v>등록</v>
      </c>
      <c r="D143" s="311" t="str">
        <f>'GST 지식재산권 현황_최신'!E134</f>
        <v>국내</v>
      </c>
      <c r="E143" s="312">
        <f>'GST 지식재산권 현황_최신'!F134</f>
        <v>43601</v>
      </c>
      <c r="F143" s="311" t="str">
        <f>'GST 지식재산권 현황_최신'!G134</f>
        <v>10-2019-0057595</v>
      </c>
      <c r="G143" s="312">
        <f>'GST 지식재산권 현황_최신'!I134</f>
        <v>44330</v>
      </c>
      <c r="H143" s="311" t="str">
        <f>'GST 지식재산권 현황_최신'!J134</f>
        <v>10-2254518</v>
      </c>
      <c r="I143" s="313" t="str">
        <f>'GST 지식재산권 현황_최신'!M134</f>
        <v>흡착 로터, 산화촉매, 열교환기를 이용한 모듈화 VOCs 제거 시스템</v>
      </c>
      <c r="J143" s="312">
        <f>'GST 지식재산권 현황_최신'!Q134</f>
        <v>0</v>
      </c>
      <c r="K143" s="311" t="str">
        <f>'GST 지식재산권 현황_최신'!R134</f>
        <v>정종국, 오현석, 오주형, 이용만, 김정길</v>
      </c>
      <c r="L143" s="311" t="str">
        <f>'GST 지식재산권 현황_최신'!S134</f>
        <v>아이퍼스</v>
      </c>
      <c r="M143" s="314">
        <f>'GST 지식재산권 현황_최신'!U134</f>
        <v>0</v>
      </c>
    </row>
    <row r="144" spans="1:13" ht="20.100000000000001" customHeight="1">
      <c r="A144" s="310">
        <f>'GST 지식재산권 현황_최신'!B135</f>
        <v>140</v>
      </c>
      <c r="B144" s="311" t="str">
        <f>'GST 지식재산권 현황_최신'!C135</f>
        <v>특허</v>
      </c>
      <c r="C144" s="311" t="str">
        <f>'GST 지식재산권 현황_최신'!D135</f>
        <v>포기</v>
      </c>
      <c r="D144" s="311" t="str">
        <f>'GST 지식재산권 현황_최신'!E135</f>
        <v>국내</v>
      </c>
      <c r="E144" s="312">
        <f>'GST 지식재산권 현황_최신'!F135</f>
        <v>43601</v>
      </c>
      <c r="F144" s="311" t="str">
        <f>'GST 지식재산권 현황_최신'!G135</f>
        <v>10-2019-0057596</v>
      </c>
      <c r="G144" s="312">
        <f>'GST 지식재산권 현황_최신'!I135</f>
        <v>0</v>
      </c>
      <c r="H144" s="311">
        <f>'GST 지식재산권 현황_최신'!J135</f>
        <v>0</v>
      </c>
      <c r="I144" s="313" t="str">
        <f>'GST 지식재산권 현황_최신'!M135</f>
        <v>촉매를 이용한 수소 제거 시스템</v>
      </c>
      <c r="J144" s="312">
        <f>'GST 지식재산권 현황_최신'!Q135</f>
        <v>0</v>
      </c>
      <c r="K144" s="311" t="str">
        <f>'GST 지식재산권 현황_최신'!R135</f>
        <v>정종국, 오현석, 김재환,, 오주형</v>
      </c>
      <c r="L144" s="311" t="str">
        <f>'GST 지식재산권 현황_최신'!S135</f>
        <v>아이퍼스</v>
      </c>
      <c r="M144" s="314" t="str">
        <f>'GST 지식재산권 현황_최신'!U135</f>
        <v>선행연구팀 정종국부장 취하\</v>
      </c>
    </row>
    <row r="145" spans="1:13" ht="20.100000000000001" customHeight="1">
      <c r="A145" s="310">
        <f>'GST 지식재산권 현황_최신'!B136</f>
        <v>141</v>
      </c>
      <c r="B145" s="311" t="str">
        <f>'GST 지식재산권 현황_최신'!C136</f>
        <v>특허</v>
      </c>
      <c r="C145" s="311" t="str">
        <f>'GST 지식재산권 현황_최신'!D136</f>
        <v>등록</v>
      </c>
      <c r="D145" s="311" t="str">
        <f>'GST 지식재산권 현황_최신'!E136</f>
        <v>국내</v>
      </c>
      <c r="E145" s="312">
        <f>'GST 지식재산권 현황_최신'!F136</f>
        <v>43601</v>
      </c>
      <c r="F145" s="311" t="str">
        <f>'GST 지식재산권 현황_최신'!G136</f>
        <v>10-2019-0057266</v>
      </c>
      <c r="G145" s="312">
        <f>'GST 지식재산권 현황_최신'!I136</f>
        <v>43977</v>
      </c>
      <c r="H145" s="311" t="str">
        <f>'GST 지식재산권 현황_최신'!J136</f>
        <v>10-2117255</v>
      </c>
      <c r="I145" s="313" t="str">
        <f>'GST 지식재산권 현황_최신'!M136</f>
        <v>폐가스 소각용 버너</v>
      </c>
      <c r="J145" s="312">
        <f>'GST 지식재산권 현황_최신'!Q136</f>
        <v>0</v>
      </c>
      <c r="K145" s="311" t="str">
        <f>'GST 지식재산권 현황_최신'!R136</f>
        <v>임재범, Jay Jung, 이상준, 김재환, 한재식</v>
      </c>
      <c r="L145" s="311" t="str">
        <f>'GST 지식재산권 현황_최신'!S136</f>
        <v>명문</v>
      </c>
      <c r="M145" s="314">
        <f>'GST 지식재산권 현황_최신'!U136</f>
        <v>0</v>
      </c>
    </row>
    <row r="146" spans="1:13" ht="20.100000000000001" customHeight="1">
      <c r="A146" s="310">
        <f>'GST 지식재산권 현황_최신'!B137</f>
        <v>142</v>
      </c>
      <c r="B146" s="311" t="str">
        <f>'GST 지식재산권 현황_최신'!C137</f>
        <v>특허</v>
      </c>
      <c r="C146" s="311" t="str">
        <f>'GST 지식재산권 현황_최신'!D137</f>
        <v>등록</v>
      </c>
      <c r="D146" s="311" t="str">
        <f>'GST 지식재산권 현황_최신'!E137</f>
        <v>중국</v>
      </c>
      <c r="E146" s="312">
        <f>'GST 지식재산권 현황_최신'!F137</f>
        <v>43621</v>
      </c>
      <c r="F146" s="311" t="str">
        <f>'GST 지식재산권 현황_최신'!G137</f>
        <v>2019-10-484514.1</v>
      </c>
      <c r="G146" s="312">
        <f>'GST 지식재산권 현황_최신'!I137</f>
        <v>44299</v>
      </c>
      <c r="H146" s="311" t="str">
        <f>'GST 지식재산권 현황_최신'!J137</f>
        <v>ZL201910484514.1</v>
      </c>
      <c r="I146" s="313" t="str">
        <f>'GST 지식재산권 현황_최신'!M137</f>
        <v>폐가스 소각용 버너</v>
      </c>
      <c r="J146" s="312">
        <f>'GST 지식재산권 현황_최신'!Q137</f>
        <v>0</v>
      </c>
      <c r="K146" s="311" t="str">
        <f>'GST 지식재산권 현황_최신'!R137</f>
        <v>임재범, Jay Jung, 이상준, 김재환, 한재식</v>
      </c>
      <c r="L146" s="311" t="str">
        <f>'GST 지식재산권 현황_최신'!S137</f>
        <v>명문</v>
      </c>
      <c r="M146" s="314">
        <f>'GST 지식재산권 현황_최신'!U137</f>
        <v>0</v>
      </c>
    </row>
    <row r="147" spans="1:13" ht="20.100000000000001" customHeight="1">
      <c r="A147" s="310">
        <f>'GST 지식재산권 현황_최신'!B138</f>
        <v>143</v>
      </c>
      <c r="B147" s="311" t="str">
        <f>'GST 지식재산권 현황_최신'!C138</f>
        <v>특허</v>
      </c>
      <c r="C147" s="311" t="str">
        <f>'GST 지식재산권 현황_최신'!D138</f>
        <v>등록</v>
      </c>
      <c r="D147" s="311" t="str">
        <f>'GST 지식재산권 현황_최신'!E138</f>
        <v>국내</v>
      </c>
      <c r="E147" s="312">
        <f>'GST 지식재산권 현황_최신'!F138</f>
        <v>43648</v>
      </c>
      <c r="F147" s="311" t="str">
        <f>'GST 지식재산권 현황_최신'!G138</f>
        <v>10-2019-0079265</v>
      </c>
      <c r="G147" s="312">
        <f>'GST 지식재산권 현황_최신'!I138</f>
        <v>44182</v>
      </c>
      <c r="H147" s="311" t="str">
        <f>'GST 지식재산권 현황_최신'!J138</f>
        <v>10-2194627</v>
      </c>
      <c r="I147" s="313" t="str">
        <f>'GST 지식재산권 현황_최신'!M138</f>
        <v>하이브리드 방식의 플라즈마 점화방법 및 그 장치</v>
      </c>
      <c r="J147" s="312">
        <f>'GST 지식재산권 현황_최신'!Q138</f>
        <v>0</v>
      </c>
      <c r="K147" s="311" t="str">
        <f>'GST 지식재산권 현황_최신'!R138</f>
        <v>조은석</v>
      </c>
      <c r="L147" s="311" t="str">
        <f>'GST 지식재산권 현황_최신'!S138</f>
        <v>유니스특허</v>
      </c>
      <c r="M147" s="314">
        <f>'GST 지식재산권 현황_최신'!U138</f>
        <v>0</v>
      </c>
    </row>
    <row r="148" spans="1:13" ht="20.100000000000001" customHeight="1">
      <c r="A148" s="310">
        <f>'GST 지식재산권 현황_최신'!B139</f>
        <v>144</v>
      </c>
      <c r="B148" s="311" t="str">
        <f>'GST 지식재산권 현황_최신'!C139</f>
        <v>특허</v>
      </c>
      <c r="C148" s="311" t="str">
        <f>'GST 지식재산권 현황_최신'!D139</f>
        <v>등록</v>
      </c>
      <c r="D148" s="311" t="str">
        <f>'GST 지식재산권 현황_최신'!E139</f>
        <v>국내</v>
      </c>
      <c r="E148" s="312">
        <f>'GST 지식재산권 현황_최신'!F139</f>
        <v>43630</v>
      </c>
      <c r="F148" s="311" t="str">
        <f>'GST 지식재산권 현황_최신'!G139</f>
        <v>10-2019-0070511</v>
      </c>
      <c r="G148" s="312">
        <f>'GST 지식재산권 현황_최신'!I139</f>
        <v>43781</v>
      </c>
      <c r="H148" s="311" t="str">
        <f>'GST 지식재산권 현황_최신'!J139</f>
        <v>10-2046097</v>
      </c>
      <c r="I148" s="313" t="str">
        <f>'GST 지식재산권 현황_최신'!M139</f>
        <v>배기가스를 포함하는 유체의 흐름을 제어하기 위한 매니폴드</v>
      </c>
      <c r="J148" s="312">
        <f>'GST 지식재산권 현황_최신'!Q139</f>
        <v>0</v>
      </c>
      <c r="K148" s="311" t="str">
        <f>'GST 지식재산권 현황_최신'!R139</f>
        <v>최익성, 정재윤</v>
      </c>
      <c r="L148" s="311" t="str">
        <f>'GST 지식재산권 현황_최신'!S139</f>
        <v>명문</v>
      </c>
      <c r="M148" s="314">
        <f>'GST 지식재산권 현황_최신'!U139</f>
        <v>0</v>
      </c>
    </row>
    <row r="149" spans="1:13" ht="20.100000000000001" customHeight="1">
      <c r="A149" s="310">
        <f>'GST 지식재산권 현황_최신'!B140</f>
        <v>145</v>
      </c>
      <c r="B149" s="311" t="str">
        <f>'GST 지식재산권 현황_최신'!C140</f>
        <v>특허</v>
      </c>
      <c r="C149" s="311" t="str">
        <f>'GST 지식재산권 현황_최신'!D140</f>
        <v>포기</v>
      </c>
      <c r="D149" s="311" t="str">
        <f>'GST 지식재산권 현황_최신'!E140</f>
        <v>국외(PCT)</v>
      </c>
      <c r="E149" s="312">
        <f>'GST 지식재산권 현황_최신'!F140</f>
        <v>43630</v>
      </c>
      <c r="F149" s="311" t="str">
        <f>'GST 지식재산권 현황_최신'!G140</f>
        <v>PCT/KR2019/007188</v>
      </c>
      <c r="G149" s="312">
        <f>'GST 지식재산권 현황_최신'!I140</f>
        <v>0</v>
      </c>
      <c r="H149" s="311">
        <f>'GST 지식재산권 현황_최신'!J140</f>
        <v>0</v>
      </c>
      <c r="I149" s="313" t="str">
        <f>'GST 지식재산권 현황_최신'!M140</f>
        <v>배기가스를 포함하는 유체의 흐름을 제어하기 위한 매니폴드</v>
      </c>
      <c r="J149" s="312">
        <f>'GST 지식재산권 현황_최신'!Q140</f>
        <v>0</v>
      </c>
      <c r="K149" s="311" t="str">
        <f>'GST 지식재산권 현황_최신'!R140</f>
        <v>최익성, 정재윤, 김덕준</v>
      </c>
      <c r="L149" s="311" t="str">
        <f>'GST 지식재산권 현황_최신'!S140</f>
        <v>명문</v>
      </c>
      <c r="M149" s="314">
        <f>'GST 지식재산권 현황_최신'!U140</f>
        <v>0</v>
      </c>
    </row>
    <row r="150" spans="1:13" ht="20.100000000000001" customHeight="1">
      <c r="A150" s="310">
        <f>'GST 지식재산권 현황_최신'!B141</f>
        <v>146</v>
      </c>
      <c r="B150" s="311" t="str">
        <f>'GST 지식재산권 현황_최신'!C141</f>
        <v>특허</v>
      </c>
      <c r="C150" s="311" t="str">
        <f>'GST 지식재산권 현황_최신'!D141</f>
        <v>등록</v>
      </c>
      <c r="D150" s="311" t="str">
        <f>'GST 지식재산권 현황_최신'!E141</f>
        <v>국내</v>
      </c>
      <c r="E150" s="312">
        <f>'GST 지식재산권 현황_최신'!F141</f>
        <v>43879</v>
      </c>
      <c r="F150" s="311" t="str">
        <f>'GST 지식재산권 현황_최신'!G141</f>
        <v>10-2020-0019791</v>
      </c>
      <c r="G150" s="312">
        <f>'GST 지식재산권 현황_최신'!I141</f>
        <v>44455</v>
      </c>
      <c r="H150" s="311" t="str">
        <f>'GST 지식재산권 현황_최신'!J141</f>
        <v>10-2020-0019791</v>
      </c>
      <c r="I150" s="313" t="str">
        <f>'GST 지식재산권 현황_최신'!M141</f>
        <v>열전소자를 활용한 온도제어 시스템 및 온도제어 시스템의 선형 가변 파라미터 PID 제어 방법</v>
      </c>
      <c r="J150" s="312">
        <f>'GST 지식재산권 현황_최신'!Q141</f>
        <v>0</v>
      </c>
      <c r="K150" s="311" t="str">
        <f>'GST 지식재산권 현황_최신'!R141</f>
        <v>조은석, 김기범, 이현진</v>
      </c>
      <c r="L150" s="311" t="str">
        <f>'GST 지식재산권 현황_최신'!S141</f>
        <v>유니스특허</v>
      </c>
      <c r="M150" s="314">
        <f>'GST 지식재산권 현황_최신'!U141</f>
        <v>0</v>
      </c>
    </row>
    <row r="151" spans="1:13" ht="20.100000000000001" customHeight="1">
      <c r="A151" s="310">
        <f>'GST 지식재산권 현황_최신'!B142</f>
        <v>147</v>
      </c>
      <c r="B151" s="311" t="str">
        <f>'GST 지식재산권 현황_최신'!C142</f>
        <v>특허</v>
      </c>
      <c r="C151" s="311" t="str">
        <f>'GST 지식재산권 현황_최신'!D142</f>
        <v>등록</v>
      </c>
      <c r="D151" s="311" t="str">
        <f>'GST 지식재산권 현황_최신'!E142</f>
        <v>국내</v>
      </c>
      <c r="E151" s="312">
        <f>'GST 지식재산권 현황_최신'!F142</f>
        <v>43879</v>
      </c>
      <c r="F151" s="311" t="str">
        <f>'GST 지식재산권 현황_최신'!G142</f>
        <v>10-2020-0019783</v>
      </c>
      <c r="G151" s="312">
        <f>'GST 지식재산권 현황_최신'!I142</f>
        <v>44651</v>
      </c>
      <c r="H151" s="311" t="str">
        <f>'GST 지식재산권 현황_최신'!J142</f>
        <v>10-2379933</v>
      </c>
      <c r="I151" s="313" t="str">
        <f>'GST 지식재산권 현황_최신'!M142</f>
        <v>능동 역률제어가 가능한 고승압비의 다단계 벅 부스트 PFC 컨버터 및 부스트 PFC 컨버터</v>
      </c>
      <c r="J151" s="312">
        <f>'GST 지식재산권 현황_최신'!Q142</f>
        <v>0</v>
      </c>
      <c r="K151" s="311" t="str">
        <f>'GST 지식재산권 현황_최신'!R142</f>
        <v>조은석, 김기범, 이현진</v>
      </c>
      <c r="L151" s="311" t="str">
        <f>'GST 지식재산권 현황_최신'!S142</f>
        <v>유니스특허</v>
      </c>
      <c r="M151" s="314">
        <f>'GST 지식재산권 현황_최신'!U142</f>
        <v>0</v>
      </c>
    </row>
    <row r="152" spans="1:13" ht="20.100000000000001" customHeight="1">
      <c r="A152" s="310">
        <f>'GST 지식재산권 현황_최신'!B143</f>
        <v>148</v>
      </c>
      <c r="B152" s="311" t="str">
        <f>'GST 지식재산권 현황_최신'!C143</f>
        <v>특허</v>
      </c>
      <c r="C152" s="311" t="str">
        <f>'GST 지식재산권 현황_최신'!D143</f>
        <v>등록</v>
      </c>
      <c r="D152" s="311" t="str">
        <f>'GST 지식재산권 현황_최신'!E143</f>
        <v>국내</v>
      </c>
      <c r="E152" s="312">
        <f>'GST 지식재산권 현황_최신'!F143</f>
        <v>43964</v>
      </c>
      <c r="F152" s="311" t="str">
        <f>'GST 지식재산권 현황_최신'!G143</f>
        <v>10-2020-0056820</v>
      </c>
      <c r="G152" s="312">
        <f>'GST 지식재산권 현황_최신'!I143</f>
        <v>44651</v>
      </c>
      <c r="H152" s="311" t="str">
        <f>'GST 지식재산권 현황_최신'!J143</f>
        <v>10-2379932</v>
      </c>
      <c r="I152" s="313" t="str">
        <f>'GST 지식재산권 현황_최신'!M143</f>
        <v>동기식 벅 컨버터가 적용된 출력극성 가변형 전원공급장치 및 제어방법</v>
      </c>
      <c r="J152" s="312">
        <f>'GST 지식재산권 현황_최신'!Q143</f>
        <v>0</v>
      </c>
      <c r="K152" s="311" t="str">
        <f>'GST 지식재산권 현황_최신'!R143</f>
        <v>김기범</v>
      </c>
      <c r="L152" s="311" t="str">
        <f>'GST 지식재산권 현황_최신'!S143</f>
        <v>유니스특허</v>
      </c>
      <c r="M152" s="314">
        <f>'GST 지식재산권 현황_최신'!U143</f>
        <v>0</v>
      </c>
    </row>
    <row r="153" spans="1:13" ht="20.100000000000001" customHeight="1">
      <c r="A153" s="310">
        <f>'GST 지식재산권 현황_최신'!B144</f>
        <v>149</v>
      </c>
      <c r="B153" s="311" t="str">
        <f>'GST 지식재산권 현황_최신'!C144</f>
        <v>특허</v>
      </c>
      <c r="C153" s="311" t="str">
        <f>'GST 지식재산권 현황_최신'!D144</f>
        <v>등록</v>
      </c>
      <c r="D153" s="311" t="str">
        <f>'GST 지식재산권 현황_최신'!E144</f>
        <v>국내</v>
      </c>
      <c r="E153" s="312">
        <f>'GST 지식재산권 현황_최신'!F144</f>
        <v>43900</v>
      </c>
      <c r="F153" s="311" t="str">
        <f>'GST 지식재산권 현황_최신'!G144</f>
        <v>10-2020-0029654</v>
      </c>
      <c r="G153" s="312">
        <f>'GST 지식재산권 현황_최신'!I144</f>
        <v>44202</v>
      </c>
      <c r="H153" s="311" t="str">
        <f>'GST 지식재산권 현황_최신'!J144</f>
        <v>10-2349738</v>
      </c>
      <c r="I153" s="313" t="str">
        <f>'GST 지식재산권 현황_최신'!M144</f>
        <v>니켈계 활성 촉매 제조방법</v>
      </c>
      <c r="J153" s="312">
        <f>'GST 지식재산권 현황_최신'!Q144</f>
        <v>0</v>
      </c>
      <c r="K153" s="311" t="str">
        <f>'GST 지식재산권 현황_최신'!R144</f>
        <v>정종국, 오주형, 이상문(경기대), 김성수(경기대), 장영희(경기대)</v>
      </c>
      <c r="L153" s="311" t="str">
        <f>'GST 지식재산권 현황_최신'!S144</f>
        <v>아이퍼스</v>
      </c>
      <c r="M153" s="314" t="str">
        <f>'GST 지식재산권 현황_최신'!U144</f>
        <v>국책과제-WC300 R&amp;D</v>
      </c>
    </row>
    <row r="154" spans="1:13" ht="20.100000000000001" customHeight="1">
      <c r="A154" s="310">
        <f>'GST 지식재산권 현황_최신'!B145</f>
        <v>150</v>
      </c>
      <c r="B154" s="311" t="str">
        <f>'GST 지식재산권 현황_최신'!C145</f>
        <v>특허</v>
      </c>
      <c r="C154" s="311" t="str">
        <f>'GST 지식재산권 현황_최신'!D145</f>
        <v>등록</v>
      </c>
      <c r="D154" s="311" t="str">
        <f>'GST 지식재산권 현황_최신'!E145</f>
        <v>국내</v>
      </c>
      <c r="E154" s="312">
        <f>'GST 지식재산권 현황_최신'!F145</f>
        <v>43972</v>
      </c>
      <c r="F154" s="311" t="str">
        <f>'GST 지식재산권 현황_최신'!G145</f>
        <v>10-2020-0061113</v>
      </c>
      <c r="G154" s="312">
        <f>'GST 지식재산권 현황_최신'!I145</f>
        <v>44692</v>
      </c>
      <c r="H154" s="311" t="str">
        <f>'GST 지식재산권 현황_최신'!J145</f>
        <v>10-2398681</v>
      </c>
      <c r="I154" s="313" t="str">
        <f>'GST 지식재산권 현황_최신'!M145</f>
        <v>Nox 흡착제 제조방법</v>
      </c>
      <c r="J154" s="312">
        <f>'GST 지식재산권 현황_최신'!Q145</f>
        <v>0</v>
      </c>
      <c r="K154" s="311" t="str">
        <f>'GST 지식재산권 현황_최신'!R145</f>
        <v>김재환, 오주형, 정종국, 이상준</v>
      </c>
      <c r="L154" s="311" t="str">
        <f>'GST 지식재산권 현황_최신'!S145</f>
        <v>아이퍼스</v>
      </c>
      <c r="M154" s="314">
        <f>'GST 지식재산권 현황_최신'!U145</f>
        <v>0</v>
      </c>
    </row>
    <row r="155" spans="1:13" ht="20.100000000000001" customHeight="1">
      <c r="A155" s="310">
        <f>'GST 지식재산권 현황_최신'!B146</f>
        <v>151</v>
      </c>
      <c r="B155" s="311" t="str">
        <f>'GST 지식재산권 현황_최신'!C146</f>
        <v>특허</v>
      </c>
      <c r="C155" s="311" t="str">
        <f>'GST 지식재산권 현황_최신'!D146</f>
        <v>거절</v>
      </c>
      <c r="D155" s="311" t="str">
        <f>'GST 지식재산권 현황_최신'!E146</f>
        <v>국내</v>
      </c>
      <c r="E155" s="312">
        <f>'GST 지식재산권 현황_최신'!F146</f>
        <v>44007</v>
      </c>
      <c r="F155" s="311" t="str">
        <f>'GST 지식재산권 현황_최신'!G146</f>
        <v>10-2020-0077658</v>
      </c>
      <c r="G155" s="312">
        <f>'GST 지식재산권 현황_최신'!I146</f>
        <v>0</v>
      </c>
      <c r="H155" s="311">
        <f>'GST 지식재산권 현황_최신'!J146</f>
        <v>0</v>
      </c>
      <c r="I155" s="313" t="str">
        <f>'GST 지식재산권 현황_최신'!M146</f>
        <v>히트자켓의 온도제어방법</v>
      </c>
      <c r="J155" s="312">
        <f>'GST 지식재산권 현황_최신'!Q146</f>
        <v>0</v>
      </c>
      <c r="K155" s="311" t="str">
        <f>'GST 지식재산권 현황_최신'!R146</f>
        <v>김남돈</v>
      </c>
      <c r="L155" s="311" t="str">
        <f>'GST 지식재산권 현황_최신'!S146</f>
        <v>유니스특허</v>
      </c>
      <c r="M155" s="314">
        <f>'GST 지식재산권 현황_최신'!U146</f>
        <v>0</v>
      </c>
    </row>
    <row r="156" spans="1:13" ht="20.100000000000001" customHeight="1">
      <c r="A156" s="310">
        <f>'GST 지식재산권 현황_최신'!B147</f>
        <v>152</v>
      </c>
      <c r="B156" s="311" t="str">
        <f>'GST 지식재산권 현황_최신'!C147</f>
        <v>특허</v>
      </c>
      <c r="C156" s="311" t="str">
        <f>'GST 지식재산권 현황_최신'!D147</f>
        <v>등록</v>
      </c>
      <c r="D156" s="311" t="str">
        <f>'GST 지식재산권 현황_최신'!E147</f>
        <v>국내</v>
      </c>
      <c r="E156" s="312">
        <f>'GST 지식재산권 현황_최신'!F147</f>
        <v>44127</v>
      </c>
      <c r="F156" s="311" t="str">
        <f>'GST 지식재산권 현황_최신'!G147</f>
        <v>10-2020-0138567</v>
      </c>
      <c r="G156" s="312">
        <f>'GST 지식재산권 현황_최신'!I147</f>
        <v>45134</v>
      </c>
      <c r="H156" s="311" t="str">
        <f>'GST 지식재산권 현황_최신'!J147</f>
        <v>10-2562306</v>
      </c>
      <c r="I156" s="313" t="str">
        <f>'GST 지식재산권 현황_최신'!M147</f>
        <v>온도제어모듈의 수분응축 방지장치</v>
      </c>
      <c r="J156" s="312">
        <f>'GST 지식재산권 현황_최신'!Q147</f>
        <v>0</v>
      </c>
      <c r="K156" s="311" t="str">
        <f>'GST 지식재산권 현황_최신'!R147</f>
        <v>안세훈, 양승진, 이희진., 허재석, 이재훈</v>
      </c>
      <c r="L156" s="311" t="str">
        <f>'GST 지식재산권 현황_최신'!S147</f>
        <v>명문(명륜)</v>
      </c>
      <c r="M156" s="314" t="str">
        <f>'GST 지식재산권 현황_최신'!U147</f>
        <v>삼성전자 권리이전 (GST88::삼성전자12) 변경</v>
      </c>
    </row>
    <row r="157" spans="1:13" ht="20.100000000000001" customHeight="1">
      <c r="A157" s="310">
        <f>'GST 지식재산권 현황_최신'!B148</f>
        <v>153</v>
      </c>
      <c r="B157" s="311" t="str">
        <f>'GST 지식재산권 현황_최신'!C148</f>
        <v>특허</v>
      </c>
      <c r="C157" s="311" t="str">
        <f>'GST 지식재산권 현황_최신'!D148</f>
        <v>등록</v>
      </c>
      <c r="D157" s="311" t="str">
        <f>'GST 지식재산권 현황_최신'!E148</f>
        <v>국내</v>
      </c>
      <c r="E157" s="312">
        <f>'GST 지식재산권 현황_최신'!F148</f>
        <v>44126</v>
      </c>
      <c r="F157" s="311" t="str">
        <f>'GST 지식재산권 현황_최신'!G148</f>
        <v>10-2020-0137403</v>
      </c>
      <c r="G157" s="312">
        <f>'GST 지식재산권 현황_최신'!I148</f>
        <v>44649</v>
      </c>
      <c r="H157" s="311" t="str">
        <f>'GST 지식재산권 현황_최신'!J148</f>
        <v>10-2381543</v>
      </c>
      <c r="I157" s="313" t="str">
        <f>'GST 지식재산권 현황_최신'!M148</f>
        <v>인터락 장치를 구비한 밸브</v>
      </c>
      <c r="J157" s="312">
        <f>'GST 지식재산권 현황_최신'!Q148</f>
        <v>0</v>
      </c>
      <c r="K157" s="311" t="str">
        <f>'GST 지식재산권 현황_최신'!R148</f>
        <v>김덕준, 최익성</v>
      </c>
      <c r="L157" s="311" t="str">
        <f>'GST 지식재산권 현황_최신'!S148</f>
        <v>다인특허</v>
      </c>
      <c r="M157" s="314">
        <f>'GST 지식재산권 현황_최신'!U148</f>
        <v>0</v>
      </c>
    </row>
    <row r="158" spans="1:13" ht="20.100000000000001" customHeight="1">
      <c r="A158" s="310">
        <f>'GST 지식재산권 현황_최신'!B149</f>
        <v>154</v>
      </c>
      <c r="B158" s="311" t="str">
        <f>'GST 지식재산권 현황_최신'!C149</f>
        <v>특허</v>
      </c>
      <c r="C158" s="311" t="str">
        <f>'GST 지식재산권 현황_최신'!D149</f>
        <v>등록</v>
      </c>
      <c r="D158" s="311" t="str">
        <f>'GST 지식재산권 현황_최신'!E149</f>
        <v>중국</v>
      </c>
      <c r="E158" s="312">
        <f>'GST 지식재산권 현황_최신'!F149</f>
        <v>43630</v>
      </c>
      <c r="F158" s="311">
        <f>'GST 지식재산권 현황_최신'!G149</f>
        <v>201980040233.5</v>
      </c>
      <c r="G158" s="312">
        <f>'GST 지식재산권 현황_최신'!I149</f>
        <v>45562</v>
      </c>
      <c r="H158" s="311" t="str">
        <f>'GST 지식재산권 현황_최신'!J149</f>
        <v>ZL201980040233.5</v>
      </c>
      <c r="I158" s="313" t="str">
        <f>'GST 지식재산권 현황_최신'!M149</f>
        <v>배기가스를 포함하는 유체의 흐름을 제어하기 위한 매니폴드</v>
      </c>
      <c r="J158" s="312">
        <f>'GST 지식재산권 현황_최신'!Q149</f>
        <v>50935</v>
      </c>
      <c r="K158" s="311" t="str">
        <f>'GST 지식재산권 현황_최신'!R149</f>
        <v>최익성, 정재윤, 김덕준</v>
      </c>
      <c r="L158" s="311" t="str">
        <f>'GST 지식재산권 현황_최신'!S149</f>
        <v>다인특허</v>
      </c>
      <c r="M158" s="314">
        <f>'GST 지식재산권 현황_최신'!U149</f>
        <v>0</v>
      </c>
    </row>
    <row r="159" spans="1:13" ht="20.100000000000001" customHeight="1">
      <c r="A159" s="310">
        <f>'GST 지식재산권 현황_최신'!B150</f>
        <v>155</v>
      </c>
      <c r="B159" s="311" t="str">
        <f>'GST 지식재산권 현황_최신'!C150</f>
        <v>특허</v>
      </c>
      <c r="C159" s="311" t="str">
        <f>'GST 지식재산권 현황_최신'!D150</f>
        <v>출원</v>
      </c>
      <c r="D159" s="311" t="str">
        <f>'GST 지식재산권 현황_최신'!E150</f>
        <v>국내</v>
      </c>
      <c r="E159" s="312">
        <f>'GST 지식재산권 현황_최신'!F150</f>
        <v>44215</v>
      </c>
      <c r="F159" s="311" t="str">
        <f>'GST 지식재산권 현황_최신'!G150</f>
        <v>10-2021-0007386</v>
      </c>
      <c r="G159" s="312">
        <f>'GST 지식재산권 현황_최신'!I150</f>
        <v>0</v>
      </c>
      <c r="H159" s="311">
        <f>'GST 지식재산권 현황_최신'!J150</f>
        <v>0</v>
      </c>
      <c r="I159" s="313" t="str">
        <f>'GST 지식재산권 현황_최신'!M150</f>
        <v>스크러버 시스템 및 이를 이용한 습식 세정 방법</v>
      </c>
      <c r="J159" s="312">
        <f>'GST 지식재산권 현황_최신'!Q150</f>
        <v>0</v>
      </c>
      <c r="K159" s="311" t="str">
        <f>'GST 지식재산권 현황_최신'!R150</f>
        <v>노영석(삼성) 김수지(삼성) 김희섭(삼성) 박희옥(삼성) 배종용(삼성) 이선수(삼성) 주진경(삼성) 윤성철 전동근</v>
      </c>
      <c r="L159" s="311" t="str">
        <f>'GST 지식재산권 현황_최신'!S150</f>
        <v>특허법인고려</v>
      </c>
      <c r="M159" s="314" t="str">
        <f>'GST 지식재산권 현황_최신'!U150</f>
        <v>삼성전자 공동 출원</v>
      </c>
    </row>
    <row r="160" spans="1:13" ht="20.100000000000001" customHeight="1">
      <c r="A160" s="310">
        <f>'GST 지식재산권 현황_최신'!B151</f>
        <v>156</v>
      </c>
      <c r="B160" s="311" t="str">
        <f>'GST 지식재산권 현황_최신'!C151</f>
        <v>특허</v>
      </c>
      <c r="C160" s="311" t="str">
        <f>'GST 지식재산권 현황_최신'!D151</f>
        <v>포기</v>
      </c>
      <c r="D160" s="311" t="str">
        <f>'GST 지식재산권 현황_최신'!E151</f>
        <v>국내</v>
      </c>
      <c r="E160" s="312">
        <f>'GST 지식재산권 현황_최신'!F151</f>
        <v>44287</v>
      </c>
      <c r="F160" s="311" t="str">
        <f>'GST 지식재산권 현황_최신'!G151</f>
        <v>10-2021-0042708</v>
      </c>
      <c r="G160" s="312">
        <f>'GST 지식재산권 현황_최신'!I151</f>
        <v>0</v>
      </c>
      <c r="H160" s="311">
        <f>'GST 지식재산권 현황_최신'!J151</f>
        <v>0</v>
      </c>
      <c r="I160" s="313" t="str">
        <f>'GST 지식재산권 현황_최신'!M151</f>
        <v>폐가스 배관 장치</v>
      </c>
      <c r="J160" s="312">
        <f>'GST 지식재산권 현황_최신'!Q151</f>
        <v>0</v>
      </c>
      <c r="K160" s="311" t="str">
        <f>'GST 지식재산권 현황_최신'!R151</f>
        <v>이정우, 권성안, 한재식</v>
      </c>
      <c r="L160" s="311" t="str">
        <f>'GST 지식재산권 현황_최신'!S151</f>
        <v>다인특허</v>
      </c>
      <c r="M160" s="314">
        <f>'GST 지식재산권 현황_최신'!U151</f>
        <v>0</v>
      </c>
    </row>
    <row r="161" spans="1:13" ht="20.100000000000001" customHeight="1">
      <c r="A161" s="310">
        <f>'GST 지식재산권 현황_최신'!B152</f>
        <v>157</v>
      </c>
      <c r="B161" s="311" t="str">
        <f>'GST 지식재산권 현황_최신'!C152</f>
        <v>특허</v>
      </c>
      <c r="C161" s="311" t="str">
        <f>'GST 지식재산권 현황_최신'!D152</f>
        <v>등록</v>
      </c>
      <c r="D161" s="311" t="str">
        <f>'GST 지식재산권 현황_최신'!E152</f>
        <v>국내</v>
      </c>
      <c r="E161" s="312">
        <f>'GST 지식재산권 현황_최신'!F152</f>
        <v>44307</v>
      </c>
      <c r="F161" s="311" t="str">
        <f>'GST 지식재산권 현황_최신'!G152</f>
        <v>10-2021-0051852</v>
      </c>
      <c r="G161" s="312">
        <f>'GST 지식재산권 현황_최신'!I152</f>
        <v>45244</v>
      </c>
      <c r="H161" s="311" t="str">
        <f>'GST 지식재산권 현황_최신'!J152</f>
        <v>10-2603815</v>
      </c>
      <c r="I161" s="313" t="str">
        <f>'GST 지식재산권 현황_최신'!M152</f>
        <v>유해물질 가스 제거 시스템</v>
      </c>
      <c r="J161" s="312">
        <f>'GST 지식재산권 현황_최신'!Q152</f>
        <v>0</v>
      </c>
      <c r="K161" s="311" t="str">
        <f>'GST 지식재산권 현황_최신'!R152</f>
        <v>정종국, 이성욱, 윤성철, 전동근</v>
      </c>
      <c r="L161" s="311" t="str">
        <f>'GST 지식재산권 현황_최신'!S152</f>
        <v>아이퍼스</v>
      </c>
      <c r="M161" s="314">
        <f>'GST 지식재산권 현황_최신'!U152</f>
        <v>0</v>
      </c>
    </row>
    <row r="162" spans="1:13" ht="20.100000000000001" customHeight="1">
      <c r="A162" s="310">
        <f>'GST 지식재산권 현황_최신'!B153</f>
        <v>158</v>
      </c>
      <c r="B162" s="311" t="str">
        <f>'GST 지식재산권 현황_최신'!C153</f>
        <v>특허</v>
      </c>
      <c r="C162" s="311" t="str">
        <f>'GST 지식재산권 현황_최신'!D153</f>
        <v>등록</v>
      </c>
      <c r="D162" s="311" t="str">
        <f>'GST 지식재산권 현황_최신'!E153</f>
        <v>국내</v>
      </c>
      <c r="E162" s="312">
        <f>'GST 지식재산권 현황_최신'!F153</f>
        <v>44342</v>
      </c>
      <c r="F162" s="311" t="str">
        <f>'GST 지식재산권 현황_최신'!G153</f>
        <v>10-2021-0067781</v>
      </c>
      <c r="G162" s="312">
        <f>'GST 지식재산권 현황_최신'!I153</f>
        <v>45099</v>
      </c>
      <c r="H162" s="311" t="str">
        <f>'GST 지식재산권 현황_최신'!J153</f>
        <v>10-2548072</v>
      </c>
      <c r="I162" s="313" t="str">
        <f>'GST 지식재산권 현황_최신'!M153</f>
        <v>하이브리드 스크러버의 가변 운전 시스템</v>
      </c>
      <c r="J162" s="312">
        <f>'GST 지식재산권 현황_최신'!Q153</f>
        <v>0</v>
      </c>
      <c r="K162" s="311" t="str">
        <f>'GST 지식재산권 현황_최신'!R153</f>
        <v>이정우 김형관 정종국 이성욱</v>
      </c>
      <c r="L162" s="311" t="str">
        <f>'GST 지식재산권 현황_최신'!S153</f>
        <v>아이퍼스</v>
      </c>
      <c r="M162" s="314">
        <f>'GST 지식재산권 현황_최신'!U153</f>
        <v>0</v>
      </c>
    </row>
    <row r="163" spans="1:13" ht="20.100000000000001" customHeight="1">
      <c r="A163" s="310" t="e">
        <f>'GST 지식재산권 현황_최신'!#REF!</f>
        <v>#REF!</v>
      </c>
      <c r="B163" s="311" t="e">
        <f>'GST 지식재산권 현황_최신'!#REF!</f>
        <v>#REF!</v>
      </c>
      <c r="C163" s="311" t="e">
        <f>'GST 지식재산권 현황_최신'!#REF!</f>
        <v>#REF!</v>
      </c>
      <c r="D163" s="311" t="e">
        <f>'GST 지식재산권 현황_최신'!#REF!</f>
        <v>#REF!</v>
      </c>
      <c r="E163" s="312" t="e">
        <f>'GST 지식재산권 현황_최신'!#REF!</f>
        <v>#REF!</v>
      </c>
      <c r="F163" s="311" t="e">
        <f>'GST 지식재산권 현황_최신'!#REF!</f>
        <v>#REF!</v>
      </c>
      <c r="G163" s="312" t="e">
        <f>'GST 지식재산권 현황_최신'!#REF!</f>
        <v>#REF!</v>
      </c>
      <c r="H163" s="311" t="e">
        <f>'GST 지식재산권 현황_최신'!#REF!</f>
        <v>#REF!</v>
      </c>
      <c r="I163" s="313" t="e">
        <f>'GST 지식재산권 현황_최신'!#REF!</f>
        <v>#REF!</v>
      </c>
      <c r="J163" s="312" t="e">
        <f>'GST 지식재산권 현황_최신'!#REF!</f>
        <v>#REF!</v>
      </c>
      <c r="K163" s="311" t="e">
        <f>'GST 지식재산권 현황_최신'!#REF!</f>
        <v>#REF!</v>
      </c>
      <c r="L163" s="311" t="e">
        <f>'GST 지식재산권 현황_최신'!#REF!</f>
        <v>#REF!</v>
      </c>
      <c r="M163" s="314" t="e">
        <f>'GST 지식재산권 현황_최신'!#REF!</f>
        <v>#REF!</v>
      </c>
    </row>
    <row r="164" spans="1:13" ht="20.100000000000001" customHeight="1">
      <c r="A164" s="310">
        <f>'GST 지식재산권 현황_최신'!B154</f>
        <v>160</v>
      </c>
      <c r="B164" s="311" t="str">
        <f>'GST 지식재산권 현황_최신'!C154</f>
        <v>특허</v>
      </c>
      <c r="C164" s="311" t="str">
        <f>'GST 지식재산권 현황_최신'!D154</f>
        <v>출원</v>
      </c>
      <c r="D164" s="311" t="str">
        <f>'GST 지식재산권 현황_최신'!E154</f>
        <v>국내</v>
      </c>
      <c r="E164" s="312">
        <f>'GST 지식재산권 현황_최신'!F154</f>
        <v>44616</v>
      </c>
      <c r="F164" s="311" t="str">
        <f>'GST 지식재산권 현황_최신'!G154</f>
        <v>10-2022-0024525</v>
      </c>
      <c r="G164" s="312">
        <f>'GST 지식재산권 현황_최신'!I154</f>
        <v>45582</v>
      </c>
      <c r="H164" s="311" t="str">
        <f>'GST 지식재산권 현황_최신'!J154</f>
        <v>10-2720343</v>
      </c>
      <c r="I164" s="313" t="str">
        <f>'GST 지식재산권 현황_최신'!M154</f>
        <v>열전소자 모듈 모니터링 시스템 및 방법</v>
      </c>
      <c r="J164" s="312">
        <f>'GST 지식재산권 현황_최신'!Q154</f>
        <v>0</v>
      </c>
      <c r="K164" s="311" t="str">
        <f>'GST 지식재산권 현황_최신'!R154</f>
        <v>이진영, 이현진, 김기범</v>
      </c>
      <c r="L164" s="311" t="str">
        <f>'GST 지식재산권 현황_최신'!S154</f>
        <v>유니스특허</v>
      </c>
      <c r="M164" s="314">
        <f>'GST 지식재산권 현황_최신'!U154</f>
        <v>0</v>
      </c>
    </row>
    <row r="165" spans="1:13" ht="20.100000000000001" customHeight="1">
      <c r="A165" s="310">
        <f>'GST 지식재산권 현황_최신'!B155</f>
        <v>161</v>
      </c>
      <c r="B165" s="311" t="str">
        <f>'GST 지식재산권 현황_최신'!C155</f>
        <v>특허</v>
      </c>
      <c r="C165" s="311" t="str">
        <f>'GST 지식재산권 현황_최신'!D155</f>
        <v>출원</v>
      </c>
      <c r="D165" s="311" t="str">
        <f>'GST 지식재산권 현황_최신'!E155</f>
        <v>미국</v>
      </c>
      <c r="E165" s="312">
        <f>'GST 지식재산권 현황_최신'!F155</f>
        <v>44484</v>
      </c>
      <c r="F165" s="311" t="str">
        <f>'GST 지식재산권 현황_최신'!G155</f>
        <v>17/502,463</v>
      </c>
      <c r="G165" s="312">
        <f>'GST 지식재산권 현황_최신'!I155</f>
        <v>0</v>
      </c>
      <c r="H165" s="311">
        <f>'GST 지식재산권 현황_최신'!J155</f>
        <v>0</v>
      </c>
      <c r="I165" s="313" t="str">
        <f>'GST 지식재산권 현황_최신'!M155</f>
        <v>스크러버 시스템 및 이를 이용한 습식 세정 방법</v>
      </c>
      <c r="J165" s="312">
        <f>'GST 지식재산권 현황_최신'!Q155</f>
        <v>0</v>
      </c>
      <c r="K165" s="311" t="str">
        <f>'GST 지식재산권 현황_최신'!R155</f>
        <v>노영석(삼성) 김수지(삼성) 김희섭(삼성) 박희옥(삼성) 배종용(삼성) 이선수(삼성) 주진경(삼성) 윤성철 전동근</v>
      </c>
      <c r="L165" s="311" t="s">
        <v>2046</v>
      </c>
      <c r="M165" s="314" t="str">
        <f>'GST 지식재산권 현황_최신'!U155</f>
        <v>삼성전자 공동 출원</v>
      </c>
    </row>
    <row r="166" spans="1:13" ht="20.100000000000001" customHeight="1">
      <c r="A166" s="310">
        <f>'GST 지식재산권 현황_최신'!B156</f>
        <v>162</v>
      </c>
      <c r="B166" s="311" t="str">
        <f>'GST 지식재산권 현황_최신'!C156</f>
        <v>특허</v>
      </c>
      <c r="C166" s="311" t="str">
        <f>'GST 지식재산권 현황_최신'!D156</f>
        <v>출원</v>
      </c>
      <c r="D166" s="311" t="str">
        <f>'GST 지식재산권 현황_최신'!E156</f>
        <v>국내</v>
      </c>
      <c r="E166" s="312">
        <f>'GST 지식재산권 현황_최신'!F156</f>
        <v>44643</v>
      </c>
      <c r="F166" s="311" t="str">
        <f>'GST 지식재산권 현황_최신'!G156</f>
        <v>10-2022-0035775</v>
      </c>
      <c r="G166" s="312">
        <f>'GST 지식재산권 현황_최신'!I156</f>
        <v>45582</v>
      </c>
      <c r="H166" s="311" t="str">
        <f>'GST 지식재산권 현황_최신'!J156</f>
        <v>10-2720342</v>
      </c>
      <c r="I166" s="313" t="str">
        <f>'GST 지식재산권 현황_최신'!M156</f>
        <v>릴레이 모듈</v>
      </c>
      <c r="J166" s="312">
        <f>'GST 지식재산권 현황_최신'!Q156</f>
        <v>0</v>
      </c>
      <c r="K166" s="311" t="str">
        <f>'GST 지식재산권 현황_최신'!R156</f>
        <v>김기범. 최익성</v>
      </c>
      <c r="L166" s="311" t="str">
        <f>'GST 지식재산권 현황_최신'!S156</f>
        <v>유니스특허</v>
      </c>
      <c r="M166" s="314">
        <f>'GST 지식재산권 현황_최신'!U156</f>
        <v>0</v>
      </c>
    </row>
    <row r="167" spans="1:13" ht="20.100000000000001" customHeight="1">
      <c r="A167" s="310">
        <f>'GST 지식재산권 현황_최신'!B157</f>
        <v>163</v>
      </c>
      <c r="B167" s="311" t="str">
        <f>'GST 지식재산권 현황_최신'!C157</f>
        <v>특허</v>
      </c>
      <c r="C167" s="311" t="str">
        <f>'GST 지식재산권 현황_최신'!D157</f>
        <v>등록</v>
      </c>
      <c r="D167" s="311" t="str">
        <f>'GST 지식재산권 현황_최신'!E157</f>
        <v>국내</v>
      </c>
      <c r="E167" s="312">
        <f>'GST 지식재산권 현황_최신'!F157</f>
        <v>44698</v>
      </c>
      <c r="F167" s="311" t="str">
        <f>'GST 지식재산권 현황_최신'!G157</f>
        <v>10-2022-0060327</v>
      </c>
      <c r="G167" s="312">
        <f>'GST 지식재산권 현황_최신'!I157</f>
        <v>45751</v>
      </c>
      <c r="H167" s="311" t="str">
        <f>'GST 지식재산권 현황_최신'!J157</f>
        <v>10-2793590</v>
      </c>
      <c r="I167" s="313" t="str">
        <f>'GST 지식재산권 현황_최신'!M157</f>
        <v>유해 가스 제거용 스크러버의 가변 운전 시스템</v>
      </c>
      <c r="J167" s="312">
        <f>'GST 지식재산권 현황_최신'!Q157</f>
        <v>52003</v>
      </c>
      <c r="K167" s="311" t="str">
        <f>'GST 지식재산권 현황_최신'!R157</f>
        <v>이정우, 김형관, 이성욱, 김재환</v>
      </c>
      <c r="L167" s="311" t="str">
        <f>'GST 지식재산권 현황_최신'!S157</f>
        <v>아이퍼스</v>
      </c>
      <c r="M167" s="314" t="str">
        <f>'GST 지식재산권 현황_최신'!U157</f>
        <v>관리번호 158번(하이브리드 스크러버의 가변 운전 시스템) 개선 특허</v>
      </c>
    </row>
    <row r="168" spans="1:13" ht="20.100000000000001" customHeight="1">
      <c r="A168" s="310">
        <f>'GST 지식재산권 현황_최신'!B158</f>
        <v>164</v>
      </c>
      <c r="B168" s="311" t="str">
        <f>'GST 지식재산권 현황_최신'!C158</f>
        <v>특허</v>
      </c>
      <c r="C168" s="311" t="str">
        <f>'GST 지식재산권 현황_최신'!D158</f>
        <v>출원</v>
      </c>
      <c r="D168" s="311" t="str">
        <f>'GST 지식재산권 현황_최신'!E158</f>
        <v>국내</v>
      </c>
      <c r="E168" s="312">
        <f>'GST 지식재산권 현황_최신'!F158</f>
        <v>44781</v>
      </c>
      <c r="F168" s="311" t="str">
        <f>'GST 지식재산권 현황_최신'!G158</f>
        <v>10-2022-0098612</v>
      </c>
      <c r="G168" s="312">
        <f>'GST 지식재산권 현황_최신'!I158</f>
        <v>0</v>
      </c>
      <c r="H168" s="311">
        <f>'GST 지식재산권 현황_최신'!J158</f>
        <v>0</v>
      </c>
      <c r="I168" s="313" t="str">
        <f>'GST 지식재산권 현황_최신'!M158</f>
        <v>능동형 에너지 세이빙 스크러버</v>
      </c>
      <c r="J168" s="312">
        <f>'GST 지식재산권 현황_최신'!Q158</f>
        <v>0</v>
      </c>
      <c r="K168" s="311" t="str">
        <f>'GST 지식재산권 현황_최신'!R158</f>
        <v>권성안, 강석호, 이동우</v>
      </c>
      <c r="L168" s="311" t="str">
        <f>'GST 지식재산권 현황_최신'!S158</f>
        <v>유니스특허</v>
      </c>
      <c r="M168" s="314">
        <f>'GST 지식재산권 현황_최신'!U158</f>
        <v>0</v>
      </c>
    </row>
    <row r="169" spans="1:13" ht="20.100000000000001" customHeight="1">
      <c r="A169" s="310">
        <f>'GST 지식재산권 현황_최신'!B159</f>
        <v>165</v>
      </c>
      <c r="B169" s="311" t="str">
        <f>'GST 지식재산권 현황_최신'!C159</f>
        <v>특허</v>
      </c>
      <c r="C169" s="311" t="str">
        <f>'GST 지식재산권 현황_최신'!D159</f>
        <v>출원</v>
      </c>
      <c r="D169" s="311" t="str">
        <f>'GST 지식재산권 현황_최신'!E159</f>
        <v>국내</v>
      </c>
      <c r="E169" s="312">
        <f>'GST 지식재산권 현황_최신'!F159</f>
        <v>44781</v>
      </c>
      <c r="F169" s="311" t="str">
        <f>'GST 지식재산권 현황_최신'!G159</f>
        <v>10-2022-0098613</v>
      </c>
      <c r="G169" s="312">
        <f>'GST 지식재산권 현황_최신'!I159</f>
        <v>0</v>
      </c>
      <c r="H169" s="311">
        <f>'GST 지식재산권 현황_최신'!J159</f>
        <v>0</v>
      </c>
      <c r="I169" s="313" t="str">
        <f>'GST 지식재산권 현황_최신'!M159</f>
        <v>스크러버고착 파우더의 자동 세정 방법 및 자동 세정장치</v>
      </c>
      <c r="J169" s="312">
        <f>'GST 지식재산권 현황_최신'!Q159</f>
        <v>0</v>
      </c>
      <c r="K169" s="311" t="str">
        <f>'GST 지식재산권 현황_최신'!R159</f>
        <v>권성안, 한재식, 신경민, 장영일</v>
      </c>
      <c r="L169" s="311" t="str">
        <f>'GST 지식재산권 현황_최신'!S159</f>
        <v>유니스특허</v>
      </c>
      <c r="M169" s="314">
        <f>'GST 지식재산권 현황_최신'!U159</f>
        <v>0</v>
      </c>
    </row>
    <row r="170" spans="1:13" ht="20.100000000000001" customHeight="1">
      <c r="A170" s="310">
        <f>'GST 지식재산권 현황_최신'!B160</f>
        <v>166</v>
      </c>
      <c r="B170" s="311" t="str">
        <f>'GST 지식재산권 현황_최신'!C160</f>
        <v>특허</v>
      </c>
      <c r="C170" s="311" t="str">
        <f>'GST 지식재산권 현황_최신'!D160</f>
        <v>포기</v>
      </c>
      <c r="D170" s="311" t="str">
        <f>'GST 지식재산권 현황_최신'!E160</f>
        <v>중국</v>
      </c>
      <c r="E170" s="312">
        <f>'GST 지식재산권 현황_최신'!F160</f>
        <v>44426</v>
      </c>
      <c r="F170" s="311" t="str">
        <f>'GST 지식재산권 현황_최신'!G160</f>
        <v>202110948151.X</v>
      </c>
      <c r="G170" s="312">
        <f>'GST 지식재산권 현황_최신'!I160</f>
        <v>0</v>
      </c>
      <c r="H170" s="311">
        <f>'GST 지식재산권 현황_최신'!J160</f>
        <v>0</v>
      </c>
      <c r="I170" s="313" t="str">
        <f>'GST 지식재산권 현황_최신'!M160</f>
        <v>스크류실린더를 이용한 가스처리설비용 파우더제거장치</v>
      </c>
      <c r="J170" s="312">
        <f>'GST 지식재산권 현황_최신'!Q160</f>
        <v>0</v>
      </c>
      <c r="K170" s="311" t="str">
        <f>'GST 지식재산권 현황_최신'!R160</f>
        <v>박종민, 글로벌스탠다드테크놀로지</v>
      </c>
      <c r="L170" s="311" t="str">
        <f>'GST 지식재산권 현황_최신'!S160</f>
        <v>유니스특허</v>
      </c>
      <c r="M170" s="314" t="str">
        <f>'GST 지식재산권 현황_최신'!U160</f>
        <v>주식회사 제이앤미(박종민) 공동출원, 해외특허만 관리중</v>
      </c>
    </row>
    <row r="171" spans="1:13" ht="20.100000000000001" customHeight="1">
      <c r="A171" s="310">
        <f>'GST 지식재산권 현황_최신'!B161</f>
        <v>167</v>
      </c>
      <c r="B171" s="311" t="str">
        <f>'GST 지식재산권 현황_최신'!C161</f>
        <v>특허</v>
      </c>
      <c r="C171" s="311" t="str">
        <f>'GST 지식재산권 현황_최신'!D161</f>
        <v>출원</v>
      </c>
      <c r="D171" s="311" t="str">
        <f>'GST 지식재산권 현황_최신'!E161</f>
        <v>유럽</v>
      </c>
      <c r="E171" s="312">
        <f>'GST 지식재산권 현황_최신'!F161</f>
        <v>44427</v>
      </c>
      <c r="F171" s="311">
        <f>'GST 지식재산권 현황_최신'!G161</f>
        <v>21192188.699999999</v>
      </c>
      <c r="G171" s="312">
        <f>'GST 지식재산권 현황_최신'!I161</f>
        <v>0</v>
      </c>
      <c r="H171" s="311">
        <f>'GST 지식재산권 현황_최신'!J161</f>
        <v>0</v>
      </c>
      <c r="I171" s="313" t="str">
        <f>'GST 지식재산권 현황_최신'!M161</f>
        <v>스크류실린더를 이용한 가스처리설비용 파우더제거장치</v>
      </c>
      <c r="J171" s="312">
        <f>'GST 지식재산권 현황_최신'!Q161</f>
        <v>0</v>
      </c>
      <c r="K171" s="311" t="str">
        <f>'GST 지식재산권 현황_최신'!R161</f>
        <v>박종민, 글로벌스탠다드테크놀로지</v>
      </c>
      <c r="L171" s="311" t="str">
        <f>'GST 지식재산권 현황_최신'!S161</f>
        <v>유니스특허</v>
      </c>
      <c r="M171" s="314" t="str">
        <f>'GST 지식재산권 현황_최신'!U161</f>
        <v>주식회사 제이앤미(박종민) 공동출원, 해외특허만 관리중</v>
      </c>
    </row>
    <row r="172" spans="1:13" ht="20.100000000000001" customHeight="1">
      <c r="A172" s="310">
        <f>'GST 지식재산권 현황_최신'!B162</f>
        <v>168</v>
      </c>
      <c r="B172" s="311" t="str">
        <f>'GST 지식재산권 현황_최신'!C162</f>
        <v>특허</v>
      </c>
      <c r="C172" s="311" t="str">
        <f>'GST 지식재산권 현황_최신'!D162</f>
        <v>출원</v>
      </c>
      <c r="D172" s="311" t="str">
        <f>'GST 지식재산권 현황_최신'!E162</f>
        <v>일본</v>
      </c>
      <c r="E172" s="312">
        <f>'GST 지식재산권 현황_최신'!F162</f>
        <v>44419</v>
      </c>
      <c r="F172" s="311" t="str">
        <f>'GST 지식재산권 현황_최신'!G162</f>
        <v>2021-131234</v>
      </c>
      <c r="G172" s="312">
        <f>'GST 지식재산권 현황_최신'!I162</f>
        <v>0</v>
      </c>
      <c r="H172" s="311">
        <f>'GST 지식재산권 현황_최신'!J162</f>
        <v>0</v>
      </c>
      <c r="I172" s="313" t="str">
        <f>'GST 지식재산권 현황_최신'!M162</f>
        <v>스크류실린더를 이용한 가스처리설비용 파우더제거장치</v>
      </c>
      <c r="J172" s="312">
        <f>'GST 지식재산권 현황_최신'!Q162</f>
        <v>0</v>
      </c>
      <c r="K172" s="311" t="str">
        <f>'GST 지식재산권 현황_최신'!R162</f>
        <v>박종민, 글로벌스탠다드테크놀로지</v>
      </c>
      <c r="L172" s="311" t="str">
        <f>'GST 지식재산권 현황_최신'!S162</f>
        <v>유니스특허</v>
      </c>
      <c r="M172" s="314" t="str">
        <f>'GST 지식재산권 현황_최신'!U162</f>
        <v>주식회사 제이앤미(박종민) 공동출원, 해외특허만 관리중</v>
      </c>
    </row>
    <row r="173" spans="1:13" ht="20.100000000000001" customHeight="1">
      <c r="A173" s="310">
        <f>'GST 지식재산권 현황_최신'!B163</f>
        <v>169</v>
      </c>
      <c r="B173" s="311" t="str">
        <f>'GST 지식재산권 현황_최신'!C163</f>
        <v>특허</v>
      </c>
      <c r="C173" s="311" t="str">
        <f>'GST 지식재산권 현황_최신'!D163</f>
        <v>등록</v>
      </c>
      <c r="D173" s="311" t="str">
        <f>'GST 지식재산권 현황_최신'!E163</f>
        <v>대만</v>
      </c>
      <c r="E173" s="312">
        <f>'GST 지식재산권 현황_최신'!F163</f>
        <v>44427</v>
      </c>
      <c r="F173" s="311">
        <f>'GST 지식재산권 현황_최신'!G163</f>
        <v>110130604</v>
      </c>
      <c r="G173" s="312">
        <f>'GST 지식재산권 현황_최신'!I163</f>
        <v>45281</v>
      </c>
      <c r="H173" s="311" t="str">
        <f>'GST 지식재산권 현황_최신'!J163</f>
        <v>I826817</v>
      </c>
      <c r="I173" s="313" t="str">
        <f>'GST 지식재산권 현황_최신'!M163</f>
        <v>스크류실린더를 이용한 가스처리설비용 파우더제거장치</v>
      </c>
      <c r="J173" s="312">
        <f>'GST 지식재산권 현황_최신'!Q163</f>
        <v>0</v>
      </c>
      <c r="K173" s="311" t="str">
        <f>'GST 지식재산권 현황_최신'!R163</f>
        <v>박종민, 글로벌스탠다드테크놀로지</v>
      </c>
      <c r="L173" s="311" t="str">
        <f>'GST 지식재산권 현황_최신'!S163</f>
        <v>유니스특허</v>
      </c>
      <c r="M173" s="314" t="str">
        <f>'GST 지식재산권 현황_최신'!U163</f>
        <v>주식회사 제이앤미(박종민) 공동출원, 해외특허만 관리중</v>
      </c>
    </row>
    <row r="174" spans="1:13" ht="20.100000000000001" customHeight="1">
      <c r="A174" s="310">
        <f>'GST 지식재산권 현황_최신'!B164</f>
        <v>170</v>
      </c>
      <c r="B174" s="311" t="str">
        <f>'GST 지식재산권 현황_최신'!C164</f>
        <v>특허</v>
      </c>
      <c r="C174" s="311" t="str">
        <f>'GST 지식재산권 현황_최신'!D164</f>
        <v>등록</v>
      </c>
      <c r="D174" s="311" t="str">
        <f>'GST 지식재산권 현황_최신'!E164</f>
        <v>미국</v>
      </c>
      <c r="E174" s="312">
        <f>'GST 지식재산권 현황_최신'!F164</f>
        <v>44426</v>
      </c>
      <c r="F174" s="311" t="str">
        <f>'GST 지식재산권 현황_최신'!G164</f>
        <v>17/405,346</v>
      </c>
      <c r="G174" s="312">
        <f>'GST 지식재산권 현황_최신'!I164</f>
        <v>45188</v>
      </c>
      <c r="H174" s="311">
        <f>'GST 지식재산권 현황_최신'!J164</f>
        <v>11759832</v>
      </c>
      <c r="I174" s="313" t="str">
        <f>'GST 지식재산권 현황_최신'!M164</f>
        <v>스크류실린더를 이용한 가스처리설비용 파우더제거장치</v>
      </c>
      <c r="J174" s="312">
        <f>'GST 지식재산권 현황_최신'!Q164</f>
        <v>0</v>
      </c>
      <c r="K174" s="311" t="str">
        <f>'GST 지식재산권 현황_최신'!R164</f>
        <v>박종민, 글로벌스탠다드테크놀로지</v>
      </c>
      <c r="L174" s="311" t="str">
        <f>'GST 지식재산권 현황_최신'!S164</f>
        <v>유니스특허</v>
      </c>
      <c r="M174" s="314" t="str">
        <f>'GST 지식재산권 현황_최신'!U164</f>
        <v>주식회사 제이앤미(박종민) 공동출원, 해외특허만 관리중</v>
      </c>
    </row>
    <row r="175" spans="1:13" ht="20.100000000000001" customHeight="1">
      <c r="A175" s="310">
        <f>'GST 지식재산권 현황_최신'!B165</f>
        <v>171</v>
      </c>
      <c r="B175" s="311" t="str">
        <f>'GST 지식재산권 현황_최신'!C165</f>
        <v>특허</v>
      </c>
      <c r="C175" s="311" t="str">
        <f>'GST 지식재산권 현황_최신'!D165</f>
        <v>등록</v>
      </c>
      <c r="D175" s="311" t="str">
        <f>'GST 지식재산권 현황_최신'!E165</f>
        <v>국내</v>
      </c>
      <c r="E175" s="312">
        <f>'GST 지식재산권 현황_최신'!F165</f>
        <v>44797</v>
      </c>
      <c r="F175" s="311" t="str">
        <f>'GST 지식재산권 현황_최신'!G165</f>
        <v>10-2022-0106383</v>
      </c>
      <c r="G175" s="312">
        <f>'GST 지식재산권 현황_최신'!I165</f>
        <v>45756</v>
      </c>
      <c r="H175" s="311" t="str">
        <f>'GST 지식재산권 현황_최신'!J165</f>
        <v>10-2795314</v>
      </c>
      <c r="I175" s="313" t="str">
        <f>'GST 지식재산권 현황_최신'!M165</f>
        <v>이종 가스 제거를 위한 흡착필터, 이를 포함하는 흄 처리장치, 및 이를 이용한 이종 가스 제거방법</v>
      </c>
      <c r="J175" s="312">
        <f>'GST 지식재산권 현황_최신'!Q165</f>
        <v>52102</v>
      </c>
      <c r="K175" s="311" t="str">
        <f>'GST 지식재산권 현황_최신'!R165</f>
        <v>남기복, 황인혁, 김재환, 안세훈</v>
      </c>
      <c r="L175" s="311" t="str">
        <f>'GST 지식재산권 현황_최신'!S165</f>
        <v>명륜특허</v>
      </c>
      <c r="M175" s="314">
        <f>'GST 지식재산권 현황_최신'!U165</f>
        <v>0</v>
      </c>
    </row>
    <row r="176" spans="1:13" ht="20.100000000000001" customHeight="1">
      <c r="A176" s="310" t="e">
        <f>'GST 지식재산권 현황_최신'!#REF!</f>
        <v>#REF!</v>
      </c>
      <c r="B176" s="311" t="e">
        <f>'GST 지식재산권 현황_최신'!#REF!</f>
        <v>#REF!</v>
      </c>
      <c r="C176" s="311" t="e">
        <f>'GST 지식재산권 현황_최신'!#REF!</f>
        <v>#REF!</v>
      </c>
      <c r="D176" s="311" t="str">
        <f>'GST 지식재산권 현황_최신'!E170</f>
        <v>국내</v>
      </c>
      <c r="E176" s="312">
        <f>'GST 지식재산권 현황_최신'!F170</f>
        <v>45330</v>
      </c>
      <c r="F176" s="311" t="str">
        <f>'GST 지식재산권 현황_최신'!G170</f>
        <v>10-2024-0019420</v>
      </c>
      <c r="G176" s="312">
        <f>'GST 지식재산권 현황_최신'!I170</f>
        <v>0</v>
      </c>
      <c r="H176" s="311">
        <f>'GST 지식재산권 현황_최신'!J170</f>
        <v>0</v>
      </c>
      <c r="I176" s="313" t="str">
        <f>'GST 지식재산권 현황_최신'!M170</f>
        <v>냉매 배출 방지를 위한 흡착필터, 이를 포함하는 흄 처리장치</v>
      </c>
      <c r="J176" s="312">
        <f>'GST 지식재산권 현황_최신'!Q170</f>
        <v>0</v>
      </c>
      <c r="K176" s="311" t="str">
        <f>'GST 지식재산권 현황_최신'!R170</f>
        <v>남기복, 황인혁, 안세훈</v>
      </c>
      <c r="L176" s="311" t="str">
        <f>'GST 지식재산권 현황_최신'!S170</f>
        <v>명륜특허</v>
      </c>
      <c r="M176" s="314">
        <f>'GST 지식재산권 현황_최신'!U170</f>
        <v>0</v>
      </c>
    </row>
    <row r="177" spans="1:13" ht="20.100000000000001" customHeight="1">
      <c r="A177" s="310">
        <f>'GST 지식재산권 현황_최신'!B166</f>
        <v>173</v>
      </c>
      <c r="B177" s="311" t="str">
        <f>'GST 지식재산권 현황_최신'!C166</f>
        <v>특허</v>
      </c>
      <c r="C177" s="311" t="str">
        <f>'GST 지식재산권 현황_최신'!D166</f>
        <v>출원</v>
      </c>
      <c r="D177" s="311">
        <f>'GST 지식재산권 현황_최신'!E222</f>
        <v>0</v>
      </c>
      <c r="E177" s="312">
        <f>'GST 지식재산권 현황_최신'!F222</f>
        <v>0</v>
      </c>
      <c r="F177" s="311">
        <f>'GST 지식재산권 현황_최신'!G222</f>
        <v>0</v>
      </c>
      <c r="G177" s="312">
        <f>'GST 지식재산권 현황_최신'!I222</f>
        <v>0</v>
      </c>
      <c r="H177" s="311">
        <f>'GST 지식재산권 현황_최신'!J222</f>
        <v>0</v>
      </c>
      <c r="I177" s="313">
        <f>'GST 지식재산권 현황_최신'!M222</f>
        <v>0</v>
      </c>
      <c r="J177" s="312">
        <f>'GST 지식재산권 현황_최신'!Q222</f>
        <v>0</v>
      </c>
      <c r="K177" s="311">
        <f>'GST 지식재산권 현황_최신'!R222</f>
        <v>0</v>
      </c>
      <c r="L177" s="311">
        <f>'GST 지식재산권 현황_최신'!S222</f>
        <v>0</v>
      </c>
      <c r="M177" s="314">
        <f>'GST 지식재산권 현황_최신'!U222</f>
        <v>0</v>
      </c>
    </row>
    <row r="178" spans="1:13" ht="20.100000000000001" customHeight="1">
      <c r="A178" s="310">
        <f>'GST 지식재산권 현황_최신'!B168</f>
        <v>176</v>
      </c>
      <c r="B178" s="311" t="str">
        <f>'GST 지식재산권 현황_최신'!C168</f>
        <v>특허</v>
      </c>
      <c r="C178" s="311" t="str">
        <f>'GST 지식재산권 현황_최신'!D168</f>
        <v>출원</v>
      </c>
      <c r="D178" s="311">
        <f>'GST 지식재산권 현황_최신'!E223</f>
        <v>0</v>
      </c>
      <c r="E178" s="312">
        <f>'GST 지식재산권 현황_최신'!F223</f>
        <v>0</v>
      </c>
      <c r="F178" s="311">
        <f>'GST 지식재산권 현황_최신'!G223</f>
        <v>0</v>
      </c>
      <c r="G178" s="312">
        <f>'GST 지식재산권 현황_최신'!I223</f>
        <v>0</v>
      </c>
      <c r="H178" s="311">
        <f>'GST 지식재산권 현황_최신'!J223</f>
        <v>0</v>
      </c>
      <c r="I178" s="313">
        <f>'GST 지식재산권 현황_최신'!M223</f>
        <v>0</v>
      </c>
      <c r="J178" s="312">
        <f>'GST 지식재산권 현황_최신'!Q223</f>
        <v>0</v>
      </c>
      <c r="K178" s="311">
        <f>'GST 지식재산권 현황_최신'!R223</f>
        <v>0</v>
      </c>
      <c r="L178" s="311">
        <f>'GST 지식재산권 현황_최신'!S223</f>
        <v>0</v>
      </c>
      <c r="M178" s="314">
        <f>'GST 지식재산권 현황_최신'!U223</f>
        <v>0</v>
      </c>
    </row>
    <row r="179" spans="1:13" ht="20.100000000000001" customHeight="1">
      <c r="A179" s="310">
        <f>'GST 지식재산권 현황_최신'!B170</f>
        <v>178</v>
      </c>
      <c r="B179" s="311" t="str">
        <f>'GST 지식재산권 현황_최신'!C170</f>
        <v>특허</v>
      </c>
      <c r="C179" s="311" t="str">
        <f>'GST 지식재산권 현황_최신'!D170</f>
        <v>출원</v>
      </c>
      <c r="D179" s="311">
        <f>'GST 지식재산권 현황_최신'!E224</f>
        <v>0</v>
      </c>
      <c r="E179" s="312">
        <f>'GST 지식재산권 현황_최신'!F224</f>
        <v>0</v>
      </c>
      <c r="F179" s="311">
        <f>'GST 지식재산권 현황_최신'!G224</f>
        <v>0</v>
      </c>
      <c r="G179" s="312">
        <f>'GST 지식재산권 현황_최신'!I224</f>
        <v>0</v>
      </c>
      <c r="H179" s="311">
        <f>'GST 지식재산권 현황_최신'!J224</f>
        <v>0</v>
      </c>
      <c r="I179" s="313">
        <f>'GST 지식재산권 현황_최신'!M224</f>
        <v>0</v>
      </c>
      <c r="J179" s="312">
        <f>'GST 지식재산권 현황_최신'!Q224</f>
        <v>0</v>
      </c>
      <c r="K179" s="311">
        <f>'GST 지식재산권 현황_최신'!R224</f>
        <v>0</v>
      </c>
      <c r="L179" s="311">
        <f>'GST 지식재산권 현황_최신'!S224</f>
        <v>0</v>
      </c>
      <c r="M179" s="314">
        <f>'GST 지식재산권 현황_최신'!U224</f>
        <v>0</v>
      </c>
    </row>
    <row r="182" spans="1:13" ht="20.100000000000001" customHeight="1">
      <c r="A182" s="199" t="s">
        <v>145</v>
      </c>
      <c r="B182" s="199" t="s">
        <v>146</v>
      </c>
      <c r="C182" s="703" t="s">
        <v>147</v>
      </c>
      <c r="D182" s="703"/>
      <c r="E182" s="703" t="s">
        <v>148</v>
      </c>
      <c r="F182" s="703"/>
      <c r="G182" s="703"/>
      <c r="H182" s="200" t="s">
        <v>149</v>
      </c>
      <c r="I182" s="201" t="s">
        <v>150</v>
      </c>
      <c r="J182" s="169"/>
    </row>
    <row r="183" spans="1:13" ht="20.100000000000001" customHeight="1">
      <c r="A183" s="168">
        <v>1</v>
      </c>
      <c r="B183" s="202" t="s">
        <v>140</v>
      </c>
      <c r="C183" s="704" t="s">
        <v>141</v>
      </c>
      <c r="D183" s="704"/>
      <c r="E183" s="704" t="s">
        <v>142</v>
      </c>
      <c r="F183" s="704"/>
      <c r="G183" s="704"/>
      <c r="H183" s="203">
        <v>40876</v>
      </c>
      <c r="I183" s="21" t="s">
        <v>143</v>
      </c>
      <c r="J183" s="22" t="s">
        <v>1685</v>
      </c>
    </row>
    <row r="184" spans="1:13" ht="20.100000000000001" customHeight="1">
      <c r="I184" s="129" t="s">
        <v>1511</v>
      </c>
    </row>
  </sheetData>
  <mergeCells count="6">
    <mergeCell ref="A1:C1"/>
    <mergeCell ref="A2:C2"/>
    <mergeCell ref="C182:D182"/>
    <mergeCell ref="C183:D183"/>
    <mergeCell ref="E182:G182"/>
    <mergeCell ref="E183:G183"/>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AD333"/>
  <sheetViews>
    <sheetView tabSelected="1" zoomScale="55" zoomScaleNormal="55" zoomScaleSheetLayoutView="70" workbookViewId="0">
      <pane xSplit="4" ySplit="5" topLeftCell="E11" activePane="bottomRight" state="frozen"/>
      <selection pane="topRight" activeCell="E1" sqref="E1"/>
      <selection pane="bottomLeft" activeCell="A6" sqref="A6"/>
      <selection pane="bottomRight" activeCell="O48" sqref="O48"/>
    </sheetView>
  </sheetViews>
  <sheetFormatPr defaultColWidth="8.88671875" defaultRowHeight="20.100000000000001" customHeight="1"/>
  <cols>
    <col min="1" max="1" width="4" style="209" customWidth="1"/>
    <col min="2" max="2" width="5.21875" style="581" customWidth="1"/>
    <col min="3" max="3" width="8.21875" style="150" bestFit="1" customWidth="1"/>
    <col min="4" max="4" width="10.44140625" style="150" bestFit="1" customWidth="1"/>
    <col min="5" max="5" width="9.109375" style="150" customWidth="1"/>
    <col min="6" max="6" width="10.88671875" style="150" bestFit="1" customWidth="1"/>
    <col min="7" max="7" width="18.33203125" style="150" bestFit="1" customWidth="1"/>
    <col min="8" max="8" width="13.44140625" style="150" customWidth="1"/>
    <col min="9" max="9" width="10.44140625" style="150" customWidth="1"/>
    <col min="10" max="10" width="10.6640625" style="150" customWidth="1"/>
    <col min="11" max="11" width="11" style="150" customWidth="1"/>
    <col min="12" max="12" width="12" style="150" bestFit="1" customWidth="1"/>
    <col min="13" max="13" width="58.21875" style="581" customWidth="1"/>
    <col min="14" max="14" width="7.21875" style="5" customWidth="1"/>
    <col min="15" max="15" width="45" style="5" customWidth="1"/>
    <col min="16" max="16" width="10.88671875" style="5" customWidth="1"/>
    <col min="17" max="17" width="12.6640625" style="209" customWidth="1"/>
    <col min="18" max="18" width="18" style="209" customWidth="1"/>
    <col min="19" max="19" width="21.33203125" style="209" bestFit="1" customWidth="1"/>
    <col min="20" max="20" width="12" style="209" customWidth="1"/>
    <col min="21" max="21" width="47.6640625" style="583" bestFit="1" customWidth="1"/>
    <col min="22" max="22" width="11.109375" style="5" customWidth="1"/>
    <col min="23" max="23" width="5.88671875" style="5" customWidth="1"/>
    <col min="24" max="24" width="11.6640625" style="5" customWidth="1"/>
    <col min="25" max="25" width="10.33203125" style="5" customWidth="1"/>
    <col min="26" max="26" width="6.5546875" style="155" customWidth="1"/>
    <col min="27" max="27" width="10.21875" style="155" customWidth="1"/>
    <col min="28" max="29" width="8.88671875" style="155" customWidth="1"/>
    <col min="30" max="16384" width="8.88671875" style="209"/>
  </cols>
  <sheetData>
    <row r="1" spans="1:29" ht="16.5">
      <c r="A1" s="708" t="s">
        <v>500</v>
      </c>
      <c r="B1" s="709"/>
      <c r="C1" s="710"/>
      <c r="D1" s="623"/>
      <c r="E1" s="624"/>
      <c r="G1" s="209"/>
    </row>
    <row r="2" spans="1:29" ht="26.25">
      <c r="A2" s="711">
        <v>45891</v>
      </c>
      <c r="B2" s="712"/>
      <c r="C2" s="713"/>
      <c r="D2" s="517" t="s">
        <v>2058</v>
      </c>
      <c r="E2" s="813" t="s">
        <v>2250</v>
      </c>
      <c r="F2" s="537"/>
      <c r="G2" s="538"/>
      <c r="H2" s="208"/>
      <c r="I2" s="208"/>
      <c r="K2" s="538"/>
      <c r="M2" s="582" t="s">
        <v>290</v>
      </c>
      <c r="P2" s="4"/>
    </row>
    <row r="3" spans="1:29" ht="20.100000000000001" customHeight="1" thickBot="1">
      <c r="A3" s="209" t="s">
        <v>1800</v>
      </c>
    </row>
    <row r="4" spans="1:29" ht="20.100000000000001" customHeight="1">
      <c r="B4" s="714" t="s">
        <v>521</v>
      </c>
      <c r="C4" s="716" t="s">
        <v>380</v>
      </c>
      <c r="D4" s="716" t="s">
        <v>422</v>
      </c>
      <c r="E4" s="716" t="s">
        <v>370</v>
      </c>
      <c r="F4" s="716" t="s">
        <v>522</v>
      </c>
      <c r="G4" s="716" t="s">
        <v>523</v>
      </c>
      <c r="H4" s="722" t="s">
        <v>524</v>
      </c>
      <c r="I4" s="716" t="s">
        <v>525</v>
      </c>
      <c r="J4" s="724" t="s">
        <v>526</v>
      </c>
      <c r="K4" s="726" t="s">
        <v>580</v>
      </c>
      <c r="L4" s="728" t="s">
        <v>565</v>
      </c>
      <c r="M4" s="726" t="s">
        <v>527</v>
      </c>
      <c r="N4" s="720" t="s">
        <v>561</v>
      </c>
      <c r="O4" s="720" t="s">
        <v>562</v>
      </c>
      <c r="P4" s="720" t="s">
        <v>528</v>
      </c>
      <c r="Q4" s="732" t="s">
        <v>529</v>
      </c>
      <c r="R4" s="734" t="s">
        <v>530</v>
      </c>
      <c r="S4" s="734" t="s">
        <v>531</v>
      </c>
      <c r="T4" s="742" t="s">
        <v>532</v>
      </c>
      <c r="U4" s="744" t="s">
        <v>533</v>
      </c>
      <c r="V4" s="746" t="s">
        <v>534</v>
      </c>
      <c r="W4" s="747"/>
      <c r="X4" s="747"/>
      <c r="Y4" s="747"/>
      <c r="Z4" s="747"/>
      <c r="AA4" s="747"/>
      <c r="AB4" s="747"/>
      <c r="AC4" s="748"/>
    </row>
    <row r="5" spans="1:29" ht="20.100000000000001" customHeight="1" thickBot="1">
      <c r="B5" s="715"/>
      <c r="C5" s="717"/>
      <c r="D5" s="717"/>
      <c r="E5" s="717"/>
      <c r="F5" s="717"/>
      <c r="G5" s="717"/>
      <c r="H5" s="723"/>
      <c r="I5" s="717"/>
      <c r="J5" s="725"/>
      <c r="K5" s="727"/>
      <c r="L5" s="729"/>
      <c r="M5" s="727"/>
      <c r="N5" s="721"/>
      <c r="O5" s="721"/>
      <c r="P5" s="721"/>
      <c r="Q5" s="733"/>
      <c r="R5" s="735"/>
      <c r="S5" s="735"/>
      <c r="T5" s="743"/>
      <c r="U5" s="745"/>
      <c r="V5" s="210" t="s">
        <v>535</v>
      </c>
      <c r="W5" s="210" t="s">
        <v>536</v>
      </c>
      <c r="X5" s="210" t="s">
        <v>537</v>
      </c>
      <c r="Y5" s="210" t="s">
        <v>538</v>
      </c>
      <c r="Z5" s="211" t="s">
        <v>539</v>
      </c>
      <c r="AA5" s="210" t="s">
        <v>540</v>
      </c>
      <c r="AB5" s="211" t="s">
        <v>541</v>
      </c>
      <c r="AC5" s="212" t="s">
        <v>542</v>
      </c>
    </row>
    <row r="6" spans="1:29" s="234" customFormat="1" ht="19.5" hidden="1" customHeight="1">
      <c r="B6" s="355">
        <v>1</v>
      </c>
      <c r="C6" s="497" t="s">
        <v>557</v>
      </c>
      <c r="D6" s="497" t="s">
        <v>1778</v>
      </c>
      <c r="E6" s="497" t="s">
        <v>325</v>
      </c>
      <c r="F6" s="625">
        <v>37418</v>
      </c>
      <c r="G6" s="356" t="s">
        <v>23</v>
      </c>
      <c r="H6" s="497" t="s">
        <v>1052</v>
      </c>
      <c r="I6" s="357">
        <v>38433</v>
      </c>
      <c r="J6" s="356" t="s">
        <v>56</v>
      </c>
      <c r="K6" s="356" t="s">
        <v>581</v>
      </c>
      <c r="L6" s="356"/>
      <c r="M6" s="358" t="s">
        <v>564</v>
      </c>
      <c r="N6" s="356"/>
      <c r="O6" s="356"/>
      <c r="P6" s="357">
        <v>42745</v>
      </c>
      <c r="Q6" s="359">
        <v>44723</v>
      </c>
      <c r="R6" s="356" t="s">
        <v>37</v>
      </c>
      <c r="S6" s="356" t="s">
        <v>38</v>
      </c>
      <c r="T6" s="360"/>
      <c r="U6" s="361"/>
      <c r="V6" s="236"/>
      <c r="W6" s="235"/>
      <c r="X6" s="235"/>
      <c r="Y6" s="235"/>
      <c r="Z6" s="237"/>
      <c r="AA6" s="237"/>
      <c r="AB6" s="237"/>
      <c r="AC6" s="237"/>
    </row>
    <row r="7" spans="1:29" s="234" customFormat="1" ht="20.100000000000001" hidden="1" customHeight="1">
      <c r="B7" s="334">
        <v>2</v>
      </c>
      <c r="C7" s="498" t="s">
        <v>568</v>
      </c>
      <c r="D7" s="498" t="s">
        <v>1778</v>
      </c>
      <c r="E7" s="498" t="s">
        <v>325</v>
      </c>
      <c r="F7" s="626">
        <v>37931</v>
      </c>
      <c r="G7" s="335" t="s">
        <v>572</v>
      </c>
      <c r="H7" s="498" t="s">
        <v>571</v>
      </c>
      <c r="I7" s="340">
        <v>38020</v>
      </c>
      <c r="J7" s="341" t="s">
        <v>1053</v>
      </c>
      <c r="K7" s="335" t="s">
        <v>581</v>
      </c>
      <c r="L7" s="341"/>
      <c r="M7" s="339" t="s">
        <v>1054</v>
      </c>
      <c r="N7" s="344"/>
      <c r="O7" s="344"/>
      <c r="P7" s="344"/>
      <c r="Q7" s="348"/>
      <c r="R7" s="337"/>
      <c r="S7" s="335" t="s">
        <v>38</v>
      </c>
      <c r="T7" s="344"/>
      <c r="U7" s="346" t="s">
        <v>573</v>
      </c>
      <c r="V7" s="239"/>
      <c r="W7" s="238"/>
      <c r="X7" s="238"/>
      <c r="Y7" s="238"/>
      <c r="Z7" s="240"/>
      <c r="AA7" s="240"/>
      <c r="AB7" s="240"/>
      <c r="AC7" s="240"/>
    </row>
    <row r="8" spans="1:29" s="234" customFormat="1" ht="20.100000000000001" hidden="1" customHeight="1">
      <c r="B8" s="334">
        <v>3</v>
      </c>
      <c r="C8" s="498" t="s">
        <v>568</v>
      </c>
      <c r="D8" s="498" t="s">
        <v>1778</v>
      </c>
      <c r="E8" s="498" t="s">
        <v>325</v>
      </c>
      <c r="F8" s="626">
        <v>37985</v>
      </c>
      <c r="G8" s="335" t="s">
        <v>1055</v>
      </c>
      <c r="H8" s="498" t="s">
        <v>1056</v>
      </c>
      <c r="I8" s="340">
        <v>38104</v>
      </c>
      <c r="J8" s="341" t="s">
        <v>1057</v>
      </c>
      <c r="K8" s="335" t="s">
        <v>1058</v>
      </c>
      <c r="L8" s="341"/>
      <c r="M8" s="339" t="s">
        <v>1059</v>
      </c>
      <c r="N8" s="344"/>
      <c r="O8" s="344"/>
      <c r="P8" s="344"/>
      <c r="Q8" s="348">
        <v>41638</v>
      </c>
      <c r="R8" s="337" t="s">
        <v>1060</v>
      </c>
      <c r="S8" s="335" t="s">
        <v>1050</v>
      </c>
      <c r="T8" s="344"/>
      <c r="U8" s="346"/>
      <c r="V8" s="239"/>
      <c r="W8" s="238"/>
      <c r="X8" s="238"/>
      <c r="Y8" s="238"/>
      <c r="Z8" s="240"/>
      <c r="AA8" s="240"/>
      <c r="AB8" s="240"/>
      <c r="AC8" s="240"/>
    </row>
    <row r="9" spans="1:29" s="241" customFormat="1" ht="20.100000000000001" hidden="1" customHeight="1">
      <c r="B9" s="334">
        <v>7</v>
      </c>
      <c r="C9" s="498" t="s">
        <v>1069</v>
      </c>
      <c r="D9" s="498" t="s">
        <v>1780</v>
      </c>
      <c r="E9" s="498" t="s">
        <v>325</v>
      </c>
      <c r="F9" s="626">
        <v>38358</v>
      </c>
      <c r="G9" s="335" t="s">
        <v>570</v>
      </c>
      <c r="H9" s="498" t="s">
        <v>1070</v>
      </c>
      <c r="I9" s="340">
        <v>38493</v>
      </c>
      <c r="J9" s="341" t="s">
        <v>1071</v>
      </c>
      <c r="K9" s="335" t="s">
        <v>1072</v>
      </c>
      <c r="L9" s="341"/>
      <c r="M9" s="339" t="s">
        <v>1073</v>
      </c>
      <c r="N9" s="344"/>
      <c r="O9" s="344"/>
      <c r="P9" s="344"/>
      <c r="Q9" s="348"/>
      <c r="R9" s="337"/>
      <c r="S9" s="335" t="s">
        <v>1051</v>
      </c>
      <c r="T9" s="344"/>
      <c r="U9" s="346"/>
      <c r="V9" s="239"/>
      <c r="W9" s="238"/>
      <c r="X9" s="238"/>
      <c r="Y9" s="238"/>
      <c r="Z9" s="240"/>
      <c r="AA9" s="240"/>
      <c r="AB9" s="240"/>
      <c r="AC9" s="240"/>
    </row>
    <row r="10" spans="1:29" s="234" customFormat="1" ht="20.100000000000001" hidden="1" customHeight="1">
      <c r="B10" s="334">
        <v>8</v>
      </c>
      <c r="C10" s="498" t="s">
        <v>1074</v>
      </c>
      <c r="D10" s="498" t="s">
        <v>1780</v>
      </c>
      <c r="E10" s="498" t="s">
        <v>1046</v>
      </c>
      <c r="F10" s="626">
        <v>38358</v>
      </c>
      <c r="G10" s="335" t="s">
        <v>1075</v>
      </c>
      <c r="H10" s="498" t="s">
        <v>1076</v>
      </c>
      <c r="I10" s="340">
        <v>38472</v>
      </c>
      <c r="J10" s="341" t="s">
        <v>1077</v>
      </c>
      <c r="K10" s="335" t="s">
        <v>1058</v>
      </c>
      <c r="L10" s="341"/>
      <c r="M10" s="339" t="s">
        <v>1068</v>
      </c>
      <c r="N10" s="344"/>
      <c r="O10" s="344"/>
      <c r="P10" s="344"/>
      <c r="Q10" s="348"/>
      <c r="R10" s="337" t="s">
        <v>1078</v>
      </c>
      <c r="S10" s="335" t="s">
        <v>1050</v>
      </c>
      <c r="T10" s="344"/>
      <c r="U10" s="346"/>
      <c r="V10" s="239"/>
      <c r="W10" s="238"/>
      <c r="X10" s="238"/>
      <c r="Y10" s="238"/>
      <c r="Z10" s="240"/>
      <c r="AA10" s="240"/>
      <c r="AB10" s="240"/>
      <c r="AC10" s="240"/>
    </row>
    <row r="11" spans="1:29" ht="20.100000000000001" customHeight="1">
      <c r="B11" s="326">
        <v>9</v>
      </c>
      <c r="C11" s="499" t="s">
        <v>1061</v>
      </c>
      <c r="D11" s="499" t="s">
        <v>1779</v>
      </c>
      <c r="E11" s="499" t="s">
        <v>1065</v>
      </c>
      <c r="F11" s="608">
        <v>38652</v>
      </c>
      <c r="G11" s="324" t="s">
        <v>2034</v>
      </c>
      <c r="H11" s="499" t="s">
        <v>1079</v>
      </c>
      <c r="I11" s="325">
        <v>39192</v>
      </c>
      <c r="J11" s="324" t="s">
        <v>2033</v>
      </c>
      <c r="K11" s="324" t="s">
        <v>1058</v>
      </c>
      <c r="L11" s="324" t="s">
        <v>1786</v>
      </c>
      <c r="M11" s="362" t="s">
        <v>1080</v>
      </c>
      <c r="N11" s="324"/>
      <c r="O11" s="324"/>
      <c r="P11" s="324"/>
      <c r="Q11" s="366">
        <v>45957</v>
      </c>
      <c r="R11" s="324" t="s">
        <v>1067</v>
      </c>
      <c r="S11" s="324" t="s">
        <v>1050</v>
      </c>
      <c r="T11" s="367"/>
      <c r="U11" s="365"/>
      <c r="V11" s="243"/>
      <c r="W11" s="242"/>
      <c r="X11" s="242"/>
      <c r="Y11" s="242"/>
      <c r="Z11" s="214"/>
      <c r="AA11" s="214"/>
      <c r="AB11" s="214"/>
      <c r="AC11" s="214"/>
    </row>
    <row r="12" spans="1:29" s="234" customFormat="1" ht="20.100000000000001" hidden="1" customHeight="1">
      <c r="B12" s="334">
        <v>10</v>
      </c>
      <c r="C12" s="498" t="s">
        <v>1061</v>
      </c>
      <c r="D12" s="498" t="s">
        <v>1780</v>
      </c>
      <c r="E12" s="498" t="s">
        <v>1065</v>
      </c>
      <c r="F12" s="626">
        <v>38652</v>
      </c>
      <c r="G12" s="335" t="s">
        <v>1081</v>
      </c>
      <c r="H12" s="498" t="s">
        <v>1082</v>
      </c>
      <c r="I12" s="336">
        <v>39192</v>
      </c>
      <c r="J12" s="335" t="s">
        <v>1083</v>
      </c>
      <c r="K12" s="335" t="s">
        <v>1058</v>
      </c>
      <c r="L12" s="335"/>
      <c r="M12" s="339" t="s">
        <v>1084</v>
      </c>
      <c r="N12" s="335"/>
      <c r="O12" s="335"/>
      <c r="P12" s="335"/>
      <c r="Q12" s="348">
        <v>45957</v>
      </c>
      <c r="R12" s="335" t="s">
        <v>1067</v>
      </c>
      <c r="S12" s="335" t="s">
        <v>1050</v>
      </c>
      <c r="T12" s="344"/>
      <c r="U12" s="342"/>
      <c r="V12" s="239"/>
      <c r="W12" s="238"/>
      <c r="X12" s="238"/>
      <c r="Y12" s="238"/>
      <c r="Z12" s="240"/>
      <c r="AA12" s="240"/>
      <c r="AB12" s="240"/>
      <c r="AC12" s="240"/>
    </row>
    <row r="13" spans="1:29" s="241" customFormat="1" ht="20.100000000000001" hidden="1" customHeight="1">
      <c r="B13" s="334">
        <v>11</v>
      </c>
      <c r="C13" s="498" t="s">
        <v>1085</v>
      </c>
      <c r="D13" s="498" t="s">
        <v>1780</v>
      </c>
      <c r="E13" s="498" t="s">
        <v>1065</v>
      </c>
      <c r="F13" s="626">
        <v>38652</v>
      </c>
      <c r="G13" s="335" t="s">
        <v>1086</v>
      </c>
      <c r="H13" s="498" t="s">
        <v>1087</v>
      </c>
      <c r="I13" s="336">
        <v>38716</v>
      </c>
      <c r="J13" s="335" t="s">
        <v>1088</v>
      </c>
      <c r="K13" s="335" t="s">
        <v>1058</v>
      </c>
      <c r="L13" s="335"/>
      <c r="M13" s="339" t="s">
        <v>1089</v>
      </c>
      <c r="N13" s="335"/>
      <c r="O13" s="335"/>
      <c r="P13" s="335"/>
      <c r="Q13" s="348">
        <v>42304</v>
      </c>
      <c r="R13" s="335" t="s">
        <v>1067</v>
      </c>
      <c r="S13" s="335" t="s">
        <v>1050</v>
      </c>
      <c r="T13" s="344"/>
      <c r="U13" s="342"/>
      <c r="V13" s="239"/>
      <c r="W13" s="238"/>
      <c r="X13" s="238"/>
      <c r="Y13" s="238"/>
      <c r="Z13" s="240"/>
      <c r="AA13" s="240"/>
      <c r="AB13" s="240"/>
      <c r="AC13" s="240"/>
    </row>
    <row r="14" spans="1:29" s="234" customFormat="1" ht="20.100000000000001" hidden="1" customHeight="1">
      <c r="B14" s="334">
        <v>12</v>
      </c>
      <c r="C14" s="498" t="s">
        <v>1085</v>
      </c>
      <c r="D14" s="498" t="s">
        <v>1780</v>
      </c>
      <c r="E14" s="498" t="s">
        <v>1065</v>
      </c>
      <c r="F14" s="626">
        <v>38652</v>
      </c>
      <c r="G14" s="335" t="s">
        <v>1090</v>
      </c>
      <c r="H14" s="498" t="s">
        <v>1087</v>
      </c>
      <c r="I14" s="336">
        <v>38716</v>
      </c>
      <c r="J14" s="335" t="s">
        <v>1091</v>
      </c>
      <c r="K14" s="335" t="s">
        <v>1058</v>
      </c>
      <c r="L14" s="335"/>
      <c r="M14" s="339" t="s">
        <v>1092</v>
      </c>
      <c r="N14" s="335"/>
      <c r="O14" s="335"/>
      <c r="P14" s="335"/>
      <c r="Q14" s="340">
        <v>42304</v>
      </c>
      <c r="R14" s="335" t="s">
        <v>1067</v>
      </c>
      <c r="S14" s="335" t="s">
        <v>1050</v>
      </c>
      <c r="T14" s="344"/>
      <c r="U14" s="342"/>
      <c r="V14" s="239"/>
      <c r="W14" s="238"/>
      <c r="X14" s="238"/>
      <c r="Y14" s="238"/>
      <c r="Z14" s="240"/>
      <c r="AA14" s="240"/>
      <c r="AB14" s="240"/>
      <c r="AC14" s="240"/>
    </row>
    <row r="15" spans="1:29" s="234" customFormat="1" ht="20.100000000000001" hidden="1" customHeight="1">
      <c r="B15" s="334">
        <v>13</v>
      </c>
      <c r="C15" s="498" t="s">
        <v>1069</v>
      </c>
      <c r="D15" s="498" t="s">
        <v>1780</v>
      </c>
      <c r="E15" s="498" t="s">
        <v>1065</v>
      </c>
      <c r="F15" s="626">
        <v>38652</v>
      </c>
      <c r="G15" s="335" t="s">
        <v>1093</v>
      </c>
      <c r="H15" s="498" t="s">
        <v>1094</v>
      </c>
      <c r="I15" s="340">
        <v>38716</v>
      </c>
      <c r="J15" s="341" t="s">
        <v>1095</v>
      </c>
      <c r="K15" s="335" t="s">
        <v>1058</v>
      </c>
      <c r="L15" s="341"/>
      <c r="M15" s="339" t="s">
        <v>1096</v>
      </c>
      <c r="N15" s="344"/>
      <c r="O15" s="344"/>
      <c r="P15" s="344"/>
      <c r="Q15" s="348"/>
      <c r="R15" s="337" t="s">
        <v>1078</v>
      </c>
      <c r="S15" s="335" t="s">
        <v>1050</v>
      </c>
      <c r="T15" s="344"/>
      <c r="U15" s="346"/>
      <c r="V15" s="239"/>
      <c r="W15" s="238"/>
      <c r="X15" s="238"/>
      <c r="Y15" s="238"/>
      <c r="Z15" s="240"/>
      <c r="AA15" s="240"/>
      <c r="AB15" s="240"/>
      <c r="AC15" s="240"/>
    </row>
    <row r="16" spans="1:29" s="234" customFormat="1" ht="20.100000000000001" hidden="1" customHeight="1">
      <c r="B16" s="334">
        <v>14</v>
      </c>
      <c r="C16" s="498" t="s">
        <v>1061</v>
      </c>
      <c r="D16" s="498" t="s">
        <v>1778</v>
      </c>
      <c r="E16" s="498" t="s">
        <v>1065</v>
      </c>
      <c r="F16" s="626">
        <v>38665</v>
      </c>
      <c r="G16" s="335" t="s">
        <v>1097</v>
      </c>
      <c r="H16" s="498" t="s">
        <v>1098</v>
      </c>
      <c r="I16" s="336">
        <v>39042</v>
      </c>
      <c r="J16" s="335" t="s">
        <v>1099</v>
      </c>
      <c r="K16" s="335" t="s">
        <v>1066</v>
      </c>
      <c r="L16" s="335"/>
      <c r="M16" s="339" t="s">
        <v>1100</v>
      </c>
      <c r="N16" s="353"/>
      <c r="O16" s="353"/>
      <c r="P16" s="354"/>
      <c r="Q16" s="340">
        <v>45970</v>
      </c>
      <c r="R16" s="335" t="s">
        <v>1067</v>
      </c>
      <c r="S16" s="335" t="s">
        <v>1050</v>
      </c>
      <c r="T16" s="341"/>
      <c r="U16" s="342"/>
      <c r="V16" s="245"/>
      <c r="W16" s="244"/>
      <c r="X16" s="244"/>
      <c r="Y16" s="244"/>
      <c r="Z16" s="215"/>
      <c r="AA16" s="216"/>
      <c r="AB16" s="215"/>
      <c r="AC16" s="215"/>
    </row>
    <row r="17" spans="1:29" s="234" customFormat="1" ht="20.100000000000001" hidden="1" customHeight="1">
      <c r="B17" s="334">
        <v>15</v>
      </c>
      <c r="C17" s="498" t="s">
        <v>1061</v>
      </c>
      <c r="D17" s="498" t="s">
        <v>1778</v>
      </c>
      <c r="E17" s="498" t="s">
        <v>1065</v>
      </c>
      <c r="F17" s="626">
        <v>38665</v>
      </c>
      <c r="G17" s="335" t="s">
        <v>1101</v>
      </c>
      <c r="H17" s="498" t="s">
        <v>1098</v>
      </c>
      <c r="I17" s="336">
        <v>39043</v>
      </c>
      <c r="J17" s="335" t="s">
        <v>1102</v>
      </c>
      <c r="K17" s="335" t="s">
        <v>1066</v>
      </c>
      <c r="L17" s="335"/>
      <c r="M17" s="339" t="s">
        <v>1103</v>
      </c>
      <c r="N17" s="353"/>
      <c r="O17" s="353"/>
      <c r="P17" s="354"/>
      <c r="Q17" s="340">
        <v>45970</v>
      </c>
      <c r="R17" s="335" t="s">
        <v>1067</v>
      </c>
      <c r="S17" s="335" t="s">
        <v>1050</v>
      </c>
      <c r="T17" s="341"/>
      <c r="U17" s="342"/>
      <c r="V17" s="245"/>
      <c r="W17" s="244"/>
      <c r="X17" s="244"/>
      <c r="Y17" s="244"/>
      <c r="Z17" s="215"/>
      <c r="AA17" s="216"/>
      <c r="AB17" s="215"/>
      <c r="AC17" s="215"/>
    </row>
    <row r="18" spans="1:29" s="234" customFormat="1" ht="20.100000000000001" hidden="1" customHeight="1">
      <c r="B18" s="334">
        <v>16</v>
      </c>
      <c r="C18" s="498" t="s">
        <v>1085</v>
      </c>
      <c r="D18" s="498" t="s">
        <v>1780</v>
      </c>
      <c r="E18" s="498" t="s">
        <v>1065</v>
      </c>
      <c r="F18" s="626">
        <v>38665</v>
      </c>
      <c r="G18" s="335" t="s">
        <v>1104</v>
      </c>
      <c r="H18" s="498" t="s">
        <v>1087</v>
      </c>
      <c r="I18" s="336">
        <v>38744</v>
      </c>
      <c r="J18" s="335" t="s">
        <v>1105</v>
      </c>
      <c r="K18" s="335" t="s">
        <v>1058</v>
      </c>
      <c r="L18" s="335"/>
      <c r="M18" s="339" t="s">
        <v>1096</v>
      </c>
      <c r="N18" s="335"/>
      <c r="O18" s="335"/>
      <c r="P18" s="335"/>
      <c r="Q18" s="348">
        <v>42317</v>
      </c>
      <c r="R18" s="335" t="s">
        <v>1067</v>
      </c>
      <c r="S18" s="335" t="s">
        <v>1050</v>
      </c>
      <c r="T18" s="344"/>
      <c r="U18" s="342"/>
      <c r="V18" s="239"/>
      <c r="W18" s="238"/>
      <c r="X18" s="238"/>
      <c r="Y18" s="238"/>
      <c r="Z18" s="240"/>
      <c r="AA18" s="240"/>
      <c r="AB18" s="240"/>
      <c r="AC18" s="240"/>
    </row>
    <row r="19" spans="1:29" s="234" customFormat="1" ht="20.100000000000001" hidden="1" customHeight="1">
      <c r="B19" s="334">
        <v>17</v>
      </c>
      <c r="C19" s="498" t="s">
        <v>1061</v>
      </c>
      <c r="D19" s="498" t="s">
        <v>1780</v>
      </c>
      <c r="E19" s="498" t="s">
        <v>1106</v>
      </c>
      <c r="F19" s="626">
        <v>38692</v>
      </c>
      <c r="G19" s="335">
        <v>94142921</v>
      </c>
      <c r="H19" s="498" t="s">
        <v>1107</v>
      </c>
      <c r="I19" s="340">
        <v>39134</v>
      </c>
      <c r="J19" s="341" t="s">
        <v>1108</v>
      </c>
      <c r="K19" s="335" t="s">
        <v>1066</v>
      </c>
      <c r="L19" s="341"/>
      <c r="M19" s="339" t="s">
        <v>1109</v>
      </c>
      <c r="N19" s="344"/>
      <c r="O19" s="344"/>
      <c r="P19" s="344"/>
      <c r="Q19" s="348"/>
      <c r="R19" s="337" t="s">
        <v>1078</v>
      </c>
      <c r="S19" s="335" t="s">
        <v>1050</v>
      </c>
      <c r="T19" s="344"/>
      <c r="U19" s="346"/>
      <c r="V19" s="239"/>
      <c r="W19" s="238"/>
      <c r="X19" s="238"/>
      <c r="Y19" s="238"/>
      <c r="Z19" s="240"/>
      <c r="AA19" s="240"/>
      <c r="AB19" s="240"/>
      <c r="AC19" s="240"/>
    </row>
    <row r="20" spans="1:29" ht="20.100000000000001" customHeight="1">
      <c r="B20" s="326">
        <v>18</v>
      </c>
      <c r="C20" s="499" t="s">
        <v>1061</v>
      </c>
      <c r="D20" s="499" t="s">
        <v>1779</v>
      </c>
      <c r="E20" s="499" t="s">
        <v>1110</v>
      </c>
      <c r="F20" s="608">
        <v>38695</v>
      </c>
      <c r="G20" s="324" t="s">
        <v>46</v>
      </c>
      <c r="H20" s="499" t="s">
        <v>1111</v>
      </c>
      <c r="I20" s="325">
        <v>39654</v>
      </c>
      <c r="J20" s="811">
        <v>4160977</v>
      </c>
      <c r="K20" s="324" t="s">
        <v>1058</v>
      </c>
      <c r="L20" s="324" t="s">
        <v>1047</v>
      </c>
      <c r="M20" s="362" t="s">
        <v>41</v>
      </c>
      <c r="N20" s="324"/>
      <c r="O20" s="324"/>
      <c r="P20" s="324"/>
      <c r="Q20" s="363">
        <v>46000</v>
      </c>
      <c r="R20" s="324" t="s">
        <v>1067</v>
      </c>
      <c r="S20" s="324" t="s">
        <v>1050</v>
      </c>
      <c r="T20" s="367"/>
      <c r="U20" s="365"/>
      <c r="V20" s="243"/>
      <c r="W20" s="242"/>
      <c r="X20" s="242"/>
      <c r="Y20" s="242"/>
      <c r="Z20" s="214"/>
      <c r="AA20" s="214"/>
      <c r="AB20" s="214"/>
      <c r="AC20" s="214"/>
    </row>
    <row r="21" spans="1:29" ht="20.100000000000001" customHeight="1">
      <c r="B21" s="326">
        <v>19</v>
      </c>
      <c r="C21" s="499" t="s">
        <v>1061</v>
      </c>
      <c r="D21" s="499" t="s">
        <v>1779</v>
      </c>
      <c r="E21" s="499" t="s">
        <v>1065</v>
      </c>
      <c r="F21" s="608">
        <v>38707</v>
      </c>
      <c r="G21" s="324" t="s">
        <v>1112</v>
      </c>
      <c r="H21" s="499" t="s">
        <v>1113</v>
      </c>
      <c r="I21" s="325">
        <v>39213</v>
      </c>
      <c r="J21" s="324" t="s">
        <v>1114</v>
      </c>
      <c r="K21" s="324" t="s">
        <v>1058</v>
      </c>
      <c r="L21" s="324" t="s">
        <v>1064</v>
      </c>
      <c r="M21" s="362" t="s">
        <v>1115</v>
      </c>
      <c r="N21" s="324"/>
      <c r="O21" s="324"/>
      <c r="P21" s="324"/>
      <c r="Q21" s="363">
        <v>46012</v>
      </c>
      <c r="R21" s="324" t="s">
        <v>1116</v>
      </c>
      <c r="S21" s="324" t="s">
        <v>1050</v>
      </c>
      <c r="T21" s="367"/>
      <c r="U21" s="365"/>
      <c r="V21" s="243"/>
      <c r="W21" s="242"/>
      <c r="X21" s="242"/>
      <c r="Y21" s="242"/>
      <c r="Z21" s="214"/>
      <c r="AA21" s="214"/>
      <c r="AB21" s="214"/>
      <c r="AC21" s="214"/>
    </row>
    <row r="22" spans="1:29" ht="20.100000000000001" customHeight="1">
      <c r="B22" s="326">
        <v>21</v>
      </c>
      <c r="C22" s="499" t="s">
        <v>1061</v>
      </c>
      <c r="D22" s="499" t="s">
        <v>1779</v>
      </c>
      <c r="E22" s="499" t="s">
        <v>1065</v>
      </c>
      <c r="F22" s="608">
        <v>38875</v>
      </c>
      <c r="G22" s="324" t="s">
        <v>2031</v>
      </c>
      <c r="H22" s="499"/>
      <c r="I22" s="325">
        <v>39545</v>
      </c>
      <c r="J22" s="324" t="s">
        <v>89</v>
      </c>
      <c r="K22" s="324" t="s">
        <v>1058</v>
      </c>
      <c r="L22" s="324" t="s">
        <v>1047</v>
      </c>
      <c r="M22" s="362" t="s">
        <v>1118</v>
      </c>
      <c r="N22" s="324"/>
      <c r="O22" s="324"/>
      <c r="P22" s="324"/>
      <c r="Q22" s="363">
        <v>46180</v>
      </c>
      <c r="R22" s="324" t="s">
        <v>1067</v>
      </c>
      <c r="S22" s="324" t="s">
        <v>1050</v>
      </c>
      <c r="T22" s="367"/>
      <c r="U22" s="365"/>
      <c r="V22" s="243"/>
      <c r="W22" s="242"/>
      <c r="X22" s="242"/>
      <c r="Y22" s="242"/>
      <c r="Z22" s="214"/>
      <c r="AA22" s="214"/>
      <c r="AB22" s="214"/>
      <c r="AC22" s="214"/>
    </row>
    <row r="23" spans="1:29" s="234" customFormat="1" ht="20.100000000000001" hidden="1" customHeight="1">
      <c r="B23" s="334">
        <v>22</v>
      </c>
      <c r="C23" s="498" t="s">
        <v>1085</v>
      </c>
      <c r="D23" s="498" t="s">
        <v>1778</v>
      </c>
      <c r="E23" s="498" t="s">
        <v>1065</v>
      </c>
      <c r="F23" s="626">
        <v>38875</v>
      </c>
      <c r="G23" s="335" t="s">
        <v>1119</v>
      </c>
      <c r="H23" s="498" t="s">
        <v>1785</v>
      </c>
      <c r="I23" s="336">
        <v>38952</v>
      </c>
      <c r="J23" s="335" t="s">
        <v>1120</v>
      </c>
      <c r="K23" s="335" t="s">
        <v>1058</v>
      </c>
      <c r="L23" s="335"/>
      <c r="M23" s="339" t="s">
        <v>1121</v>
      </c>
      <c r="N23" s="335"/>
      <c r="O23" s="335"/>
      <c r="P23" s="335"/>
      <c r="Q23" s="340">
        <v>42528</v>
      </c>
      <c r="R23" s="335" t="s">
        <v>1067</v>
      </c>
      <c r="S23" s="335" t="s">
        <v>1050</v>
      </c>
      <c r="T23" s="344"/>
      <c r="U23" s="342"/>
      <c r="V23" s="239"/>
      <c r="W23" s="238"/>
      <c r="X23" s="238"/>
      <c r="Y23" s="238"/>
      <c r="Z23" s="240"/>
      <c r="AA23" s="240"/>
      <c r="AB23" s="240"/>
      <c r="AC23" s="240"/>
    </row>
    <row r="24" spans="1:29" s="234" customFormat="1" ht="20.100000000000001" hidden="1" customHeight="1">
      <c r="B24" s="334">
        <v>23</v>
      </c>
      <c r="C24" s="498" t="s">
        <v>1069</v>
      </c>
      <c r="D24" s="498" t="s">
        <v>1778</v>
      </c>
      <c r="E24" s="498" t="s">
        <v>1065</v>
      </c>
      <c r="F24" s="626">
        <v>38875</v>
      </c>
      <c r="G24" s="335" t="s">
        <v>1122</v>
      </c>
      <c r="H24" s="498" t="s">
        <v>1094</v>
      </c>
      <c r="I24" s="340">
        <v>38940</v>
      </c>
      <c r="J24" s="341" t="s">
        <v>1123</v>
      </c>
      <c r="K24" s="335" t="s">
        <v>1058</v>
      </c>
      <c r="L24" s="341"/>
      <c r="M24" s="339" t="s">
        <v>1118</v>
      </c>
      <c r="N24" s="344"/>
      <c r="O24" s="344"/>
      <c r="P24" s="344"/>
      <c r="Q24" s="348"/>
      <c r="R24" s="337" t="s">
        <v>1078</v>
      </c>
      <c r="S24" s="335" t="s">
        <v>1050</v>
      </c>
      <c r="T24" s="344"/>
      <c r="U24" s="346"/>
      <c r="V24" s="239"/>
      <c r="W24" s="238"/>
      <c r="X24" s="238"/>
      <c r="Y24" s="238"/>
      <c r="Z24" s="240"/>
      <c r="AA24" s="240"/>
      <c r="AB24" s="240"/>
      <c r="AC24" s="240"/>
    </row>
    <row r="25" spans="1:29" s="234" customFormat="1" ht="20.100000000000001" hidden="1" customHeight="1">
      <c r="B25" s="334">
        <v>24</v>
      </c>
      <c r="C25" s="498" t="s">
        <v>1069</v>
      </c>
      <c r="D25" s="498" t="s">
        <v>1778</v>
      </c>
      <c r="E25" s="498" t="s">
        <v>1065</v>
      </c>
      <c r="F25" s="626">
        <v>38875</v>
      </c>
      <c r="G25" s="335" t="s">
        <v>1124</v>
      </c>
      <c r="H25" s="498" t="s">
        <v>1094</v>
      </c>
      <c r="I25" s="340">
        <v>38952</v>
      </c>
      <c r="J25" s="341" t="s">
        <v>1125</v>
      </c>
      <c r="K25" s="335" t="s">
        <v>1058</v>
      </c>
      <c r="L25" s="341"/>
      <c r="M25" s="339" t="s">
        <v>1117</v>
      </c>
      <c r="N25" s="344"/>
      <c r="O25" s="344"/>
      <c r="P25" s="344"/>
      <c r="Q25" s="348"/>
      <c r="R25" s="337" t="s">
        <v>1078</v>
      </c>
      <c r="S25" s="335" t="s">
        <v>1050</v>
      </c>
      <c r="T25" s="344"/>
      <c r="U25" s="346"/>
      <c r="V25" s="239"/>
      <c r="W25" s="238"/>
      <c r="X25" s="238"/>
      <c r="Y25" s="238"/>
      <c r="Z25" s="240"/>
      <c r="AA25" s="240"/>
      <c r="AB25" s="240"/>
      <c r="AC25" s="240"/>
    </row>
    <row r="26" spans="1:29" s="234" customFormat="1" ht="20.100000000000001" hidden="1" customHeight="1">
      <c r="B26" s="334">
        <v>25</v>
      </c>
      <c r="C26" s="498" t="s">
        <v>1085</v>
      </c>
      <c r="D26" s="498" t="s">
        <v>1778</v>
      </c>
      <c r="E26" s="498" t="s">
        <v>1065</v>
      </c>
      <c r="F26" s="626">
        <v>38876</v>
      </c>
      <c r="G26" s="335" t="s">
        <v>1126</v>
      </c>
      <c r="H26" s="498" t="s">
        <v>1087</v>
      </c>
      <c r="I26" s="336">
        <v>38959</v>
      </c>
      <c r="J26" s="335" t="s">
        <v>1127</v>
      </c>
      <c r="K26" s="335" t="s">
        <v>1058</v>
      </c>
      <c r="L26" s="335"/>
      <c r="M26" s="339" t="s">
        <v>1128</v>
      </c>
      <c r="N26" s="335"/>
      <c r="O26" s="335"/>
      <c r="P26" s="335"/>
      <c r="Q26" s="340">
        <v>42529</v>
      </c>
      <c r="R26" s="335" t="s">
        <v>1129</v>
      </c>
      <c r="S26" s="335" t="s">
        <v>1050</v>
      </c>
      <c r="T26" s="344"/>
      <c r="U26" s="342"/>
      <c r="V26" s="239"/>
      <c r="W26" s="238"/>
      <c r="X26" s="238"/>
      <c r="Y26" s="238"/>
      <c r="Z26" s="240"/>
      <c r="AA26" s="240"/>
      <c r="AB26" s="240"/>
      <c r="AC26" s="240"/>
    </row>
    <row r="27" spans="1:29" ht="20.100000000000001" hidden="1" customHeight="1">
      <c r="B27" s="466">
        <v>26</v>
      </c>
      <c r="C27" s="500" t="s">
        <v>1061</v>
      </c>
      <c r="D27" s="500" t="s">
        <v>1778</v>
      </c>
      <c r="E27" s="500" t="s">
        <v>1130</v>
      </c>
      <c r="F27" s="627">
        <v>38894</v>
      </c>
      <c r="G27" s="467" t="s">
        <v>1131</v>
      </c>
      <c r="H27" s="500" t="s">
        <v>1648</v>
      </c>
      <c r="I27" s="468">
        <v>39630</v>
      </c>
      <c r="J27" s="469" t="s">
        <v>1417</v>
      </c>
      <c r="K27" s="467" t="s">
        <v>1058</v>
      </c>
      <c r="L27" s="470" t="s">
        <v>1047</v>
      </c>
      <c r="M27" s="471" t="s">
        <v>1118</v>
      </c>
      <c r="N27" s="467"/>
      <c r="O27" s="467"/>
      <c r="P27" s="467"/>
      <c r="Q27" s="472">
        <v>46211</v>
      </c>
      <c r="R27" s="467" t="s">
        <v>1067</v>
      </c>
      <c r="S27" s="467" t="s">
        <v>1050</v>
      </c>
      <c r="T27" s="473"/>
      <c r="U27" s="474"/>
      <c r="V27" s="243"/>
      <c r="W27" s="242"/>
      <c r="X27" s="242"/>
      <c r="Y27" s="242"/>
      <c r="Z27" s="214"/>
      <c r="AA27" s="214"/>
      <c r="AB27" s="214"/>
      <c r="AC27" s="214"/>
    </row>
    <row r="28" spans="1:29" s="234" customFormat="1" ht="20.100000000000001" hidden="1" customHeight="1">
      <c r="B28" s="334">
        <v>27</v>
      </c>
      <c r="C28" s="498" t="s">
        <v>1061</v>
      </c>
      <c r="D28" s="498" t="s">
        <v>1778</v>
      </c>
      <c r="E28" s="498" t="s">
        <v>1132</v>
      </c>
      <c r="F28" s="626">
        <v>38896</v>
      </c>
      <c r="G28" s="335">
        <v>6013315.4000000004</v>
      </c>
      <c r="H28" s="498" t="s">
        <v>1107</v>
      </c>
      <c r="I28" s="341"/>
      <c r="J28" s="341"/>
      <c r="K28" s="335"/>
      <c r="L28" s="341"/>
      <c r="M28" s="339" t="s">
        <v>1133</v>
      </c>
      <c r="N28" s="344"/>
      <c r="O28" s="344"/>
      <c r="P28" s="344"/>
      <c r="Q28" s="348"/>
      <c r="R28" s="337" t="s">
        <v>1078</v>
      </c>
      <c r="S28" s="335" t="s">
        <v>1050</v>
      </c>
      <c r="T28" s="344"/>
      <c r="U28" s="346"/>
      <c r="V28" s="239"/>
      <c r="W28" s="238"/>
      <c r="X28" s="238"/>
      <c r="Y28" s="238"/>
      <c r="Z28" s="240"/>
      <c r="AA28" s="240"/>
      <c r="AB28" s="240"/>
      <c r="AC28" s="240"/>
    </row>
    <row r="29" spans="1:29" s="234" customFormat="1" ht="20.100000000000001" hidden="1" customHeight="1">
      <c r="B29" s="334">
        <v>28</v>
      </c>
      <c r="C29" s="498" t="s">
        <v>1061</v>
      </c>
      <c r="D29" s="498" t="s">
        <v>1778</v>
      </c>
      <c r="E29" s="498" t="s">
        <v>1110</v>
      </c>
      <c r="F29" s="626">
        <v>38902</v>
      </c>
      <c r="G29" s="335" t="s">
        <v>1134</v>
      </c>
      <c r="H29" s="498" t="s">
        <v>1107</v>
      </c>
      <c r="I29" s="341"/>
      <c r="J29" s="341"/>
      <c r="K29" s="335"/>
      <c r="L29" s="341"/>
      <c r="M29" s="339" t="s">
        <v>1135</v>
      </c>
      <c r="N29" s="344"/>
      <c r="O29" s="344"/>
      <c r="P29" s="344"/>
      <c r="Q29" s="348"/>
      <c r="R29" s="337" t="s">
        <v>1078</v>
      </c>
      <c r="S29" s="335" t="s">
        <v>1050</v>
      </c>
      <c r="T29" s="344"/>
      <c r="U29" s="346"/>
      <c r="V29" s="239"/>
      <c r="W29" s="238"/>
      <c r="X29" s="238"/>
      <c r="Y29" s="238"/>
      <c r="Z29" s="240"/>
      <c r="AA29" s="240"/>
      <c r="AB29" s="240"/>
      <c r="AC29" s="240"/>
    </row>
    <row r="30" spans="1:29" s="234" customFormat="1" ht="20.100000000000001" hidden="1" customHeight="1">
      <c r="B30" s="334">
        <v>29</v>
      </c>
      <c r="C30" s="498" t="s">
        <v>1061</v>
      </c>
      <c r="D30" s="498" t="s">
        <v>1778</v>
      </c>
      <c r="E30" s="498" t="s">
        <v>1136</v>
      </c>
      <c r="F30" s="626">
        <v>39071</v>
      </c>
      <c r="G30" s="335" t="s">
        <v>1137</v>
      </c>
      <c r="H30" s="498" t="s">
        <v>1107</v>
      </c>
      <c r="I30" s="341"/>
      <c r="J30" s="341"/>
      <c r="K30" s="335"/>
      <c r="L30" s="341"/>
      <c r="M30" s="339" t="s">
        <v>1138</v>
      </c>
      <c r="N30" s="344"/>
      <c r="O30" s="344"/>
      <c r="P30" s="344"/>
      <c r="Q30" s="348"/>
      <c r="R30" s="337" t="s">
        <v>1139</v>
      </c>
      <c r="S30" s="335" t="s">
        <v>1050</v>
      </c>
      <c r="T30" s="344"/>
      <c r="U30" s="346"/>
      <c r="V30" s="239"/>
      <c r="W30" s="238"/>
      <c r="X30" s="238"/>
      <c r="Y30" s="238"/>
      <c r="Z30" s="240"/>
      <c r="AA30" s="240"/>
      <c r="AB30" s="240"/>
      <c r="AC30" s="240"/>
    </row>
    <row r="31" spans="1:29" ht="20.100000000000001" customHeight="1">
      <c r="B31" s="326">
        <v>30</v>
      </c>
      <c r="C31" s="499" t="s">
        <v>1061</v>
      </c>
      <c r="D31" s="499" t="s">
        <v>1779</v>
      </c>
      <c r="E31" s="499" t="s">
        <v>1065</v>
      </c>
      <c r="F31" s="608">
        <v>39085</v>
      </c>
      <c r="G31" s="324" t="s">
        <v>1140</v>
      </c>
      <c r="H31" s="499"/>
      <c r="I31" s="325">
        <v>39385</v>
      </c>
      <c r="J31" s="324" t="s">
        <v>88</v>
      </c>
      <c r="K31" s="324" t="s">
        <v>1058</v>
      </c>
      <c r="L31" s="324" t="s">
        <v>1064</v>
      </c>
      <c r="M31" s="362" t="s">
        <v>1141</v>
      </c>
      <c r="N31" s="324"/>
      <c r="O31" s="324"/>
      <c r="P31" s="324"/>
      <c r="Q31" s="363">
        <v>46390</v>
      </c>
      <c r="R31" s="324" t="s">
        <v>1142</v>
      </c>
      <c r="S31" s="324" t="s">
        <v>1050</v>
      </c>
      <c r="T31" s="364"/>
      <c r="U31" s="365"/>
      <c r="V31" s="233"/>
      <c r="W31" s="250"/>
      <c r="X31" s="250"/>
      <c r="Y31" s="250"/>
      <c r="Z31" s="246" t="s">
        <v>543</v>
      </c>
      <c r="AA31" s="213">
        <v>42658</v>
      </c>
      <c r="AB31" s="246">
        <v>405000</v>
      </c>
      <c r="AC31" s="246"/>
    </row>
    <row r="32" spans="1:29" s="241" customFormat="1" ht="20.100000000000001" hidden="1" customHeight="1">
      <c r="A32" s="234"/>
      <c r="B32" s="334">
        <v>31</v>
      </c>
      <c r="C32" s="498" t="s">
        <v>1061</v>
      </c>
      <c r="D32" s="498" t="s">
        <v>1778</v>
      </c>
      <c r="E32" s="498" t="s">
        <v>1065</v>
      </c>
      <c r="F32" s="626">
        <v>39087</v>
      </c>
      <c r="G32" s="335" t="s">
        <v>1144</v>
      </c>
      <c r="H32" s="498"/>
      <c r="I32" s="336">
        <v>39699</v>
      </c>
      <c r="J32" s="335" t="s">
        <v>1145</v>
      </c>
      <c r="K32" s="335" t="s">
        <v>1058</v>
      </c>
      <c r="L32" s="335" t="s">
        <v>1064</v>
      </c>
      <c r="M32" s="339" t="s">
        <v>1146</v>
      </c>
      <c r="N32" s="335"/>
      <c r="O32" s="335"/>
      <c r="P32" s="335"/>
      <c r="Q32" s="340">
        <v>46392</v>
      </c>
      <c r="R32" s="335" t="s">
        <v>1147</v>
      </c>
      <c r="S32" s="335" t="s">
        <v>1050</v>
      </c>
      <c r="T32" s="341"/>
      <c r="U32" s="342"/>
      <c r="V32" s="245"/>
      <c r="W32" s="244"/>
      <c r="X32" s="244"/>
      <c r="Y32" s="244"/>
      <c r="Z32" s="215"/>
      <c r="AA32" s="215"/>
      <c r="AB32" s="215"/>
      <c r="AC32" s="215"/>
    </row>
    <row r="33" spans="1:29" s="241" customFormat="1" ht="20.100000000000001" hidden="1" customHeight="1">
      <c r="A33" s="234"/>
      <c r="B33" s="334">
        <v>32</v>
      </c>
      <c r="C33" s="498" t="s">
        <v>1061</v>
      </c>
      <c r="D33" s="498" t="s">
        <v>1778</v>
      </c>
      <c r="E33" s="498" t="s">
        <v>1065</v>
      </c>
      <c r="F33" s="626">
        <v>39094</v>
      </c>
      <c r="G33" s="335" t="s">
        <v>1148</v>
      </c>
      <c r="H33" s="498"/>
      <c r="I33" s="336">
        <v>39797</v>
      </c>
      <c r="J33" s="335" t="s">
        <v>1149</v>
      </c>
      <c r="K33" s="335" t="s">
        <v>1058</v>
      </c>
      <c r="L33" s="335" t="s">
        <v>1064</v>
      </c>
      <c r="M33" s="339" t="s">
        <v>1150</v>
      </c>
      <c r="N33" s="335"/>
      <c r="O33" s="335"/>
      <c r="P33" s="335"/>
      <c r="Q33" s="340">
        <v>46399</v>
      </c>
      <c r="R33" s="335" t="s">
        <v>1151</v>
      </c>
      <c r="S33" s="335" t="s">
        <v>1050</v>
      </c>
      <c r="T33" s="341"/>
      <c r="U33" s="342"/>
      <c r="V33" s="245"/>
      <c r="W33" s="244"/>
      <c r="X33" s="244"/>
      <c r="Y33" s="244"/>
      <c r="Z33" s="215"/>
      <c r="AA33" s="215"/>
      <c r="AB33" s="215"/>
      <c r="AC33" s="215"/>
    </row>
    <row r="34" spans="1:29" s="241" customFormat="1" ht="20.100000000000001" hidden="1" customHeight="1">
      <c r="B34" s="334">
        <v>33</v>
      </c>
      <c r="C34" s="498" t="s">
        <v>1061</v>
      </c>
      <c r="D34" s="498" t="s">
        <v>1778</v>
      </c>
      <c r="E34" s="498" t="s">
        <v>1136</v>
      </c>
      <c r="F34" s="626">
        <v>39100</v>
      </c>
      <c r="G34" s="335" t="s">
        <v>1152</v>
      </c>
      <c r="H34" s="498" t="s">
        <v>1107</v>
      </c>
      <c r="I34" s="341"/>
      <c r="J34" s="341"/>
      <c r="K34" s="335"/>
      <c r="L34" s="341"/>
      <c r="M34" s="339" t="s">
        <v>1153</v>
      </c>
      <c r="N34" s="344"/>
      <c r="O34" s="344"/>
      <c r="P34" s="344"/>
      <c r="Q34" s="348"/>
      <c r="R34" s="337" t="s">
        <v>1154</v>
      </c>
      <c r="S34" s="335" t="s">
        <v>1050</v>
      </c>
      <c r="T34" s="344"/>
      <c r="U34" s="346"/>
      <c r="V34" s="239"/>
      <c r="W34" s="238"/>
      <c r="X34" s="238"/>
      <c r="Y34" s="238"/>
      <c r="Z34" s="240"/>
      <c r="AA34" s="240"/>
      <c r="AB34" s="240"/>
      <c r="AC34" s="240"/>
    </row>
    <row r="35" spans="1:29" s="234" customFormat="1" ht="20.100000000000001" hidden="1" customHeight="1">
      <c r="B35" s="334">
        <v>34</v>
      </c>
      <c r="C35" s="498" t="s">
        <v>1061</v>
      </c>
      <c r="D35" s="498" t="s">
        <v>1778</v>
      </c>
      <c r="E35" s="498" t="s">
        <v>1065</v>
      </c>
      <c r="F35" s="626">
        <v>39160</v>
      </c>
      <c r="G35" s="335" t="s">
        <v>1155</v>
      </c>
      <c r="H35" s="498" t="s">
        <v>1082</v>
      </c>
      <c r="I35" s="336">
        <v>39589</v>
      </c>
      <c r="J35" s="335" t="s">
        <v>1156</v>
      </c>
      <c r="K35" s="335" t="s">
        <v>1058</v>
      </c>
      <c r="L35" s="335" t="s">
        <v>1064</v>
      </c>
      <c r="M35" s="339" t="s">
        <v>1157</v>
      </c>
      <c r="N35" s="335"/>
      <c r="O35" s="335"/>
      <c r="P35" s="335"/>
      <c r="Q35" s="340">
        <v>46465</v>
      </c>
      <c r="R35" s="335" t="s">
        <v>1158</v>
      </c>
      <c r="S35" s="335" t="s">
        <v>1159</v>
      </c>
      <c r="T35" s="341"/>
      <c r="U35" s="342"/>
      <c r="V35" s="245"/>
      <c r="W35" s="244"/>
      <c r="X35" s="244"/>
      <c r="Y35" s="244"/>
      <c r="Z35" s="215"/>
      <c r="AA35" s="215"/>
      <c r="AB35" s="215"/>
      <c r="AC35" s="215"/>
    </row>
    <row r="36" spans="1:29" s="234" customFormat="1" ht="20.100000000000001" hidden="1" customHeight="1">
      <c r="B36" s="334">
        <v>35</v>
      </c>
      <c r="C36" s="498" t="s">
        <v>1061</v>
      </c>
      <c r="D36" s="498" t="s">
        <v>1778</v>
      </c>
      <c r="E36" s="498" t="s">
        <v>1065</v>
      </c>
      <c r="F36" s="626">
        <v>39191</v>
      </c>
      <c r="G36" s="335" t="s">
        <v>1160</v>
      </c>
      <c r="H36" s="498"/>
      <c r="I36" s="336">
        <v>39699</v>
      </c>
      <c r="J36" s="335" t="s">
        <v>1161</v>
      </c>
      <c r="K36" s="335" t="s">
        <v>1058</v>
      </c>
      <c r="L36" s="335" t="s">
        <v>1064</v>
      </c>
      <c r="M36" s="339" t="s">
        <v>1162</v>
      </c>
      <c r="N36" s="335"/>
      <c r="O36" s="335"/>
      <c r="P36" s="335"/>
      <c r="Q36" s="340">
        <v>46496</v>
      </c>
      <c r="R36" s="335" t="s">
        <v>1163</v>
      </c>
      <c r="S36" s="335" t="s">
        <v>1050</v>
      </c>
      <c r="T36" s="341"/>
      <c r="U36" s="342"/>
      <c r="V36" s="245"/>
      <c r="W36" s="244"/>
      <c r="X36" s="244"/>
      <c r="Y36" s="244"/>
      <c r="Z36" s="215"/>
      <c r="AA36" s="215"/>
      <c r="AB36" s="215"/>
      <c r="AC36" s="215"/>
    </row>
    <row r="37" spans="1:29" ht="20.100000000000001" customHeight="1">
      <c r="B37" s="326">
        <v>36</v>
      </c>
      <c r="C37" s="499" t="s">
        <v>1061</v>
      </c>
      <c r="D37" s="499" t="s">
        <v>1779</v>
      </c>
      <c r="E37" s="499" t="s">
        <v>1065</v>
      </c>
      <c r="F37" s="608">
        <v>39230</v>
      </c>
      <c r="G37" s="324" t="s">
        <v>1164</v>
      </c>
      <c r="H37" s="499" t="s">
        <v>1111</v>
      </c>
      <c r="I37" s="325">
        <v>39630</v>
      </c>
      <c r="J37" s="324" t="s">
        <v>91</v>
      </c>
      <c r="K37" s="324" t="s">
        <v>1058</v>
      </c>
      <c r="L37" s="324" t="s">
        <v>1047</v>
      </c>
      <c r="M37" s="362" t="s">
        <v>1165</v>
      </c>
      <c r="N37" s="324"/>
      <c r="O37" s="324"/>
      <c r="P37" s="324"/>
      <c r="Q37" s="363">
        <v>46535</v>
      </c>
      <c r="R37" s="324" t="s">
        <v>1166</v>
      </c>
      <c r="S37" s="324" t="s">
        <v>1050</v>
      </c>
      <c r="T37" s="364"/>
      <c r="U37" s="365"/>
      <c r="V37" s="233"/>
      <c r="W37" s="250"/>
      <c r="X37" s="250"/>
      <c r="Y37" s="250"/>
      <c r="Z37" s="246"/>
      <c r="AA37" s="246"/>
      <c r="AB37" s="246"/>
      <c r="AC37" s="246"/>
    </row>
    <row r="38" spans="1:29" ht="20.100000000000001" customHeight="1">
      <c r="B38" s="326">
        <v>37</v>
      </c>
      <c r="C38" s="499" t="s">
        <v>1061</v>
      </c>
      <c r="D38" s="499" t="s">
        <v>1779</v>
      </c>
      <c r="E38" s="499" t="s">
        <v>1065</v>
      </c>
      <c r="F38" s="608">
        <v>39230</v>
      </c>
      <c r="G38" s="324" t="s">
        <v>1507</v>
      </c>
      <c r="H38" s="499" t="s">
        <v>1111</v>
      </c>
      <c r="I38" s="325">
        <v>39630</v>
      </c>
      <c r="J38" s="324" t="s">
        <v>93</v>
      </c>
      <c r="K38" s="324" t="s">
        <v>1058</v>
      </c>
      <c r="L38" s="324" t="s">
        <v>1047</v>
      </c>
      <c r="M38" s="362" t="s">
        <v>1167</v>
      </c>
      <c r="N38" s="324"/>
      <c r="O38" s="324"/>
      <c r="P38" s="324"/>
      <c r="Q38" s="363">
        <v>46535</v>
      </c>
      <c r="R38" s="324" t="s">
        <v>1168</v>
      </c>
      <c r="S38" s="324" t="s">
        <v>1050</v>
      </c>
      <c r="T38" s="364"/>
      <c r="U38" s="365"/>
      <c r="V38" s="233"/>
      <c r="W38" s="250"/>
      <c r="X38" s="250"/>
      <c r="Y38" s="250"/>
      <c r="Z38" s="246"/>
      <c r="AA38" s="246"/>
      <c r="AB38" s="246"/>
      <c r="AC38" s="246"/>
    </row>
    <row r="39" spans="1:29" ht="20.100000000000001" hidden="1" customHeight="1">
      <c r="B39" s="466">
        <v>38</v>
      </c>
      <c r="C39" s="500" t="s">
        <v>1061</v>
      </c>
      <c r="D39" s="500" t="s">
        <v>1778</v>
      </c>
      <c r="E39" s="500" t="s">
        <v>1065</v>
      </c>
      <c r="F39" s="627">
        <v>39290</v>
      </c>
      <c r="G39" s="467" t="s">
        <v>1169</v>
      </c>
      <c r="H39" s="500" t="s">
        <v>1736</v>
      </c>
      <c r="I39" s="468">
        <v>39713</v>
      </c>
      <c r="J39" s="467" t="s">
        <v>1170</v>
      </c>
      <c r="K39" s="467" t="s">
        <v>1058</v>
      </c>
      <c r="L39" s="467" t="s">
        <v>1047</v>
      </c>
      <c r="M39" s="471" t="s">
        <v>1171</v>
      </c>
      <c r="N39" s="467"/>
      <c r="O39" s="467"/>
      <c r="P39" s="467"/>
      <c r="Q39" s="472">
        <v>46595</v>
      </c>
      <c r="R39" s="467" t="s">
        <v>559</v>
      </c>
      <c r="S39" s="467" t="s">
        <v>97</v>
      </c>
      <c r="T39" s="486"/>
      <c r="U39" s="474"/>
      <c r="V39" s="233"/>
      <c r="W39" s="250"/>
      <c r="X39" s="250"/>
      <c r="Y39" s="250"/>
      <c r="Z39" s="246" t="s">
        <v>544</v>
      </c>
      <c r="AA39" s="213">
        <v>42635</v>
      </c>
      <c r="AB39" s="246">
        <v>323000</v>
      </c>
      <c r="AC39" s="246"/>
    </row>
    <row r="40" spans="1:29" ht="20.100000000000001" hidden="1" customHeight="1">
      <c r="B40" s="466">
        <v>39</v>
      </c>
      <c r="C40" s="500" t="s">
        <v>1061</v>
      </c>
      <c r="D40" s="500" t="s">
        <v>1778</v>
      </c>
      <c r="E40" s="500" t="s">
        <v>1065</v>
      </c>
      <c r="F40" s="627">
        <v>39290</v>
      </c>
      <c r="G40" s="467" t="s">
        <v>1172</v>
      </c>
      <c r="H40" s="500" t="s">
        <v>1736</v>
      </c>
      <c r="I40" s="468">
        <v>39713</v>
      </c>
      <c r="J40" s="467" t="s">
        <v>1173</v>
      </c>
      <c r="K40" s="467" t="s">
        <v>1058</v>
      </c>
      <c r="L40" s="467" t="s">
        <v>1047</v>
      </c>
      <c r="M40" s="471" t="s">
        <v>1174</v>
      </c>
      <c r="N40" s="467"/>
      <c r="O40" s="467"/>
      <c r="P40" s="467"/>
      <c r="Q40" s="472">
        <v>46595</v>
      </c>
      <c r="R40" s="467" t="s">
        <v>559</v>
      </c>
      <c r="S40" s="467" t="s">
        <v>97</v>
      </c>
      <c r="T40" s="486"/>
      <c r="U40" s="474"/>
      <c r="V40" s="233"/>
      <c r="W40" s="250"/>
      <c r="X40" s="250"/>
      <c r="Y40" s="250"/>
      <c r="Z40" s="246" t="s">
        <v>544</v>
      </c>
      <c r="AA40" s="213">
        <v>42635</v>
      </c>
      <c r="AB40" s="246">
        <v>551000</v>
      </c>
      <c r="AC40" s="246"/>
    </row>
    <row r="41" spans="1:29" s="234" customFormat="1" ht="20.100000000000001" hidden="1" customHeight="1">
      <c r="B41" s="334">
        <v>40</v>
      </c>
      <c r="C41" s="498" t="s">
        <v>1061</v>
      </c>
      <c r="D41" s="498" t="s">
        <v>1781</v>
      </c>
      <c r="E41" s="498" t="s">
        <v>1065</v>
      </c>
      <c r="F41" s="626">
        <v>39342</v>
      </c>
      <c r="G41" s="335" t="s">
        <v>1176</v>
      </c>
      <c r="H41" s="498" t="s">
        <v>1177</v>
      </c>
      <c r="I41" s="336"/>
      <c r="J41" s="335"/>
      <c r="K41" s="335"/>
      <c r="L41" s="335"/>
      <c r="M41" s="339" t="s">
        <v>1178</v>
      </c>
      <c r="N41" s="335"/>
      <c r="O41" s="335"/>
      <c r="P41" s="335"/>
      <c r="Q41" s="340"/>
      <c r="R41" s="335" t="s">
        <v>1179</v>
      </c>
      <c r="S41" s="335" t="s">
        <v>1180</v>
      </c>
      <c r="T41" s="341"/>
      <c r="U41" s="342"/>
      <c r="V41" s="245"/>
      <c r="W41" s="244"/>
      <c r="X41" s="244"/>
      <c r="Y41" s="244"/>
      <c r="Z41" s="215"/>
      <c r="AA41" s="215"/>
      <c r="AB41" s="215"/>
      <c r="AC41" s="215"/>
    </row>
    <row r="42" spans="1:29" s="5" customFormat="1" ht="20.100000000000001" customHeight="1">
      <c r="A42" s="209"/>
      <c r="B42" s="326">
        <v>41</v>
      </c>
      <c r="C42" s="499" t="s">
        <v>1061</v>
      </c>
      <c r="D42" s="499" t="s">
        <v>1779</v>
      </c>
      <c r="E42" s="499" t="s">
        <v>1063</v>
      </c>
      <c r="F42" s="608">
        <v>39373</v>
      </c>
      <c r="G42" s="324" t="s">
        <v>1181</v>
      </c>
      <c r="H42" s="499" t="s">
        <v>1182</v>
      </c>
      <c r="I42" s="325">
        <v>40115</v>
      </c>
      <c r="J42" s="324" t="s">
        <v>95</v>
      </c>
      <c r="K42" s="324" t="s">
        <v>1058</v>
      </c>
      <c r="L42" s="324" t="s">
        <v>1064</v>
      </c>
      <c r="M42" s="362" t="s">
        <v>1183</v>
      </c>
      <c r="N42" s="324"/>
      <c r="O42" s="324"/>
      <c r="P42" s="324"/>
      <c r="Q42" s="363">
        <v>46678</v>
      </c>
      <c r="R42" s="324" t="s">
        <v>560</v>
      </c>
      <c r="S42" s="324" t="s">
        <v>1050</v>
      </c>
      <c r="T42" s="364"/>
      <c r="U42" s="365" t="s">
        <v>1942</v>
      </c>
      <c r="V42" s="233"/>
      <c r="W42" s="250"/>
      <c r="X42" s="250"/>
      <c r="Y42" s="250"/>
      <c r="Z42" s="246" t="s">
        <v>545</v>
      </c>
      <c r="AA42" s="213">
        <v>42658</v>
      </c>
      <c r="AB42" s="246">
        <v>328000</v>
      </c>
      <c r="AC42" s="246"/>
    </row>
    <row r="43" spans="1:29" s="241" customFormat="1" ht="20.100000000000001" hidden="1" customHeight="1">
      <c r="B43" s="334">
        <v>42</v>
      </c>
      <c r="C43" s="498" t="s">
        <v>1061</v>
      </c>
      <c r="D43" s="498" t="s">
        <v>1778</v>
      </c>
      <c r="E43" s="498" t="s">
        <v>1136</v>
      </c>
      <c r="F43" s="626">
        <v>39395</v>
      </c>
      <c r="G43" s="335" t="s">
        <v>1184</v>
      </c>
      <c r="H43" s="498" t="s">
        <v>1107</v>
      </c>
      <c r="I43" s="341"/>
      <c r="J43" s="341"/>
      <c r="K43" s="335"/>
      <c r="L43" s="341"/>
      <c r="M43" s="339" t="s">
        <v>1185</v>
      </c>
      <c r="N43" s="344"/>
      <c r="O43" s="344"/>
      <c r="P43" s="344"/>
      <c r="Q43" s="348"/>
      <c r="R43" s="335" t="s">
        <v>560</v>
      </c>
      <c r="S43" s="335" t="s">
        <v>1050</v>
      </c>
      <c r="T43" s="344"/>
      <c r="U43" s="346"/>
      <c r="V43" s="239"/>
      <c r="W43" s="238"/>
      <c r="X43" s="238"/>
      <c r="Y43" s="238"/>
      <c r="Z43" s="240"/>
      <c r="AA43" s="240"/>
      <c r="AB43" s="240"/>
      <c r="AC43" s="240"/>
    </row>
    <row r="44" spans="1:29" s="241" customFormat="1" ht="20.100000000000001" hidden="1" customHeight="1">
      <c r="A44" s="234"/>
      <c r="B44" s="334">
        <v>43</v>
      </c>
      <c r="C44" s="498" t="s">
        <v>1186</v>
      </c>
      <c r="D44" s="498" t="s">
        <v>1778</v>
      </c>
      <c r="E44" s="498" t="s">
        <v>1065</v>
      </c>
      <c r="F44" s="626">
        <v>39405</v>
      </c>
      <c r="G44" s="335" t="s">
        <v>1187</v>
      </c>
      <c r="H44" s="638" t="s">
        <v>1082</v>
      </c>
      <c r="I44" s="336">
        <v>39594</v>
      </c>
      <c r="J44" s="335" t="s">
        <v>1188</v>
      </c>
      <c r="K44" s="352" t="s">
        <v>1058</v>
      </c>
      <c r="L44" s="335" t="s">
        <v>1064</v>
      </c>
      <c r="M44" s="339" t="s">
        <v>1189</v>
      </c>
      <c r="N44" s="335"/>
      <c r="O44" s="335"/>
      <c r="P44" s="335"/>
      <c r="Q44" s="340">
        <v>45072</v>
      </c>
      <c r="R44" s="335" t="s">
        <v>1190</v>
      </c>
      <c r="S44" s="335" t="s">
        <v>1050</v>
      </c>
      <c r="T44" s="341"/>
      <c r="U44" s="342"/>
      <c r="V44" s="245"/>
      <c r="W44" s="244"/>
      <c r="X44" s="244"/>
      <c r="Y44" s="244"/>
      <c r="Z44" s="215"/>
      <c r="AA44" s="215"/>
      <c r="AB44" s="215"/>
      <c r="AC44" s="215"/>
    </row>
    <row r="45" spans="1:29" s="5" customFormat="1" ht="20.100000000000001" customHeight="1">
      <c r="A45" s="209"/>
      <c r="B45" s="326">
        <v>44</v>
      </c>
      <c r="C45" s="499" t="s">
        <v>1061</v>
      </c>
      <c r="D45" s="499" t="s">
        <v>1779</v>
      </c>
      <c r="E45" s="499" t="s">
        <v>1065</v>
      </c>
      <c r="F45" s="608">
        <v>39469</v>
      </c>
      <c r="G45" s="324" t="s">
        <v>2035</v>
      </c>
      <c r="H45" s="499"/>
      <c r="I45" s="325">
        <v>40290</v>
      </c>
      <c r="J45" s="324" t="s">
        <v>96</v>
      </c>
      <c r="K45" s="324" t="s">
        <v>1058</v>
      </c>
      <c r="L45" s="324" t="s">
        <v>1047</v>
      </c>
      <c r="M45" s="362" t="s">
        <v>1191</v>
      </c>
      <c r="N45" s="324"/>
      <c r="O45" s="324"/>
      <c r="P45" s="324"/>
      <c r="Q45" s="366">
        <v>46774</v>
      </c>
      <c r="R45" s="324" t="s">
        <v>1192</v>
      </c>
      <c r="S45" s="324" t="s">
        <v>1180</v>
      </c>
      <c r="T45" s="364"/>
      <c r="U45" s="365"/>
      <c r="V45" s="233"/>
      <c r="W45" s="250"/>
      <c r="X45" s="250"/>
      <c r="Y45" s="250"/>
      <c r="Z45" s="246"/>
      <c r="AA45" s="246"/>
      <c r="AB45" s="246"/>
      <c r="AC45" s="246"/>
    </row>
    <row r="46" spans="1:29" s="241" customFormat="1" ht="20.100000000000001" hidden="1" customHeight="1">
      <c r="B46" s="334">
        <v>45</v>
      </c>
      <c r="C46" s="498" t="s">
        <v>1061</v>
      </c>
      <c r="D46" s="498" t="s">
        <v>1781</v>
      </c>
      <c r="E46" s="498" t="s">
        <v>1065</v>
      </c>
      <c r="F46" s="626">
        <v>39685</v>
      </c>
      <c r="G46" s="335" t="s">
        <v>1193</v>
      </c>
      <c r="H46" s="498" t="s">
        <v>1177</v>
      </c>
      <c r="I46" s="336"/>
      <c r="J46" s="335"/>
      <c r="K46" s="335"/>
      <c r="L46" s="335"/>
      <c r="M46" s="339" t="s">
        <v>1194</v>
      </c>
      <c r="N46" s="335"/>
      <c r="O46" s="335"/>
      <c r="P46" s="335"/>
      <c r="Q46" s="348"/>
      <c r="R46" s="335" t="s">
        <v>1195</v>
      </c>
      <c r="S46" s="335" t="s">
        <v>1180</v>
      </c>
      <c r="T46" s="341"/>
      <c r="U46" s="342"/>
      <c r="V46" s="245"/>
      <c r="W46" s="244"/>
      <c r="X46" s="244"/>
      <c r="Y46" s="244"/>
      <c r="Z46" s="215"/>
      <c r="AA46" s="215"/>
      <c r="AB46" s="215"/>
      <c r="AC46" s="215"/>
    </row>
    <row r="47" spans="1:29" s="234" customFormat="1" ht="20.100000000000001" hidden="1" customHeight="1">
      <c r="B47" s="334">
        <v>46</v>
      </c>
      <c r="C47" s="498" t="s">
        <v>1061</v>
      </c>
      <c r="D47" s="498" t="s">
        <v>1778</v>
      </c>
      <c r="E47" s="498" t="s">
        <v>1065</v>
      </c>
      <c r="F47" s="626">
        <v>39793</v>
      </c>
      <c r="G47" s="335" t="s">
        <v>1196</v>
      </c>
      <c r="H47" s="498" t="s">
        <v>1082</v>
      </c>
      <c r="I47" s="336">
        <v>40660</v>
      </c>
      <c r="J47" s="335" t="s">
        <v>1197</v>
      </c>
      <c r="K47" s="335" t="s">
        <v>1058</v>
      </c>
      <c r="L47" s="335"/>
      <c r="M47" s="339" t="s">
        <v>1198</v>
      </c>
      <c r="N47" s="335"/>
      <c r="O47" s="335"/>
      <c r="P47" s="335"/>
      <c r="Q47" s="348">
        <v>47098</v>
      </c>
      <c r="R47" s="335" t="s">
        <v>1199</v>
      </c>
      <c r="S47" s="335" t="s">
        <v>1180</v>
      </c>
      <c r="T47" s="341"/>
      <c r="U47" s="342"/>
      <c r="V47" s="245"/>
      <c r="W47" s="244"/>
      <c r="X47" s="244"/>
      <c r="Y47" s="244"/>
      <c r="Z47" s="215"/>
      <c r="AA47" s="215"/>
      <c r="AB47" s="215"/>
      <c r="AC47" s="215"/>
    </row>
    <row r="48" spans="1:29" ht="20.100000000000001" customHeight="1">
      <c r="B48" s="326">
        <v>47</v>
      </c>
      <c r="C48" s="499" t="s">
        <v>1061</v>
      </c>
      <c r="D48" s="499" t="s">
        <v>1779</v>
      </c>
      <c r="E48" s="499" t="s">
        <v>1110</v>
      </c>
      <c r="F48" s="608">
        <v>40284</v>
      </c>
      <c r="G48" s="324" t="s">
        <v>123</v>
      </c>
      <c r="H48" s="499"/>
      <c r="I48" s="325">
        <v>40991</v>
      </c>
      <c r="J48" s="846">
        <v>4956672</v>
      </c>
      <c r="K48" s="324" t="s">
        <v>1058</v>
      </c>
      <c r="L48" s="324" t="s">
        <v>1064</v>
      </c>
      <c r="M48" s="362" t="s">
        <v>65</v>
      </c>
      <c r="N48" s="324"/>
      <c r="O48" s="324"/>
      <c r="P48" s="324"/>
      <c r="Q48" s="363">
        <v>47200</v>
      </c>
      <c r="R48" s="324" t="s">
        <v>560</v>
      </c>
      <c r="S48" s="324" t="s">
        <v>1050</v>
      </c>
      <c r="T48" s="364"/>
      <c r="U48" s="365"/>
      <c r="V48" s="233"/>
      <c r="W48" s="250"/>
      <c r="X48" s="250"/>
      <c r="Y48" s="250"/>
      <c r="Z48" s="246"/>
      <c r="AA48" s="246"/>
      <c r="AB48" s="246"/>
      <c r="AC48" s="246"/>
    </row>
    <row r="49" spans="2:29" s="234" customFormat="1" ht="20.100000000000001" hidden="1" customHeight="1">
      <c r="B49" s="334">
        <v>48</v>
      </c>
      <c r="C49" s="498" t="s">
        <v>1061</v>
      </c>
      <c r="D49" s="498" t="s">
        <v>1778</v>
      </c>
      <c r="E49" s="498" t="s">
        <v>1130</v>
      </c>
      <c r="F49" s="626">
        <v>40284</v>
      </c>
      <c r="G49" s="335" t="s">
        <v>1200</v>
      </c>
      <c r="H49" s="498" t="s">
        <v>1107</v>
      </c>
      <c r="I49" s="341"/>
      <c r="J49" s="341"/>
      <c r="K49" s="335"/>
      <c r="L49" s="341"/>
      <c r="M49" s="339" t="s">
        <v>1201</v>
      </c>
      <c r="N49" s="344"/>
      <c r="O49" s="344"/>
      <c r="P49" s="344"/>
      <c r="Q49" s="348"/>
      <c r="R49" s="337" t="s">
        <v>1202</v>
      </c>
      <c r="S49" s="335" t="s">
        <v>1050</v>
      </c>
      <c r="T49" s="344"/>
      <c r="U49" s="346"/>
      <c r="V49" s="239"/>
      <c r="W49" s="238"/>
      <c r="X49" s="238"/>
      <c r="Y49" s="238"/>
      <c r="Z49" s="240"/>
      <c r="AA49" s="240"/>
      <c r="AB49" s="240"/>
      <c r="AC49" s="240"/>
    </row>
    <row r="50" spans="2:29" s="234" customFormat="1" ht="20.100000000000001" hidden="1" customHeight="1">
      <c r="B50" s="334">
        <v>49</v>
      </c>
      <c r="C50" s="498" t="s">
        <v>1061</v>
      </c>
      <c r="D50" s="498" t="s">
        <v>1781</v>
      </c>
      <c r="E50" s="498" t="s">
        <v>1065</v>
      </c>
      <c r="F50" s="626">
        <v>40379</v>
      </c>
      <c r="G50" s="335" t="s">
        <v>1203</v>
      </c>
      <c r="H50" s="498" t="s">
        <v>1177</v>
      </c>
      <c r="I50" s="336"/>
      <c r="J50" s="335"/>
      <c r="K50" s="335"/>
      <c r="L50" s="335"/>
      <c r="M50" s="339" t="s">
        <v>1204</v>
      </c>
      <c r="N50" s="335"/>
      <c r="O50" s="335"/>
      <c r="P50" s="335"/>
      <c r="Q50" s="340"/>
      <c r="R50" s="335" t="s">
        <v>1179</v>
      </c>
      <c r="S50" s="335" t="s">
        <v>1180</v>
      </c>
      <c r="T50" s="341"/>
      <c r="U50" s="342"/>
      <c r="V50" s="245"/>
      <c r="W50" s="244"/>
      <c r="X50" s="244"/>
      <c r="Y50" s="244"/>
      <c r="Z50" s="215"/>
      <c r="AA50" s="215"/>
      <c r="AB50" s="215"/>
      <c r="AC50" s="215"/>
    </row>
    <row r="51" spans="2:29" ht="20.100000000000001" customHeight="1">
      <c r="B51" s="326">
        <v>50</v>
      </c>
      <c r="C51" s="499" t="s">
        <v>1061</v>
      </c>
      <c r="D51" s="499" t="s">
        <v>1779</v>
      </c>
      <c r="E51" s="499" t="s">
        <v>1065</v>
      </c>
      <c r="F51" s="608">
        <v>40396</v>
      </c>
      <c r="G51" s="324" t="s">
        <v>1205</v>
      </c>
      <c r="H51" s="499" t="s">
        <v>1206</v>
      </c>
      <c r="I51" s="325">
        <v>41220</v>
      </c>
      <c r="J51" s="324" t="s">
        <v>184</v>
      </c>
      <c r="K51" s="324" t="s">
        <v>1058</v>
      </c>
      <c r="L51" s="324" t="s">
        <v>1047</v>
      </c>
      <c r="M51" s="362" t="s">
        <v>1207</v>
      </c>
      <c r="N51" s="324"/>
      <c r="O51" s="324"/>
      <c r="P51" s="324"/>
      <c r="Q51" s="363">
        <v>47701</v>
      </c>
      <c r="R51" s="368" t="s">
        <v>1208</v>
      </c>
      <c r="S51" s="324" t="s">
        <v>1180</v>
      </c>
      <c r="T51" s="364"/>
      <c r="U51" s="365"/>
      <c r="V51" s="233"/>
      <c r="W51" s="250"/>
      <c r="X51" s="250"/>
      <c r="Y51" s="250"/>
      <c r="Z51" s="246"/>
      <c r="AA51" s="246"/>
      <c r="AB51" s="246"/>
      <c r="AC51" s="246"/>
    </row>
    <row r="52" spans="2:29" s="234" customFormat="1" ht="20.100000000000001" hidden="1" customHeight="1">
      <c r="B52" s="334">
        <v>51</v>
      </c>
      <c r="C52" s="498" t="s">
        <v>1061</v>
      </c>
      <c r="D52" s="498" t="s">
        <v>1778</v>
      </c>
      <c r="E52" s="498" t="s">
        <v>1065</v>
      </c>
      <c r="F52" s="626">
        <v>40396</v>
      </c>
      <c r="G52" s="335" t="s">
        <v>1209</v>
      </c>
      <c r="H52" s="498" t="s">
        <v>1082</v>
      </c>
      <c r="I52" s="336">
        <v>41369</v>
      </c>
      <c r="J52" s="335" t="s">
        <v>213</v>
      </c>
      <c r="K52" s="335" t="s">
        <v>1058</v>
      </c>
      <c r="L52" s="335"/>
      <c r="M52" s="339" t="s">
        <v>214</v>
      </c>
      <c r="N52" s="335"/>
      <c r="O52" s="335"/>
      <c r="P52" s="335"/>
      <c r="Q52" s="340">
        <v>47701</v>
      </c>
      <c r="R52" s="335" t="s">
        <v>215</v>
      </c>
      <c r="S52" s="335" t="s">
        <v>97</v>
      </c>
      <c r="T52" s="341"/>
      <c r="U52" s="342"/>
      <c r="V52" s="245"/>
      <c r="W52" s="244"/>
      <c r="X52" s="244"/>
      <c r="Y52" s="244"/>
      <c r="Z52" s="215"/>
      <c r="AA52" s="215"/>
      <c r="AB52" s="215"/>
      <c r="AC52" s="215"/>
    </row>
    <row r="53" spans="2:29" s="234" customFormat="1" ht="20.100000000000001" hidden="1" customHeight="1">
      <c r="B53" s="334">
        <v>52</v>
      </c>
      <c r="C53" s="498" t="s">
        <v>1061</v>
      </c>
      <c r="D53" s="498" t="s">
        <v>1781</v>
      </c>
      <c r="E53" s="498" t="s">
        <v>1065</v>
      </c>
      <c r="F53" s="626">
        <v>40402</v>
      </c>
      <c r="G53" s="335" t="s">
        <v>1210</v>
      </c>
      <c r="H53" s="498" t="s">
        <v>1177</v>
      </c>
      <c r="I53" s="336"/>
      <c r="J53" s="335"/>
      <c r="K53" s="335"/>
      <c r="L53" s="335"/>
      <c r="M53" s="339" t="s">
        <v>1211</v>
      </c>
      <c r="N53" s="335"/>
      <c r="O53" s="335"/>
      <c r="P53" s="335"/>
      <c r="Q53" s="340"/>
      <c r="R53" s="335" t="s">
        <v>1212</v>
      </c>
      <c r="S53" s="335" t="s">
        <v>1180</v>
      </c>
      <c r="T53" s="341"/>
      <c r="U53" s="342"/>
      <c r="V53" s="245"/>
      <c r="W53" s="244"/>
      <c r="X53" s="244"/>
      <c r="Y53" s="244"/>
      <c r="Z53" s="215"/>
      <c r="AA53" s="215"/>
      <c r="AB53" s="215"/>
      <c r="AC53" s="215"/>
    </row>
    <row r="54" spans="2:29" s="234" customFormat="1" ht="20.100000000000001" hidden="1" customHeight="1">
      <c r="B54" s="334">
        <v>53</v>
      </c>
      <c r="C54" s="498" t="s">
        <v>1061</v>
      </c>
      <c r="D54" s="498" t="s">
        <v>1781</v>
      </c>
      <c r="E54" s="498" t="s">
        <v>1065</v>
      </c>
      <c r="F54" s="626">
        <v>40450</v>
      </c>
      <c r="G54" s="335" t="s">
        <v>1213</v>
      </c>
      <c r="H54" s="498" t="s">
        <v>1177</v>
      </c>
      <c r="I54" s="336"/>
      <c r="J54" s="335"/>
      <c r="K54" s="335"/>
      <c r="L54" s="335"/>
      <c r="M54" s="339" t="s">
        <v>1214</v>
      </c>
      <c r="N54" s="335"/>
      <c r="O54" s="335"/>
      <c r="P54" s="335"/>
      <c r="Q54" s="340"/>
      <c r="R54" s="335" t="s">
        <v>1215</v>
      </c>
      <c r="S54" s="335" t="s">
        <v>1180</v>
      </c>
      <c r="T54" s="341"/>
      <c r="U54" s="342"/>
      <c r="V54" s="245"/>
      <c r="W54" s="244"/>
      <c r="X54" s="244"/>
      <c r="Y54" s="244"/>
      <c r="Z54" s="215"/>
      <c r="AA54" s="215"/>
      <c r="AB54" s="215"/>
      <c r="AC54" s="215"/>
    </row>
    <row r="55" spans="2:29" s="234" customFormat="1" ht="20.100000000000001" hidden="1" customHeight="1">
      <c r="B55" s="334">
        <v>54</v>
      </c>
      <c r="C55" s="498" t="s">
        <v>1061</v>
      </c>
      <c r="D55" s="498" t="s">
        <v>1781</v>
      </c>
      <c r="E55" s="498" t="s">
        <v>1065</v>
      </c>
      <c r="F55" s="626">
        <v>40592</v>
      </c>
      <c r="G55" s="335" t="s">
        <v>1216</v>
      </c>
      <c r="H55" s="498" t="s">
        <v>1177</v>
      </c>
      <c r="I55" s="336"/>
      <c r="J55" s="335"/>
      <c r="K55" s="335"/>
      <c r="L55" s="335"/>
      <c r="M55" s="339" t="s">
        <v>1217</v>
      </c>
      <c r="N55" s="335"/>
      <c r="O55" s="335"/>
      <c r="P55" s="335"/>
      <c r="Q55" s="340"/>
      <c r="R55" s="335" t="s">
        <v>1215</v>
      </c>
      <c r="S55" s="335" t="s">
        <v>1180</v>
      </c>
      <c r="T55" s="341"/>
      <c r="U55" s="342"/>
      <c r="V55" s="245"/>
      <c r="W55" s="244"/>
      <c r="X55" s="244"/>
      <c r="Y55" s="244"/>
      <c r="Z55" s="215"/>
      <c r="AA55" s="215"/>
      <c r="AB55" s="215"/>
      <c r="AC55" s="215"/>
    </row>
    <row r="56" spans="2:29" ht="20.100000000000001" customHeight="1">
      <c r="B56" s="326">
        <v>55</v>
      </c>
      <c r="C56" s="499" t="s">
        <v>1061</v>
      </c>
      <c r="D56" s="499" t="s">
        <v>1779</v>
      </c>
      <c r="E56" s="499" t="s">
        <v>1065</v>
      </c>
      <c r="F56" s="608">
        <v>40751</v>
      </c>
      <c r="G56" s="324" t="s">
        <v>224</v>
      </c>
      <c r="H56" s="499"/>
      <c r="I56" s="325">
        <v>41544</v>
      </c>
      <c r="J56" s="324" t="s">
        <v>2245</v>
      </c>
      <c r="K56" s="324" t="s">
        <v>1058</v>
      </c>
      <c r="L56" s="324" t="s">
        <v>1064</v>
      </c>
      <c r="M56" s="362" t="s">
        <v>226</v>
      </c>
      <c r="N56" s="324"/>
      <c r="O56" s="324"/>
      <c r="P56" s="324"/>
      <c r="Q56" s="366">
        <v>48056</v>
      </c>
      <c r="R56" s="324" t="s">
        <v>227</v>
      </c>
      <c r="S56" s="324" t="s">
        <v>1180</v>
      </c>
      <c r="T56" s="364"/>
      <c r="U56" s="369"/>
      <c r="V56" s="233"/>
      <c r="W56" s="250"/>
      <c r="X56" s="250"/>
      <c r="Y56" s="250"/>
      <c r="Z56" s="246" t="s">
        <v>546</v>
      </c>
      <c r="AA56" s="213">
        <v>42635</v>
      </c>
      <c r="AB56" s="246">
        <v>122600</v>
      </c>
      <c r="AC56" s="246"/>
    </row>
    <row r="57" spans="2:29" s="234" customFormat="1" ht="20.100000000000001" hidden="1" customHeight="1">
      <c r="B57" s="334">
        <v>56</v>
      </c>
      <c r="C57" s="498" t="s">
        <v>1061</v>
      </c>
      <c r="D57" s="498" t="s">
        <v>1778</v>
      </c>
      <c r="E57" s="498" t="s">
        <v>1065</v>
      </c>
      <c r="F57" s="626">
        <v>40886</v>
      </c>
      <c r="G57" s="335" t="s">
        <v>1218</v>
      </c>
      <c r="H57" s="639" t="s">
        <v>1219</v>
      </c>
      <c r="I57" s="336">
        <v>41278</v>
      </c>
      <c r="J57" s="335" t="s">
        <v>1220</v>
      </c>
      <c r="K57" s="335" t="s">
        <v>1058</v>
      </c>
      <c r="L57" s="335"/>
      <c r="M57" s="339" t="s">
        <v>1221</v>
      </c>
      <c r="N57" s="341"/>
      <c r="O57" s="341"/>
      <c r="P57" s="341"/>
      <c r="Q57" s="348">
        <v>48191</v>
      </c>
      <c r="R57" s="335" t="s">
        <v>1222</v>
      </c>
      <c r="S57" s="335" t="s">
        <v>1180</v>
      </c>
      <c r="T57" s="341"/>
      <c r="U57" s="350"/>
      <c r="V57" s="245"/>
      <c r="W57" s="244"/>
      <c r="X57" s="244"/>
      <c r="Y57" s="244"/>
      <c r="Z57" s="215"/>
      <c r="AA57" s="215"/>
      <c r="AB57" s="215"/>
      <c r="AC57" s="215"/>
    </row>
    <row r="58" spans="2:29" ht="20.100000000000001" hidden="1" customHeight="1">
      <c r="B58" s="466">
        <v>57</v>
      </c>
      <c r="C58" s="500" t="s">
        <v>1061</v>
      </c>
      <c r="D58" s="500" t="s">
        <v>1778</v>
      </c>
      <c r="E58" s="500" t="s">
        <v>1065</v>
      </c>
      <c r="F58" s="627">
        <v>40892</v>
      </c>
      <c r="G58" s="467" t="s">
        <v>1223</v>
      </c>
      <c r="H58" s="500" t="s">
        <v>1752</v>
      </c>
      <c r="I58" s="468">
        <v>41571</v>
      </c>
      <c r="J58" s="467" t="s">
        <v>1224</v>
      </c>
      <c r="K58" s="467" t="s">
        <v>1058</v>
      </c>
      <c r="L58" s="467" t="s">
        <v>1047</v>
      </c>
      <c r="M58" s="471" t="s">
        <v>1225</v>
      </c>
      <c r="N58" s="467"/>
      <c r="O58" s="467"/>
      <c r="P58" s="467"/>
      <c r="Q58" s="489">
        <v>48197</v>
      </c>
      <c r="R58" s="467" t="s">
        <v>1226</v>
      </c>
      <c r="S58" s="467" t="s">
        <v>1050</v>
      </c>
      <c r="T58" s="486"/>
      <c r="U58" s="474"/>
      <c r="V58" s="233"/>
      <c r="W58" s="250"/>
      <c r="X58" s="250"/>
      <c r="Y58" s="250"/>
      <c r="Z58" s="246" t="s">
        <v>546</v>
      </c>
      <c r="AA58" s="213">
        <v>42658</v>
      </c>
      <c r="AB58" s="246">
        <v>166600</v>
      </c>
      <c r="AC58" s="246"/>
    </row>
    <row r="59" spans="2:29" ht="20.100000000000001" customHeight="1">
      <c r="B59" s="326">
        <v>61</v>
      </c>
      <c r="C59" s="499" t="s">
        <v>1061</v>
      </c>
      <c r="D59" s="499" t="s">
        <v>1779</v>
      </c>
      <c r="E59" s="499" t="s">
        <v>1065</v>
      </c>
      <c r="F59" s="608">
        <v>40956</v>
      </c>
      <c r="G59" s="324" t="s">
        <v>1227</v>
      </c>
      <c r="H59" s="499"/>
      <c r="I59" s="325">
        <v>41543</v>
      </c>
      <c r="J59" s="324" t="s">
        <v>211</v>
      </c>
      <c r="K59" s="324" t="s">
        <v>1058</v>
      </c>
      <c r="L59" s="324" t="s">
        <v>1047</v>
      </c>
      <c r="M59" s="362" t="s">
        <v>1228</v>
      </c>
      <c r="N59" s="324"/>
      <c r="O59" s="324"/>
      <c r="P59" s="324"/>
      <c r="Q59" s="363">
        <v>48261</v>
      </c>
      <c r="R59" s="370" t="s">
        <v>1229</v>
      </c>
      <c r="S59" s="324" t="s">
        <v>1050</v>
      </c>
      <c r="T59" s="364"/>
      <c r="U59" s="365"/>
      <c r="V59" s="233"/>
      <c r="W59" s="250"/>
      <c r="X59" s="250"/>
      <c r="Y59" s="250"/>
      <c r="Z59" s="246"/>
      <c r="AA59" s="246"/>
      <c r="AB59" s="246"/>
      <c r="AC59" s="246"/>
    </row>
    <row r="60" spans="2:29" ht="20.100000000000001" customHeight="1">
      <c r="B60" s="326">
        <v>62</v>
      </c>
      <c r="C60" s="499" t="s">
        <v>1061</v>
      </c>
      <c r="D60" s="499" t="s">
        <v>1779</v>
      </c>
      <c r="E60" s="499" t="s">
        <v>1065</v>
      </c>
      <c r="F60" s="608">
        <v>40984</v>
      </c>
      <c r="G60" s="324" t="s">
        <v>1500</v>
      </c>
      <c r="H60" s="499" t="s">
        <v>1230</v>
      </c>
      <c r="I60" s="325">
        <v>41793</v>
      </c>
      <c r="J60" s="324" t="s">
        <v>1231</v>
      </c>
      <c r="K60" s="324" t="s">
        <v>1058</v>
      </c>
      <c r="L60" s="324" t="s">
        <v>1047</v>
      </c>
      <c r="M60" s="362" t="s">
        <v>1232</v>
      </c>
      <c r="N60" s="324"/>
      <c r="O60" s="324"/>
      <c r="P60" s="324"/>
      <c r="Q60" s="363"/>
      <c r="R60" s="368" t="s">
        <v>1499</v>
      </c>
      <c r="S60" s="324" t="s">
        <v>1180</v>
      </c>
      <c r="T60" s="364"/>
      <c r="U60" s="365"/>
      <c r="V60" s="233"/>
      <c r="W60" s="250"/>
      <c r="X60" s="250"/>
      <c r="Y60" s="250"/>
      <c r="Z60" s="246"/>
      <c r="AA60" s="246"/>
      <c r="AB60" s="246"/>
      <c r="AC60" s="246"/>
    </row>
    <row r="61" spans="2:29" s="234" customFormat="1" ht="20.100000000000001" hidden="1" customHeight="1">
      <c r="B61" s="334">
        <v>63</v>
      </c>
      <c r="C61" s="498" t="s">
        <v>1061</v>
      </c>
      <c r="D61" s="498" t="s">
        <v>1781</v>
      </c>
      <c r="E61" s="498" t="s">
        <v>1065</v>
      </c>
      <c r="F61" s="626">
        <v>40995</v>
      </c>
      <c r="G61" s="335" t="s">
        <v>1233</v>
      </c>
      <c r="H61" s="498" t="s">
        <v>1177</v>
      </c>
      <c r="I61" s="336"/>
      <c r="J61" s="335"/>
      <c r="K61" s="335"/>
      <c r="L61" s="335"/>
      <c r="M61" s="339" t="s">
        <v>1234</v>
      </c>
      <c r="N61" s="335"/>
      <c r="O61" s="335"/>
      <c r="P61" s="335"/>
      <c r="Q61" s="340"/>
      <c r="R61" s="337" t="s">
        <v>1222</v>
      </c>
      <c r="S61" s="335" t="s">
        <v>1180</v>
      </c>
      <c r="T61" s="341"/>
      <c r="U61" s="342" t="s">
        <v>1219</v>
      </c>
      <c r="V61" s="245"/>
      <c r="W61" s="244"/>
      <c r="X61" s="244"/>
      <c r="Y61" s="244"/>
      <c r="Z61" s="215"/>
      <c r="AA61" s="215"/>
      <c r="AB61" s="215"/>
      <c r="AC61" s="215"/>
    </row>
    <row r="62" spans="2:29" s="234" customFormat="1" ht="20.100000000000001" hidden="1" customHeight="1">
      <c r="B62" s="334">
        <v>64</v>
      </c>
      <c r="C62" s="498" t="s">
        <v>1061</v>
      </c>
      <c r="D62" s="498" t="s">
        <v>1778</v>
      </c>
      <c r="E62" s="498" t="s">
        <v>1065</v>
      </c>
      <c r="F62" s="626">
        <v>40996</v>
      </c>
      <c r="G62" s="335" t="s">
        <v>1235</v>
      </c>
      <c r="H62" s="498" t="s">
        <v>1219</v>
      </c>
      <c r="I62" s="336">
        <v>41708</v>
      </c>
      <c r="J62" s="335" t="s">
        <v>1236</v>
      </c>
      <c r="K62" s="335" t="s">
        <v>1058</v>
      </c>
      <c r="L62" s="335"/>
      <c r="M62" s="339" t="s">
        <v>1237</v>
      </c>
      <c r="N62" s="341"/>
      <c r="O62" s="341"/>
      <c r="P62" s="341"/>
      <c r="Q62" s="340"/>
      <c r="R62" s="335" t="s">
        <v>1222</v>
      </c>
      <c r="S62" s="335" t="s">
        <v>1180</v>
      </c>
      <c r="T62" s="341"/>
      <c r="U62" s="350"/>
      <c r="V62" s="245"/>
      <c r="W62" s="244"/>
      <c r="X62" s="244"/>
      <c r="Y62" s="244"/>
      <c r="Z62" s="215"/>
      <c r="AA62" s="215"/>
      <c r="AB62" s="215"/>
      <c r="AC62" s="215"/>
    </row>
    <row r="63" spans="2:29" s="234" customFormat="1" ht="20.100000000000001" hidden="1" customHeight="1">
      <c r="B63" s="334">
        <v>65</v>
      </c>
      <c r="C63" s="498" t="s">
        <v>1061</v>
      </c>
      <c r="D63" s="498" t="s">
        <v>1778</v>
      </c>
      <c r="E63" s="498" t="s">
        <v>1065</v>
      </c>
      <c r="F63" s="626">
        <v>40998</v>
      </c>
      <c r="G63" s="335" t="s">
        <v>218</v>
      </c>
      <c r="H63" s="498" t="s">
        <v>1219</v>
      </c>
      <c r="I63" s="336">
        <v>41526</v>
      </c>
      <c r="J63" s="335" t="s">
        <v>219</v>
      </c>
      <c r="K63" s="335" t="s">
        <v>1058</v>
      </c>
      <c r="L63" s="335"/>
      <c r="M63" s="339" t="s">
        <v>220</v>
      </c>
      <c r="N63" s="341"/>
      <c r="O63" s="341"/>
      <c r="P63" s="341"/>
      <c r="Q63" s="340"/>
      <c r="R63" s="335" t="s">
        <v>221</v>
      </c>
      <c r="S63" s="335" t="s">
        <v>97</v>
      </c>
      <c r="T63" s="341"/>
      <c r="U63" s="350"/>
      <c r="V63" s="245"/>
      <c r="W63" s="244"/>
      <c r="X63" s="244"/>
      <c r="Y63" s="244"/>
      <c r="Z63" s="215"/>
      <c r="AA63" s="215"/>
      <c r="AB63" s="215"/>
      <c r="AC63" s="215"/>
    </row>
    <row r="64" spans="2:29" ht="20.100000000000001" customHeight="1">
      <c r="B64" s="326">
        <v>66</v>
      </c>
      <c r="C64" s="499" t="s">
        <v>1061</v>
      </c>
      <c r="D64" s="499" t="s">
        <v>1779</v>
      </c>
      <c r="E64" s="499" t="s">
        <v>1065</v>
      </c>
      <c r="F64" s="608">
        <v>41022</v>
      </c>
      <c r="G64" s="324" t="s">
        <v>2032</v>
      </c>
      <c r="H64" s="499"/>
      <c r="I64" s="325">
        <v>41744</v>
      </c>
      <c r="J64" s="324" t="s">
        <v>312</v>
      </c>
      <c r="K64" s="324" t="s">
        <v>1058</v>
      </c>
      <c r="L64" s="324" t="s">
        <v>1047</v>
      </c>
      <c r="M64" s="362" t="s">
        <v>1238</v>
      </c>
      <c r="N64" s="371"/>
      <c r="O64" s="371"/>
      <c r="P64" s="371"/>
      <c r="Q64" s="363">
        <v>48327</v>
      </c>
      <c r="R64" s="324" t="s">
        <v>1239</v>
      </c>
      <c r="S64" s="324" t="s">
        <v>1050</v>
      </c>
      <c r="T64" s="364"/>
      <c r="U64" s="365"/>
      <c r="V64" s="233"/>
      <c r="W64" s="250"/>
      <c r="X64" s="250"/>
      <c r="Y64" s="250"/>
      <c r="Z64" s="246"/>
      <c r="AA64" s="246"/>
      <c r="AB64" s="246"/>
      <c r="AC64" s="246"/>
    </row>
    <row r="65" spans="2:29" s="234" customFormat="1" ht="20.100000000000001" hidden="1" customHeight="1">
      <c r="B65" s="334">
        <v>67</v>
      </c>
      <c r="C65" s="498" t="s">
        <v>1061</v>
      </c>
      <c r="D65" s="498" t="s">
        <v>1778</v>
      </c>
      <c r="E65" s="498" t="s">
        <v>1065</v>
      </c>
      <c r="F65" s="626">
        <v>41096</v>
      </c>
      <c r="G65" s="335" t="s">
        <v>1240</v>
      </c>
      <c r="H65" s="498" t="s">
        <v>1082</v>
      </c>
      <c r="I65" s="336">
        <v>41782</v>
      </c>
      <c r="J65" s="335" t="s">
        <v>1241</v>
      </c>
      <c r="K65" s="335" t="s">
        <v>1058</v>
      </c>
      <c r="L65" s="335" t="s">
        <v>1064</v>
      </c>
      <c r="M65" s="339" t="s">
        <v>1242</v>
      </c>
      <c r="N65" s="335"/>
      <c r="O65" s="335"/>
      <c r="P65" s="335"/>
      <c r="Q65" s="340">
        <v>48401</v>
      </c>
      <c r="R65" s="335" t="s">
        <v>1243</v>
      </c>
      <c r="S65" s="335" t="s">
        <v>1050</v>
      </c>
      <c r="T65" s="341"/>
      <c r="U65" s="342"/>
      <c r="V65" s="245"/>
      <c r="W65" s="244"/>
      <c r="X65" s="244"/>
      <c r="Y65" s="244"/>
      <c r="Z65" s="215"/>
      <c r="AA65" s="215"/>
      <c r="AB65" s="215"/>
      <c r="AC65" s="215"/>
    </row>
    <row r="66" spans="2:29" s="234" customFormat="1" ht="20.100000000000001" hidden="1" customHeight="1">
      <c r="B66" s="334">
        <v>68</v>
      </c>
      <c r="C66" s="498" t="s">
        <v>1061</v>
      </c>
      <c r="D66" s="498" t="s">
        <v>1781</v>
      </c>
      <c r="E66" s="498" t="s">
        <v>1065</v>
      </c>
      <c r="F66" s="626">
        <v>41108</v>
      </c>
      <c r="G66" s="335" t="s">
        <v>1244</v>
      </c>
      <c r="H66" s="498" t="s">
        <v>1177</v>
      </c>
      <c r="I66" s="336"/>
      <c r="J66" s="335"/>
      <c r="K66" s="335"/>
      <c r="L66" s="335"/>
      <c r="M66" s="339" t="s">
        <v>1245</v>
      </c>
      <c r="N66" s="335"/>
      <c r="O66" s="335"/>
      <c r="P66" s="335"/>
      <c r="Q66" s="340"/>
      <c r="R66" s="335" t="s">
        <v>1246</v>
      </c>
      <c r="S66" s="335" t="s">
        <v>1180</v>
      </c>
      <c r="T66" s="341"/>
      <c r="U66" s="342"/>
      <c r="V66" s="245"/>
      <c r="W66" s="244"/>
      <c r="X66" s="244"/>
      <c r="Y66" s="244"/>
      <c r="Z66" s="215"/>
      <c r="AA66" s="215"/>
      <c r="AB66" s="215"/>
      <c r="AC66" s="215"/>
    </row>
    <row r="67" spans="2:29" s="234" customFormat="1" ht="20.100000000000001" hidden="1" customHeight="1">
      <c r="B67" s="334">
        <v>69</v>
      </c>
      <c r="C67" s="498" t="s">
        <v>1061</v>
      </c>
      <c r="D67" s="498" t="s">
        <v>1778</v>
      </c>
      <c r="E67" s="498" t="s">
        <v>1065</v>
      </c>
      <c r="F67" s="626">
        <v>41145</v>
      </c>
      <c r="G67" s="335" t="s">
        <v>1247</v>
      </c>
      <c r="H67" s="498" t="s">
        <v>1082</v>
      </c>
      <c r="I67" s="336">
        <v>41782</v>
      </c>
      <c r="J67" s="335" t="s">
        <v>1248</v>
      </c>
      <c r="K67" s="335" t="s">
        <v>1058</v>
      </c>
      <c r="L67" s="335" t="s">
        <v>1064</v>
      </c>
      <c r="M67" s="339" t="s">
        <v>1249</v>
      </c>
      <c r="N67" s="349"/>
      <c r="O67" s="349"/>
      <c r="P67" s="349"/>
      <c r="Q67" s="340">
        <v>48450</v>
      </c>
      <c r="R67" s="335" t="s">
        <v>1250</v>
      </c>
      <c r="S67" s="335" t="s">
        <v>1050</v>
      </c>
      <c r="T67" s="341"/>
      <c r="U67" s="342"/>
      <c r="V67" s="245"/>
      <c r="W67" s="244"/>
      <c r="X67" s="244"/>
      <c r="Y67" s="244"/>
      <c r="Z67" s="215"/>
      <c r="AA67" s="215"/>
      <c r="AB67" s="215"/>
      <c r="AC67" s="215"/>
    </row>
    <row r="68" spans="2:29" ht="20.100000000000001" customHeight="1">
      <c r="B68" s="326">
        <v>72</v>
      </c>
      <c r="C68" s="499" t="s">
        <v>1061</v>
      </c>
      <c r="D68" s="499" t="s">
        <v>1779</v>
      </c>
      <c r="E68" s="499" t="s">
        <v>1065</v>
      </c>
      <c r="F68" s="608">
        <v>41198</v>
      </c>
      <c r="G68" s="324" t="s">
        <v>1550</v>
      </c>
      <c r="H68" s="499" t="s">
        <v>1111</v>
      </c>
      <c r="I68" s="325">
        <v>41873</v>
      </c>
      <c r="J68" s="324" t="s">
        <v>310</v>
      </c>
      <c r="K68" s="324" t="s">
        <v>1058</v>
      </c>
      <c r="L68" s="324" t="s">
        <v>1047</v>
      </c>
      <c r="M68" s="362" t="s">
        <v>1251</v>
      </c>
      <c r="N68" s="371"/>
      <c r="O68" s="371"/>
      <c r="P68" s="371"/>
      <c r="Q68" s="363"/>
      <c r="R68" s="368" t="s">
        <v>1252</v>
      </c>
      <c r="S68" s="324" t="s">
        <v>1180</v>
      </c>
      <c r="T68" s="364"/>
      <c r="U68" s="365"/>
      <c r="V68" s="233"/>
      <c r="W68" s="250"/>
      <c r="X68" s="250"/>
      <c r="Y68" s="250"/>
      <c r="Z68" s="246"/>
      <c r="AA68" s="246"/>
      <c r="AB68" s="246"/>
      <c r="AC68" s="246"/>
    </row>
    <row r="69" spans="2:29" s="234" customFormat="1" ht="20.100000000000001" hidden="1" customHeight="1">
      <c r="B69" s="334">
        <v>73</v>
      </c>
      <c r="C69" s="498" t="s">
        <v>1061</v>
      </c>
      <c r="D69" s="498" t="s">
        <v>1778</v>
      </c>
      <c r="E69" s="498" t="s">
        <v>1065</v>
      </c>
      <c r="F69" s="626">
        <v>41198</v>
      </c>
      <c r="G69" s="335" t="s">
        <v>1253</v>
      </c>
      <c r="H69" s="498" t="s">
        <v>1219</v>
      </c>
      <c r="I69" s="336">
        <v>41976</v>
      </c>
      <c r="J69" s="335" t="s">
        <v>1254</v>
      </c>
      <c r="K69" s="335" t="s">
        <v>1058</v>
      </c>
      <c r="L69" s="335"/>
      <c r="M69" s="339" t="s">
        <v>1255</v>
      </c>
      <c r="N69" s="349"/>
      <c r="O69" s="349"/>
      <c r="P69" s="349"/>
      <c r="Q69" s="340"/>
      <c r="R69" s="335" t="s">
        <v>1256</v>
      </c>
      <c r="S69" s="335" t="s">
        <v>1180</v>
      </c>
      <c r="T69" s="341"/>
      <c r="U69" s="342"/>
      <c r="V69" s="245"/>
      <c r="W69" s="244"/>
      <c r="X69" s="244"/>
      <c r="Y69" s="244"/>
      <c r="Z69" s="215"/>
      <c r="AA69" s="215"/>
      <c r="AB69" s="215"/>
      <c r="AC69" s="215"/>
    </row>
    <row r="70" spans="2:29" s="234" customFormat="1" ht="20.100000000000001" hidden="1" customHeight="1">
      <c r="B70" s="334">
        <v>74</v>
      </c>
      <c r="C70" s="498" t="s">
        <v>1061</v>
      </c>
      <c r="D70" s="498" t="s">
        <v>1175</v>
      </c>
      <c r="E70" s="498" t="s">
        <v>1130</v>
      </c>
      <c r="F70" s="626">
        <v>41211</v>
      </c>
      <c r="G70" s="335" t="s">
        <v>1257</v>
      </c>
      <c r="H70" s="498" t="s">
        <v>1177</v>
      </c>
      <c r="I70" s="336"/>
      <c r="J70" s="335"/>
      <c r="K70" s="335"/>
      <c r="L70" s="335"/>
      <c r="M70" s="339" t="s">
        <v>1232</v>
      </c>
      <c r="N70" s="335"/>
      <c r="O70" s="335"/>
      <c r="P70" s="335"/>
      <c r="Q70" s="340"/>
      <c r="R70" s="337" t="s">
        <v>1258</v>
      </c>
      <c r="S70" s="335" t="s">
        <v>1180</v>
      </c>
      <c r="T70" s="341"/>
      <c r="U70" s="342"/>
      <c r="V70" s="245"/>
      <c r="W70" s="244"/>
      <c r="X70" s="244"/>
      <c r="Y70" s="244"/>
      <c r="Z70" s="215"/>
      <c r="AA70" s="215"/>
      <c r="AB70" s="215"/>
      <c r="AC70" s="215"/>
    </row>
    <row r="71" spans="2:29" s="234" customFormat="1" ht="20.100000000000001" hidden="1" customHeight="1">
      <c r="B71" s="334">
        <v>75</v>
      </c>
      <c r="C71" s="498" t="s">
        <v>1061</v>
      </c>
      <c r="D71" s="498" t="s">
        <v>1175</v>
      </c>
      <c r="E71" s="498" t="s">
        <v>1065</v>
      </c>
      <c r="F71" s="626">
        <v>41212</v>
      </c>
      <c r="G71" s="335" t="s">
        <v>1259</v>
      </c>
      <c r="H71" s="498" t="s">
        <v>1260</v>
      </c>
      <c r="I71" s="341"/>
      <c r="J71" s="341"/>
      <c r="K71" s="335"/>
      <c r="L71" s="341"/>
      <c r="M71" s="339" t="s">
        <v>1261</v>
      </c>
      <c r="N71" s="344"/>
      <c r="O71" s="344"/>
      <c r="P71" s="344"/>
      <c r="Q71" s="348"/>
      <c r="R71" s="337" t="s">
        <v>1262</v>
      </c>
      <c r="S71" s="335" t="s">
        <v>1050</v>
      </c>
      <c r="T71" s="344"/>
      <c r="U71" s="346"/>
      <c r="V71" s="239"/>
      <c r="W71" s="238"/>
      <c r="X71" s="238"/>
      <c r="Y71" s="238"/>
      <c r="Z71" s="240"/>
      <c r="AA71" s="240"/>
      <c r="AB71" s="240"/>
      <c r="AC71" s="240"/>
    </row>
    <row r="72" spans="2:29" ht="20.100000000000001" customHeight="1">
      <c r="B72" s="326">
        <v>76</v>
      </c>
      <c r="C72" s="499" t="s">
        <v>1061</v>
      </c>
      <c r="D72" s="499" t="s">
        <v>1779</v>
      </c>
      <c r="E72" s="499" t="s">
        <v>1110</v>
      </c>
      <c r="F72" s="608">
        <v>41213</v>
      </c>
      <c r="G72" s="324" t="s">
        <v>1263</v>
      </c>
      <c r="H72" s="499" t="s">
        <v>1206</v>
      </c>
      <c r="I72" s="325">
        <v>41649</v>
      </c>
      <c r="J72" s="811">
        <v>5451856</v>
      </c>
      <c r="K72" s="324" t="s">
        <v>1058</v>
      </c>
      <c r="L72" s="324" t="s">
        <v>1047</v>
      </c>
      <c r="M72" s="362" t="s">
        <v>130</v>
      </c>
      <c r="N72" s="324"/>
      <c r="O72" s="324"/>
      <c r="P72" s="324"/>
      <c r="Q72" s="363">
        <v>48518</v>
      </c>
      <c r="R72" s="368" t="s">
        <v>1258</v>
      </c>
      <c r="S72" s="324" t="s">
        <v>1180</v>
      </c>
      <c r="T72" s="364"/>
      <c r="U72" s="365"/>
      <c r="V72" s="233"/>
      <c r="W72" s="250"/>
      <c r="X72" s="250"/>
      <c r="Y72" s="250"/>
      <c r="Z72" s="246"/>
      <c r="AA72" s="246"/>
      <c r="AB72" s="246"/>
      <c r="AC72" s="246"/>
    </row>
    <row r="73" spans="2:29" ht="20.100000000000001" customHeight="1">
      <c r="B73" s="841">
        <v>77</v>
      </c>
      <c r="C73" s="805" t="s">
        <v>1061</v>
      </c>
      <c r="D73" s="805" t="s">
        <v>1779</v>
      </c>
      <c r="E73" s="805" t="s">
        <v>1130</v>
      </c>
      <c r="F73" s="806">
        <v>41241</v>
      </c>
      <c r="G73" s="807" t="s">
        <v>2038</v>
      </c>
      <c r="H73" s="805"/>
      <c r="I73" s="839">
        <v>42318</v>
      </c>
      <c r="J73" s="800">
        <v>9182120</v>
      </c>
      <c r="K73" s="807" t="s">
        <v>1066</v>
      </c>
      <c r="L73" s="807" t="s">
        <v>1047</v>
      </c>
      <c r="M73" s="843" t="s">
        <v>1251</v>
      </c>
      <c r="N73" s="807"/>
      <c r="O73" s="807"/>
      <c r="P73" s="807"/>
      <c r="Q73" s="833"/>
      <c r="R73" s="844" t="s">
        <v>1264</v>
      </c>
      <c r="S73" s="807" t="s">
        <v>1180</v>
      </c>
      <c r="T73" s="802"/>
      <c r="U73" s="845"/>
      <c r="V73" s="233"/>
      <c r="W73" s="250"/>
      <c r="X73" s="250"/>
      <c r="Y73" s="250"/>
      <c r="Z73" s="246"/>
      <c r="AA73" s="246"/>
      <c r="AB73" s="246"/>
      <c r="AC73" s="246"/>
    </row>
    <row r="74" spans="2:29" ht="33">
      <c r="B74" s="326">
        <v>78</v>
      </c>
      <c r="C74" s="499" t="s">
        <v>1061</v>
      </c>
      <c r="D74" s="499" t="s">
        <v>1779</v>
      </c>
      <c r="E74" s="499" t="s">
        <v>1065</v>
      </c>
      <c r="F74" s="608">
        <v>41242</v>
      </c>
      <c r="G74" s="324" t="s">
        <v>1265</v>
      </c>
      <c r="H74" s="499" t="s">
        <v>1111</v>
      </c>
      <c r="I74" s="325">
        <v>41851</v>
      </c>
      <c r="J74" s="324" t="s">
        <v>311</v>
      </c>
      <c r="K74" s="324" t="s">
        <v>1058</v>
      </c>
      <c r="L74" s="324" t="s">
        <v>1047</v>
      </c>
      <c r="M74" s="362" t="s">
        <v>1266</v>
      </c>
      <c r="N74" s="371"/>
      <c r="O74" s="371"/>
      <c r="P74" s="371"/>
      <c r="Q74" s="363">
        <v>48547</v>
      </c>
      <c r="R74" s="368" t="s">
        <v>1267</v>
      </c>
      <c r="S74" s="324" t="s">
        <v>1180</v>
      </c>
      <c r="T74" s="364"/>
      <c r="U74" s="365"/>
      <c r="V74" s="233"/>
      <c r="W74" s="250"/>
      <c r="X74" s="250"/>
      <c r="Y74" s="250"/>
      <c r="Z74" s="246"/>
      <c r="AA74" s="246"/>
      <c r="AB74" s="246"/>
      <c r="AC74" s="246"/>
    </row>
    <row r="75" spans="2:29" s="234" customFormat="1" ht="20.100000000000001" hidden="1" customHeight="1">
      <c r="B75" s="334">
        <v>79</v>
      </c>
      <c r="C75" s="498" t="s">
        <v>1061</v>
      </c>
      <c r="D75" s="498" t="s">
        <v>1175</v>
      </c>
      <c r="E75" s="498" t="s">
        <v>1268</v>
      </c>
      <c r="F75" s="626">
        <v>41255</v>
      </c>
      <c r="G75" s="335">
        <v>2012105363591</v>
      </c>
      <c r="H75" s="498" t="s">
        <v>1177</v>
      </c>
      <c r="I75" s="336"/>
      <c r="J75" s="335"/>
      <c r="K75" s="351"/>
      <c r="L75" s="335"/>
      <c r="M75" s="339" t="s">
        <v>1269</v>
      </c>
      <c r="N75" s="349"/>
      <c r="O75" s="349"/>
      <c r="P75" s="349"/>
      <c r="Q75" s="340"/>
      <c r="R75" s="337" t="s">
        <v>1270</v>
      </c>
      <c r="S75" s="335" t="s">
        <v>1180</v>
      </c>
      <c r="T75" s="341"/>
      <c r="U75" s="342" t="s">
        <v>1271</v>
      </c>
      <c r="V75" s="245"/>
      <c r="W75" s="244"/>
      <c r="X75" s="244"/>
      <c r="Y75" s="244"/>
      <c r="Z75" s="215"/>
      <c r="AA75" s="215"/>
      <c r="AB75" s="215"/>
      <c r="AC75" s="215"/>
    </row>
    <row r="76" spans="2:29" s="234" customFormat="1" ht="20.100000000000001" hidden="1" customHeight="1">
      <c r="B76" s="334">
        <v>80</v>
      </c>
      <c r="C76" s="498" t="s">
        <v>1061</v>
      </c>
      <c r="D76" s="498" t="s">
        <v>1175</v>
      </c>
      <c r="E76" s="498" t="s">
        <v>1268</v>
      </c>
      <c r="F76" s="626">
        <v>41255</v>
      </c>
      <c r="G76" s="335">
        <v>2012105356723</v>
      </c>
      <c r="H76" s="498" t="s">
        <v>1177</v>
      </c>
      <c r="I76" s="336"/>
      <c r="J76" s="335"/>
      <c r="K76" s="351"/>
      <c r="L76" s="335"/>
      <c r="M76" s="339" t="s">
        <v>1237</v>
      </c>
      <c r="N76" s="349"/>
      <c r="O76" s="349"/>
      <c r="P76" s="349"/>
      <c r="Q76" s="340"/>
      <c r="R76" s="337" t="s">
        <v>1222</v>
      </c>
      <c r="S76" s="335" t="s">
        <v>1180</v>
      </c>
      <c r="T76" s="341"/>
      <c r="U76" s="342" t="s">
        <v>1271</v>
      </c>
      <c r="V76" s="245"/>
      <c r="W76" s="244"/>
      <c r="X76" s="244"/>
      <c r="Y76" s="244"/>
      <c r="Z76" s="215"/>
      <c r="AA76" s="215"/>
      <c r="AB76" s="215"/>
      <c r="AC76" s="215"/>
    </row>
    <row r="77" spans="2:29" s="234" customFormat="1" ht="20.100000000000001" hidden="1" customHeight="1">
      <c r="B77" s="334">
        <v>81</v>
      </c>
      <c r="C77" s="498" t="s">
        <v>1061</v>
      </c>
      <c r="D77" s="498" t="s">
        <v>1175</v>
      </c>
      <c r="E77" s="498" t="s">
        <v>1268</v>
      </c>
      <c r="F77" s="626">
        <v>41256</v>
      </c>
      <c r="G77" s="335">
        <v>2012105400069</v>
      </c>
      <c r="H77" s="498" t="s">
        <v>1177</v>
      </c>
      <c r="I77" s="336"/>
      <c r="J77" s="335"/>
      <c r="K77" s="351"/>
      <c r="L77" s="335"/>
      <c r="M77" s="339" t="s">
        <v>1255</v>
      </c>
      <c r="N77" s="349"/>
      <c r="O77" s="349"/>
      <c r="P77" s="349"/>
      <c r="Q77" s="340"/>
      <c r="R77" s="337" t="s">
        <v>1272</v>
      </c>
      <c r="S77" s="335" t="s">
        <v>1180</v>
      </c>
      <c r="T77" s="341"/>
      <c r="U77" s="342" t="s">
        <v>1271</v>
      </c>
      <c r="V77" s="245"/>
      <c r="W77" s="244"/>
      <c r="X77" s="244"/>
      <c r="Y77" s="244"/>
      <c r="Z77" s="215"/>
      <c r="AA77" s="215"/>
      <c r="AB77" s="215"/>
      <c r="AC77" s="215"/>
    </row>
    <row r="78" spans="2:29" ht="20.100000000000001" customHeight="1">
      <c r="B78" s="326">
        <v>82</v>
      </c>
      <c r="C78" s="499" t="s">
        <v>1061</v>
      </c>
      <c r="D78" s="499" t="s">
        <v>1779</v>
      </c>
      <c r="E78" s="499" t="s">
        <v>1110</v>
      </c>
      <c r="F78" s="608">
        <v>41256</v>
      </c>
      <c r="G78" s="324" t="s">
        <v>1273</v>
      </c>
      <c r="H78" s="499" t="s">
        <v>1111</v>
      </c>
      <c r="I78" s="325">
        <v>41908</v>
      </c>
      <c r="J78" s="812">
        <v>5620461</v>
      </c>
      <c r="K78" s="324" t="s">
        <v>1058</v>
      </c>
      <c r="L78" s="372" t="s">
        <v>1047</v>
      </c>
      <c r="M78" s="362" t="s">
        <v>179</v>
      </c>
      <c r="N78" s="324"/>
      <c r="O78" s="324"/>
      <c r="P78" s="324"/>
      <c r="Q78" s="363">
        <v>48561</v>
      </c>
      <c r="R78" s="368" t="s">
        <v>1252</v>
      </c>
      <c r="S78" s="324" t="s">
        <v>1180</v>
      </c>
      <c r="T78" s="364"/>
      <c r="U78" s="365"/>
      <c r="V78" s="233"/>
      <c r="W78" s="250"/>
      <c r="X78" s="250"/>
      <c r="Y78" s="250"/>
      <c r="Z78" s="246"/>
      <c r="AA78" s="246"/>
      <c r="AB78" s="246"/>
      <c r="AC78" s="246"/>
    </row>
    <row r="79" spans="2:29" s="234" customFormat="1" ht="20.100000000000001" hidden="1" customHeight="1">
      <c r="B79" s="334">
        <v>83</v>
      </c>
      <c r="C79" s="498" t="s">
        <v>1061</v>
      </c>
      <c r="D79" s="498" t="s">
        <v>2076</v>
      </c>
      <c r="E79" s="498" t="s">
        <v>1130</v>
      </c>
      <c r="F79" s="626">
        <v>41267</v>
      </c>
      <c r="G79" s="335" t="s">
        <v>1274</v>
      </c>
      <c r="H79" s="498" t="s">
        <v>1647</v>
      </c>
      <c r="I79" s="341"/>
      <c r="J79" s="341"/>
      <c r="K79" s="335"/>
      <c r="L79" s="341"/>
      <c r="M79" s="339" t="s">
        <v>1275</v>
      </c>
      <c r="N79" s="344"/>
      <c r="O79" s="344"/>
      <c r="P79" s="344"/>
      <c r="Q79" s="348"/>
      <c r="R79" s="337" t="s">
        <v>1276</v>
      </c>
      <c r="S79" s="335" t="s">
        <v>1050</v>
      </c>
      <c r="T79" s="344"/>
      <c r="U79" s="346"/>
      <c r="V79" s="239"/>
      <c r="W79" s="238"/>
      <c r="X79" s="238"/>
      <c r="Y79" s="238"/>
      <c r="Z79" s="240"/>
      <c r="AA79" s="240"/>
      <c r="AB79" s="240"/>
      <c r="AC79" s="240"/>
    </row>
    <row r="80" spans="2:29" s="234" customFormat="1" ht="20.100000000000001" hidden="1" customHeight="1">
      <c r="B80" s="334">
        <v>84</v>
      </c>
      <c r="C80" s="498" t="s">
        <v>1277</v>
      </c>
      <c r="D80" s="498" t="s">
        <v>1175</v>
      </c>
      <c r="E80" s="498" t="s">
        <v>1065</v>
      </c>
      <c r="F80" s="626">
        <v>41289</v>
      </c>
      <c r="G80" s="335" t="s">
        <v>1278</v>
      </c>
      <c r="H80" s="498" t="s">
        <v>1260</v>
      </c>
      <c r="I80" s="341"/>
      <c r="J80" s="341"/>
      <c r="K80" s="335"/>
      <c r="L80" s="341"/>
      <c r="M80" s="335" t="s">
        <v>1279</v>
      </c>
      <c r="N80" s="344"/>
      <c r="O80" s="344"/>
      <c r="P80" s="344"/>
      <c r="Q80" s="340"/>
      <c r="R80" s="337"/>
      <c r="S80" s="335" t="s">
        <v>1050</v>
      </c>
      <c r="T80" s="341"/>
      <c r="U80" s="350"/>
      <c r="V80" s="239"/>
      <c r="W80" s="238"/>
      <c r="X80" s="238"/>
      <c r="Y80" s="238"/>
      <c r="Z80" s="240"/>
      <c r="AA80" s="240"/>
      <c r="AB80" s="240"/>
      <c r="AC80" s="240"/>
    </row>
    <row r="81" spans="1:29" s="234" customFormat="1" ht="20.100000000000001" hidden="1" customHeight="1">
      <c r="B81" s="334">
        <v>85</v>
      </c>
      <c r="C81" s="498" t="s">
        <v>1277</v>
      </c>
      <c r="D81" s="498" t="s">
        <v>1175</v>
      </c>
      <c r="E81" s="498" t="s">
        <v>1065</v>
      </c>
      <c r="F81" s="626">
        <v>41289</v>
      </c>
      <c r="G81" s="335" t="s">
        <v>1280</v>
      </c>
      <c r="H81" s="498" t="s">
        <v>1260</v>
      </c>
      <c r="I81" s="341"/>
      <c r="J81" s="341"/>
      <c r="K81" s="335"/>
      <c r="L81" s="341"/>
      <c r="M81" s="335" t="s">
        <v>1281</v>
      </c>
      <c r="N81" s="344"/>
      <c r="O81" s="344"/>
      <c r="P81" s="344"/>
      <c r="Q81" s="340"/>
      <c r="R81" s="337"/>
      <c r="S81" s="335" t="s">
        <v>1050</v>
      </c>
      <c r="T81" s="341"/>
      <c r="U81" s="350"/>
      <c r="V81" s="239"/>
      <c r="W81" s="238"/>
      <c r="X81" s="238"/>
      <c r="Y81" s="238"/>
      <c r="Z81" s="240"/>
      <c r="AA81" s="240"/>
      <c r="AB81" s="240"/>
      <c r="AC81" s="240"/>
    </row>
    <row r="82" spans="1:29" s="234" customFormat="1" ht="20.100000000000001" hidden="1" customHeight="1">
      <c r="B82" s="334">
        <v>86</v>
      </c>
      <c r="C82" s="498" t="s">
        <v>1277</v>
      </c>
      <c r="D82" s="498" t="s">
        <v>1175</v>
      </c>
      <c r="E82" s="498" t="s">
        <v>1065</v>
      </c>
      <c r="F82" s="626">
        <v>41289</v>
      </c>
      <c r="G82" s="335" t="s">
        <v>1282</v>
      </c>
      <c r="H82" s="498" t="s">
        <v>1260</v>
      </c>
      <c r="I82" s="341"/>
      <c r="J82" s="341"/>
      <c r="K82" s="335"/>
      <c r="L82" s="341"/>
      <c r="M82" s="335" t="s">
        <v>1283</v>
      </c>
      <c r="N82" s="344"/>
      <c r="O82" s="344"/>
      <c r="P82" s="344"/>
      <c r="Q82" s="340"/>
      <c r="R82" s="337"/>
      <c r="S82" s="335" t="s">
        <v>1050</v>
      </c>
      <c r="T82" s="341"/>
      <c r="U82" s="350"/>
      <c r="V82" s="239"/>
      <c r="W82" s="238"/>
      <c r="X82" s="238"/>
      <c r="Y82" s="238"/>
      <c r="Z82" s="240"/>
      <c r="AA82" s="240"/>
      <c r="AB82" s="240"/>
      <c r="AC82" s="240"/>
    </row>
    <row r="83" spans="1:29" s="234" customFormat="1" ht="20.100000000000001" hidden="1" customHeight="1">
      <c r="B83" s="334">
        <v>87</v>
      </c>
      <c r="C83" s="498" t="s">
        <v>1277</v>
      </c>
      <c r="D83" s="498" t="s">
        <v>1175</v>
      </c>
      <c r="E83" s="498" t="s">
        <v>1065</v>
      </c>
      <c r="F83" s="626">
        <v>41289</v>
      </c>
      <c r="G83" s="335" t="s">
        <v>1284</v>
      </c>
      <c r="H83" s="498" t="s">
        <v>1260</v>
      </c>
      <c r="I83" s="341"/>
      <c r="J83" s="341"/>
      <c r="K83" s="335"/>
      <c r="L83" s="341"/>
      <c r="M83" s="335" t="s">
        <v>1285</v>
      </c>
      <c r="N83" s="344"/>
      <c r="O83" s="344"/>
      <c r="P83" s="344"/>
      <c r="Q83" s="340"/>
      <c r="R83" s="337"/>
      <c r="S83" s="335" t="s">
        <v>1050</v>
      </c>
      <c r="T83" s="341"/>
      <c r="U83" s="350"/>
      <c r="V83" s="239"/>
      <c r="W83" s="238"/>
      <c r="X83" s="238"/>
      <c r="Y83" s="238"/>
      <c r="Z83" s="240"/>
      <c r="AA83" s="240"/>
      <c r="AB83" s="240"/>
      <c r="AC83" s="240"/>
    </row>
    <row r="84" spans="1:29" s="234" customFormat="1" ht="20.100000000000001" hidden="1" customHeight="1">
      <c r="B84" s="334">
        <v>88</v>
      </c>
      <c r="C84" s="498" t="s">
        <v>1061</v>
      </c>
      <c r="D84" s="498" t="s">
        <v>1175</v>
      </c>
      <c r="E84" s="498" t="s">
        <v>1065</v>
      </c>
      <c r="F84" s="626">
        <v>41367</v>
      </c>
      <c r="G84" s="335" t="s">
        <v>1286</v>
      </c>
      <c r="H84" s="498" t="s">
        <v>1177</v>
      </c>
      <c r="I84" s="336"/>
      <c r="J84" s="335"/>
      <c r="K84" s="335"/>
      <c r="L84" s="335"/>
      <c r="M84" s="339" t="s">
        <v>1287</v>
      </c>
      <c r="N84" s="349"/>
      <c r="O84" s="349"/>
      <c r="P84" s="349"/>
      <c r="Q84" s="340"/>
      <c r="R84" s="337" t="s">
        <v>1288</v>
      </c>
      <c r="S84" s="335" t="s">
        <v>1180</v>
      </c>
      <c r="T84" s="341"/>
      <c r="U84" s="350"/>
      <c r="V84" s="245"/>
      <c r="W84" s="244"/>
      <c r="X84" s="244"/>
      <c r="Y84" s="244"/>
      <c r="Z84" s="215"/>
      <c r="AA84" s="215"/>
      <c r="AB84" s="215"/>
      <c r="AC84" s="215"/>
    </row>
    <row r="85" spans="1:29" s="241" customFormat="1" ht="20.100000000000001" hidden="1" customHeight="1">
      <c r="B85" s="334">
        <v>90</v>
      </c>
      <c r="C85" s="498" t="s">
        <v>1061</v>
      </c>
      <c r="D85" s="498" t="s">
        <v>1175</v>
      </c>
      <c r="E85" s="498" t="s">
        <v>1065</v>
      </c>
      <c r="F85" s="626">
        <v>41422</v>
      </c>
      <c r="G85" s="335" t="s">
        <v>1289</v>
      </c>
      <c r="H85" s="498" t="s">
        <v>1177</v>
      </c>
      <c r="I85" s="336"/>
      <c r="J85" s="335"/>
      <c r="K85" s="335"/>
      <c r="L85" s="335"/>
      <c r="M85" s="339" t="s">
        <v>1287</v>
      </c>
      <c r="N85" s="349"/>
      <c r="O85" s="349"/>
      <c r="P85" s="349"/>
      <c r="Q85" s="340"/>
      <c r="R85" s="337" t="s">
        <v>1288</v>
      </c>
      <c r="S85" s="335" t="s">
        <v>1180</v>
      </c>
      <c r="T85" s="341"/>
      <c r="U85" s="342"/>
      <c r="V85" s="245"/>
      <c r="W85" s="244"/>
      <c r="X85" s="244"/>
      <c r="Y85" s="244"/>
      <c r="Z85" s="215"/>
      <c r="AA85" s="215"/>
      <c r="AB85" s="215"/>
      <c r="AC85" s="215"/>
    </row>
    <row r="86" spans="1:29" s="241" customFormat="1" ht="20.100000000000001" hidden="1" customHeight="1">
      <c r="B86" s="334">
        <v>91</v>
      </c>
      <c r="C86" s="498" t="s">
        <v>1061</v>
      </c>
      <c r="D86" s="498" t="s">
        <v>1175</v>
      </c>
      <c r="E86" s="498" t="s">
        <v>1065</v>
      </c>
      <c r="F86" s="626">
        <v>41425</v>
      </c>
      <c r="G86" s="335" t="s">
        <v>1290</v>
      </c>
      <c r="H86" s="498" t="s">
        <v>1177</v>
      </c>
      <c r="I86" s="336"/>
      <c r="J86" s="335"/>
      <c r="K86" s="335"/>
      <c r="L86" s="335"/>
      <c r="M86" s="339" t="s">
        <v>1291</v>
      </c>
      <c r="N86" s="349"/>
      <c r="O86" s="349"/>
      <c r="P86" s="349"/>
      <c r="Q86" s="340"/>
      <c r="R86" s="337" t="s">
        <v>1292</v>
      </c>
      <c r="S86" s="335" t="s">
        <v>1180</v>
      </c>
      <c r="T86" s="341"/>
      <c r="U86" s="342"/>
      <c r="V86" s="245"/>
      <c r="W86" s="244"/>
      <c r="X86" s="244"/>
      <c r="Y86" s="244"/>
      <c r="Z86" s="215"/>
      <c r="AA86" s="215"/>
      <c r="AB86" s="215"/>
      <c r="AC86" s="215"/>
    </row>
    <row r="87" spans="1:29" s="241" customFormat="1" ht="20.100000000000001" hidden="1" customHeight="1">
      <c r="B87" s="334">
        <v>92</v>
      </c>
      <c r="C87" s="498" t="s">
        <v>1061</v>
      </c>
      <c r="D87" s="498" t="s">
        <v>1778</v>
      </c>
      <c r="E87" s="498" t="s">
        <v>1065</v>
      </c>
      <c r="F87" s="626">
        <v>41677</v>
      </c>
      <c r="G87" s="335" t="s">
        <v>1293</v>
      </c>
      <c r="H87" s="498" t="s">
        <v>1294</v>
      </c>
      <c r="I87" s="341"/>
      <c r="J87" s="341"/>
      <c r="K87" s="335"/>
      <c r="L87" s="341"/>
      <c r="M87" s="339" t="s">
        <v>1295</v>
      </c>
      <c r="N87" s="344"/>
      <c r="O87" s="344"/>
      <c r="P87" s="344"/>
      <c r="Q87" s="348"/>
      <c r="R87" s="337" t="s">
        <v>1296</v>
      </c>
      <c r="S87" s="335" t="s">
        <v>1050</v>
      </c>
      <c r="T87" s="344"/>
      <c r="U87" s="346"/>
      <c r="V87" s="239"/>
      <c r="W87" s="238"/>
      <c r="X87" s="238"/>
      <c r="Y87" s="238"/>
      <c r="Z87" s="240"/>
      <c r="AA87" s="240"/>
      <c r="AB87" s="240"/>
      <c r="AC87" s="240"/>
    </row>
    <row r="88" spans="1:29" s="241" customFormat="1" ht="20.100000000000001" hidden="1" customHeight="1">
      <c r="B88" s="334">
        <v>93</v>
      </c>
      <c r="C88" s="498" t="s">
        <v>1061</v>
      </c>
      <c r="D88" s="498" t="s">
        <v>1778</v>
      </c>
      <c r="E88" s="498" t="s">
        <v>1065</v>
      </c>
      <c r="F88" s="626">
        <v>41677</v>
      </c>
      <c r="G88" s="335" t="s">
        <v>1297</v>
      </c>
      <c r="H88" s="498" t="s">
        <v>1294</v>
      </c>
      <c r="I88" s="341"/>
      <c r="J88" s="341"/>
      <c r="K88" s="335"/>
      <c r="L88" s="341"/>
      <c r="M88" s="339" t="s">
        <v>1298</v>
      </c>
      <c r="N88" s="344"/>
      <c r="O88" s="344"/>
      <c r="P88" s="344"/>
      <c r="Q88" s="348"/>
      <c r="R88" s="337" t="s">
        <v>1299</v>
      </c>
      <c r="S88" s="335" t="s">
        <v>1050</v>
      </c>
      <c r="T88" s="344"/>
      <c r="U88" s="346"/>
      <c r="V88" s="239"/>
      <c r="W88" s="238"/>
      <c r="X88" s="238"/>
      <c r="Y88" s="238"/>
      <c r="Z88" s="240"/>
      <c r="AA88" s="240"/>
      <c r="AB88" s="240"/>
      <c r="AC88" s="240"/>
    </row>
    <row r="89" spans="1:29" s="241" customFormat="1" ht="20.100000000000001" hidden="1" customHeight="1">
      <c r="B89" s="334">
        <v>94</v>
      </c>
      <c r="C89" s="498" t="s">
        <v>1061</v>
      </c>
      <c r="D89" s="498" t="s">
        <v>1778</v>
      </c>
      <c r="E89" s="498" t="s">
        <v>1065</v>
      </c>
      <c r="F89" s="626">
        <v>41677</v>
      </c>
      <c r="G89" s="335" t="s">
        <v>1300</v>
      </c>
      <c r="H89" s="498" t="s">
        <v>1294</v>
      </c>
      <c r="I89" s="341"/>
      <c r="J89" s="341"/>
      <c r="K89" s="335"/>
      <c r="L89" s="341"/>
      <c r="M89" s="339" t="s">
        <v>1301</v>
      </c>
      <c r="N89" s="344"/>
      <c r="O89" s="344"/>
      <c r="P89" s="344"/>
      <c r="Q89" s="348"/>
      <c r="R89" s="337" t="s">
        <v>1299</v>
      </c>
      <c r="S89" s="335" t="s">
        <v>1050</v>
      </c>
      <c r="T89" s="344"/>
      <c r="U89" s="346"/>
      <c r="V89" s="239"/>
      <c r="W89" s="238"/>
      <c r="X89" s="238"/>
      <c r="Y89" s="238"/>
      <c r="Z89" s="240"/>
      <c r="AA89" s="240"/>
      <c r="AB89" s="240"/>
      <c r="AC89" s="240"/>
    </row>
    <row r="90" spans="1:29" s="5" customFormat="1" ht="20.100000000000001" customHeight="1">
      <c r="A90" s="209"/>
      <c r="B90" s="326">
        <v>95</v>
      </c>
      <c r="C90" s="499" t="s">
        <v>1061</v>
      </c>
      <c r="D90" s="499" t="s">
        <v>1779</v>
      </c>
      <c r="E90" s="499" t="s">
        <v>1065</v>
      </c>
      <c r="F90" s="608">
        <v>41712</v>
      </c>
      <c r="G90" s="324" t="s">
        <v>1622</v>
      </c>
      <c r="H90" s="499"/>
      <c r="I90" s="325">
        <v>42341</v>
      </c>
      <c r="J90" s="324" t="s">
        <v>313</v>
      </c>
      <c r="K90" s="324" t="s">
        <v>1058</v>
      </c>
      <c r="L90" s="324" t="s">
        <v>1047</v>
      </c>
      <c r="M90" s="362" t="s">
        <v>1302</v>
      </c>
      <c r="N90" s="371"/>
      <c r="O90" s="371"/>
      <c r="P90" s="371"/>
      <c r="Q90" s="363">
        <v>49017</v>
      </c>
      <c r="R90" s="368" t="s">
        <v>1303</v>
      </c>
      <c r="S90" s="324" t="s">
        <v>1050</v>
      </c>
      <c r="T90" s="364"/>
      <c r="U90" s="365"/>
      <c r="V90" s="233"/>
      <c r="W90" s="250"/>
      <c r="X90" s="250"/>
      <c r="Y90" s="250"/>
      <c r="Z90" s="246"/>
      <c r="AA90" s="246"/>
      <c r="AB90" s="246"/>
      <c r="AC90" s="247"/>
    </row>
    <row r="91" spans="1:29" s="241" customFormat="1" ht="20.100000000000001" hidden="1" customHeight="1">
      <c r="A91" s="234"/>
      <c r="B91" s="334">
        <v>96</v>
      </c>
      <c r="C91" s="498" t="s">
        <v>1061</v>
      </c>
      <c r="D91" s="498" t="s">
        <v>1778</v>
      </c>
      <c r="E91" s="498" t="s">
        <v>1065</v>
      </c>
      <c r="F91" s="626">
        <v>41820</v>
      </c>
      <c r="G91" s="335" t="s">
        <v>1304</v>
      </c>
      <c r="H91" s="640" t="s">
        <v>1305</v>
      </c>
      <c r="I91" s="336"/>
      <c r="J91" s="335"/>
      <c r="K91" s="335"/>
      <c r="L91" s="335"/>
      <c r="M91" s="345" t="s">
        <v>1306</v>
      </c>
      <c r="N91" s="335"/>
      <c r="O91" s="335"/>
      <c r="P91" s="335"/>
      <c r="Q91" s="340"/>
      <c r="R91" s="337" t="s">
        <v>1307</v>
      </c>
      <c r="S91" s="335" t="s">
        <v>1050</v>
      </c>
      <c r="T91" s="341"/>
      <c r="U91" s="342"/>
      <c r="V91" s="245"/>
      <c r="W91" s="244"/>
      <c r="X91" s="244"/>
      <c r="Y91" s="244"/>
      <c r="Z91" s="215"/>
      <c r="AA91" s="215"/>
      <c r="AB91" s="215"/>
      <c r="AC91" s="248"/>
    </row>
    <row r="92" spans="1:29" s="241" customFormat="1" ht="20.100000000000001" hidden="1" customHeight="1">
      <c r="B92" s="334">
        <v>97</v>
      </c>
      <c r="C92" s="498" t="s">
        <v>1061</v>
      </c>
      <c r="D92" s="498" t="s">
        <v>1781</v>
      </c>
      <c r="E92" s="498" t="s">
        <v>1065</v>
      </c>
      <c r="F92" s="626">
        <v>41820</v>
      </c>
      <c r="G92" s="335" t="s">
        <v>1308</v>
      </c>
      <c r="H92" s="498" t="s">
        <v>1260</v>
      </c>
      <c r="I92" s="341"/>
      <c r="J92" s="341"/>
      <c r="K92" s="335"/>
      <c r="L92" s="341"/>
      <c r="M92" s="339" t="s">
        <v>1309</v>
      </c>
      <c r="N92" s="344"/>
      <c r="O92" s="344"/>
      <c r="P92" s="344"/>
      <c r="Q92" s="348"/>
      <c r="R92" s="337" t="s">
        <v>1310</v>
      </c>
      <c r="S92" s="335" t="s">
        <v>1050</v>
      </c>
      <c r="T92" s="344"/>
      <c r="U92" s="346"/>
      <c r="V92" s="239"/>
      <c r="W92" s="238"/>
      <c r="X92" s="238"/>
      <c r="Y92" s="238"/>
      <c r="Z92" s="240"/>
      <c r="AA92" s="240"/>
      <c r="AB92" s="240"/>
      <c r="AC92" s="249"/>
    </row>
    <row r="93" spans="1:29" s="5" customFormat="1" ht="20.100000000000001" hidden="1" customHeight="1">
      <c r="A93" s="209"/>
      <c r="B93" s="466">
        <v>98</v>
      </c>
      <c r="C93" s="500" t="s">
        <v>1061</v>
      </c>
      <c r="D93" s="500" t="s">
        <v>2076</v>
      </c>
      <c r="E93" s="500" t="s">
        <v>1065</v>
      </c>
      <c r="F93" s="627">
        <v>41989</v>
      </c>
      <c r="G93" s="592" t="s">
        <v>1696</v>
      </c>
      <c r="H93" s="641" t="s">
        <v>1697</v>
      </c>
      <c r="I93" s="468">
        <v>42545</v>
      </c>
      <c r="J93" s="546" t="s">
        <v>1311</v>
      </c>
      <c r="K93" s="487" t="s">
        <v>1066</v>
      </c>
      <c r="L93" s="546" t="s">
        <v>1047</v>
      </c>
      <c r="M93" s="471" t="s">
        <v>1312</v>
      </c>
      <c r="N93" s="467"/>
      <c r="O93" s="467"/>
      <c r="P93" s="467"/>
      <c r="Q93" s="472">
        <v>49294</v>
      </c>
      <c r="R93" s="487" t="s">
        <v>1695</v>
      </c>
      <c r="S93" s="467" t="s">
        <v>1050</v>
      </c>
      <c r="T93" s="486"/>
      <c r="U93" s="474"/>
      <c r="V93" s="233"/>
      <c r="W93" s="250"/>
      <c r="X93" s="250"/>
      <c r="Y93" s="250"/>
      <c r="Z93" s="246"/>
      <c r="AA93" s="246"/>
      <c r="AB93" s="246"/>
      <c r="AC93" s="247"/>
    </row>
    <row r="94" spans="1:29" s="5" customFormat="1" ht="20.100000000000001" customHeight="1">
      <c r="A94" s="209"/>
      <c r="B94" s="326">
        <v>99</v>
      </c>
      <c r="C94" s="499" t="s">
        <v>1061</v>
      </c>
      <c r="D94" s="499" t="s">
        <v>1779</v>
      </c>
      <c r="E94" s="499" t="s">
        <v>1065</v>
      </c>
      <c r="F94" s="608">
        <v>41989</v>
      </c>
      <c r="G94" s="593" t="s">
        <v>1755</v>
      </c>
      <c r="H94" s="642" t="s">
        <v>1314</v>
      </c>
      <c r="I94" s="325">
        <v>42751</v>
      </c>
      <c r="J94" s="372" t="s">
        <v>1315</v>
      </c>
      <c r="K94" s="324" t="s">
        <v>581</v>
      </c>
      <c r="L94" s="372" t="s">
        <v>1047</v>
      </c>
      <c r="M94" s="373" t="s">
        <v>1316</v>
      </c>
      <c r="N94" s="324"/>
      <c r="O94" s="324"/>
      <c r="P94" s="324"/>
      <c r="Q94" s="363"/>
      <c r="R94" s="374" t="s">
        <v>1317</v>
      </c>
      <c r="S94" s="324" t="s">
        <v>1050</v>
      </c>
      <c r="T94" s="364"/>
      <c r="U94" s="365"/>
      <c r="V94" s="233"/>
      <c r="W94" s="250"/>
      <c r="X94" s="250"/>
      <c r="Y94" s="250"/>
      <c r="Z94" s="246"/>
      <c r="AA94" s="246"/>
      <c r="AB94" s="246"/>
      <c r="AC94" s="247"/>
    </row>
    <row r="95" spans="1:29" s="5" customFormat="1" ht="20.100000000000001" customHeight="1">
      <c r="A95" s="209"/>
      <c r="B95" s="326">
        <v>100</v>
      </c>
      <c r="C95" s="499" t="s">
        <v>1061</v>
      </c>
      <c r="D95" s="499" t="s">
        <v>1779</v>
      </c>
      <c r="E95" s="499" t="s">
        <v>1065</v>
      </c>
      <c r="F95" s="608">
        <v>42004</v>
      </c>
      <c r="G95" s="324" t="s">
        <v>1318</v>
      </c>
      <c r="H95" s="499"/>
      <c r="I95" s="325">
        <v>42545</v>
      </c>
      <c r="J95" s="372" t="s">
        <v>1319</v>
      </c>
      <c r="K95" s="324" t="s">
        <v>1066</v>
      </c>
      <c r="L95" s="372" t="s">
        <v>1047</v>
      </c>
      <c r="M95" s="362" t="s">
        <v>1320</v>
      </c>
      <c r="N95" s="324"/>
      <c r="O95" s="324"/>
      <c r="P95" s="324"/>
      <c r="Q95" s="363">
        <v>49309</v>
      </c>
      <c r="R95" s="368" t="s">
        <v>1321</v>
      </c>
      <c r="S95" s="324" t="s">
        <v>1050</v>
      </c>
      <c r="T95" s="364"/>
      <c r="U95" s="365" t="s">
        <v>1313</v>
      </c>
      <c r="V95" s="233"/>
      <c r="W95" s="250"/>
      <c r="X95" s="250"/>
      <c r="Y95" s="250"/>
      <c r="Z95" s="246"/>
      <c r="AA95" s="246"/>
      <c r="AB95" s="246"/>
      <c r="AC95" s="247"/>
    </row>
    <row r="96" spans="1:29" s="5" customFormat="1" ht="20.100000000000001" customHeight="1">
      <c r="A96" s="209"/>
      <c r="B96" s="326">
        <v>101</v>
      </c>
      <c r="C96" s="499" t="s">
        <v>1061</v>
      </c>
      <c r="D96" s="499" t="s">
        <v>1779</v>
      </c>
      <c r="E96" s="499" t="s">
        <v>1065</v>
      </c>
      <c r="F96" s="608">
        <v>42027</v>
      </c>
      <c r="G96" s="324" t="s">
        <v>1322</v>
      </c>
      <c r="H96" s="499"/>
      <c r="I96" s="325">
        <v>42621</v>
      </c>
      <c r="J96" s="372" t="s">
        <v>1323</v>
      </c>
      <c r="K96" s="324" t="s">
        <v>1058</v>
      </c>
      <c r="L96" s="372" t="s">
        <v>1047</v>
      </c>
      <c r="M96" s="362" t="s">
        <v>1324</v>
      </c>
      <c r="N96" s="324"/>
      <c r="O96" s="324"/>
      <c r="P96" s="324"/>
      <c r="Q96" s="363"/>
      <c r="R96" s="368" t="s">
        <v>1325</v>
      </c>
      <c r="S96" s="324" t="s">
        <v>1326</v>
      </c>
      <c r="T96" s="364"/>
      <c r="U96" s="365" t="s">
        <v>1327</v>
      </c>
      <c r="V96" s="233"/>
      <c r="W96" s="250"/>
      <c r="X96" s="250"/>
      <c r="Y96" s="250"/>
      <c r="Z96" s="246"/>
      <c r="AA96" s="246"/>
      <c r="AB96" s="246"/>
      <c r="AC96" s="247"/>
    </row>
    <row r="97" spans="1:29" s="241" customFormat="1" ht="20.100000000000001" hidden="1" customHeight="1">
      <c r="A97" s="234"/>
      <c r="B97" s="334">
        <v>102</v>
      </c>
      <c r="C97" s="498" t="s">
        <v>1061</v>
      </c>
      <c r="D97" s="498" t="s">
        <v>1781</v>
      </c>
      <c r="E97" s="498" t="s">
        <v>1065</v>
      </c>
      <c r="F97" s="626">
        <v>42027</v>
      </c>
      <c r="G97" s="335" t="s">
        <v>1328</v>
      </c>
      <c r="H97" s="640" t="s">
        <v>1329</v>
      </c>
      <c r="I97" s="336"/>
      <c r="J97" s="338"/>
      <c r="K97" s="335"/>
      <c r="L97" s="338" t="s">
        <v>1047</v>
      </c>
      <c r="M97" s="339" t="s">
        <v>1330</v>
      </c>
      <c r="N97" s="335"/>
      <c r="O97" s="335"/>
      <c r="P97" s="335"/>
      <c r="Q97" s="340"/>
      <c r="R97" s="337" t="s">
        <v>1325</v>
      </c>
      <c r="S97" s="335" t="s">
        <v>1326</v>
      </c>
      <c r="T97" s="341"/>
      <c r="U97" s="342" t="s">
        <v>351</v>
      </c>
      <c r="V97" s="245"/>
      <c r="W97" s="244"/>
      <c r="X97" s="244"/>
      <c r="Y97" s="244"/>
      <c r="Z97" s="215"/>
      <c r="AA97" s="215"/>
      <c r="AB97" s="215"/>
      <c r="AC97" s="248"/>
    </row>
    <row r="98" spans="1:29" s="5" customFormat="1" ht="20.100000000000001" hidden="1" customHeight="1">
      <c r="A98" s="209"/>
      <c r="B98" s="347">
        <v>103</v>
      </c>
      <c r="C98" s="498" t="s">
        <v>1061</v>
      </c>
      <c r="D98" s="498" t="s">
        <v>1778</v>
      </c>
      <c r="E98" s="498" t="s">
        <v>1136</v>
      </c>
      <c r="F98" s="626">
        <v>42034</v>
      </c>
      <c r="G98" s="335" t="s">
        <v>1331</v>
      </c>
      <c r="H98" s="640"/>
      <c r="I98" s="336"/>
      <c r="J98" s="338"/>
      <c r="K98" s="335"/>
      <c r="L98" s="338" t="s">
        <v>1047</v>
      </c>
      <c r="M98" s="339" t="s">
        <v>1324</v>
      </c>
      <c r="N98" s="335"/>
      <c r="O98" s="335"/>
      <c r="P98" s="335"/>
      <c r="Q98" s="340"/>
      <c r="R98" s="337" t="s">
        <v>1325</v>
      </c>
      <c r="S98" s="335" t="s">
        <v>1326</v>
      </c>
      <c r="T98" s="341"/>
      <c r="U98" s="342" t="s">
        <v>351</v>
      </c>
      <c r="V98" s="233"/>
      <c r="W98" s="250"/>
      <c r="X98" s="250"/>
      <c r="Y98" s="250"/>
      <c r="Z98" s="246"/>
      <c r="AA98" s="246"/>
      <c r="AB98" s="246"/>
      <c r="AC98" s="247"/>
    </row>
    <row r="99" spans="1:29" s="5" customFormat="1" ht="20.100000000000001" hidden="1" customHeight="1">
      <c r="A99" s="209"/>
      <c r="B99" s="347">
        <v>104</v>
      </c>
      <c r="C99" s="498" t="s">
        <v>1061</v>
      </c>
      <c r="D99" s="498" t="s">
        <v>1778</v>
      </c>
      <c r="E99" s="498" t="s">
        <v>1136</v>
      </c>
      <c r="F99" s="626">
        <v>42034</v>
      </c>
      <c r="G99" s="335" t="s">
        <v>1332</v>
      </c>
      <c r="H99" s="640"/>
      <c r="I99" s="336"/>
      <c r="J99" s="338"/>
      <c r="K99" s="335"/>
      <c r="L99" s="338" t="s">
        <v>1047</v>
      </c>
      <c r="M99" s="339" t="s">
        <v>1330</v>
      </c>
      <c r="N99" s="335"/>
      <c r="O99" s="335"/>
      <c r="P99" s="335"/>
      <c r="Q99" s="340"/>
      <c r="R99" s="337" t="s">
        <v>1325</v>
      </c>
      <c r="S99" s="335" t="s">
        <v>1326</v>
      </c>
      <c r="T99" s="341"/>
      <c r="U99" s="342" t="s">
        <v>351</v>
      </c>
      <c r="V99" s="233"/>
      <c r="W99" s="250"/>
      <c r="X99" s="250"/>
      <c r="Y99" s="250"/>
      <c r="Z99" s="246"/>
      <c r="AA99" s="246"/>
      <c r="AB99" s="246"/>
      <c r="AC99" s="247"/>
    </row>
    <row r="100" spans="1:29" s="5" customFormat="1" ht="20.100000000000001" hidden="1" customHeight="1">
      <c r="A100" s="209"/>
      <c r="B100" s="334">
        <v>105</v>
      </c>
      <c r="C100" s="498" t="s">
        <v>1061</v>
      </c>
      <c r="D100" s="498" t="s">
        <v>1175</v>
      </c>
      <c r="E100" s="498" t="s">
        <v>1065</v>
      </c>
      <c r="F100" s="626">
        <v>42044</v>
      </c>
      <c r="G100" s="335" t="s">
        <v>1333</v>
      </c>
      <c r="H100" s="498" t="s">
        <v>1177</v>
      </c>
      <c r="I100" s="336"/>
      <c r="J100" s="338"/>
      <c r="K100" s="335"/>
      <c r="L100" s="338" t="s">
        <v>1047</v>
      </c>
      <c r="M100" s="339" t="s">
        <v>1048</v>
      </c>
      <c r="N100" s="335"/>
      <c r="O100" s="335"/>
      <c r="P100" s="335"/>
      <c r="Q100" s="340"/>
      <c r="R100" s="337" t="s">
        <v>1049</v>
      </c>
      <c r="S100" s="335" t="s">
        <v>1050</v>
      </c>
      <c r="T100" s="341"/>
      <c r="U100" s="342"/>
      <c r="V100" s="233"/>
      <c r="W100" s="250"/>
      <c r="X100" s="250"/>
      <c r="Y100" s="250"/>
      <c r="Z100" s="246"/>
      <c r="AA100" s="246"/>
      <c r="AB100" s="246"/>
      <c r="AC100" s="247"/>
    </row>
    <row r="101" spans="1:29" s="5" customFormat="1" ht="20.100000000000001" customHeight="1">
      <c r="A101" s="209"/>
      <c r="B101" s="326">
        <v>106</v>
      </c>
      <c r="C101" s="499" t="s">
        <v>1061</v>
      </c>
      <c r="D101" s="499" t="s">
        <v>1779</v>
      </c>
      <c r="E101" s="499" t="s">
        <v>1065</v>
      </c>
      <c r="F101" s="608">
        <v>42044</v>
      </c>
      <c r="G101" s="324" t="s">
        <v>264</v>
      </c>
      <c r="H101" s="642"/>
      <c r="I101" s="325">
        <v>42563</v>
      </c>
      <c r="J101" s="799" t="s">
        <v>1334</v>
      </c>
      <c r="K101" s="324" t="s">
        <v>1058</v>
      </c>
      <c r="L101" s="372" t="s">
        <v>1047</v>
      </c>
      <c r="M101" s="362" t="s">
        <v>1335</v>
      </c>
      <c r="N101" s="324"/>
      <c r="O101" s="324"/>
      <c r="P101" s="324"/>
      <c r="Q101" s="363"/>
      <c r="R101" s="368" t="s">
        <v>1336</v>
      </c>
      <c r="S101" s="324" t="s">
        <v>1050</v>
      </c>
      <c r="T101" s="364"/>
      <c r="U101" s="365"/>
      <c r="V101" s="233"/>
      <c r="W101" s="250"/>
      <c r="X101" s="250"/>
      <c r="Y101" s="250"/>
      <c r="Z101" s="246"/>
      <c r="AA101" s="246"/>
      <c r="AB101" s="246"/>
      <c r="AC101" s="247"/>
    </row>
    <row r="102" spans="1:29" s="241" customFormat="1" ht="20.100000000000001" hidden="1" customHeight="1">
      <c r="A102" s="234"/>
      <c r="B102" s="334">
        <v>107</v>
      </c>
      <c r="C102" s="498" t="s">
        <v>1061</v>
      </c>
      <c r="D102" s="498" t="s">
        <v>1781</v>
      </c>
      <c r="E102" s="498" t="s">
        <v>1065</v>
      </c>
      <c r="F102" s="626">
        <v>42044</v>
      </c>
      <c r="G102" s="335" t="s">
        <v>1337</v>
      </c>
      <c r="H102" s="640" t="s">
        <v>1338</v>
      </c>
      <c r="I102" s="336"/>
      <c r="J102" s="338"/>
      <c r="K102" s="335"/>
      <c r="L102" s="338"/>
      <c r="M102" s="339" t="s">
        <v>1339</v>
      </c>
      <c r="N102" s="335"/>
      <c r="O102" s="335"/>
      <c r="P102" s="335"/>
      <c r="Q102" s="340"/>
      <c r="R102" s="337" t="s">
        <v>1336</v>
      </c>
      <c r="S102" s="335" t="s">
        <v>1050</v>
      </c>
      <c r="T102" s="341"/>
      <c r="U102" s="342"/>
      <c r="V102" s="245"/>
      <c r="W102" s="244"/>
      <c r="X102" s="244"/>
      <c r="Y102" s="244"/>
      <c r="Z102" s="215"/>
      <c r="AA102" s="215"/>
      <c r="AB102" s="215"/>
      <c r="AC102" s="248"/>
    </row>
    <row r="103" spans="1:29" s="5" customFormat="1" ht="20.100000000000001" customHeight="1">
      <c r="A103" s="209"/>
      <c r="B103" s="326">
        <v>108</v>
      </c>
      <c r="C103" s="499" t="s">
        <v>1061</v>
      </c>
      <c r="D103" s="499" t="s">
        <v>1779</v>
      </c>
      <c r="E103" s="499" t="s">
        <v>1065</v>
      </c>
      <c r="F103" s="608">
        <v>42066</v>
      </c>
      <c r="G103" s="324" t="s">
        <v>1598</v>
      </c>
      <c r="H103" s="642"/>
      <c r="I103" s="325">
        <v>42607</v>
      </c>
      <c r="J103" s="372" t="s">
        <v>1340</v>
      </c>
      <c r="K103" s="324" t="s">
        <v>1058</v>
      </c>
      <c r="L103" s="372" t="s">
        <v>1047</v>
      </c>
      <c r="M103" s="362" t="s">
        <v>1341</v>
      </c>
      <c r="N103" s="324"/>
      <c r="O103" s="324"/>
      <c r="P103" s="324"/>
      <c r="Q103" s="363"/>
      <c r="R103" s="368" t="s">
        <v>1342</v>
      </c>
      <c r="S103" s="324" t="s">
        <v>1050</v>
      </c>
      <c r="T103" s="364"/>
      <c r="U103" s="365"/>
      <c r="V103" s="233"/>
      <c r="W103" s="250"/>
      <c r="X103" s="250"/>
      <c r="Y103" s="250"/>
      <c r="Z103" s="246"/>
      <c r="AA103" s="246"/>
      <c r="AB103" s="246"/>
      <c r="AC103" s="247"/>
    </row>
    <row r="104" spans="1:29" s="5" customFormat="1" ht="20.100000000000001" hidden="1" customHeight="1">
      <c r="A104" s="209"/>
      <c r="B104" s="466">
        <v>109</v>
      </c>
      <c r="C104" s="500" t="s">
        <v>1061</v>
      </c>
      <c r="D104" s="500" t="s">
        <v>2076</v>
      </c>
      <c r="E104" s="500" t="s">
        <v>1065</v>
      </c>
      <c r="F104" s="627">
        <v>42083</v>
      </c>
      <c r="G104" s="467" t="s">
        <v>1343</v>
      </c>
      <c r="H104" s="641" t="s">
        <v>1735</v>
      </c>
      <c r="I104" s="468">
        <v>42650</v>
      </c>
      <c r="J104" s="488" t="s">
        <v>1344</v>
      </c>
      <c r="K104" s="467" t="s">
        <v>1058</v>
      </c>
      <c r="L104" s="488" t="s">
        <v>1047</v>
      </c>
      <c r="M104" s="471" t="s">
        <v>1345</v>
      </c>
      <c r="N104" s="467"/>
      <c r="O104" s="467"/>
      <c r="P104" s="467"/>
      <c r="Q104" s="472"/>
      <c r="R104" s="487" t="s">
        <v>1346</v>
      </c>
      <c r="S104" s="467" t="s">
        <v>284</v>
      </c>
      <c r="T104" s="486"/>
      <c r="U104" s="474"/>
      <c r="V104" s="233"/>
      <c r="W104" s="250"/>
      <c r="X104" s="250" t="s">
        <v>556</v>
      </c>
      <c r="Y104" s="250">
        <v>1260300</v>
      </c>
      <c r="Z104" s="246"/>
      <c r="AA104" s="246"/>
      <c r="AB104" s="246"/>
      <c r="AC104" s="247"/>
    </row>
    <row r="105" spans="1:29" s="5" customFormat="1" ht="20.100000000000001" customHeight="1">
      <c r="A105" s="209"/>
      <c r="B105" s="326">
        <v>110</v>
      </c>
      <c r="C105" s="499" t="s">
        <v>1061</v>
      </c>
      <c r="D105" s="499" t="s">
        <v>1779</v>
      </c>
      <c r="E105" s="499" t="s">
        <v>1065</v>
      </c>
      <c r="F105" s="608">
        <v>42192</v>
      </c>
      <c r="G105" s="324" t="s">
        <v>1347</v>
      </c>
      <c r="H105" s="642" t="s">
        <v>1348</v>
      </c>
      <c r="I105" s="325">
        <v>42992</v>
      </c>
      <c r="J105" s="372" t="s">
        <v>1349</v>
      </c>
      <c r="K105" s="324" t="s">
        <v>1058</v>
      </c>
      <c r="L105" s="372" t="s">
        <v>1047</v>
      </c>
      <c r="M105" s="362" t="s">
        <v>1350</v>
      </c>
      <c r="N105" s="324"/>
      <c r="O105" s="324"/>
      <c r="P105" s="324"/>
      <c r="Q105" s="363"/>
      <c r="R105" s="368" t="s">
        <v>1351</v>
      </c>
      <c r="S105" s="324" t="s">
        <v>1050</v>
      </c>
      <c r="T105" s="364"/>
      <c r="U105" s="365"/>
      <c r="V105" s="233"/>
      <c r="W105" s="250"/>
      <c r="X105" s="250"/>
      <c r="Y105" s="250"/>
      <c r="Z105" s="246"/>
      <c r="AA105" s="246"/>
      <c r="AB105" s="246"/>
      <c r="AC105" s="247"/>
    </row>
    <row r="106" spans="1:29" s="5" customFormat="1" ht="20.100000000000001" customHeight="1">
      <c r="A106" s="209"/>
      <c r="B106" s="326">
        <v>111</v>
      </c>
      <c r="C106" s="499" t="s">
        <v>1061</v>
      </c>
      <c r="D106" s="499" t="s">
        <v>1779</v>
      </c>
      <c r="E106" s="499" t="s">
        <v>1065</v>
      </c>
      <c r="F106" s="608">
        <v>42248</v>
      </c>
      <c r="G106" s="324" t="s">
        <v>2029</v>
      </c>
      <c r="H106" s="642" t="s">
        <v>1352</v>
      </c>
      <c r="I106" s="363">
        <v>42804</v>
      </c>
      <c r="J106" s="364" t="s">
        <v>2028</v>
      </c>
      <c r="K106" s="324" t="s">
        <v>1058</v>
      </c>
      <c r="L106" s="364" t="s">
        <v>2011</v>
      </c>
      <c r="M106" s="362" t="s">
        <v>1353</v>
      </c>
      <c r="N106" s="367"/>
      <c r="O106" s="367"/>
      <c r="P106" s="367"/>
      <c r="Q106" s="363"/>
      <c r="R106" s="368" t="s">
        <v>1354</v>
      </c>
      <c r="S106" s="324" t="s">
        <v>1050</v>
      </c>
      <c r="T106" s="367"/>
      <c r="U106" s="375"/>
      <c r="V106" s="243"/>
      <c r="W106" s="242"/>
      <c r="X106" s="242"/>
      <c r="Y106" s="242"/>
      <c r="Z106" s="214"/>
      <c r="AA106" s="214"/>
      <c r="AB106" s="214"/>
      <c r="AC106" s="251"/>
    </row>
    <row r="107" spans="1:29" s="5" customFormat="1" ht="20.100000000000001" customHeight="1">
      <c r="A107" s="209"/>
      <c r="B107" s="326">
        <v>112</v>
      </c>
      <c r="C107" s="499" t="s">
        <v>1061</v>
      </c>
      <c r="D107" s="499" t="s">
        <v>1779</v>
      </c>
      <c r="E107" s="499" t="s">
        <v>1065</v>
      </c>
      <c r="F107" s="608">
        <v>42251</v>
      </c>
      <c r="G107" s="324" t="s">
        <v>1355</v>
      </c>
      <c r="H107" s="642" t="s">
        <v>1356</v>
      </c>
      <c r="I107" s="363">
        <v>42815</v>
      </c>
      <c r="J107" s="364" t="s">
        <v>1357</v>
      </c>
      <c r="K107" s="324" t="s">
        <v>581</v>
      </c>
      <c r="L107" s="364" t="s">
        <v>1047</v>
      </c>
      <c r="M107" s="362" t="s">
        <v>1358</v>
      </c>
      <c r="N107" s="367"/>
      <c r="O107" s="367"/>
      <c r="P107" s="367"/>
      <c r="Q107" s="363"/>
      <c r="R107" s="368" t="s">
        <v>1359</v>
      </c>
      <c r="S107" s="324" t="s">
        <v>1050</v>
      </c>
      <c r="T107" s="367" t="s">
        <v>1360</v>
      </c>
      <c r="U107" s="375"/>
      <c r="V107" s="243"/>
      <c r="W107" s="242"/>
      <c r="X107" s="242"/>
      <c r="Y107" s="242"/>
      <c r="Z107" s="214"/>
      <c r="AA107" s="214"/>
      <c r="AB107" s="214"/>
      <c r="AC107" s="251"/>
    </row>
    <row r="108" spans="1:29" s="5" customFormat="1" ht="20.100000000000001" customHeight="1">
      <c r="A108" s="209"/>
      <c r="B108" s="326">
        <v>113</v>
      </c>
      <c r="C108" s="499" t="s">
        <v>1061</v>
      </c>
      <c r="D108" s="499" t="s">
        <v>1779</v>
      </c>
      <c r="E108" s="499" t="s">
        <v>1065</v>
      </c>
      <c r="F108" s="608">
        <v>42256</v>
      </c>
      <c r="G108" s="324" t="s">
        <v>2030</v>
      </c>
      <c r="H108" s="642" t="s">
        <v>1361</v>
      </c>
      <c r="I108" s="325">
        <v>42487</v>
      </c>
      <c r="J108" s="376" t="s">
        <v>358</v>
      </c>
      <c r="K108" s="324" t="s">
        <v>581</v>
      </c>
      <c r="L108" s="376" t="s">
        <v>1047</v>
      </c>
      <c r="M108" s="362" t="s">
        <v>1362</v>
      </c>
      <c r="N108" s="324"/>
      <c r="O108" s="324"/>
      <c r="P108" s="324"/>
      <c r="Q108" s="366">
        <v>49427</v>
      </c>
      <c r="R108" s="368" t="s">
        <v>1363</v>
      </c>
      <c r="S108" s="324" t="s">
        <v>1326</v>
      </c>
      <c r="T108" s="364"/>
      <c r="U108" s="365" t="s">
        <v>351</v>
      </c>
      <c r="V108" s="233"/>
      <c r="W108" s="250"/>
      <c r="X108" s="250"/>
      <c r="Y108" s="250"/>
      <c r="Z108" s="246"/>
      <c r="AA108" s="246"/>
      <c r="AB108" s="246"/>
      <c r="AC108" s="247"/>
    </row>
    <row r="109" spans="1:29" s="5" customFormat="1" ht="20.100000000000001" customHeight="1">
      <c r="A109" s="209"/>
      <c r="B109" s="326">
        <v>114</v>
      </c>
      <c r="C109" s="499" t="s">
        <v>1061</v>
      </c>
      <c r="D109" s="499" t="s">
        <v>1779</v>
      </c>
      <c r="E109" s="499" t="s">
        <v>1065</v>
      </c>
      <c r="F109" s="608" t="s">
        <v>1514</v>
      </c>
      <c r="G109" s="324" t="s">
        <v>2025</v>
      </c>
      <c r="H109" s="642" t="s">
        <v>1769</v>
      </c>
      <c r="I109" s="325">
        <v>42817</v>
      </c>
      <c r="J109" s="372" t="s">
        <v>2024</v>
      </c>
      <c r="K109" s="324" t="s">
        <v>581</v>
      </c>
      <c r="L109" s="372" t="s">
        <v>1047</v>
      </c>
      <c r="M109" s="362" t="s">
        <v>1364</v>
      </c>
      <c r="N109" s="324"/>
      <c r="O109" s="324"/>
      <c r="P109" s="324"/>
      <c r="Q109" s="366"/>
      <c r="R109" s="368" t="s">
        <v>1365</v>
      </c>
      <c r="S109" s="324" t="s">
        <v>1326</v>
      </c>
      <c r="T109" s="364"/>
      <c r="U109" s="365" t="s">
        <v>351</v>
      </c>
      <c r="V109" s="233"/>
      <c r="W109" s="250"/>
      <c r="X109" s="250"/>
      <c r="Y109" s="250"/>
      <c r="Z109" s="246"/>
      <c r="AA109" s="246"/>
      <c r="AB109" s="246"/>
      <c r="AC109" s="247"/>
    </row>
    <row r="110" spans="1:29" s="5" customFormat="1" ht="20.100000000000001" customHeight="1">
      <c r="A110" s="209"/>
      <c r="B110" s="326">
        <v>115</v>
      </c>
      <c r="C110" s="499" t="s">
        <v>1061</v>
      </c>
      <c r="D110" s="499" t="s">
        <v>1779</v>
      </c>
      <c r="E110" s="499" t="s">
        <v>1110</v>
      </c>
      <c r="F110" s="608">
        <v>42363</v>
      </c>
      <c r="G110" s="324" t="s">
        <v>319</v>
      </c>
      <c r="H110" s="642" t="s">
        <v>1361</v>
      </c>
      <c r="I110" s="363">
        <v>42699</v>
      </c>
      <c r="J110" s="812" t="s">
        <v>1418</v>
      </c>
      <c r="K110" s="324" t="s">
        <v>581</v>
      </c>
      <c r="L110" s="364" t="s">
        <v>1047</v>
      </c>
      <c r="M110" s="362" t="s">
        <v>316</v>
      </c>
      <c r="N110" s="367"/>
      <c r="O110" s="367"/>
      <c r="P110" s="367"/>
      <c r="Q110" s="366"/>
      <c r="R110" s="324" t="s">
        <v>510</v>
      </c>
      <c r="S110" s="324" t="s">
        <v>1050</v>
      </c>
      <c r="T110" s="367"/>
      <c r="U110" s="375"/>
      <c r="V110" s="243"/>
      <c r="W110" s="242"/>
      <c r="X110" s="242"/>
      <c r="Y110" s="242"/>
      <c r="Z110" s="214"/>
      <c r="AA110" s="214"/>
      <c r="AB110" s="214"/>
      <c r="AC110" s="251"/>
    </row>
    <row r="111" spans="1:29" s="5" customFormat="1" ht="20.100000000000001" customHeight="1">
      <c r="A111" s="209"/>
      <c r="B111" s="841">
        <v>116</v>
      </c>
      <c r="C111" s="805" t="s">
        <v>1061</v>
      </c>
      <c r="D111" s="805" t="s">
        <v>1779</v>
      </c>
      <c r="E111" s="805" t="s">
        <v>1130</v>
      </c>
      <c r="F111" s="806">
        <v>42381</v>
      </c>
      <c r="G111" s="807" t="s">
        <v>1367</v>
      </c>
      <c r="H111" s="805" t="s">
        <v>1733</v>
      </c>
      <c r="I111" s="842">
        <v>43221</v>
      </c>
      <c r="J111" s="801">
        <v>9956525</v>
      </c>
      <c r="K111" s="807" t="s">
        <v>581</v>
      </c>
      <c r="L111" s="802" t="s">
        <v>1047</v>
      </c>
      <c r="M111" s="843" t="s">
        <v>1420</v>
      </c>
      <c r="N111" s="824"/>
      <c r="O111" s="824"/>
      <c r="P111" s="824"/>
      <c r="Q111" s="824"/>
      <c r="R111" s="807" t="s">
        <v>1421</v>
      </c>
      <c r="S111" s="824" t="s">
        <v>284</v>
      </c>
      <c r="T111" s="824"/>
      <c r="U111" s="825"/>
      <c r="V111" s="243"/>
      <c r="W111" s="242"/>
      <c r="X111" s="242"/>
      <c r="Y111" s="242"/>
      <c r="Z111" s="214"/>
      <c r="AA111" s="214"/>
      <c r="AB111" s="214"/>
      <c r="AC111" s="251"/>
    </row>
    <row r="112" spans="1:29" s="5" customFormat="1" ht="20.100000000000001" hidden="1" customHeight="1">
      <c r="A112" s="209"/>
      <c r="B112" s="451">
        <v>117</v>
      </c>
      <c r="C112" s="501" t="s">
        <v>1061</v>
      </c>
      <c r="D112" s="501" t="s">
        <v>1781</v>
      </c>
      <c r="E112" s="501" t="s">
        <v>1268</v>
      </c>
      <c r="F112" s="628">
        <v>42383</v>
      </c>
      <c r="G112" s="452" t="s">
        <v>1368</v>
      </c>
      <c r="H112" s="643" t="s">
        <v>1782</v>
      </c>
      <c r="I112" s="453"/>
      <c r="J112" s="453"/>
      <c r="K112" s="452"/>
      <c r="L112" s="453" t="s">
        <v>1047</v>
      </c>
      <c r="M112" s="454" t="s">
        <v>1369</v>
      </c>
      <c r="N112" s="455"/>
      <c r="O112" s="455"/>
      <c r="P112" s="455"/>
      <c r="Q112" s="456"/>
      <c r="R112" s="452" t="s">
        <v>510</v>
      </c>
      <c r="S112" s="452" t="s">
        <v>1050</v>
      </c>
      <c r="T112" s="455"/>
      <c r="U112" s="457"/>
      <c r="V112" s="243"/>
      <c r="W112" s="242"/>
      <c r="X112" s="242"/>
      <c r="Y112" s="242"/>
      <c r="Z112" s="214"/>
      <c r="AA112" s="214"/>
      <c r="AB112" s="214"/>
      <c r="AC112" s="251"/>
    </row>
    <row r="113" spans="1:30" s="5" customFormat="1" ht="20.100000000000001" customHeight="1">
      <c r="A113" s="209"/>
      <c r="B113" s="326">
        <v>118</v>
      </c>
      <c r="C113" s="499" t="s">
        <v>1061</v>
      </c>
      <c r="D113" s="499" t="s">
        <v>1779</v>
      </c>
      <c r="E113" s="499" t="s">
        <v>1065</v>
      </c>
      <c r="F113" s="608">
        <v>42515</v>
      </c>
      <c r="G113" s="324" t="s">
        <v>2027</v>
      </c>
      <c r="H113" s="499"/>
      <c r="I113" s="363">
        <v>43236</v>
      </c>
      <c r="J113" s="364" t="s">
        <v>2026</v>
      </c>
      <c r="K113" s="324" t="s">
        <v>581</v>
      </c>
      <c r="L113" s="364" t="s">
        <v>1047</v>
      </c>
      <c r="M113" s="362" t="s">
        <v>1370</v>
      </c>
      <c r="N113" s="367"/>
      <c r="O113" s="367"/>
      <c r="P113" s="367"/>
      <c r="Q113" s="366"/>
      <c r="R113" s="368" t="s">
        <v>1371</v>
      </c>
      <c r="S113" s="324" t="s">
        <v>1326</v>
      </c>
      <c r="T113" s="367"/>
      <c r="U113" s="375" t="s">
        <v>1372</v>
      </c>
      <c r="V113" s="252"/>
      <c r="W113" s="253"/>
      <c r="X113" s="253"/>
      <c r="Y113" s="253"/>
      <c r="Z113" s="223"/>
      <c r="AA113" s="223"/>
      <c r="AB113" s="223"/>
      <c r="AC113" s="254"/>
    </row>
    <row r="114" spans="1:30" s="5" customFormat="1" ht="20.100000000000001" customHeight="1">
      <c r="B114" s="326">
        <v>119</v>
      </c>
      <c r="C114" s="499" t="s">
        <v>1061</v>
      </c>
      <c r="D114" s="499" t="s">
        <v>1779</v>
      </c>
      <c r="E114" s="499" t="s">
        <v>1065</v>
      </c>
      <c r="F114" s="608">
        <v>42670</v>
      </c>
      <c r="G114" s="324" t="s">
        <v>2040</v>
      </c>
      <c r="H114" s="499"/>
      <c r="I114" s="363">
        <v>42976</v>
      </c>
      <c r="J114" s="364" t="s">
        <v>2039</v>
      </c>
      <c r="K114" s="324" t="s">
        <v>581</v>
      </c>
      <c r="L114" s="364" t="s">
        <v>1047</v>
      </c>
      <c r="M114" s="362" t="s">
        <v>1373</v>
      </c>
      <c r="N114" s="367"/>
      <c r="O114" s="367"/>
      <c r="P114" s="367"/>
      <c r="Q114" s="366"/>
      <c r="R114" s="368" t="s">
        <v>1371</v>
      </c>
      <c r="S114" s="324" t="s">
        <v>1326</v>
      </c>
      <c r="T114" s="367"/>
      <c r="U114" s="375" t="s">
        <v>1374</v>
      </c>
      <c r="V114" s="255"/>
      <c r="W114" s="256"/>
      <c r="X114" s="256"/>
      <c r="Y114" s="256"/>
      <c r="Z114" s="221"/>
      <c r="AA114" s="221"/>
      <c r="AB114" s="221"/>
      <c r="AC114" s="221"/>
    </row>
    <row r="115" spans="1:30" s="155" customFormat="1" ht="20.100000000000001" customHeight="1">
      <c r="B115" s="377">
        <v>120</v>
      </c>
      <c r="C115" s="214" t="s">
        <v>1375</v>
      </c>
      <c r="D115" s="214" t="s">
        <v>1779</v>
      </c>
      <c r="E115" s="214" t="s">
        <v>1376</v>
      </c>
      <c r="F115" s="629">
        <v>42709</v>
      </c>
      <c r="G115" s="364" t="s">
        <v>2003</v>
      </c>
      <c r="H115" s="246" t="s">
        <v>1940</v>
      </c>
      <c r="I115" s="363">
        <v>43389</v>
      </c>
      <c r="J115" s="364" t="s">
        <v>1377</v>
      </c>
      <c r="K115" s="324" t="s">
        <v>581</v>
      </c>
      <c r="L115" s="364" t="s">
        <v>1064</v>
      </c>
      <c r="M115" s="378" t="s">
        <v>1389</v>
      </c>
      <c r="N115" s="367"/>
      <c r="O115" s="367"/>
      <c r="P115" s="367"/>
      <c r="Q115" s="367"/>
      <c r="R115" s="367" t="s">
        <v>1378</v>
      </c>
      <c r="S115" s="367" t="s">
        <v>2126</v>
      </c>
      <c r="T115" s="367"/>
      <c r="U115" s="434" t="s">
        <v>1943</v>
      </c>
      <c r="V115" s="306"/>
      <c r="W115" s="221"/>
      <c r="X115" s="221"/>
      <c r="Y115" s="221"/>
      <c r="Z115" s="221"/>
      <c r="AA115" s="221"/>
      <c r="AB115" s="221"/>
      <c r="AC115" s="221"/>
    </row>
    <row r="116" spans="1:30" s="5" customFormat="1" ht="20.100000000000001" customHeight="1">
      <c r="B116" s="377">
        <v>121</v>
      </c>
      <c r="C116" s="214" t="s">
        <v>1061</v>
      </c>
      <c r="D116" s="499" t="s">
        <v>1779</v>
      </c>
      <c r="E116" s="499" t="s">
        <v>1065</v>
      </c>
      <c r="F116" s="608">
        <v>42870</v>
      </c>
      <c r="G116" s="364" t="s">
        <v>1379</v>
      </c>
      <c r="H116" s="499" t="s">
        <v>1380</v>
      </c>
      <c r="I116" s="325">
        <v>43537</v>
      </c>
      <c r="J116" s="364" t="s">
        <v>1481</v>
      </c>
      <c r="K116" s="324" t="s">
        <v>581</v>
      </c>
      <c r="L116" s="364" t="s">
        <v>1064</v>
      </c>
      <c r="M116" s="378" t="s">
        <v>1381</v>
      </c>
      <c r="N116" s="367"/>
      <c r="O116" s="367"/>
      <c r="P116" s="367"/>
      <c r="Q116" s="367"/>
      <c r="R116" s="367" t="s">
        <v>1382</v>
      </c>
      <c r="S116" s="367" t="s">
        <v>2126</v>
      </c>
      <c r="T116" s="367"/>
      <c r="U116" s="375"/>
      <c r="Z116" s="155"/>
      <c r="AA116" s="155"/>
      <c r="AB116" s="155"/>
      <c r="AC116" s="155"/>
    </row>
    <row r="117" spans="1:30" s="5" customFormat="1" ht="20.100000000000001" customHeight="1">
      <c r="B117" s="377">
        <v>122</v>
      </c>
      <c r="C117" s="214" t="s">
        <v>1061</v>
      </c>
      <c r="D117" s="214" t="s">
        <v>1779</v>
      </c>
      <c r="E117" s="499" t="s">
        <v>1065</v>
      </c>
      <c r="F117" s="608">
        <v>42870</v>
      </c>
      <c r="G117" s="364" t="s">
        <v>1384</v>
      </c>
      <c r="H117" s="499" t="s">
        <v>1422</v>
      </c>
      <c r="I117" s="325">
        <v>43537</v>
      </c>
      <c r="J117" s="364" t="s">
        <v>1482</v>
      </c>
      <c r="K117" s="324" t="s">
        <v>581</v>
      </c>
      <c r="L117" s="364" t="s">
        <v>1064</v>
      </c>
      <c r="M117" s="378" t="s">
        <v>1385</v>
      </c>
      <c r="N117" s="367"/>
      <c r="O117" s="367"/>
      <c r="P117" s="367"/>
      <c r="Q117" s="367"/>
      <c r="R117" s="367" t="s">
        <v>1382</v>
      </c>
      <c r="S117" s="367" t="s">
        <v>2126</v>
      </c>
      <c r="T117" s="367"/>
      <c r="U117" s="375"/>
      <c r="Z117" s="155"/>
      <c r="AA117" s="155"/>
      <c r="AB117" s="155"/>
      <c r="AC117" s="155"/>
    </row>
    <row r="118" spans="1:30" s="5" customFormat="1" ht="20.100000000000001" customHeight="1">
      <c r="B118" s="377">
        <v>123</v>
      </c>
      <c r="C118" s="214" t="s">
        <v>1386</v>
      </c>
      <c r="D118" s="499" t="s">
        <v>1779</v>
      </c>
      <c r="E118" s="499" t="s">
        <v>1387</v>
      </c>
      <c r="F118" s="608">
        <v>43070</v>
      </c>
      <c r="G118" s="364" t="s">
        <v>1388</v>
      </c>
      <c r="H118" s="499" t="s">
        <v>1722</v>
      </c>
      <c r="I118" s="325">
        <v>44005</v>
      </c>
      <c r="J118" s="485">
        <v>10692748</v>
      </c>
      <c r="K118" s="364" t="s">
        <v>1723</v>
      </c>
      <c r="L118" s="364" t="s">
        <v>1064</v>
      </c>
      <c r="M118" s="378" t="s">
        <v>1538</v>
      </c>
      <c r="N118" s="367"/>
      <c r="O118" s="367"/>
      <c r="P118" s="367"/>
      <c r="Q118" s="367"/>
      <c r="R118" s="367" t="s">
        <v>1390</v>
      </c>
      <c r="S118" s="367" t="s">
        <v>2126</v>
      </c>
      <c r="T118" s="367"/>
      <c r="U118" s="375"/>
      <c r="Z118" s="155"/>
      <c r="AA118" s="155"/>
      <c r="AB118" s="155"/>
      <c r="AC118" s="155"/>
    </row>
    <row r="119" spans="1:30" s="5" customFormat="1" ht="20.100000000000001" customHeight="1">
      <c r="B119" s="803">
        <v>124</v>
      </c>
      <c r="C119" s="804" t="s">
        <v>1386</v>
      </c>
      <c r="D119" s="805" t="s">
        <v>1779</v>
      </c>
      <c r="E119" s="805" t="s">
        <v>1391</v>
      </c>
      <c r="F119" s="806">
        <v>43068</v>
      </c>
      <c r="G119" s="802" t="s">
        <v>1479</v>
      </c>
      <c r="H119" s="840" t="s">
        <v>1585</v>
      </c>
      <c r="I119" s="839">
        <v>43644</v>
      </c>
      <c r="J119" s="802">
        <v>6546253</v>
      </c>
      <c r="K119" s="807" t="s">
        <v>581</v>
      </c>
      <c r="L119" s="802" t="s">
        <v>1064</v>
      </c>
      <c r="M119" s="808" t="s">
        <v>1389</v>
      </c>
      <c r="N119" s="824"/>
      <c r="O119" s="824"/>
      <c r="P119" s="824"/>
      <c r="Q119" s="824"/>
      <c r="R119" s="824" t="s">
        <v>1390</v>
      </c>
      <c r="S119" s="824" t="s">
        <v>2126</v>
      </c>
      <c r="T119" s="824"/>
      <c r="U119" s="825"/>
      <c r="Z119" s="155"/>
      <c r="AA119" s="155"/>
      <c r="AB119" s="155"/>
      <c r="AC119" s="155"/>
    </row>
    <row r="120" spans="1:30" s="5" customFormat="1" ht="20.100000000000001" hidden="1" customHeight="1">
      <c r="B120" s="516">
        <v>125</v>
      </c>
      <c r="C120" s="613" t="s">
        <v>1386</v>
      </c>
      <c r="D120" s="500" t="s">
        <v>1781</v>
      </c>
      <c r="E120" s="500" t="s">
        <v>1392</v>
      </c>
      <c r="F120" s="627">
        <v>42999</v>
      </c>
      <c r="G120" s="486" t="s">
        <v>1393</v>
      </c>
      <c r="H120" s="500" t="s">
        <v>1784</v>
      </c>
      <c r="I120" s="467"/>
      <c r="J120" s="486"/>
      <c r="K120" s="486"/>
      <c r="L120" s="486" t="s">
        <v>1064</v>
      </c>
      <c r="M120" s="515" t="s">
        <v>1389</v>
      </c>
      <c r="N120" s="455"/>
      <c r="O120" s="455"/>
      <c r="P120" s="455"/>
      <c r="Q120" s="473"/>
      <c r="R120" s="473" t="s">
        <v>1390</v>
      </c>
      <c r="S120" s="473" t="s">
        <v>2127</v>
      </c>
      <c r="T120" s="473"/>
      <c r="U120" s="514"/>
      <c r="Z120" s="155"/>
      <c r="AA120" s="155"/>
      <c r="AB120" s="155"/>
      <c r="AC120" s="155"/>
    </row>
    <row r="121" spans="1:30" s="5" customFormat="1" ht="20.100000000000001" customHeight="1">
      <c r="B121" s="377">
        <v>126</v>
      </c>
      <c r="C121" s="214" t="s">
        <v>1386</v>
      </c>
      <c r="D121" s="499" t="s">
        <v>1779</v>
      </c>
      <c r="E121" s="499" t="s">
        <v>1394</v>
      </c>
      <c r="F121" s="608">
        <v>43024</v>
      </c>
      <c r="G121" s="364" t="s">
        <v>2125</v>
      </c>
      <c r="H121" s="499"/>
      <c r="I121" s="325">
        <v>43525</v>
      </c>
      <c r="J121" s="364" t="s">
        <v>1495</v>
      </c>
      <c r="K121" s="324" t="s">
        <v>581</v>
      </c>
      <c r="L121" s="364" t="s">
        <v>1064</v>
      </c>
      <c r="M121" s="378" t="s">
        <v>1389</v>
      </c>
      <c r="N121" s="367"/>
      <c r="O121" s="367"/>
      <c r="P121" s="367"/>
      <c r="Q121" s="367"/>
      <c r="R121" s="367" t="s">
        <v>1390</v>
      </c>
      <c r="S121" s="367" t="s">
        <v>2126</v>
      </c>
      <c r="T121" s="367"/>
      <c r="U121" s="375"/>
      <c r="Z121" s="155"/>
      <c r="AA121" s="155"/>
      <c r="AB121" s="155"/>
      <c r="AC121" s="155"/>
    </row>
    <row r="122" spans="1:30" s="5" customFormat="1" ht="20.100000000000001" hidden="1" customHeight="1">
      <c r="B122" s="343">
        <v>127</v>
      </c>
      <c r="C122" s="614" t="s">
        <v>1061</v>
      </c>
      <c r="D122" s="498" t="s">
        <v>1778</v>
      </c>
      <c r="E122" s="498" t="s">
        <v>1065</v>
      </c>
      <c r="F122" s="626">
        <v>43063</v>
      </c>
      <c r="G122" s="341" t="s">
        <v>1395</v>
      </c>
      <c r="H122" s="498"/>
      <c r="I122" s="335"/>
      <c r="J122" s="341"/>
      <c r="K122" s="341"/>
      <c r="L122" s="341" t="s">
        <v>1047</v>
      </c>
      <c r="M122" s="345" t="s">
        <v>1396</v>
      </c>
      <c r="N122" s="344"/>
      <c r="O122" s="344"/>
      <c r="P122" s="344"/>
      <c r="Q122" s="344"/>
      <c r="R122" s="344" t="s">
        <v>1397</v>
      </c>
      <c r="S122" s="344" t="s">
        <v>1326</v>
      </c>
      <c r="T122" s="344"/>
      <c r="U122" s="346" t="s">
        <v>1398</v>
      </c>
      <c r="Z122" s="155"/>
      <c r="AA122" s="155"/>
      <c r="AB122" s="155"/>
      <c r="AC122" s="155"/>
      <c r="AD122" s="257" t="s">
        <v>1042</v>
      </c>
    </row>
    <row r="123" spans="1:30" s="5" customFormat="1" ht="20.100000000000001" customHeight="1">
      <c r="B123" s="377">
        <v>128</v>
      </c>
      <c r="C123" s="214" t="s">
        <v>1061</v>
      </c>
      <c r="D123" s="499" t="s">
        <v>1779</v>
      </c>
      <c r="E123" s="499" t="s">
        <v>1065</v>
      </c>
      <c r="F123" s="608">
        <v>43266</v>
      </c>
      <c r="G123" s="364" t="s">
        <v>1399</v>
      </c>
      <c r="H123" s="499" t="s">
        <v>1632</v>
      </c>
      <c r="I123" s="325">
        <v>43759</v>
      </c>
      <c r="J123" s="364" t="s">
        <v>1633</v>
      </c>
      <c r="K123" s="324" t="s">
        <v>581</v>
      </c>
      <c r="L123" s="364" t="s">
        <v>1047</v>
      </c>
      <c r="M123" s="378" t="s">
        <v>1631</v>
      </c>
      <c r="N123" s="367"/>
      <c r="O123" s="367"/>
      <c r="P123" s="367"/>
      <c r="Q123" s="367"/>
      <c r="R123" s="367" t="s">
        <v>1400</v>
      </c>
      <c r="S123" s="367" t="s">
        <v>1401</v>
      </c>
      <c r="T123" s="367"/>
      <c r="U123" s="375" t="s">
        <v>1398</v>
      </c>
      <c r="Z123" s="155"/>
      <c r="AA123" s="155"/>
      <c r="AB123" s="155"/>
      <c r="AC123" s="155"/>
    </row>
    <row r="124" spans="1:30" s="5" customFormat="1" ht="20.100000000000001" hidden="1" customHeight="1">
      <c r="B124" s="476">
        <v>129</v>
      </c>
      <c r="C124" s="615" t="s">
        <v>1061</v>
      </c>
      <c r="D124" s="501" t="s">
        <v>1781</v>
      </c>
      <c r="E124" s="501" t="s">
        <v>1065</v>
      </c>
      <c r="F124" s="628">
        <v>43334</v>
      </c>
      <c r="G124" s="453" t="s">
        <v>1402</v>
      </c>
      <c r="H124" s="501" t="s">
        <v>1688</v>
      </c>
      <c r="I124" s="452"/>
      <c r="J124" s="453"/>
      <c r="K124" s="453"/>
      <c r="L124" s="453" t="s">
        <v>1403</v>
      </c>
      <c r="M124" s="477" t="s">
        <v>1404</v>
      </c>
      <c r="N124" s="455"/>
      <c r="O124" s="455"/>
      <c r="P124" s="455"/>
      <c r="Q124" s="455"/>
      <c r="R124" s="455" t="s">
        <v>1405</v>
      </c>
      <c r="S124" s="455" t="s">
        <v>1050</v>
      </c>
      <c r="T124" s="455"/>
      <c r="U124" s="457" t="s">
        <v>1398</v>
      </c>
      <c r="Z124" s="155"/>
      <c r="AA124" s="155"/>
      <c r="AB124" s="155"/>
      <c r="AC124" s="155"/>
    </row>
    <row r="125" spans="1:30" s="5" customFormat="1" ht="20.100000000000001" customHeight="1">
      <c r="B125" s="377">
        <v>130</v>
      </c>
      <c r="C125" s="214" t="s">
        <v>1061</v>
      </c>
      <c r="D125" s="499" t="s">
        <v>1779</v>
      </c>
      <c r="E125" s="499" t="s">
        <v>1065</v>
      </c>
      <c r="F125" s="608">
        <v>43334</v>
      </c>
      <c r="G125" s="364" t="s">
        <v>1406</v>
      </c>
      <c r="H125" s="575" t="s">
        <v>1712</v>
      </c>
      <c r="I125" s="325">
        <v>44090</v>
      </c>
      <c r="J125" s="364" t="s">
        <v>1737</v>
      </c>
      <c r="K125" s="364"/>
      <c r="L125" s="364" t="s">
        <v>1403</v>
      </c>
      <c r="M125" s="378" t="s">
        <v>1724</v>
      </c>
      <c r="N125" s="367"/>
      <c r="O125" s="367"/>
      <c r="P125" s="367"/>
      <c r="Q125" s="367"/>
      <c r="R125" s="367" t="s">
        <v>1405</v>
      </c>
      <c r="S125" s="367" t="s">
        <v>1050</v>
      </c>
      <c r="T125" s="367"/>
      <c r="U125" s="375" t="s">
        <v>1398</v>
      </c>
      <c r="Z125" s="155"/>
      <c r="AA125" s="155"/>
      <c r="AB125" s="155"/>
      <c r="AC125" s="155"/>
    </row>
    <row r="126" spans="1:30" s="5" customFormat="1" ht="20.100000000000001" customHeight="1">
      <c r="B126" s="377">
        <v>131</v>
      </c>
      <c r="C126" s="214" t="s">
        <v>1061</v>
      </c>
      <c r="D126" s="499" t="s">
        <v>1779</v>
      </c>
      <c r="E126" s="499" t="s">
        <v>1065</v>
      </c>
      <c r="F126" s="608">
        <v>43343</v>
      </c>
      <c r="G126" s="364" t="s">
        <v>1407</v>
      </c>
      <c r="H126" s="642" t="s">
        <v>1665</v>
      </c>
      <c r="I126" s="325">
        <v>43902</v>
      </c>
      <c r="J126" s="364" t="s">
        <v>2023</v>
      </c>
      <c r="K126" s="364"/>
      <c r="L126" s="364" t="s">
        <v>1047</v>
      </c>
      <c r="M126" s="378" t="s">
        <v>1408</v>
      </c>
      <c r="N126" s="367"/>
      <c r="O126" s="367"/>
      <c r="P126" s="367"/>
      <c r="Q126" s="367"/>
      <c r="R126" s="367" t="s">
        <v>1409</v>
      </c>
      <c r="S126" s="367" t="s">
        <v>1326</v>
      </c>
      <c r="T126" s="367"/>
      <c r="U126" s="375" t="s">
        <v>1398</v>
      </c>
      <c r="Z126" s="155"/>
      <c r="AA126" s="155"/>
      <c r="AB126" s="155"/>
      <c r="AC126" s="155"/>
    </row>
    <row r="127" spans="1:30" s="5" customFormat="1" ht="20.100000000000001" customHeight="1">
      <c r="B127" s="377">
        <v>132</v>
      </c>
      <c r="C127" s="214" t="s">
        <v>1061</v>
      </c>
      <c r="D127" s="499" t="s">
        <v>1779</v>
      </c>
      <c r="E127" s="499" t="s">
        <v>1768</v>
      </c>
      <c r="F127" s="608">
        <v>43343</v>
      </c>
      <c r="G127" s="364" t="s">
        <v>1410</v>
      </c>
      <c r="H127" s="499" t="s">
        <v>1753</v>
      </c>
      <c r="I127" s="325">
        <v>44165</v>
      </c>
      <c r="J127" s="364" t="s">
        <v>1766</v>
      </c>
      <c r="K127" s="324" t="s">
        <v>581</v>
      </c>
      <c r="L127" s="364" t="s">
        <v>1411</v>
      </c>
      <c r="M127" s="378" t="s">
        <v>1412</v>
      </c>
      <c r="N127" s="367"/>
      <c r="O127" s="367"/>
      <c r="P127" s="367"/>
      <c r="Q127" s="367"/>
      <c r="R127" s="367" t="s">
        <v>1413</v>
      </c>
      <c r="S127" s="367" t="s">
        <v>1326</v>
      </c>
      <c r="T127" s="367"/>
      <c r="U127" s="375" t="s">
        <v>1398</v>
      </c>
      <c r="Z127" s="155"/>
      <c r="AA127" s="155"/>
      <c r="AB127" s="155"/>
      <c r="AC127" s="155"/>
    </row>
    <row r="128" spans="1:30" s="5" customFormat="1" ht="20.100000000000001" customHeight="1">
      <c r="B128" s="377">
        <v>133</v>
      </c>
      <c r="C128" s="214" t="s">
        <v>1743</v>
      </c>
      <c r="D128" s="499" t="s">
        <v>1779</v>
      </c>
      <c r="E128" s="499" t="s">
        <v>1744</v>
      </c>
      <c r="F128" s="608">
        <v>43360</v>
      </c>
      <c r="G128" s="364" t="s">
        <v>1745</v>
      </c>
      <c r="H128" s="499" t="s">
        <v>1746</v>
      </c>
      <c r="I128" s="325">
        <v>44119</v>
      </c>
      <c r="J128" s="364" t="s">
        <v>1747</v>
      </c>
      <c r="K128" s="364"/>
      <c r="L128" s="364" t="s">
        <v>1748</v>
      </c>
      <c r="M128" s="378" t="s">
        <v>1749</v>
      </c>
      <c r="N128" s="367"/>
      <c r="O128" s="367"/>
      <c r="P128" s="367"/>
      <c r="Q128" s="367"/>
      <c r="R128" s="367" t="s">
        <v>1750</v>
      </c>
      <c r="S128" s="367" t="s">
        <v>1751</v>
      </c>
      <c r="T128" s="367"/>
      <c r="U128" s="375"/>
      <c r="Z128" s="155"/>
      <c r="AA128" s="155"/>
      <c r="AB128" s="155"/>
      <c r="AC128" s="155"/>
    </row>
    <row r="129" spans="2:30" s="5" customFormat="1" ht="20.100000000000001" hidden="1" customHeight="1">
      <c r="B129" s="516">
        <v>134</v>
      </c>
      <c r="C129" s="613" t="s">
        <v>1061</v>
      </c>
      <c r="D129" s="500" t="s">
        <v>1778</v>
      </c>
      <c r="E129" s="500" t="s">
        <v>1136</v>
      </c>
      <c r="F129" s="627">
        <v>43389</v>
      </c>
      <c r="G129" s="486" t="s">
        <v>1414</v>
      </c>
      <c r="H129" s="500"/>
      <c r="I129" s="467"/>
      <c r="J129" s="486"/>
      <c r="K129" s="486"/>
      <c r="L129" s="486" t="s">
        <v>1047</v>
      </c>
      <c r="M129" s="515" t="s">
        <v>1396</v>
      </c>
      <c r="N129" s="473"/>
      <c r="O129" s="473"/>
      <c r="P129" s="473"/>
      <c r="Q129" s="473"/>
      <c r="R129" s="473" t="s">
        <v>1397</v>
      </c>
      <c r="S129" s="473" t="s">
        <v>1326</v>
      </c>
      <c r="T129" s="473"/>
      <c r="U129" s="514" t="s">
        <v>1398</v>
      </c>
      <c r="Z129" s="155"/>
      <c r="AA129" s="155"/>
      <c r="AB129" s="155"/>
      <c r="AC129" s="155"/>
      <c r="AD129" s="5" t="s">
        <v>1042</v>
      </c>
    </row>
    <row r="130" spans="2:30" s="217" customFormat="1" ht="20.100000000000001" customHeight="1">
      <c r="B130" s="503">
        <v>135</v>
      </c>
      <c r="C130" s="616" t="s">
        <v>1061</v>
      </c>
      <c r="D130" s="505" t="s">
        <v>331</v>
      </c>
      <c r="E130" s="505" t="s">
        <v>1065</v>
      </c>
      <c r="F130" s="630">
        <v>43468</v>
      </c>
      <c r="G130" s="507" t="s">
        <v>1415</v>
      </c>
      <c r="H130" s="505" t="s">
        <v>1801</v>
      </c>
      <c r="I130" s="506">
        <v>44319</v>
      </c>
      <c r="J130" s="507" t="s">
        <v>1806</v>
      </c>
      <c r="K130" s="507" t="s">
        <v>1807</v>
      </c>
      <c r="L130" s="507" t="s">
        <v>1047</v>
      </c>
      <c r="M130" s="508" t="s">
        <v>1396</v>
      </c>
      <c r="N130" s="504"/>
      <c r="O130" s="504"/>
      <c r="P130" s="504"/>
      <c r="Q130" s="504"/>
      <c r="R130" s="504" t="s">
        <v>1041</v>
      </c>
      <c r="S130" s="504" t="s">
        <v>1326</v>
      </c>
      <c r="T130" s="504"/>
      <c r="U130" s="509" t="s">
        <v>1398</v>
      </c>
      <c r="Z130" s="219"/>
      <c r="AA130" s="219"/>
      <c r="AB130" s="219"/>
      <c r="AC130" s="219"/>
    </row>
    <row r="131" spans="2:30" s="5" customFormat="1" ht="20.100000000000001" customHeight="1">
      <c r="B131" s="803">
        <v>136</v>
      </c>
      <c r="C131" s="804" t="s">
        <v>1061</v>
      </c>
      <c r="D131" s="805" t="s">
        <v>1783</v>
      </c>
      <c r="E131" s="805" t="s">
        <v>1136</v>
      </c>
      <c r="F131" s="806">
        <v>43468</v>
      </c>
      <c r="G131" s="802" t="s">
        <v>1043</v>
      </c>
      <c r="H131" s="805"/>
      <c r="I131" s="807"/>
      <c r="J131" s="802"/>
      <c r="K131" s="802"/>
      <c r="L131" s="802" t="s">
        <v>1047</v>
      </c>
      <c r="M131" s="808" t="s">
        <v>1396</v>
      </c>
      <c r="N131" s="367"/>
      <c r="O131" s="367"/>
      <c r="P131" s="367"/>
      <c r="Q131" s="367"/>
      <c r="R131" s="367" t="s">
        <v>1416</v>
      </c>
      <c r="S131" s="367" t="s">
        <v>1326</v>
      </c>
      <c r="T131" s="367"/>
      <c r="U131" s="375" t="s">
        <v>1398</v>
      </c>
      <c r="Z131" s="155"/>
      <c r="AA131" s="155"/>
      <c r="AB131" s="155"/>
      <c r="AC131" s="155"/>
    </row>
    <row r="132" spans="2:30" s="5" customFormat="1" ht="20.100000000000001" customHeight="1">
      <c r="B132" s="377">
        <v>137</v>
      </c>
      <c r="C132" s="214" t="s">
        <v>1061</v>
      </c>
      <c r="D132" s="499" t="s">
        <v>1779</v>
      </c>
      <c r="E132" s="499" t="s">
        <v>1423</v>
      </c>
      <c r="F132" s="608">
        <v>43539</v>
      </c>
      <c r="G132" s="364" t="s">
        <v>1425</v>
      </c>
      <c r="H132" s="499" t="s">
        <v>1657</v>
      </c>
      <c r="I132" s="325">
        <v>43832</v>
      </c>
      <c r="J132" s="364" t="s">
        <v>1658</v>
      </c>
      <c r="K132" s="324" t="s">
        <v>581</v>
      </c>
      <c r="L132" s="364" t="s">
        <v>1047</v>
      </c>
      <c r="M132" s="378" t="s">
        <v>1428</v>
      </c>
      <c r="N132" s="367"/>
      <c r="O132" s="367"/>
      <c r="P132" s="367"/>
      <c r="Q132" s="367"/>
      <c r="R132" s="367" t="s">
        <v>1426</v>
      </c>
      <c r="S132" s="367" t="s">
        <v>1427</v>
      </c>
      <c r="T132" s="367"/>
      <c r="U132" s="375"/>
      <c r="Z132" s="155"/>
      <c r="AA132" s="155"/>
      <c r="AB132" s="155"/>
      <c r="AC132" s="155"/>
    </row>
    <row r="133" spans="2:30" s="5" customFormat="1" ht="20.100000000000001" customHeight="1">
      <c r="B133" s="377">
        <v>138</v>
      </c>
      <c r="C133" s="214" t="s">
        <v>335</v>
      </c>
      <c r="D133" s="499" t="s">
        <v>1779</v>
      </c>
      <c r="E133" s="499" t="s">
        <v>325</v>
      </c>
      <c r="F133" s="608">
        <v>43574</v>
      </c>
      <c r="G133" s="364" t="s">
        <v>1498</v>
      </c>
      <c r="H133" s="499" t="s">
        <v>1664</v>
      </c>
      <c r="I133" s="325">
        <v>43859</v>
      </c>
      <c r="J133" s="364" t="s">
        <v>1686</v>
      </c>
      <c r="K133" s="324" t="s">
        <v>581</v>
      </c>
      <c r="L133" s="364" t="s">
        <v>1047</v>
      </c>
      <c r="M133" s="378" t="s">
        <v>1497</v>
      </c>
      <c r="N133" s="367"/>
      <c r="O133" s="367"/>
      <c r="P133" s="367"/>
      <c r="Q133" s="367"/>
      <c r="R133" s="367" t="s">
        <v>1496</v>
      </c>
      <c r="S133" s="367" t="s">
        <v>1401</v>
      </c>
      <c r="T133" s="367"/>
      <c r="U133" s="375"/>
      <c r="Z133" s="155"/>
      <c r="AA133" s="155"/>
      <c r="AB133" s="155"/>
      <c r="AC133" s="155"/>
    </row>
    <row r="134" spans="2:30" s="5" customFormat="1" ht="20.100000000000001" customHeight="1">
      <c r="B134" s="377">
        <v>139</v>
      </c>
      <c r="C134" s="214" t="s">
        <v>335</v>
      </c>
      <c r="D134" s="499" t="s">
        <v>331</v>
      </c>
      <c r="E134" s="499" t="s">
        <v>325</v>
      </c>
      <c r="F134" s="608">
        <v>43601</v>
      </c>
      <c r="G134" s="364" t="s">
        <v>1528</v>
      </c>
      <c r="H134" s="499" t="s">
        <v>1810</v>
      </c>
      <c r="I134" s="325">
        <v>44330</v>
      </c>
      <c r="J134" s="364" t="s">
        <v>1811</v>
      </c>
      <c r="K134" s="364" t="s">
        <v>1812</v>
      </c>
      <c r="L134" s="364" t="s">
        <v>1047</v>
      </c>
      <c r="M134" s="378" t="s">
        <v>1529</v>
      </c>
      <c r="N134" s="367"/>
      <c r="O134" s="367"/>
      <c r="P134" s="367"/>
      <c r="Q134" s="367"/>
      <c r="R134" s="367" t="s">
        <v>1530</v>
      </c>
      <c r="S134" s="367" t="s">
        <v>1532</v>
      </c>
      <c r="T134" s="367"/>
      <c r="U134" s="375"/>
      <c r="Z134" s="155"/>
      <c r="AA134" s="155"/>
      <c r="AB134" s="155"/>
      <c r="AC134" s="155"/>
    </row>
    <row r="135" spans="2:30" s="5" customFormat="1" ht="20.100000000000001" hidden="1" customHeight="1">
      <c r="B135" s="516">
        <v>140</v>
      </c>
      <c r="C135" s="613" t="s">
        <v>335</v>
      </c>
      <c r="D135" s="500" t="s">
        <v>2076</v>
      </c>
      <c r="E135" s="500" t="s">
        <v>325</v>
      </c>
      <c r="F135" s="627">
        <v>43601</v>
      </c>
      <c r="G135" s="486" t="s">
        <v>1527</v>
      </c>
      <c r="H135" s="500"/>
      <c r="I135" s="467"/>
      <c r="J135" s="486"/>
      <c r="K135" s="486"/>
      <c r="L135" s="486" t="s">
        <v>1047</v>
      </c>
      <c r="M135" s="515" t="s">
        <v>1533</v>
      </c>
      <c r="N135" s="473"/>
      <c r="O135" s="473"/>
      <c r="P135" s="473"/>
      <c r="Q135" s="473"/>
      <c r="R135" s="473" t="s">
        <v>1531</v>
      </c>
      <c r="S135" s="473" t="s">
        <v>1532</v>
      </c>
      <c r="T135" s="473"/>
      <c r="U135" s="514" t="s">
        <v>1939</v>
      </c>
      <c r="Z135" s="155"/>
      <c r="AA135" s="155"/>
      <c r="AB135" s="155"/>
      <c r="AC135" s="155"/>
    </row>
    <row r="136" spans="2:30" s="5" customFormat="1" ht="20.100000000000001" customHeight="1">
      <c r="B136" s="377">
        <v>141</v>
      </c>
      <c r="C136" s="214" t="s">
        <v>335</v>
      </c>
      <c r="D136" s="499" t="s">
        <v>1779</v>
      </c>
      <c r="E136" s="499" t="s">
        <v>325</v>
      </c>
      <c r="F136" s="608">
        <v>43601</v>
      </c>
      <c r="G136" s="364" t="s">
        <v>1536</v>
      </c>
      <c r="H136" s="499" t="s">
        <v>1687</v>
      </c>
      <c r="I136" s="325">
        <v>43977</v>
      </c>
      <c r="J136" s="364" t="s">
        <v>1702</v>
      </c>
      <c r="K136" s="324" t="s">
        <v>581</v>
      </c>
      <c r="L136" s="364" t="s">
        <v>1047</v>
      </c>
      <c r="M136" s="378" t="s">
        <v>1519</v>
      </c>
      <c r="N136" s="367"/>
      <c r="O136" s="367"/>
      <c r="P136" s="367"/>
      <c r="Q136" s="367"/>
      <c r="R136" s="367" t="s">
        <v>1522</v>
      </c>
      <c r="S136" s="367" t="s">
        <v>1401</v>
      </c>
      <c r="T136" s="367"/>
      <c r="U136" s="375"/>
      <c r="Z136" s="155"/>
      <c r="AA136" s="155"/>
      <c r="AB136" s="155"/>
      <c r="AC136" s="155"/>
    </row>
    <row r="137" spans="2:30" s="217" customFormat="1" ht="20.100000000000001" customHeight="1">
      <c r="B137" s="803">
        <v>142</v>
      </c>
      <c r="C137" s="804" t="s">
        <v>335</v>
      </c>
      <c r="D137" s="805" t="s">
        <v>2037</v>
      </c>
      <c r="E137" s="805" t="s">
        <v>1521</v>
      </c>
      <c r="F137" s="806">
        <v>43621</v>
      </c>
      <c r="G137" s="802" t="s">
        <v>1568</v>
      </c>
      <c r="H137" s="805" t="s">
        <v>1808</v>
      </c>
      <c r="I137" s="839">
        <v>44299</v>
      </c>
      <c r="J137" s="802" t="s">
        <v>1809</v>
      </c>
      <c r="K137" s="802"/>
      <c r="L137" s="802" t="s">
        <v>1047</v>
      </c>
      <c r="M137" s="808" t="s">
        <v>1519</v>
      </c>
      <c r="N137" s="824"/>
      <c r="O137" s="824"/>
      <c r="P137" s="824"/>
      <c r="Q137" s="824"/>
      <c r="R137" s="824" t="s">
        <v>1520</v>
      </c>
      <c r="S137" s="824" t="s">
        <v>1401</v>
      </c>
      <c r="T137" s="824"/>
      <c r="U137" s="825"/>
      <c r="Z137" s="219"/>
      <c r="AA137" s="219"/>
      <c r="AB137" s="219"/>
      <c r="AC137" s="219"/>
    </row>
    <row r="138" spans="2:30" s="5" customFormat="1" ht="20.100000000000001" customHeight="1">
      <c r="B138" s="573">
        <v>143</v>
      </c>
      <c r="C138" s="609" t="s">
        <v>599</v>
      </c>
      <c r="D138" s="575" t="s">
        <v>1779</v>
      </c>
      <c r="E138" s="575" t="s">
        <v>1554</v>
      </c>
      <c r="F138" s="631">
        <v>43648</v>
      </c>
      <c r="G138" s="577" t="s">
        <v>1572</v>
      </c>
      <c r="H138" s="575" t="s">
        <v>1754</v>
      </c>
      <c r="I138" s="576">
        <v>44182</v>
      </c>
      <c r="J138" s="577" t="s">
        <v>1770</v>
      </c>
      <c r="K138" s="577" t="s">
        <v>1771</v>
      </c>
      <c r="L138" s="577" t="s">
        <v>1019</v>
      </c>
      <c r="M138" s="578" t="s">
        <v>1571</v>
      </c>
      <c r="N138" s="574"/>
      <c r="O138" s="574"/>
      <c r="P138" s="574"/>
      <c r="Q138" s="574"/>
      <c r="R138" s="574" t="s">
        <v>1555</v>
      </c>
      <c r="S138" s="574" t="s">
        <v>284</v>
      </c>
      <c r="T138" s="574"/>
      <c r="U138" s="434"/>
      <c r="Z138" s="155"/>
      <c r="AA138" s="155"/>
      <c r="AB138" s="155"/>
      <c r="AC138" s="155"/>
    </row>
    <row r="139" spans="2:30" s="5" customFormat="1" ht="20.100000000000001" customHeight="1">
      <c r="B139" s="573">
        <v>144</v>
      </c>
      <c r="C139" s="609" t="s">
        <v>1556</v>
      </c>
      <c r="D139" s="575" t="s">
        <v>1779</v>
      </c>
      <c r="E139" s="575" t="s">
        <v>1557</v>
      </c>
      <c r="F139" s="631">
        <v>43630</v>
      </c>
      <c r="G139" s="577" t="s">
        <v>1558</v>
      </c>
      <c r="H139" s="575" t="s">
        <v>1638</v>
      </c>
      <c r="I139" s="576">
        <v>43781</v>
      </c>
      <c r="J139" s="577" t="s">
        <v>1640</v>
      </c>
      <c r="K139" s="324" t="s">
        <v>581</v>
      </c>
      <c r="L139" s="577" t="s">
        <v>1559</v>
      </c>
      <c r="M139" s="578" t="s">
        <v>1639</v>
      </c>
      <c r="N139" s="574"/>
      <c r="O139" s="574"/>
      <c r="P139" s="574"/>
      <c r="Q139" s="574"/>
      <c r="R139" s="574" t="s">
        <v>1560</v>
      </c>
      <c r="S139" s="574" t="s">
        <v>1561</v>
      </c>
      <c r="T139" s="574"/>
      <c r="U139" s="434"/>
      <c r="Z139" s="155"/>
      <c r="AA139" s="155"/>
      <c r="AB139" s="155"/>
      <c r="AC139" s="155"/>
    </row>
    <row r="140" spans="2:30" s="5" customFormat="1" ht="20.100000000000001" hidden="1" customHeight="1">
      <c r="B140" s="566">
        <v>145</v>
      </c>
      <c r="C140" s="617" t="s">
        <v>1566</v>
      </c>
      <c r="D140" s="568" t="s">
        <v>2076</v>
      </c>
      <c r="E140" s="568" t="s">
        <v>1567</v>
      </c>
      <c r="F140" s="632">
        <v>43630</v>
      </c>
      <c r="G140" s="570" t="s">
        <v>1569</v>
      </c>
      <c r="H140" s="568" t="s">
        <v>2078</v>
      </c>
      <c r="I140" s="569"/>
      <c r="J140" s="570"/>
      <c r="K140" s="570"/>
      <c r="L140" s="570" t="s">
        <v>2012</v>
      </c>
      <c r="M140" s="571" t="s">
        <v>1639</v>
      </c>
      <c r="N140" s="567"/>
      <c r="O140" s="567"/>
      <c r="P140" s="567"/>
      <c r="Q140" s="567"/>
      <c r="R140" s="567" t="s">
        <v>1570</v>
      </c>
      <c r="S140" s="567" t="s">
        <v>2068</v>
      </c>
      <c r="T140" s="567"/>
      <c r="U140" s="572"/>
      <c r="Z140" s="155"/>
      <c r="AA140" s="155"/>
      <c r="AB140" s="155"/>
      <c r="AC140" s="155"/>
    </row>
    <row r="141" spans="2:30" s="217" customFormat="1" ht="20.100000000000001" customHeight="1">
      <c r="B141" s="478">
        <v>146</v>
      </c>
      <c r="C141" s="618" t="s">
        <v>1566</v>
      </c>
      <c r="D141" s="502" t="s">
        <v>1835</v>
      </c>
      <c r="E141" s="502" t="s">
        <v>1659</v>
      </c>
      <c r="F141" s="633">
        <v>43879</v>
      </c>
      <c r="G141" s="482" t="s">
        <v>1662</v>
      </c>
      <c r="H141" s="502" t="s">
        <v>1821</v>
      </c>
      <c r="I141" s="481">
        <v>44455</v>
      </c>
      <c r="J141" s="482" t="s">
        <v>1662</v>
      </c>
      <c r="K141" s="482" t="s">
        <v>1822</v>
      </c>
      <c r="L141" s="482" t="s">
        <v>1403</v>
      </c>
      <c r="M141" s="483" t="s">
        <v>1660</v>
      </c>
      <c r="N141" s="479"/>
      <c r="O141" s="479"/>
      <c r="P141" s="479"/>
      <c r="Q141" s="479"/>
      <c r="R141" s="479" t="s">
        <v>1663</v>
      </c>
      <c r="S141" s="479" t="s">
        <v>1661</v>
      </c>
      <c r="T141" s="479"/>
      <c r="U141" s="484"/>
      <c r="Z141" s="219"/>
      <c r="AA141" s="219"/>
      <c r="AB141" s="219"/>
      <c r="AC141" s="219"/>
    </row>
    <row r="142" spans="2:30" s="217" customFormat="1" ht="20.100000000000001" customHeight="1">
      <c r="B142" s="478">
        <v>147</v>
      </c>
      <c r="C142" s="618" t="s">
        <v>1845</v>
      </c>
      <c r="D142" s="502" t="s">
        <v>1846</v>
      </c>
      <c r="E142" s="502" t="s">
        <v>1847</v>
      </c>
      <c r="F142" s="633">
        <v>43879</v>
      </c>
      <c r="G142" s="482" t="s">
        <v>1848</v>
      </c>
      <c r="H142" s="219" t="s">
        <v>1849</v>
      </c>
      <c r="I142" s="481">
        <v>44651</v>
      </c>
      <c r="J142" s="482" t="s">
        <v>1850</v>
      </c>
      <c r="K142" s="482" t="s">
        <v>1930</v>
      </c>
      <c r="L142" s="482" t="s">
        <v>1851</v>
      </c>
      <c r="M142" s="483" t="s">
        <v>1852</v>
      </c>
      <c r="N142" s="479"/>
      <c r="O142" s="479"/>
      <c r="P142" s="479"/>
      <c r="Q142" s="479"/>
      <c r="R142" s="479" t="s">
        <v>1853</v>
      </c>
      <c r="S142" s="479" t="s">
        <v>1854</v>
      </c>
      <c r="T142" s="479"/>
      <c r="U142" s="484"/>
      <c r="Z142" s="219"/>
      <c r="AA142" s="219"/>
      <c r="AB142" s="219"/>
      <c r="AC142" s="219"/>
    </row>
    <row r="143" spans="2:30" s="217" customFormat="1" ht="20.100000000000001" customHeight="1">
      <c r="B143" s="478">
        <v>148</v>
      </c>
      <c r="C143" s="618" t="s">
        <v>1845</v>
      </c>
      <c r="D143" s="502" t="s">
        <v>1846</v>
      </c>
      <c r="E143" s="502" t="s">
        <v>1847</v>
      </c>
      <c r="F143" s="633">
        <v>43964</v>
      </c>
      <c r="G143" s="482" t="s">
        <v>1855</v>
      </c>
      <c r="H143" s="219" t="s">
        <v>1856</v>
      </c>
      <c r="I143" s="481">
        <v>44651</v>
      </c>
      <c r="J143" s="482" t="s">
        <v>1857</v>
      </c>
      <c r="K143" s="482" t="s">
        <v>1930</v>
      </c>
      <c r="L143" s="482" t="s">
        <v>1851</v>
      </c>
      <c r="M143" s="483" t="s">
        <v>1858</v>
      </c>
      <c r="N143" s="479"/>
      <c r="O143" s="479"/>
      <c r="P143" s="479"/>
      <c r="Q143" s="479"/>
      <c r="R143" s="479" t="s">
        <v>1859</v>
      </c>
      <c r="S143" s="479" t="s">
        <v>1854</v>
      </c>
      <c r="T143" s="479"/>
      <c r="U143" s="484"/>
      <c r="Z143" s="219"/>
      <c r="AA143" s="219"/>
      <c r="AB143" s="219"/>
      <c r="AC143" s="219"/>
    </row>
    <row r="144" spans="2:30" s="217" customFormat="1" ht="20.100000000000001" customHeight="1">
      <c r="B144" s="478">
        <v>149</v>
      </c>
      <c r="C144" s="618" t="s">
        <v>1845</v>
      </c>
      <c r="D144" s="502" t="s">
        <v>1846</v>
      </c>
      <c r="E144" s="502" t="s">
        <v>1847</v>
      </c>
      <c r="F144" s="633">
        <v>43900</v>
      </c>
      <c r="G144" s="482" t="s">
        <v>1860</v>
      </c>
      <c r="H144" s="502" t="s">
        <v>1861</v>
      </c>
      <c r="I144" s="481">
        <v>44202</v>
      </c>
      <c r="J144" s="482" t="s">
        <v>1862</v>
      </c>
      <c r="K144" s="482" t="s">
        <v>1930</v>
      </c>
      <c r="L144" s="482" t="s">
        <v>1863</v>
      </c>
      <c r="M144" s="483" t="s">
        <v>1864</v>
      </c>
      <c r="N144" s="479"/>
      <c r="O144" s="479"/>
      <c r="P144" s="479"/>
      <c r="Q144" s="479"/>
      <c r="R144" s="479" t="s">
        <v>1865</v>
      </c>
      <c r="S144" s="479" t="s">
        <v>1866</v>
      </c>
      <c r="T144" s="479"/>
      <c r="U144" s="509" t="s">
        <v>1867</v>
      </c>
      <c r="Z144" s="219"/>
      <c r="AA144" s="219"/>
      <c r="AB144" s="219"/>
      <c r="AC144" s="219"/>
    </row>
    <row r="145" spans="2:29" s="217" customFormat="1" ht="20.100000000000001" customHeight="1">
      <c r="B145" s="478">
        <v>150</v>
      </c>
      <c r="C145" s="618" t="s">
        <v>1845</v>
      </c>
      <c r="D145" s="502" t="s">
        <v>1846</v>
      </c>
      <c r="E145" s="502" t="s">
        <v>1847</v>
      </c>
      <c r="F145" s="633">
        <v>43972</v>
      </c>
      <c r="G145" s="482" t="s">
        <v>1868</v>
      </c>
      <c r="H145" s="502" t="s">
        <v>1869</v>
      </c>
      <c r="I145" s="481">
        <v>44692</v>
      </c>
      <c r="J145" s="482" t="s">
        <v>1929</v>
      </c>
      <c r="K145" s="482" t="s">
        <v>1930</v>
      </c>
      <c r="L145" s="482" t="s">
        <v>1863</v>
      </c>
      <c r="M145" s="483" t="s">
        <v>1870</v>
      </c>
      <c r="N145" s="479"/>
      <c r="O145" s="479"/>
      <c r="P145" s="479"/>
      <c r="Q145" s="479"/>
      <c r="R145" s="479" t="s">
        <v>1871</v>
      </c>
      <c r="S145" s="479" t="s">
        <v>1866</v>
      </c>
      <c r="T145" s="479"/>
      <c r="U145" s="509"/>
      <c r="Z145" s="219"/>
      <c r="AA145" s="219"/>
      <c r="AB145" s="219"/>
      <c r="AC145" s="219"/>
    </row>
    <row r="146" spans="2:29" s="5" customFormat="1" ht="20.100000000000001" hidden="1" customHeight="1">
      <c r="B146" s="566">
        <v>151</v>
      </c>
      <c r="C146" s="617" t="s">
        <v>1845</v>
      </c>
      <c r="D146" s="568" t="s">
        <v>2077</v>
      </c>
      <c r="E146" s="568" t="s">
        <v>1847</v>
      </c>
      <c r="F146" s="568">
        <v>44007</v>
      </c>
      <c r="G146" s="570" t="s">
        <v>1873</v>
      </c>
      <c r="H146" s="568" t="s">
        <v>2036</v>
      </c>
      <c r="I146" s="569"/>
      <c r="J146" s="570"/>
      <c r="K146" s="570"/>
      <c r="L146" s="570" t="s">
        <v>1863</v>
      </c>
      <c r="M146" s="571" t="s">
        <v>1874</v>
      </c>
      <c r="N146" s="567"/>
      <c r="O146" s="567"/>
      <c r="P146" s="567"/>
      <c r="Q146" s="567"/>
      <c r="R146" s="567" t="s">
        <v>1875</v>
      </c>
      <c r="S146" s="567" t="s">
        <v>1854</v>
      </c>
      <c r="T146" s="567"/>
      <c r="U146" s="514"/>
      <c r="Z146" s="155"/>
      <c r="AA146" s="155"/>
      <c r="AB146" s="155"/>
      <c r="AC146" s="155"/>
    </row>
    <row r="147" spans="2:29" s="217" customFormat="1" ht="20.100000000000001" customHeight="1">
      <c r="B147" s="478">
        <v>152</v>
      </c>
      <c r="C147" s="618" t="s">
        <v>1845</v>
      </c>
      <c r="D147" s="502" t="s">
        <v>2094</v>
      </c>
      <c r="E147" s="502" t="s">
        <v>1847</v>
      </c>
      <c r="F147" s="633">
        <v>44127</v>
      </c>
      <c r="G147" s="482" t="s">
        <v>1876</v>
      </c>
      <c r="H147" s="502" t="s">
        <v>2093</v>
      </c>
      <c r="I147" s="481">
        <v>45134</v>
      </c>
      <c r="J147" s="482" t="s">
        <v>2095</v>
      </c>
      <c r="K147" s="482" t="s">
        <v>581</v>
      </c>
      <c r="L147" s="482" t="s">
        <v>1877</v>
      </c>
      <c r="M147" s="483" t="s">
        <v>1878</v>
      </c>
      <c r="N147" s="479"/>
      <c r="O147" s="479"/>
      <c r="P147" s="479"/>
      <c r="Q147" s="479"/>
      <c r="R147" s="479" t="s">
        <v>1879</v>
      </c>
      <c r="S147" s="367" t="s">
        <v>2126</v>
      </c>
      <c r="T147" s="479"/>
      <c r="U147" s="484" t="s">
        <v>1941</v>
      </c>
      <c r="Z147" s="219"/>
      <c r="AA147" s="219"/>
      <c r="AB147" s="219"/>
      <c r="AC147" s="219"/>
    </row>
    <row r="148" spans="2:29" s="217" customFormat="1" ht="20.100000000000001" customHeight="1">
      <c r="B148" s="478">
        <v>153</v>
      </c>
      <c r="C148" s="618" t="s">
        <v>1845</v>
      </c>
      <c r="D148" s="502" t="s">
        <v>1846</v>
      </c>
      <c r="E148" s="502" t="s">
        <v>1847</v>
      </c>
      <c r="F148" s="633">
        <v>44126</v>
      </c>
      <c r="G148" s="482" t="s">
        <v>1880</v>
      </c>
      <c r="H148" s="502" t="s">
        <v>1937</v>
      </c>
      <c r="I148" s="481">
        <v>44649</v>
      </c>
      <c r="J148" s="482" t="s">
        <v>2246</v>
      </c>
      <c r="K148" s="482" t="s">
        <v>1938</v>
      </c>
      <c r="L148" s="482" t="s">
        <v>1863</v>
      </c>
      <c r="M148" s="483" t="s">
        <v>1881</v>
      </c>
      <c r="N148" s="479"/>
      <c r="O148" s="479"/>
      <c r="P148" s="479"/>
      <c r="Q148" s="479"/>
      <c r="R148" s="479" t="s">
        <v>1882</v>
      </c>
      <c r="S148" s="479" t="s">
        <v>1883</v>
      </c>
      <c r="T148" s="479"/>
      <c r="U148" s="484"/>
      <c r="Z148" s="219"/>
      <c r="AA148" s="219"/>
      <c r="AB148" s="219"/>
      <c r="AC148" s="219"/>
    </row>
    <row r="149" spans="2:29" s="217" customFormat="1" ht="20.100000000000001" customHeight="1">
      <c r="B149" s="814">
        <v>154</v>
      </c>
      <c r="C149" s="815" t="s">
        <v>1845</v>
      </c>
      <c r="D149" s="816" t="s">
        <v>331</v>
      </c>
      <c r="E149" s="816" t="s">
        <v>1884</v>
      </c>
      <c r="F149" s="817">
        <v>43630</v>
      </c>
      <c r="G149" s="818">
        <v>201980040233.5</v>
      </c>
      <c r="H149" s="816"/>
      <c r="I149" s="819">
        <v>45562</v>
      </c>
      <c r="J149" s="809" t="s">
        <v>2141</v>
      </c>
      <c r="K149" s="809" t="s">
        <v>2140</v>
      </c>
      <c r="L149" s="809" t="s">
        <v>1863</v>
      </c>
      <c r="M149" s="820" t="s">
        <v>1639</v>
      </c>
      <c r="N149" s="821"/>
      <c r="O149" s="821"/>
      <c r="P149" s="821"/>
      <c r="Q149" s="819">
        <v>50935</v>
      </c>
      <c r="R149" s="821" t="s">
        <v>1885</v>
      </c>
      <c r="S149" s="821" t="s">
        <v>1883</v>
      </c>
      <c r="T149" s="821"/>
      <c r="U149" s="822"/>
      <c r="Z149" s="219"/>
      <c r="AA149" s="219"/>
      <c r="AB149" s="219"/>
      <c r="AC149" s="219"/>
    </row>
    <row r="150" spans="2:29" s="217" customFormat="1" ht="20.100000000000001" customHeight="1">
      <c r="B150" s="478">
        <v>155</v>
      </c>
      <c r="C150" s="618" t="s">
        <v>1845</v>
      </c>
      <c r="D150" s="502" t="s">
        <v>1872</v>
      </c>
      <c r="E150" s="502" t="s">
        <v>1847</v>
      </c>
      <c r="F150" s="633">
        <v>44215</v>
      </c>
      <c r="G150" s="482" t="s">
        <v>1886</v>
      </c>
      <c r="H150" s="502"/>
      <c r="I150" s="480"/>
      <c r="J150" s="482"/>
      <c r="K150" s="482"/>
      <c r="L150" s="482" t="s">
        <v>1863</v>
      </c>
      <c r="M150" s="483" t="s">
        <v>1887</v>
      </c>
      <c r="N150" s="479"/>
      <c r="O150" s="479"/>
      <c r="P150" s="479"/>
      <c r="Q150" s="479"/>
      <c r="R150" s="479" t="s">
        <v>1888</v>
      </c>
      <c r="S150" s="479" t="s">
        <v>1889</v>
      </c>
      <c r="T150" s="479"/>
      <c r="U150" s="484" t="s">
        <v>1890</v>
      </c>
      <c r="Z150" s="219"/>
      <c r="AA150" s="219"/>
      <c r="AB150" s="219"/>
      <c r="AC150" s="219"/>
    </row>
    <row r="151" spans="2:29" s="217" customFormat="1" ht="20.100000000000001" hidden="1" customHeight="1">
      <c r="B151" s="566">
        <v>156</v>
      </c>
      <c r="C151" s="617" t="s">
        <v>1845</v>
      </c>
      <c r="D151" s="568" t="s">
        <v>1107</v>
      </c>
      <c r="E151" s="568" t="s">
        <v>1847</v>
      </c>
      <c r="F151" s="632">
        <v>44287</v>
      </c>
      <c r="G151" s="570" t="s">
        <v>1891</v>
      </c>
      <c r="H151" s="568" t="s">
        <v>1107</v>
      </c>
      <c r="I151" s="569"/>
      <c r="J151" s="570"/>
      <c r="K151" s="570"/>
      <c r="L151" s="570" t="s">
        <v>1863</v>
      </c>
      <c r="M151" s="571" t="s">
        <v>1892</v>
      </c>
      <c r="N151" s="567"/>
      <c r="O151" s="567"/>
      <c r="P151" s="567"/>
      <c r="Q151" s="567"/>
      <c r="R151" s="567" t="s">
        <v>1893</v>
      </c>
      <c r="S151" s="567" t="s">
        <v>1883</v>
      </c>
      <c r="T151" s="567"/>
      <c r="U151" s="572"/>
      <c r="Z151" s="219"/>
      <c r="AA151" s="219"/>
      <c r="AB151" s="219"/>
      <c r="AC151" s="219"/>
    </row>
    <row r="152" spans="2:29" s="217" customFormat="1" ht="20.100000000000001" customHeight="1">
      <c r="B152" s="478">
        <v>157</v>
      </c>
      <c r="C152" s="618" t="s">
        <v>1845</v>
      </c>
      <c r="D152" s="502" t="s">
        <v>331</v>
      </c>
      <c r="E152" s="502" t="s">
        <v>1847</v>
      </c>
      <c r="F152" s="633">
        <v>44307</v>
      </c>
      <c r="G152" s="482" t="s">
        <v>1894</v>
      </c>
      <c r="H152" s="502" t="s">
        <v>2191</v>
      </c>
      <c r="I152" s="481">
        <v>45244</v>
      </c>
      <c r="J152" s="482" t="s">
        <v>2102</v>
      </c>
      <c r="K152" s="482" t="s">
        <v>581</v>
      </c>
      <c r="L152" s="482" t="s">
        <v>1863</v>
      </c>
      <c r="M152" s="483" t="s">
        <v>1895</v>
      </c>
      <c r="N152" s="479"/>
      <c r="O152" s="479"/>
      <c r="P152" s="479"/>
      <c r="Q152" s="479"/>
      <c r="R152" s="479" t="s">
        <v>1896</v>
      </c>
      <c r="S152" s="479" t="s">
        <v>1866</v>
      </c>
      <c r="T152" s="479"/>
      <c r="U152" s="484"/>
      <c r="Z152" s="219"/>
      <c r="AA152" s="219"/>
      <c r="AB152" s="219"/>
      <c r="AC152" s="219"/>
    </row>
    <row r="153" spans="2:29" s="217" customFormat="1" ht="20.100000000000001" customHeight="1">
      <c r="B153" s="478">
        <v>158</v>
      </c>
      <c r="C153" s="618" t="s">
        <v>1845</v>
      </c>
      <c r="D153" s="502" t="s">
        <v>2094</v>
      </c>
      <c r="E153" s="502" t="s">
        <v>1847</v>
      </c>
      <c r="F153" s="633">
        <v>44342</v>
      </c>
      <c r="G153" s="482" t="s">
        <v>1897</v>
      </c>
      <c r="H153" s="502" t="s">
        <v>2057</v>
      </c>
      <c r="I153" s="481">
        <v>45099</v>
      </c>
      <c r="J153" s="482" t="s">
        <v>2096</v>
      </c>
      <c r="K153" s="482" t="s">
        <v>581</v>
      </c>
      <c r="L153" s="482" t="s">
        <v>1863</v>
      </c>
      <c r="M153" s="483" t="s">
        <v>1898</v>
      </c>
      <c r="N153" s="479"/>
      <c r="O153" s="479"/>
      <c r="P153" s="479"/>
      <c r="Q153" s="479"/>
      <c r="R153" s="479" t="s">
        <v>1899</v>
      </c>
      <c r="S153" s="479" t="s">
        <v>1866</v>
      </c>
      <c r="T153" s="479"/>
      <c r="U153" s="484"/>
      <c r="Z153" s="219"/>
      <c r="AA153" s="219"/>
      <c r="AB153" s="219"/>
      <c r="AC153" s="219"/>
    </row>
    <row r="154" spans="2:29" s="217" customFormat="1" ht="20.100000000000001" customHeight="1">
      <c r="B154" s="478">
        <v>160</v>
      </c>
      <c r="C154" s="618" t="s">
        <v>1845</v>
      </c>
      <c r="D154" s="502" t="s">
        <v>1872</v>
      </c>
      <c r="E154" s="502" t="s">
        <v>1847</v>
      </c>
      <c r="F154" s="633">
        <v>44616</v>
      </c>
      <c r="G154" s="482" t="s">
        <v>1900</v>
      </c>
      <c r="H154" s="502"/>
      <c r="I154" s="481">
        <v>45582</v>
      </c>
      <c r="J154" s="482" t="s">
        <v>2143</v>
      </c>
      <c r="K154" s="482"/>
      <c r="L154" s="482" t="s">
        <v>1851</v>
      </c>
      <c r="M154" s="483" t="s">
        <v>1901</v>
      </c>
      <c r="N154" s="479"/>
      <c r="O154" s="479"/>
      <c r="P154" s="479"/>
      <c r="Q154" s="479"/>
      <c r="R154" s="479" t="s">
        <v>1902</v>
      </c>
      <c r="S154" s="479" t="s">
        <v>1854</v>
      </c>
      <c r="T154" s="479"/>
      <c r="U154" s="484"/>
      <c r="Z154" s="219"/>
      <c r="AA154" s="219"/>
      <c r="AB154" s="219"/>
      <c r="AC154" s="219"/>
    </row>
    <row r="155" spans="2:29" s="217" customFormat="1" ht="20.100000000000001" customHeight="1">
      <c r="B155" s="478">
        <v>161</v>
      </c>
      <c r="C155" s="618" t="s">
        <v>1845</v>
      </c>
      <c r="D155" s="502" t="s">
        <v>1872</v>
      </c>
      <c r="E155" s="502" t="s">
        <v>1903</v>
      </c>
      <c r="F155" s="633">
        <v>44484</v>
      </c>
      <c r="G155" s="482" t="s">
        <v>1904</v>
      </c>
      <c r="H155" s="502"/>
      <c r="I155" s="480"/>
      <c r="J155" s="482"/>
      <c r="K155" s="482"/>
      <c r="L155" s="482" t="s">
        <v>1863</v>
      </c>
      <c r="M155" s="483" t="s">
        <v>1887</v>
      </c>
      <c r="N155" s="479"/>
      <c r="O155" s="479"/>
      <c r="P155" s="479"/>
      <c r="Q155" s="479"/>
      <c r="R155" s="479" t="s">
        <v>1888</v>
      </c>
      <c r="S155" s="479" t="s">
        <v>2062</v>
      </c>
      <c r="T155" s="479"/>
      <c r="U155" s="484" t="s">
        <v>1890</v>
      </c>
      <c r="Z155" s="219"/>
      <c r="AA155" s="219"/>
      <c r="AB155" s="219"/>
      <c r="AC155" s="219"/>
    </row>
    <row r="156" spans="2:29" s="217" customFormat="1" ht="20.100000000000001" customHeight="1">
      <c r="B156" s="478">
        <v>162</v>
      </c>
      <c r="C156" s="618" t="s">
        <v>1845</v>
      </c>
      <c r="D156" s="502" t="s">
        <v>1872</v>
      </c>
      <c r="E156" s="502" t="s">
        <v>1847</v>
      </c>
      <c r="F156" s="633">
        <v>44643</v>
      </c>
      <c r="G156" s="482" t="s">
        <v>1905</v>
      </c>
      <c r="H156" s="502"/>
      <c r="I156" s="481">
        <v>45582</v>
      </c>
      <c r="J156" s="482" t="s">
        <v>2142</v>
      </c>
      <c r="K156" s="482"/>
      <c r="L156" s="482" t="s">
        <v>1851</v>
      </c>
      <c r="M156" s="483" t="s">
        <v>1906</v>
      </c>
      <c r="N156" s="479"/>
      <c r="O156" s="479"/>
      <c r="P156" s="479"/>
      <c r="Q156" s="479"/>
      <c r="R156" s="479" t="s">
        <v>1907</v>
      </c>
      <c r="S156" s="479" t="s">
        <v>1854</v>
      </c>
      <c r="T156" s="479"/>
      <c r="U156" s="484"/>
      <c r="Z156" s="219"/>
      <c r="AA156" s="219"/>
      <c r="AB156" s="219"/>
      <c r="AC156" s="219"/>
    </row>
    <row r="157" spans="2:29" s="217" customFormat="1" ht="20.100000000000001" customHeight="1">
      <c r="B157" s="478">
        <v>163</v>
      </c>
      <c r="C157" s="618" t="s">
        <v>1960</v>
      </c>
      <c r="D157" s="502" t="s">
        <v>331</v>
      </c>
      <c r="E157" s="502" t="s">
        <v>1962</v>
      </c>
      <c r="F157" s="633">
        <v>44698</v>
      </c>
      <c r="G157" s="482" t="s">
        <v>1963</v>
      </c>
      <c r="H157" s="502"/>
      <c r="I157" s="481">
        <v>45751</v>
      </c>
      <c r="J157" s="482" t="s">
        <v>2155</v>
      </c>
      <c r="K157" s="482"/>
      <c r="L157" s="482" t="s">
        <v>1964</v>
      </c>
      <c r="M157" s="483" t="s">
        <v>1965</v>
      </c>
      <c r="N157" s="479"/>
      <c r="O157" s="479"/>
      <c r="P157" s="479"/>
      <c r="Q157" s="604">
        <v>52003</v>
      </c>
      <c r="R157" s="479" t="s">
        <v>1966</v>
      </c>
      <c r="S157" s="479" t="s">
        <v>1967</v>
      </c>
      <c r="T157" s="479"/>
      <c r="U157" s="484" t="s">
        <v>1968</v>
      </c>
      <c r="Z157" s="219"/>
      <c r="AA157" s="219"/>
      <c r="AB157" s="219"/>
      <c r="AC157" s="219"/>
    </row>
    <row r="158" spans="2:29" s="217" customFormat="1" ht="20.100000000000001" customHeight="1">
      <c r="B158" s="478">
        <v>164</v>
      </c>
      <c r="C158" s="618" t="s">
        <v>1960</v>
      </c>
      <c r="D158" s="502" t="s">
        <v>1961</v>
      </c>
      <c r="E158" s="502" t="s">
        <v>1962</v>
      </c>
      <c r="F158" s="633">
        <v>44781</v>
      </c>
      <c r="G158" s="482" t="s">
        <v>1975</v>
      </c>
      <c r="H158" s="502"/>
      <c r="I158" s="480"/>
      <c r="J158" s="482"/>
      <c r="K158" s="482"/>
      <c r="L158" s="482" t="s">
        <v>1964</v>
      </c>
      <c r="M158" s="483" t="s">
        <v>1969</v>
      </c>
      <c r="N158" s="479"/>
      <c r="O158" s="479"/>
      <c r="P158" s="479"/>
      <c r="Q158" s="479"/>
      <c r="R158" s="479" t="s">
        <v>1970</v>
      </c>
      <c r="S158" s="479" t="s">
        <v>1971</v>
      </c>
      <c r="T158" s="479"/>
      <c r="U158" s="484"/>
      <c r="Z158" s="219"/>
      <c r="AA158" s="219"/>
      <c r="AB158" s="219"/>
      <c r="AC158" s="219"/>
    </row>
    <row r="159" spans="2:29" s="217" customFormat="1" ht="20.100000000000001" customHeight="1">
      <c r="B159" s="478">
        <v>165</v>
      </c>
      <c r="C159" s="618" t="s">
        <v>1960</v>
      </c>
      <c r="D159" s="502" t="s">
        <v>1961</v>
      </c>
      <c r="E159" s="502" t="s">
        <v>1962</v>
      </c>
      <c r="F159" s="633">
        <v>44781</v>
      </c>
      <c r="G159" s="482" t="s">
        <v>1973</v>
      </c>
      <c r="H159" s="502"/>
      <c r="I159" s="480"/>
      <c r="J159" s="482"/>
      <c r="K159" s="482"/>
      <c r="L159" s="482" t="s">
        <v>1964</v>
      </c>
      <c r="M159" s="483" t="s">
        <v>1972</v>
      </c>
      <c r="N159" s="479"/>
      <c r="O159" s="479"/>
      <c r="P159" s="479"/>
      <c r="Q159" s="479"/>
      <c r="R159" s="479" t="s">
        <v>1974</v>
      </c>
      <c r="S159" s="479" t="s">
        <v>1971</v>
      </c>
      <c r="T159" s="479"/>
      <c r="U159" s="484"/>
      <c r="Z159" s="219"/>
      <c r="AA159" s="219"/>
      <c r="AB159" s="219"/>
      <c r="AC159" s="219"/>
    </row>
    <row r="160" spans="2:29" s="217" customFormat="1" ht="20.100000000000001" hidden="1" customHeight="1">
      <c r="B160" s="519">
        <v>166</v>
      </c>
      <c r="C160" s="619" t="s">
        <v>1976</v>
      </c>
      <c r="D160" s="521" t="s">
        <v>1107</v>
      </c>
      <c r="E160" s="521" t="s">
        <v>1978</v>
      </c>
      <c r="F160" s="634">
        <v>44426</v>
      </c>
      <c r="G160" s="523" t="s">
        <v>1980</v>
      </c>
      <c r="H160" s="521"/>
      <c r="I160" s="522"/>
      <c r="J160" s="523"/>
      <c r="K160" s="523"/>
      <c r="L160" s="523" t="s">
        <v>1981</v>
      </c>
      <c r="M160" s="524" t="s">
        <v>1982</v>
      </c>
      <c r="N160" s="520"/>
      <c r="O160" s="520"/>
      <c r="P160" s="520"/>
      <c r="Q160" s="520"/>
      <c r="R160" s="520" t="s">
        <v>1983</v>
      </c>
      <c r="S160" s="520" t="s">
        <v>1984</v>
      </c>
      <c r="T160" s="520"/>
      <c r="U160" s="536" t="s">
        <v>1985</v>
      </c>
      <c r="Z160" s="219"/>
      <c r="AA160" s="219"/>
      <c r="AB160" s="219"/>
      <c r="AC160" s="219"/>
    </row>
    <row r="161" spans="2:29" s="217" customFormat="1" ht="20.100000000000001" customHeight="1">
      <c r="B161" s="814">
        <v>167</v>
      </c>
      <c r="C161" s="815" t="s">
        <v>1976</v>
      </c>
      <c r="D161" s="816" t="s">
        <v>1977</v>
      </c>
      <c r="E161" s="816" t="s">
        <v>1986</v>
      </c>
      <c r="F161" s="817">
        <v>44427</v>
      </c>
      <c r="G161" s="809">
        <v>21192188.699999999</v>
      </c>
      <c r="H161" s="816"/>
      <c r="I161" s="823"/>
      <c r="J161" s="809"/>
      <c r="K161" s="809"/>
      <c r="L161" s="809" t="s">
        <v>1981</v>
      </c>
      <c r="M161" s="820" t="s">
        <v>1982</v>
      </c>
      <c r="N161" s="821"/>
      <c r="O161" s="821"/>
      <c r="P161" s="821"/>
      <c r="Q161" s="821"/>
      <c r="R161" s="821" t="s">
        <v>1983</v>
      </c>
      <c r="S161" s="821" t="s">
        <v>1984</v>
      </c>
      <c r="T161" s="821"/>
      <c r="U161" s="822" t="s">
        <v>1985</v>
      </c>
      <c r="Z161" s="219"/>
      <c r="AA161" s="219"/>
      <c r="AB161" s="219"/>
      <c r="AC161" s="219"/>
    </row>
    <row r="162" spans="2:29" s="217" customFormat="1" ht="20.100000000000001" customHeight="1">
      <c r="B162" s="814">
        <v>168</v>
      </c>
      <c r="C162" s="815" t="s">
        <v>1976</v>
      </c>
      <c r="D162" s="816" t="s">
        <v>1977</v>
      </c>
      <c r="E162" s="816" t="s">
        <v>1987</v>
      </c>
      <c r="F162" s="817">
        <v>44419</v>
      </c>
      <c r="G162" s="809" t="s">
        <v>1988</v>
      </c>
      <c r="H162" s="816" t="s">
        <v>2060</v>
      </c>
      <c r="I162" s="823"/>
      <c r="J162" s="809"/>
      <c r="K162" s="809"/>
      <c r="L162" s="809" t="s">
        <v>1981</v>
      </c>
      <c r="M162" s="820" t="s">
        <v>1982</v>
      </c>
      <c r="N162" s="821"/>
      <c r="O162" s="821"/>
      <c r="P162" s="821"/>
      <c r="Q162" s="821"/>
      <c r="R162" s="821" t="s">
        <v>1983</v>
      </c>
      <c r="S162" s="821" t="s">
        <v>1984</v>
      </c>
      <c r="T162" s="821"/>
      <c r="U162" s="822" t="s">
        <v>1985</v>
      </c>
      <c r="Z162" s="219"/>
      <c r="AA162" s="219"/>
      <c r="AB162" s="219"/>
      <c r="AC162" s="219"/>
    </row>
    <row r="163" spans="2:29" s="217" customFormat="1" ht="20.100000000000001" customHeight="1">
      <c r="B163" s="814">
        <v>169</v>
      </c>
      <c r="C163" s="815" t="s">
        <v>1976</v>
      </c>
      <c r="D163" s="816" t="s">
        <v>331</v>
      </c>
      <c r="E163" s="816" t="s">
        <v>1979</v>
      </c>
      <c r="F163" s="817">
        <v>44427</v>
      </c>
      <c r="G163" s="809">
        <v>110130604</v>
      </c>
      <c r="H163" s="816" t="s">
        <v>2092</v>
      </c>
      <c r="I163" s="819">
        <v>45281</v>
      </c>
      <c r="J163" s="809" t="s">
        <v>2112</v>
      </c>
      <c r="K163" s="809" t="s">
        <v>1066</v>
      </c>
      <c r="L163" s="809" t="s">
        <v>1981</v>
      </c>
      <c r="M163" s="820" t="s">
        <v>1982</v>
      </c>
      <c r="N163" s="821"/>
      <c r="O163" s="821"/>
      <c r="P163" s="821"/>
      <c r="Q163" s="821"/>
      <c r="R163" s="821" t="s">
        <v>1983</v>
      </c>
      <c r="S163" s="821" t="s">
        <v>1984</v>
      </c>
      <c r="T163" s="821"/>
      <c r="U163" s="822" t="s">
        <v>1985</v>
      </c>
      <c r="Z163" s="219"/>
      <c r="AA163" s="219"/>
      <c r="AB163" s="219"/>
      <c r="AC163" s="219"/>
    </row>
    <row r="164" spans="2:29" s="217" customFormat="1" ht="20.100000000000001" customHeight="1">
      <c r="B164" s="478">
        <v>170</v>
      </c>
      <c r="C164" s="618" t="s">
        <v>1976</v>
      </c>
      <c r="D164" s="502" t="s">
        <v>331</v>
      </c>
      <c r="E164" s="502" t="s">
        <v>1989</v>
      </c>
      <c r="F164" s="633">
        <v>44426</v>
      </c>
      <c r="G164" s="482" t="s">
        <v>1990</v>
      </c>
      <c r="H164" s="502" t="s">
        <v>2079</v>
      </c>
      <c r="I164" s="481">
        <v>45188</v>
      </c>
      <c r="J164" s="565">
        <v>11759832</v>
      </c>
      <c r="K164" s="482" t="s">
        <v>1066</v>
      </c>
      <c r="L164" s="482" t="s">
        <v>1981</v>
      </c>
      <c r="M164" s="483" t="s">
        <v>1982</v>
      </c>
      <c r="N164" s="479"/>
      <c r="O164" s="479"/>
      <c r="P164" s="479"/>
      <c r="Q164" s="479"/>
      <c r="R164" s="479" t="s">
        <v>1983</v>
      </c>
      <c r="S164" s="479" t="s">
        <v>1984</v>
      </c>
      <c r="T164" s="479"/>
      <c r="U164" s="484" t="s">
        <v>1985</v>
      </c>
      <c r="Z164" s="219"/>
      <c r="AA164" s="219"/>
      <c r="AB164" s="219"/>
      <c r="AC164" s="219"/>
    </row>
    <row r="165" spans="2:29" s="217" customFormat="1" ht="20.100000000000001" customHeight="1">
      <c r="B165" s="478">
        <v>171</v>
      </c>
      <c r="C165" s="618" t="s">
        <v>335</v>
      </c>
      <c r="D165" s="502" t="s">
        <v>331</v>
      </c>
      <c r="E165" s="502" t="s">
        <v>2006</v>
      </c>
      <c r="F165" s="633">
        <v>44797</v>
      </c>
      <c r="G165" s="482" t="s">
        <v>2007</v>
      </c>
      <c r="H165" s="502"/>
      <c r="I165" s="481">
        <v>45756</v>
      </c>
      <c r="J165" s="482" t="s">
        <v>2162</v>
      </c>
      <c r="K165" s="482" t="s">
        <v>581</v>
      </c>
      <c r="L165" s="482" t="s">
        <v>1047</v>
      </c>
      <c r="M165" s="483" t="s">
        <v>2008</v>
      </c>
      <c r="N165" s="479"/>
      <c r="O165" s="479"/>
      <c r="P165" s="479"/>
      <c r="Q165" s="604">
        <v>52102</v>
      </c>
      <c r="R165" s="479" t="s">
        <v>2010</v>
      </c>
      <c r="S165" s="479" t="s">
        <v>2009</v>
      </c>
      <c r="T165" s="479"/>
      <c r="U165" s="484"/>
      <c r="Z165" s="219"/>
      <c r="AA165" s="219"/>
      <c r="AB165" s="219"/>
      <c r="AC165" s="219"/>
    </row>
    <row r="166" spans="2:29" s="5" customFormat="1" ht="20.100000000000001" customHeight="1">
      <c r="B166" s="573">
        <v>173</v>
      </c>
      <c r="C166" s="609" t="s">
        <v>335</v>
      </c>
      <c r="D166" s="575" t="s">
        <v>341</v>
      </c>
      <c r="E166" s="575" t="s">
        <v>2006</v>
      </c>
      <c r="F166" s="631">
        <v>45287</v>
      </c>
      <c r="G166" s="577" t="s">
        <v>2106</v>
      </c>
      <c r="H166" s="575"/>
      <c r="I166" s="433"/>
      <c r="J166" s="577"/>
      <c r="K166" s="577"/>
      <c r="L166" s="577" t="s">
        <v>1047</v>
      </c>
      <c r="M166" s="578" t="s">
        <v>2108</v>
      </c>
      <c r="N166" s="574"/>
      <c r="O166" s="574"/>
      <c r="P166" s="574"/>
      <c r="Q166" s="574"/>
      <c r="R166" s="574" t="s">
        <v>2110</v>
      </c>
      <c r="S166" s="574" t="s">
        <v>2059</v>
      </c>
      <c r="T166" s="574"/>
      <c r="U166" s="434"/>
      <c r="Z166" s="155"/>
      <c r="AA166" s="155"/>
      <c r="AB166" s="155"/>
      <c r="AC166" s="155"/>
    </row>
    <row r="167" spans="2:29" s="5" customFormat="1" ht="20.100000000000001" customHeight="1">
      <c r="B167" s="573">
        <v>174</v>
      </c>
      <c r="C167" s="609" t="s">
        <v>335</v>
      </c>
      <c r="D167" s="575" t="s">
        <v>341</v>
      </c>
      <c r="E167" s="575" t="s">
        <v>2006</v>
      </c>
      <c r="F167" s="631">
        <v>45287</v>
      </c>
      <c r="G167" s="577" t="s">
        <v>2107</v>
      </c>
      <c r="H167" s="575"/>
      <c r="I167" s="433"/>
      <c r="J167" s="577"/>
      <c r="K167" s="577"/>
      <c r="L167" s="577" t="s">
        <v>1047</v>
      </c>
      <c r="M167" s="578" t="s">
        <v>2109</v>
      </c>
      <c r="N167" s="574"/>
      <c r="O167" s="574"/>
      <c r="P167" s="574"/>
      <c r="Q167" s="574"/>
      <c r="R167" s="574" t="s">
        <v>2111</v>
      </c>
      <c r="S167" s="574" t="s">
        <v>2059</v>
      </c>
      <c r="T167" s="574"/>
      <c r="U167" s="434"/>
      <c r="Z167" s="155"/>
      <c r="AA167" s="155"/>
      <c r="AB167" s="155"/>
      <c r="AC167" s="155"/>
    </row>
    <row r="168" spans="2:29" s="5" customFormat="1" ht="20.100000000000001" customHeight="1">
      <c r="B168" s="644">
        <v>176</v>
      </c>
      <c r="C168" s="645" t="s">
        <v>335</v>
      </c>
      <c r="D168" s="646" t="s">
        <v>341</v>
      </c>
      <c r="E168" s="647" t="s">
        <v>325</v>
      </c>
      <c r="F168" s="648">
        <v>45229</v>
      </c>
      <c r="G168" s="649" t="s">
        <v>2247</v>
      </c>
      <c r="H168" s="646" t="s">
        <v>2146</v>
      </c>
      <c r="I168" s="650"/>
      <c r="J168" s="649"/>
      <c r="K168" s="649"/>
      <c r="L168" s="649" t="s">
        <v>2099</v>
      </c>
      <c r="M168" s="651" t="s">
        <v>2101</v>
      </c>
      <c r="N168" s="652"/>
      <c r="O168" s="652"/>
      <c r="P168" s="652"/>
      <c r="Q168" s="652"/>
      <c r="R168" s="652" t="s">
        <v>2100</v>
      </c>
      <c r="S168" s="652" t="s">
        <v>38</v>
      </c>
      <c r="T168" s="652"/>
      <c r="U168" s="653"/>
      <c r="Z168" s="155"/>
      <c r="AA168" s="155"/>
      <c r="AB168" s="155"/>
      <c r="AC168" s="155"/>
    </row>
    <row r="169" spans="2:29" s="5" customFormat="1" ht="20.100000000000001" customHeight="1">
      <c r="B169" s="803">
        <v>177</v>
      </c>
      <c r="C169" s="804" t="s">
        <v>335</v>
      </c>
      <c r="D169" s="805" t="s">
        <v>341</v>
      </c>
      <c r="E169" s="805" t="s">
        <v>325</v>
      </c>
      <c r="F169" s="806">
        <v>45279</v>
      </c>
      <c r="G169" s="802" t="s">
        <v>2105</v>
      </c>
      <c r="H169" s="805"/>
      <c r="I169" s="807"/>
      <c r="J169" s="802"/>
      <c r="K169" s="802"/>
      <c r="L169" s="802" t="s">
        <v>1064</v>
      </c>
      <c r="M169" s="808" t="s">
        <v>2104</v>
      </c>
      <c r="N169" s="824"/>
      <c r="O169" s="824"/>
      <c r="P169" s="824"/>
      <c r="Q169" s="824"/>
      <c r="R169" s="824" t="s">
        <v>2103</v>
      </c>
      <c r="S169" s="824" t="s">
        <v>98</v>
      </c>
      <c r="T169" s="824"/>
      <c r="U169" s="825"/>
      <c r="Z169" s="155"/>
      <c r="AA169" s="155"/>
      <c r="AB169" s="155"/>
      <c r="AC169" s="155"/>
    </row>
    <row r="170" spans="2:29" s="5" customFormat="1" ht="20.100000000000001" customHeight="1">
      <c r="B170" s="573">
        <v>178</v>
      </c>
      <c r="C170" s="609" t="s">
        <v>335</v>
      </c>
      <c r="D170" s="575" t="s">
        <v>341</v>
      </c>
      <c r="E170" s="575" t="s">
        <v>325</v>
      </c>
      <c r="F170" s="631">
        <v>45330</v>
      </c>
      <c r="G170" s="577" t="s">
        <v>2129</v>
      </c>
      <c r="H170" s="575"/>
      <c r="I170" s="433"/>
      <c r="J170" s="577"/>
      <c r="K170" s="577"/>
      <c r="L170" s="577" t="s">
        <v>1047</v>
      </c>
      <c r="M170" s="578" t="s">
        <v>2130</v>
      </c>
      <c r="N170" s="574"/>
      <c r="O170" s="574"/>
      <c r="P170" s="574"/>
      <c r="Q170" s="574"/>
      <c r="R170" s="574" t="s">
        <v>2131</v>
      </c>
      <c r="S170" s="574" t="s">
        <v>2009</v>
      </c>
      <c r="T170" s="574"/>
      <c r="U170" s="434"/>
      <c r="Z170" s="155"/>
      <c r="AA170" s="155"/>
      <c r="AB170" s="155"/>
      <c r="AC170" s="155"/>
    </row>
    <row r="171" spans="2:29" s="5" customFormat="1" ht="20.100000000000001" customHeight="1">
      <c r="B171" s="803">
        <v>179</v>
      </c>
      <c r="C171" s="804" t="s">
        <v>335</v>
      </c>
      <c r="D171" s="805" t="s">
        <v>341</v>
      </c>
      <c r="E171" s="805" t="s">
        <v>325</v>
      </c>
      <c r="F171" s="806">
        <v>45509</v>
      </c>
      <c r="G171" s="802" t="s">
        <v>2132</v>
      </c>
      <c r="H171" s="805"/>
      <c r="I171" s="807"/>
      <c r="J171" s="802"/>
      <c r="K171" s="802"/>
      <c r="L171" s="802" t="s">
        <v>1047</v>
      </c>
      <c r="M171" s="808" t="s">
        <v>2133</v>
      </c>
      <c r="N171" s="824"/>
      <c r="O171" s="824"/>
      <c r="P171" s="824"/>
      <c r="Q171" s="824"/>
      <c r="R171" s="824" t="s">
        <v>2134</v>
      </c>
      <c r="S171" s="824" t="s">
        <v>98</v>
      </c>
      <c r="T171" s="824"/>
      <c r="U171" s="825"/>
      <c r="Z171" s="155"/>
      <c r="AA171" s="155"/>
      <c r="AB171" s="155"/>
      <c r="AC171" s="155"/>
    </row>
    <row r="172" spans="2:29" s="5" customFormat="1" ht="20.100000000000001" customHeight="1">
      <c r="B172" s="539">
        <v>180</v>
      </c>
      <c r="C172" s="620" t="s">
        <v>335</v>
      </c>
      <c r="D172" s="541" t="s">
        <v>341</v>
      </c>
      <c r="E172" s="541" t="s">
        <v>342</v>
      </c>
      <c r="F172" s="635">
        <v>45539</v>
      </c>
      <c r="G172" s="543" t="s">
        <v>2139</v>
      </c>
      <c r="H172" s="541"/>
      <c r="I172" s="542"/>
      <c r="J172" s="543"/>
      <c r="K172" s="543"/>
      <c r="L172" s="543" t="s">
        <v>1047</v>
      </c>
      <c r="M172" s="544" t="s">
        <v>2090</v>
      </c>
      <c r="N172" s="540"/>
      <c r="O172" s="540"/>
      <c r="P172" s="540"/>
      <c r="Q172" s="540"/>
      <c r="R172" s="540" t="s">
        <v>2091</v>
      </c>
      <c r="S172" s="540" t="s">
        <v>98</v>
      </c>
      <c r="T172" s="540"/>
      <c r="U172" s="545"/>
      <c r="Z172" s="155"/>
      <c r="AA172" s="155"/>
      <c r="AB172" s="155"/>
      <c r="AC172" s="155"/>
    </row>
    <row r="173" spans="2:29" s="5" customFormat="1" ht="20.100000000000001" customHeight="1">
      <c r="B173" s="377">
        <v>181</v>
      </c>
      <c r="C173" s="214" t="s">
        <v>335</v>
      </c>
      <c r="D173" s="499" t="s">
        <v>341</v>
      </c>
      <c r="E173" s="499" t="s">
        <v>325</v>
      </c>
      <c r="F173" s="608">
        <v>45533</v>
      </c>
      <c r="G173" s="364" t="s">
        <v>2135</v>
      </c>
      <c r="H173" s="499" t="s">
        <v>2194</v>
      </c>
      <c r="I173" s="324"/>
      <c r="J173" s="364"/>
      <c r="K173" s="364"/>
      <c r="L173" s="364" t="s">
        <v>2202</v>
      </c>
      <c r="M173" s="378" t="s">
        <v>2136</v>
      </c>
      <c r="N173" s="367"/>
      <c r="O173" s="367"/>
      <c r="P173" s="367"/>
      <c r="Q173" s="367"/>
      <c r="R173" s="367" t="s">
        <v>2137</v>
      </c>
      <c r="S173" s="367" t="s">
        <v>2138</v>
      </c>
      <c r="T173" s="367"/>
      <c r="U173" s="375"/>
      <c r="Z173" s="155"/>
      <c r="AA173" s="155"/>
      <c r="AB173" s="155"/>
      <c r="AC173" s="155"/>
    </row>
    <row r="174" spans="2:29" s="5" customFormat="1" ht="20.100000000000001" customHeight="1">
      <c r="B174" s="803">
        <v>182</v>
      </c>
      <c r="C174" s="804" t="s">
        <v>335</v>
      </c>
      <c r="D174" s="805" t="s">
        <v>341</v>
      </c>
      <c r="E174" s="805" t="s">
        <v>342</v>
      </c>
      <c r="F174" s="806">
        <v>45588</v>
      </c>
      <c r="G174" s="802" t="s">
        <v>2248</v>
      </c>
      <c r="H174" s="816" t="s">
        <v>2180</v>
      </c>
      <c r="I174" s="807"/>
      <c r="J174" s="802"/>
      <c r="K174" s="802"/>
      <c r="L174" s="802" t="s">
        <v>2202</v>
      </c>
      <c r="M174" s="808" t="s">
        <v>2136</v>
      </c>
      <c r="N174" s="824"/>
      <c r="O174" s="824"/>
      <c r="P174" s="824"/>
      <c r="Q174" s="824"/>
      <c r="R174" s="824" t="s">
        <v>2137</v>
      </c>
      <c r="S174" s="824" t="s">
        <v>2138</v>
      </c>
      <c r="T174" s="824"/>
      <c r="U174" s="825"/>
      <c r="Z174" s="155"/>
      <c r="AA174" s="155"/>
      <c r="AB174" s="155"/>
      <c r="AC174" s="155"/>
    </row>
    <row r="175" spans="2:29" s="5" customFormat="1" ht="20.100000000000001" customHeight="1">
      <c r="B175" s="803">
        <v>183</v>
      </c>
      <c r="C175" s="804" t="s">
        <v>335</v>
      </c>
      <c r="D175" s="805" t="s">
        <v>341</v>
      </c>
      <c r="E175" s="805" t="s">
        <v>1394</v>
      </c>
      <c r="F175" s="806">
        <v>45597</v>
      </c>
      <c r="G175" s="802">
        <v>113141914</v>
      </c>
      <c r="H175" s="816" t="s">
        <v>2180</v>
      </c>
      <c r="I175" s="807"/>
      <c r="J175" s="802"/>
      <c r="K175" s="802"/>
      <c r="L175" s="802" t="s">
        <v>2202</v>
      </c>
      <c r="M175" s="808" t="s">
        <v>2136</v>
      </c>
      <c r="N175" s="824"/>
      <c r="O175" s="824"/>
      <c r="P175" s="824"/>
      <c r="Q175" s="824"/>
      <c r="R175" s="824" t="s">
        <v>2137</v>
      </c>
      <c r="S175" s="824" t="s">
        <v>2138</v>
      </c>
      <c r="T175" s="824"/>
      <c r="U175" s="825"/>
      <c r="Z175" s="155"/>
      <c r="AA175" s="155"/>
      <c r="AB175" s="155"/>
      <c r="AC175" s="155"/>
    </row>
    <row r="176" spans="2:29" s="5" customFormat="1" ht="20.100000000000001" customHeight="1">
      <c r="B176" s="595">
        <v>185</v>
      </c>
      <c r="C176" s="246" t="s">
        <v>335</v>
      </c>
      <c r="D176" s="499" t="s">
        <v>341</v>
      </c>
      <c r="E176" s="654" t="s">
        <v>1659</v>
      </c>
      <c r="F176" s="608">
        <v>45589</v>
      </c>
      <c r="G176" s="364" t="s">
        <v>2249</v>
      </c>
      <c r="H176" s="499" t="s">
        <v>2156</v>
      </c>
      <c r="I176" s="324"/>
      <c r="J176" s="364"/>
      <c r="K176" s="364"/>
      <c r="L176" s="364" t="s">
        <v>1403</v>
      </c>
      <c r="M176" s="378" t="s">
        <v>2101</v>
      </c>
      <c r="N176" s="367"/>
      <c r="O176" s="367"/>
      <c r="P176" s="367"/>
      <c r="Q176" s="364"/>
      <c r="R176" s="364" t="s">
        <v>2100</v>
      </c>
      <c r="S176" s="364" t="s">
        <v>38</v>
      </c>
      <c r="T176" s="367"/>
      <c r="U176" s="375"/>
      <c r="Z176" s="155"/>
      <c r="AA176" s="155"/>
      <c r="AB176" s="155"/>
      <c r="AC176" s="155"/>
    </row>
    <row r="177" spans="2:29" s="5" customFormat="1" ht="20.100000000000001" customHeight="1">
      <c r="B177" s="803">
        <v>186</v>
      </c>
      <c r="C177" s="804" t="s">
        <v>2144</v>
      </c>
      <c r="D177" s="805" t="s">
        <v>2145</v>
      </c>
      <c r="E177" s="805" t="s">
        <v>2148</v>
      </c>
      <c r="F177" s="806">
        <v>45681</v>
      </c>
      <c r="G177" s="802" t="s">
        <v>2150</v>
      </c>
      <c r="H177" s="805" t="s">
        <v>2146</v>
      </c>
      <c r="I177" s="807"/>
      <c r="J177" s="802"/>
      <c r="K177" s="802"/>
      <c r="L177" s="802" t="s">
        <v>1403</v>
      </c>
      <c r="M177" s="808" t="s">
        <v>2147</v>
      </c>
      <c r="N177" s="824"/>
      <c r="O177" s="824"/>
      <c r="P177" s="824"/>
      <c r="Q177" s="824"/>
      <c r="R177" s="824" t="s">
        <v>2149</v>
      </c>
      <c r="S177" s="824" t="s">
        <v>38</v>
      </c>
      <c r="T177" s="824"/>
      <c r="U177" s="825"/>
      <c r="Z177" s="155"/>
      <c r="AA177" s="155"/>
      <c r="AB177" s="155"/>
      <c r="AC177" s="155"/>
    </row>
    <row r="178" spans="2:29" s="5" customFormat="1" ht="20.100000000000001" customHeight="1">
      <c r="B178" s="573">
        <v>187</v>
      </c>
      <c r="C178" s="609" t="s">
        <v>335</v>
      </c>
      <c r="D178" s="575" t="s">
        <v>341</v>
      </c>
      <c r="E178" s="575" t="s">
        <v>325</v>
      </c>
      <c r="F178" s="631">
        <v>45495</v>
      </c>
      <c r="G178" s="577" t="s">
        <v>2151</v>
      </c>
      <c r="H178" s="575"/>
      <c r="I178" s="433"/>
      <c r="J178" s="577"/>
      <c r="K178" s="577"/>
      <c r="L178" s="577" t="s">
        <v>1047</v>
      </c>
      <c r="M178" s="578" t="s">
        <v>2190</v>
      </c>
      <c r="N178" s="574"/>
      <c r="O178" s="574"/>
      <c r="P178" s="574"/>
      <c r="Q178" s="574"/>
      <c r="R178" s="574" t="s">
        <v>2091</v>
      </c>
      <c r="S178" s="574" t="s">
        <v>98</v>
      </c>
      <c r="T178" s="574"/>
      <c r="U178" s="434"/>
      <c r="Z178" s="155"/>
      <c r="AA178" s="155"/>
      <c r="AB178" s="155"/>
      <c r="AC178" s="155"/>
    </row>
    <row r="179" spans="2:29" s="5" customFormat="1" ht="16.5">
      <c r="B179" s="826">
        <v>188</v>
      </c>
      <c r="C179" s="827" t="s">
        <v>340</v>
      </c>
      <c r="D179" s="828" t="s">
        <v>341</v>
      </c>
      <c r="E179" s="828" t="s">
        <v>1391</v>
      </c>
      <c r="F179" s="829">
        <v>45743</v>
      </c>
      <c r="G179" s="810" t="s">
        <v>2171</v>
      </c>
      <c r="H179" s="816" t="s">
        <v>2192</v>
      </c>
      <c r="I179" s="830">
        <v>45797</v>
      </c>
      <c r="J179" s="831">
        <v>6930125</v>
      </c>
      <c r="K179" s="802"/>
      <c r="L179" s="827" t="s">
        <v>2203</v>
      </c>
      <c r="M179" s="832" t="s">
        <v>2189</v>
      </c>
      <c r="N179" s="824"/>
      <c r="O179" s="824"/>
      <c r="P179" s="824"/>
      <c r="Q179" s="833">
        <v>49449</v>
      </c>
      <c r="R179" s="827" t="s">
        <v>143</v>
      </c>
      <c r="S179" s="827" t="s">
        <v>2138</v>
      </c>
      <c r="T179" s="824"/>
      <c r="U179" s="825"/>
      <c r="Z179" s="155"/>
      <c r="AA179" s="155"/>
      <c r="AB179" s="155"/>
      <c r="AC179" s="155"/>
    </row>
    <row r="180" spans="2:29" s="5" customFormat="1" ht="16.5" hidden="1">
      <c r="B180" s="740"/>
      <c r="C180" s="706"/>
      <c r="D180" s="707"/>
      <c r="E180" s="707"/>
      <c r="F180" s="730"/>
      <c r="G180" s="606" t="s">
        <v>2172</v>
      </c>
      <c r="H180" s="502" t="s">
        <v>2206</v>
      </c>
      <c r="I180" s="607">
        <v>45867</v>
      </c>
      <c r="J180" s="605">
        <v>6952819</v>
      </c>
      <c r="K180" s="364"/>
      <c r="L180" s="706"/>
      <c r="M180" s="750"/>
      <c r="N180" s="367"/>
      <c r="O180" s="367"/>
      <c r="P180" s="367"/>
      <c r="Q180" s="363">
        <v>49519</v>
      </c>
      <c r="R180" s="706"/>
      <c r="S180" s="706"/>
      <c r="T180" s="367"/>
      <c r="U180" s="375"/>
      <c r="Z180" s="155"/>
      <c r="AA180" s="155"/>
      <c r="AB180" s="155"/>
      <c r="AC180" s="155"/>
    </row>
    <row r="181" spans="2:29" s="5" customFormat="1" ht="16.5" hidden="1">
      <c r="B181" s="740"/>
      <c r="C181" s="706"/>
      <c r="D181" s="707"/>
      <c r="E181" s="707"/>
      <c r="F181" s="730"/>
      <c r="G181" s="606" t="s">
        <v>2173</v>
      </c>
      <c r="H181" s="502" t="s">
        <v>2193</v>
      </c>
      <c r="I181" s="607">
        <v>45803</v>
      </c>
      <c r="J181" s="605">
        <v>6931955</v>
      </c>
      <c r="K181" s="364"/>
      <c r="L181" s="706"/>
      <c r="M181" s="750"/>
      <c r="N181" s="367"/>
      <c r="O181" s="367"/>
      <c r="P181" s="367"/>
      <c r="Q181" s="363">
        <v>49455</v>
      </c>
      <c r="R181" s="706"/>
      <c r="S181" s="706"/>
      <c r="T181" s="367"/>
      <c r="U181" s="375"/>
      <c r="Z181" s="155"/>
      <c r="AA181" s="155"/>
      <c r="AB181" s="155"/>
      <c r="AC181" s="155"/>
    </row>
    <row r="182" spans="2:29" s="5" customFormat="1" ht="16.5" hidden="1">
      <c r="B182" s="740"/>
      <c r="C182" s="706"/>
      <c r="D182" s="707"/>
      <c r="E182" s="707"/>
      <c r="F182" s="730"/>
      <c r="G182" s="606" t="s">
        <v>2174</v>
      </c>
      <c r="H182" s="502" t="s">
        <v>2195</v>
      </c>
      <c r="I182" s="607">
        <v>45835</v>
      </c>
      <c r="J182" s="605">
        <v>6942967</v>
      </c>
      <c r="K182" s="364"/>
      <c r="L182" s="706"/>
      <c r="M182" s="750"/>
      <c r="N182" s="367"/>
      <c r="O182" s="367"/>
      <c r="P182" s="367"/>
      <c r="Q182" s="363">
        <v>49487</v>
      </c>
      <c r="R182" s="706"/>
      <c r="S182" s="706"/>
      <c r="T182" s="367"/>
      <c r="U182" s="375"/>
      <c r="Z182" s="155"/>
      <c r="AA182" s="155"/>
      <c r="AB182" s="155"/>
      <c r="AC182" s="155"/>
    </row>
    <row r="183" spans="2:29" s="5" customFormat="1" ht="16.5" hidden="1">
      <c r="B183" s="740"/>
      <c r="C183" s="706"/>
      <c r="D183" s="707"/>
      <c r="E183" s="707"/>
      <c r="F183" s="730"/>
      <c r="G183" s="606" t="s">
        <v>2175</v>
      </c>
      <c r="H183" s="502" t="s">
        <v>2206</v>
      </c>
      <c r="I183" s="607">
        <v>45867</v>
      </c>
      <c r="J183" s="605">
        <v>6952820</v>
      </c>
      <c r="K183" s="364"/>
      <c r="L183" s="706"/>
      <c r="M183" s="750"/>
      <c r="N183" s="367"/>
      <c r="O183" s="367"/>
      <c r="P183" s="367"/>
      <c r="Q183" s="363">
        <v>49519</v>
      </c>
      <c r="R183" s="706"/>
      <c r="S183" s="706"/>
      <c r="T183" s="367"/>
      <c r="U183" s="375"/>
      <c r="Z183" s="155"/>
      <c r="AA183" s="155"/>
      <c r="AB183" s="155"/>
      <c r="AC183" s="155"/>
    </row>
    <row r="184" spans="2:29" s="5" customFormat="1" ht="16.5" hidden="1">
      <c r="B184" s="740"/>
      <c r="C184" s="706"/>
      <c r="D184" s="707"/>
      <c r="E184" s="707"/>
      <c r="F184" s="730"/>
      <c r="G184" s="606" t="s">
        <v>2176</v>
      </c>
      <c r="H184" s="502" t="s">
        <v>2193</v>
      </c>
      <c r="I184" s="607">
        <v>45803</v>
      </c>
      <c r="J184" s="605">
        <v>6931956</v>
      </c>
      <c r="K184" s="364"/>
      <c r="L184" s="706"/>
      <c r="M184" s="750"/>
      <c r="N184" s="367"/>
      <c r="O184" s="367"/>
      <c r="P184" s="367"/>
      <c r="Q184" s="363">
        <v>49455</v>
      </c>
      <c r="R184" s="706"/>
      <c r="S184" s="706"/>
      <c r="T184" s="367"/>
      <c r="U184" s="375"/>
      <c r="Z184" s="155"/>
      <c r="AA184" s="155"/>
      <c r="AB184" s="155"/>
      <c r="AC184" s="155"/>
    </row>
    <row r="185" spans="2:29" s="5" customFormat="1" ht="16.5" hidden="1">
      <c r="B185" s="740"/>
      <c r="C185" s="706"/>
      <c r="D185" s="707"/>
      <c r="E185" s="707"/>
      <c r="F185" s="730"/>
      <c r="G185" s="606" t="s">
        <v>2177</v>
      </c>
      <c r="H185" s="502" t="s">
        <v>2195</v>
      </c>
      <c r="I185" s="607">
        <v>45835</v>
      </c>
      <c r="J185" s="605">
        <v>6942968</v>
      </c>
      <c r="K185" s="364"/>
      <c r="L185" s="706"/>
      <c r="M185" s="750"/>
      <c r="N185" s="367"/>
      <c r="O185" s="367"/>
      <c r="P185" s="367"/>
      <c r="Q185" s="363">
        <v>49487</v>
      </c>
      <c r="R185" s="706"/>
      <c r="S185" s="706"/>
      <c r="T185" s="367"/>
      <c r="U185" s="375"/>
      <c r="Z185" s="155"/>
      <c r="AA185" s="155"/>
      <c r="AB185" s="155"/>
      <c r="AC185" s="155"/>
    </row>
    <row r="186" spans="2:29" s="5" customFormat="1" ht="16.5" hidden="1">
      <c r="B186" s="740"/>
      <c r="C186" s="706"/>
      <c r="D186" s="707"/>
      <c r="E186" s="707"/>
      <c r="F186" s="730"/>
      <c r="G186" s="606" t="s">
        <v>2178</v>
      </c>
      <c r="H186" s="502" t="s">
        <v>2206</v>
      </c>
      <c r="I186" s="607">
        <v>45867</v>
      </c>
      <c r="J186" s="605">
        <v>6952821</v>
      </c>
      <c r="K186" s="364"/>
      <c r="L186" s="706"/>
      <c r="M186" s="750"/>
      <c r="N186" s="367"/>
      <c r="O186" s="367"/>
      <c r="P186" s="367"/>
      <c r="Q186" s="363">
        <v>49519</v>
      </c>
      <c r="R186" s="706"/>
      <c r="S186" s="706"/>
      <c r="T186" s="367"/>
      <c r="U186" s="375"/>
      <c r="Z186" s="155"/>
      <c r="AA186" s="155"/>
      <c r="AB186" s="155"/>
      <c r="AC186" s="155"/>
    </row>
    <row r="187" spans="2:29" s="5" customFormat="1" ht="16.5" hidden="1">
      <c r="B187" s="741"/>
      <c r="C187" s="738"/>
      <c r="D187" s="739"/>
      <c r="E187" s="739"/>
      <c r="F187" s="749"/>
      <c r="G187" s="606" t="s">
        <v>2179</v>
      </c>
      <c r="H187" s="502" t="s">
        <v>2193</v>
      </c>
      <c r="I187" s="607">
        <v>45803</v>
      </c>
      <c r="J187" s="605">
        <v>6931957</v>
      </c>
      <c r="K187" s="364"/>
      <c r="L187" s="738"/>
      <c r="M187" s="751"/>
      <c r="N187" s="367"/>
      <c r="O187" s="367"/>
      <c r="P187" s="367"/>
      <c r="Q187" s="363">
        <v>49455</v>
      </c>
      <c r="R187" s="738"/>
      <c r="S187" s="738"/>
      <c r="T187" s="367"/>
      <c r="U187" s="375"/>
      <c r="Z187" s="155"/>
      <c r="AA187" s="155"/>
      <c r="AB187" s="155"/>
      <c r="AC187" s="155"/>
    </row>
    <row r="188" spans="2:29" s="5" customFormat="1" ht="16.5" customHeight="1">
      <c r="B188" s="834">
        <v>189</v>
      </c>
      <c r="C188" s="827" t="s">
        <v>340</v>
      </c>
      <c r="D188" s="828" t="s">
        <v>341</v>
      </c>
      <c r="E188" s="828" t="s">
        <v>1986</v>
      </c>
      <c r="F188" s="829">
        <v>45735</v>
      </c>
      <c r="G188" s="810">
        <v>19158903</v>
      </c>
      <c r="H188" s="835"/>
      <c r="I188" s="807"/>
      <c r="J188" s="802"/>
      <c r="K188" s="802"/>
      <c r="L188" s="827" t="s">
        <v>2203</v>
      </c>
      <c r="M188" s="836" t="s">
        <v>2189</v>
      </c>
      <c r="N188" s="824"/>
      <c r="O188" s="824"/>
      <c r="P188" s="824"/>
      <c r="Q188" s="824"/>
      <c r="R188" s="827" t="s">
        <v>143</v>
      </c>
      <c r="S188" s="827" t="s">
        <v>2138</v>
      </c>
      <c r="T188" s="824"/>
      <c r="U188" s="825"/>
      <c r="Z188" s="155"/>
      <c r="AA188" s="155"/>
      <c r="AB188" s="155"/>
      <c r="AC188" s="155"/>
    </row>
    <row r="189" spans="2:29" s="5" customFormat="1" ht="16.5" hidden="1">
      <c r="B189" s="705"/>
      <c r="C189" s="706"/>
      <c r="D189" s="707"/>
      <c r="E189" s="707"/>
      <c r="F189" s="730"/>
      <c r="G189" s="606">
        <v>19159290</v>
      </c>
      <c r="H189" s="505" t="s">
        <v>2216</v>
      </c>
      <c r="I189" s="325">
        <v>45871</v>
      </c>
      <c r="J189" s="606">
        <v>19159290</v>
      </c>
      <c r="K189" s="364"/>
      <c r="L189" s="706"/>
      <c r="M189" s="736"/>
      <c r="N189" s="367"/>
      <c r="O189" s="367"/>
      <c r="P189" s="367"/>
      <c r="Q189" s="366">
        <v>49387</v>
      </c>
      <c r="R189" s="706"/>
      <c r="S189" s="706"/>
      <c r="T189" s="367"/>
      <c r="U189" s="375"/>
      <c r="Z189" s="155"/>
      <c r="AA189" s="155"/>
      <c r="AB189" s="155"/>
      <c r="AC189" s="155"/>
    </row>
    <row r="190" spans="2:29" s="5" customFormat="1" ht="16.5" hidden="1">
      <c r="B190" s="705"/>
      <c r="C190" s="706"/>
      <c r="D190" s="707"/>
      <c r="E190" s="707"/>
      <c r="F190" s="730"/>
      <c r="G190" s="606">
        <v>19159299</v>
      </c>
      <c r="H190" s="658"/>
      <c r="I190" s="324"/>
      <c r="J190" s="364"/>
      <c r="K190" s="364"/>
      <c r="L190" s="706"/>
      <c r="M190" s="736"/>
      <c r="N190" s="367"/>
      <c r="O190" s="367"/>
      <c r="P190" s="367"/>
      <c r="Q190" s="367"/>
      <c r="R190" s="706"/>
      <c r="S190" s="706"/>
      <c r="T190" s="367"/>
      <c r="U190" s="375"/>
      <c r="Z190" s="155"/>
      <c r="AA190" s="155"/>
      <c r="AB190" s="155"/>
      <c r="AC190" s="155"/>
    </row>
    <row r="191" spans="2:29" s="5" customFormat="1" ht="16.5" hidden="1">
      <c r="B191" s="705"/>
      <c r="C191" s="706"/>
      <c r="D191" s="707"/>
      <c r="E191" s="707"/>
      <c r="F191" s="730"/>
      <c r="G191" s="606">
        <v>19159081</v>
      </c>
      <c r="H191" s="499" t="s">
        <v>2217</v>
      </c>
      <c r="I191" s="325">
        <v>45871</v>
      </c>
      <c r="J191" s="606">
        <v>19159081</v>
      </c>
      <c r="K191" s="364"/>
      <c r="L191" s="706"/>
      <c r="M191" s="736"/>
      <c r="N191" s="367"/>
      <c r="O191" s="367"/>
      <c r="P191" s="367"/>
      <c r="Q191" s="366">
        <v>49387</v>
      </c>
      <c r="R191" s="706"/>
      <c r="S191" s="706"/>
      <c r="T191" s="367"/>
      <c r="U191" s="375"/>
      <c r="Z191" s="155"/>
      <c r="AA191" s="155"/>
      <c r="AB191" s="155"/>
      <c r="AC191" s="155"/>
    </row>
    <row r="192" spans="2:29" s="5" customFormat="1" ht="16.5" hidden="1">
      <c r="B192" s="705"/>
      <c r="C192" s="706"/>
      <c r="D192" s="707"/>
      <c r="E192" s="707"/>
      <c r="F192" s="730"/>
      <c r="G192" s="606">
        <v>19159129</v>
      </c>
      <c r="H192" s="499" t="s">
        <v>2217</v>
      </c>
      <c r="I192" s="325">
        <v>45871</v>
      </c>
      <c r="J192" s="606">
        <v>19159129</v>
      </c>
      <c r="K192" s="364"/>
      <c r="L192" s="706"/>
      <c r="M192" s="736"/>
      <c r="N192" s="367"/>
      <c r="O192" s="367"/>
      <c r="P192" s="367"/>
      <c r="Q192" s="366">
        <v>49387</v>
      </c>
      <c r="R192" s="706"/>
      <c r="S192" s="706"/>
      <c r="T192" s="367"/>
      <c r="U192" s="375"/>
      <c r="Z192" s="155"/>
      <c r="AA192" s="155"/>
      <c r="AB192" s="155"/>
      <c r="AC192" s="155"/>
    </row>
    <row r="193" spans="2:29" s="5" customFormat="1" ht="16.5" hidden="1">
      <c r="B193" s="705"/>
      <c r="C193" s="706"/>
      <c r="D193" s="707"/>
      <c r="E193" s="707"/>
      <c r="F193" s="730"/>
      <c r="G193" s="606">
        <v>19159193</v>
      </c>
      <c r="H193" s="657"/>
      <c r="I193" s="324"/>
      <c r="J193" s="364"/>
      <c r="K193" s="364"/>
      <c r="L193" s="706"/>
      <c r="M193" s="736"/>
      <c r="N193" s="367"/>
      <c r="O193" s="367"/>
      <c r="P193" s="367"/>
      <c r="Q193" s="367"/>
      <c r="R193" s="706"/>
      <c r="S193" s="706"/>
      <c r="T193" s="367"/>
      <c r="U193" s="375"/>
      <c r="Z193" s="155"/>
      <c r="AA193" s="155"/>
      <c r="AB193" s="155"/>
      <c r="AC193" s="155"/>
    </row>
    <row r="194" spans="2:29" s="5" customFormat="1" ht="16.5" hidden="1">
      <c r="B194" s="705"/>
      <c r="C194" s="706"/>
      <c r="D194" s="707"/>
      <c r="E194" s="707"/>
      <c r="F194" s="730"/>
      <c r="G194" s="606">
        <v>19159098</v>
      </c>
      <c r="H194" s="658"/>
      <c r="I194" s="324"/>
      <c r="J194" s="364"/>
      <c r="K194" s="364"/>
      <c r="L194" s="706"/>
      <c r="M194" s="736"/>
      <c r="N194" s="367"/>
      <c r="O194" s="367"/>
      <c r="P194" s="367"/>
      <c r="Q194" s="367"/>
      <c r="R194" s="706"/>
      <c r="S194" s="706"/>
      <c r="T194" s="367"/>
      <c r="U194" s="375"/>
      <c r="Z194" s="155"/>
      <c r="AA194" s="155"/>
      <c r="AB194" s="155"/>
      <c r="AC194" s="155"/>
    </row>
    <row r="195" spans="2:29" s="5" customFormat="1" ht="16.5" hidden="1">
      <c r="B195" s="705"/>
      <c r="C195" s="706"/>
      <c r="D195" s="707"/>
      <c r="E195" s="707"/>
      <c r="F195" s="730"/>
      <c r="G195" s="606">
        <v>19159252</v>
      </c>
      <c r="H195" s="658"/>
      <c r="I195" s="324"/>
      <c r="J195" s="364"/>
      <c r="K195" s="364"/>
      <c r="L195" s="706"/>
      <c r="M195" s="736"/>
      <c r="N195" s="367"/>
      <c r="O195" s="367"/>
      <c r="P195" s="367"/>
      <c r="Q195" s="367"/>
      <c r="R195" s="706"/>
      <c r="S195" s="706"/>
      <c r="T195" s="367"/>
      <c r="U195" s="375"/>
      <c r="Z195" s="155"/>
      <c r="AA195" s="155"/>
      <c r="AB195" s="155"/>
      <c r="AC195" s="155"/>
    </row>
    <row r="196" spans="2:29" s="5" customFormat="1" ht="16.5" hidden="1">
      <c r="B196" s="705"/>
      <c r="C196" s="706"/>
      <c r="D196" s="707"/>
      <c r="E196" s="707"/>
      <c r="F196" s="730"/>
      <c r="G196" s="606">
        <v>19159134</v>
      </c>
      <c r="H196" s="657"/>
      <c r="I196" s="324"/>
      <c r="J196" s="364"/>
      <c r="K196" s="364"/>
      <c r="L196" s="706"/>
      <c r="M196" s="737"/>
      <c r="N196" s="367"/>
      <c r="O196" s="367"/>
      <c r="P196" s="367"/>
      <c r="Q196" s="367"/>
      <c r="R196" s="706"/>
      <c r="S196" s="706"/>
      <c r="T196" s="367"/>
      <c r="U196" s="375"/>
      <c r="Z196" s="155"/>
      <c r="AA196" s="155"/>
      <c r="AB196" s="155"/>
      <c r="AC196" s="155"/>
    </row>
    <row r="197" spans="2:29" s="5" customFormat="1" ht="16.5" hidden="1">
      <c r="B197" s="705"/>
      <c r="C197" s="706"/>
      <c r="D197" s="707"/>
      <c r="E197" s="707"/>
      <c r="F197" s="730"/>
      <c r="G197" s="606" t="s">
        <v>2181</v>
      </c>
      <c r="H197" s="575" t="s">
        <v>2180</v>
      </c>
      <c r="I197" s="324"/>
      <c r="J197" s="364"/>
      <c r="K197" s="364"/>
      <c r="L197" s="706"/>
      <c r="M197" s="736"/>
      <c r="N197" s="367"/>
      <c r="O197" s="367"/>
      <c r="P197" s="367"/>
      <c r="Q197" s="367"/>
      <c r="R197" s="706"/>
      <c r="S197" s="706"/>
      <c r="T197" s="367"/>
      <c r="U197" s="375"/>
      <c r="Z197" s="155"/>
      <c r="AA197" s="155"/>
      <c r="AB197" s="155"/>
      <c r="AC197" s="155"/>
    </row>
    <row r="198" spans="2:29" s="5" customFormat="1" ht="16.5" hidden="1">
      <c r="B198" s="705"/>
      <c r="C198" s="706"/>
      <c r="D198" s="707"/>
      <c r="E198" s="707"/>
      <c r="F198" s="730"/>
      <c r="G198" s="606" t="s">
        <v>2182</v>
      </c>
      <c r="H198" s="575" t="s">
        <v>2180</v>
      </c>
      <c r="I198" s="324"/>
      <c r="J198" s="364"/>
      <c r="K198" s="364"/>
      <c r="L198" s="706"/>
      <c r="M198" s="736"/>
      <c r="N198" s="367"/>
      <c r="O198" s="367"/>
      <c r="P198" s="367"/>
      <c r="Q198" s="367"/>
      <c r="R198" s="706"/>
      <c r="S198" s="706"/>
      <c r="T198" s="367"/>
      <c r="U198" s="375"/>
      <c r="Z198" s="155"/>
      <c r="AA198" s="155"/>
      <c r="AB198" s="155"/>
      <c r="AC198" s="155"/>
    </row>
    <row r="199" spans="2:29" s="5" customFormat="1" ht="16.5" hidden="1">
      <c r="B199" s="705"/>
      <c r="C199" s="706"/>
      <c r="D199" s="707"/>
      <c r="E199" s="707"/>
      <c r="F199" s="730"/>
      <c r="G199" s="606" t="s">
        <v>2183</v>
      </c>
      <c r="H199" s="575" t="s">
        <v>2180</v>
      </c>
      <c r="I199" s="324"/>
      <c r="J199" s="364"/>
      <c r="K199" s="364"/>
      <c r="L199" s="706"/>
      <c r="M199" s="736"/>
      <c r="N199" s="367"/>
      <c r="O199" s="367"/>
      <c r="P199" s="367"/>
      <c r="Q199" s="367"/>
      <c r="R199" s="706"/>
      <c r="S199" s="706"/>
      <c r="T199" s="367"/>
      <c r="U199" s="375"/>
      <c r="Z199" s="155"/>
      <c r="AA199" s="155"/>
      <c r="AB199" s="155"/>
      <c r="AC199" s="155"/>
    </row>
    <row r="200" spans="2:29" s="5" customFormat="1" ht="16.5" hidden="1">
      <c r="B200" s="705"/>
      <c r="C200" s="706"/>
      <c r="D200" s="707"/>
      <c r="E200" s="707"/>
      <c r="F200" s="730"/>
      <c r="G200" s="606" t="s">
        <v>2184</v>
      </c>
      <c r="H200" s="575" t="s">
        <v>2180</v>
      </c>
      <c r="I200" s="324"/>
      <c r="J200" s="364"/>
      <c r="K200" s="364"/>
      <c r="L200" s="706"/>
      <c r="M200" s="736"/>
      <c r="N200" s="367"/>
      <c r="O200" s="367"/>
      <c r="P200" s="367"/>
      <c r="Q200" s="367"/>
      <c r="R200" s="706"/>
      <c r="S200" s="706"/>
      <c r="T200" s="367"/>
      <c r="U200" s="375"/>
      <c r="Z200" s="155"/>
      <c r="AA200" s="155"/>
      <c r="AB200" s="155"/>
      <c r="AC200" s="155"/>
    </row>
    <row r="201" spans="2:29" s="5" customFormat="1" ht="16.5" hidden="1">
      <c r="B201" s="705"/>
      <c r="C201" s="706"/>
      <c r="D201" s="707"/>
      <c r="E201" s="707"/>
      <c r="F201" s="730"/>
      <c r="G201" s="606" t="s">
        <v>2185</v>
      </c>
      <c r="H201" s="575" t="s">
        <v>2180</v>
      </c>
      <c r="I201" s="324"/>
      <c r="J201" s="364"/>
      <c r="K201" s="364"/>
      <c r="L201" s="706"/>
      <c r="M201" s="736"/>
      <c r="N201" s="367"/>
      <c r="O201" s="367"/>
      <c r="P201" s="367"/>
      <c r="Q201" s="367"/>
      <c r="R201" s="706"/>
      <c r="S201" s="706"/>
      <c r="T201" s="367"/>
      <c r="U201" s="375"/>
      <c r="Z201" s="155"/>
      <c r="AA201" s="155"/>
      <c r="AB201" s="155"/>
      <c r="AC201" s="155"/>
    </row>
    <row r="202" spans="2:29" s="5" customFormat="1" ht="16.5" hidden="1">
      <c r="B202" s="705"/>
      <c r="C202" s="706"/>
      <c r="D202" s="707"/>
      <c r="E202" s="707"/>
      <c r="F202" s="730"/>
      <c r="G202" s="606" t="s">
        <v>2186</v>
      </c>
      <c r="H202" s="575" t="s">
        <v>2180</v>
      </c>
      <c r="I202" s="324"/>
      <c r="J202" s="364"/>
      <c r="K202" s="364"/>
      <c r="L202" s="706"/>
      <c r="M202" s="736"/>
      <c r="N202" s="367"/>
      <c r="O202" s="367"/>
      <c r="P202" s="367"/>
      <c r="Q202" s="367"/>
      <c r="R202" s="706"/>
      <c r="S202" s="706"/>
      <c r="T202" s="367"/>
      <c r="U202" s="375"/>
      <c r="Z202" s="155"/>
      <c r="AA202" s="155"/>
      <c r="AB202" s="155"/>
      <c r="AC202" s="155"/>
    </row>
    <row r="203" spans="2:29" s="5" customFormat="1" ht="16.5" hidden="1">
      <c r="B203" s="705"/>
      <c r="C203" s="706"/>
      <c r="D203" s="707"/>
      <c r="E203" s="707"/>
      <c r="F203" s="730"/>
      <c r="G203" s="606" t="s">
        <v>2187</v>
      </c>
      <c r="H203" s="575" t="s">
        <v>2180</v>
      </c>
      <c r="I203" s="324"/>
      <c r="J203" s="364"/>
      <c r="K203" s="364"/>
      <c r="L203" s="706"/>
      <c r="M203" s="736"/>
      <c r="N203" s="367"/>
      <c r="O203" s="367"/>
      <c r="P203" s="367"/>
      <c r="Q203" s="367"/>
      <c r="R203" s="706"/>
      <c r="S203" s="706"/>
      <c r="T203" s="367"/>
      <c r="U203" s="375"/>
      <c r="Z203" s="155"/>
      <c r="AA203" s="155"/>
      <c r="AB203" s="155"/>
      <c r="AC203" s="155"/>
    </row>
    <row r="204" spans="2:29" s="5" customFormat="1" ht="16.5" hidden="1">
      <c r="B204" s="705"/>
      <c r="C204" s="706"/>
      <c r="D204" s="707"/>
      <c r="E204" s="707"/>
      <c r="F204" s="730"/>
      <c r="G204" s="606" t="s">
        <v>2188</v>
      </c>
      <c r="H204" s="575" t="s">
        <v>2180</v>
      </c>
      <c r="I204" s="324"/>
      <c r="J204" s="364"/>
      <c r="K204" s="364"/>
      <c r="L204" s="706"/>
      <c r="M204" s="737"/>
      <c r="N204" s="367"/>
      <c r="O204" s="367"/>
      <c r="P204" s="367"/>
      <c r="Q204" s="367"/>
      <c r="R204" s="706"/>
      <c r="S204" s="706"/>
      <c r="T204" s="367"/>
      <c r="U204" s="375"/>
      <c r="Z204" s="155"/>
      <c r="AA204" s="155"/>
      <c r="AB204" s="155"/>
      <c r="AC204" s="155"/>
    </row>
    <row r="205" spans="2:29" s="257" customFormat="1" ht="20.100000000000001" customHeight="1">
      <c r="B205" s="603">
        <v>191</v>
      </c>
      <c r="C205" s="621" t="s">
        <v>599</v>
      </c>
      <c r="D205" s="599" t="s">
        <v>2157</v>
      </c>
      <c r="E205" s="599" t="s">
        <v>2158</v>
      </c>
      <c r="F205" s="636"/>
      <c r="G205" s="598"/>
      <c r="H205" s="599" t="s">
        <v>2209</v>
      </c>
      <c r="I205" s="597"/>
      <c r="J205" s="598"/>
      <c r="K205" s="598"/>
      <c r="L205" s="598" t="s">
        <v>2204</v>
      </c>
      <c r="M205" s="600" t="s">
        <v>2159</v>
      </c>
      <c r="N205" s="601"/>
      <c r="O205" s="601"/>
      <c r="P205" s="601"/>
      <c r="Q205" s="601"/>
      <c r="R205" s="598" t="s">
        <v>143</v>
      </c>
      <c r="S205" s="598" t="s">
        <v>2138</v>
      </c>
      <c r="T205" s="601"/>
      <c r="U205" s="602"/>
      <c r="Z205" s="596"/>
      <c r="AA205" s="596"/>
      <c r="AB205" s="596"/>
      <c r="AC205" s="596"/>
    </row>
    <row r="206" spans="2:29" s="257" customFormat="1" ht="20.100000000000001" customHeight="1">
      <c r="B206" s="603">
        <v>192</v>
      </c>
      <c r="C206" s="621" t="s">
        <v>599</v>
      </c>
      <c r="D206" s="599" t="s">
        <v>2157</v>
      </c>
      <c r="E206" s="599" t="s">
        <v>2160</v>
      </c>
      <c r="F206" s="636"/>
      <c r="G206" s="598"/>
      <c r="H206" s="599" t="s">
        <v>2209</v>
      </c>
      <c r="I206" s="597"/>
      <c r="J206" s="598"/>
      <c r="K206" s="598"/>
      <c r="L206" s="598" t="s">
        <v>2205</v>
      </c>
      <c r="M206" s="600" t="s">
        <v>2159</v>
      </c>
      <c r="N206" s="601"/>
      <c r="O206" s="601"/>
      <c r="P206" s="601"/>
      <c r="Q206" s="601"/>
      <c r="R206" s="598" t="s">
        <v>143</v>
      </c>
      <c r="S206" s="598" t="s">
        <v>2138</v>
      </c>
      <c r="T206" s="601"/>
      <c r="U206" s="602"/>
      <c r="Z206" s="596"/>
      <c r="AA206" s="596"/>
      <c r="AB206" s="596"/>
      <c r="AC206" s="596"/>
    </row>
    <row r="207" spans="2:29" s="257" customFormat="1" ht="20.100000000000001" customHeight="1">
      <c r="B207" s="603">
        <v>193</v>
      </c>
      <c r="C207" s="621" t="s">
        <v>599</v>
      </c>
      <c r="D207" s="599" t="s">
        <v>2157</v>
      </c>
      <c r="E207" s="599" t="s">
        <v>2161</v>
      </c>
      <c r="F207" s="636"/>
      <c r="G207" s="598"/>
      <c r="H207" s="599" t="s">
        <v>2209</v>
      </c>
      <c r="I207" s="597"/>
      <c r="J207" s="598"/>
      <c r="K207" s="598"/>
      <c r="L207" s="598" t="s">
        <v>2204</v>
      </c>
      <c r="M207" s="600" t="s">
        <v>2159</v>
      </c>
      <c r="N207" s="601"/>
      <c r="O207" s="601"/>
      <c r="P207" s="601"/>
      <c r="Q207" s="601"/>
      <c r="R207" s="598" t="s">
        <v>143</v>
      </c>
      <c r="S207" s="598" t="s">
        <v>2138</v>
      </c>
      <c r="T207" s="601"/>
      <c r="U207" s="602"/>
      <c r="Z207" s="596"/>
      <c r="AA207" s="596"/>
      <c r="AB207" s="596"/>
      <c r="AC207" s="596"/>
    </row>
    <row r="208" spans="2:29" s="5" customFormat="1" ht="20.100000000000001" customHeight="1">
      <c r="B208" s="803">
        <v>194</v>
      </c>
      <c r="C208" s="837" t="s">
        <v>339</v>
      </c>
      <c r="D208" s="805" t="s">
        <v>341</v>
      </c>
      <c r="E208" s="805" t="s">
        <v>1394</v>
      </c>
      <c r="F208" s="806">
        <v>45796</v>
      </c>
      <c r="G208" s="802">
        <v>114205032</v>
      </c>
      <c r="H208" s="805" t="s">
        <v>2146</v>
      </c>
      <c r="I208" s="807"/>
      <c r="J208" s="802"/>
      <c r="K208" s="802"/>
      <c r="L208" s="802" t="s">
        <v>1047</v>
      </c>
      <c r="M208" s="808" t="s">
        <v>2163</v>
      </c>
      <c r="N208" s="824"/>
      <c r="O208" s="824"/>
      <c r="P208" s="824"/>
      <c r="Q208" s="824"/>
      <c r="R208" s="824" t="s">
        <v>2164</v>
      </c>
      <c r="S208" s="824" t="s">
        <v>38</v>
      </c>
      <c r="T208" s="824"/>
      <c r="U208" s="825"/>
      <c r="Z208" s="155"/>
      <c r="AA208" s="155"/>
      <c r="AB208" s="155"/>
      <c r="AC208" s="155"/>
    </row>
    <row r="209" spans="2:29" s="5" customFormat="1" ht="20.100000000000001" customHeight="1">
      <c r="B209" s="803">
        <v>195</v>
      </c>
      <c r="C209" s="837" t="s">
        <v>335</v>
      </c>
      <c r="D209" s="805" t="s">
        <v>341</v>
      </c>
      <c r="E209" s="805" t="s">
        <v>325</v>
      </c>
      <c r="F209" s="806">
        <v>45812</v>
      </c>
      <c r="G209" s="802" t="s">
        <v>2165</v>
      </c>
      <c r="H209" s="805" t="s">
        <v>2146</v>
      </c>
      <c r="I209" s="807"/>
      <c r="J209" s="802"/>
      <c r="K209" s="802"/>
      <c r="L209" s="802" t="s">
        <v>1047</v>
      </c>
      <c r="M209" s="808" t="s">
        <v>2133</v>
      </c>
      <c r="N209" s="824"/>
      <c r="O209" s="824"/>
      <c r="P209" s="824"/>
      <c r="Q209" s="824"/>
      <c r="R209" s="824" t="s">
        <v>2134</v>
      </c>
      <c r="S209" s="824" t="s">
        <v>98</v>
      </c>
      <c r="T209" s="824"/>
      <c r="U209" s="825" t="s">
        <v>2166</v>
      </c>
      <c r="Z209" s="155"/>
      <c r="AA209" s="155"/>
      <c r="AB209" s="155"/>
      <c r="AC209" s="155"/>
    </row>
    <row r="210" spans="2:29" s="5" customFormat="1" ht="20.100000000000001" customHeight="1">
      <c r="B210" s="377">
        <v>196</v>
      </c>
      <c r="C210" s="246" t="s">
        <v>335</v>
      </c>
      <c r="D210" s="499" t="s">
        <v>341</v>
      </c>
      <c r="E210" s="499" t="s">
        <v>325</v>
      </c>
      <c r="F210" s="608">
        <v>45813</v>
      </c>
      <c r="G210" s="364" t="s">
        <v>2167</v>
      </c>
      <c r="H210" s="499"/>
      <c r="I210" s="324"/>
      <c r="J210" s="364"/>
      <c r="K210" s="364"/>
      <c r="L210" s="364" t="s">
        <v>1047</v>
      </c>
      <c r="M210" s="378" t="s">
        <v>2168</v>
      </c>
      <c r="N210" s="367"/>
      <c r="O210" s="367"/>
      <c r="P210" s="367"/>
      <c r="Q210" s="367"/>
      <c r="R210" s="367" t="s">
        <v>2169</v>
      </c>
      <c r="S210" s="367" t="s">
        <v>98</v>
      </c>
      <c r="T210" s="367"/>
      <c r="U210" s="375" t="s">
        <v>2170</v>
      </c>
      <c r="Z210" s="155"/>
      <c r="AA210" s="155"/>
      <c r="AB210" s="155"/>
      <c r="AC210" s="155"/>
    </row>
    <row r="211" spans="2:29" s="5" customFormat="1" ht="20.100000000000001" customHeight="1">
      <c r="B211" s="803">
        <v>197</v>
      </c>
      <c r="C211" s="837" t="s">
        <v>2196</v>
      </c>
      <c r="D211" s="805" t="s">
        <v>2197</v>
      </c>
      <c r="E211" s="805" t="s">
        <v>2198</v>
      </c>
      <c r="F211" s="806">
        <v>45855</v>
      </c>
      <c r="G211" s="802" t="s">
        <v>2215</v>
      </c>
      <c r="H211" s="805" t="s">
        <v>2199</v>
      </c>
      <c r="I211" s="807"/>
      <c r="J211" s="802"/>
      <c r="K211" s="802"/>
      <c r="L211" s="802" t="s">
        <v>2200</v>
      </c>
      <c r="M211" s="808" t="s">
        <v>2212</v>
      </c>
      <c r="N211" s="824"/>
      <c r="O211" s="824"/>
      <c r="P211" s="824"/>
      <c r="Q211" s="824"/>
      <c r="R211" s="838" t="s">
        <v>2213</v>
      </c>
      <c r="S211" s="824" t="s">
        <v>2201</v>
      </c>
      <c r="T211" s="824"/>
      <c r="U211" s="825"/>
      <c r="Z211" s="155"/>
      <c r="AA211" s="155"/>
      <c r="AB211" s="155"/>
      <c r="AC211" s="155"/>
    </row>
    <row r="212" spans="2:29" s="257" customFormat="1" ht="20.100000000000001" customHeight="1">
      <c r="B212" s="603">
        <v>198</v>
      </c>
      <c r="C212" s="655" t="s">
        <v>2196</v>
      </c>
      <c r="D212" s="599" t="s">
        <v>2197</v>
      </c>
      <c r="E212" s="599" t="s">
        <v>2207</v>
      </c>
      <c r="F212" s="636"/>
      <c r="G212" s="598"/>
      <c r="H212" s="599" t="s">
        <v>2209</v>
      </c>
      <c r="I212" s="597"/>
      <c r="J212" s="598"/>
      <c r="K212" s="598"/>
      <c r="L212" s="598" t="s">
        <v>2210</v>
      </c>
      <c r="M212" s="600" t="s">
        <v>2214</v>
      </c>
      <c r="N212" s="601"/>
      <c r="O212" s="601"/>
      <c r="P212" s="601"/>
      <c r="Q212" s="601"/>
      <c r="R212" s="656" t="s">
        <v>2213</v>
      </c>
      <c r="S212" s="601" t="s">
        <v>2201</v>
      </c>
      <c r="T212" s="601"/>
      <c r="U212" s="602"/>
      <c r="Z212" s="596"/>
      <c r="AA212" s="596"/>
      <c r="AB212" s="596"/>
      <c r="AC212" s="596"/>
    </row>
    <row r="213" spans="2:29" s="257" customFormat="1" ht="20.100000000000001" customHeight="1">
      <c r="B213" s="603">
        <v>199</v>
      </c>
      <c r="C213" s="655" t="s">
        <v>2196</v>
      </c>
      <c r="D213" s="599" t="s">
        <v>2197</v>
      </c>
      <c r="E213" s="599" t="s">
        <v>2208</v>
      </c>
      <c r="F213" s="636"/>
      <c r="G213" s="598"/>
      <c r="H213" s="599" t="s">
        <v>2209</v>
      </c>
      <c r="I213" s="597"/>
      <c r="J213" s="598"/>
      <c r="K213" s="598"/>
      <c r="L213" s="598" t="s">
        <v>2210</v>
      </c>
      <c r="M213" s="600" t="s">
        <v>2211</v>
      </c>
      <c r="N213" s="601"/>
      <c r="O213" s="601"/>
      <c r="P213" s="601"/>
      <c r="Q213" s="601"/>
      <c r="R213" s="656" t="s">
        <v>2213</v>
      </c>
      <c r="S213" s="601" t="s">
        <v>2201</v>
      </c>
      <c r="T213" s="601"/>
      <c r="U213" s="602"/>
      <c r="Z213" s="596"/>
      <c r="AA213" s="596"/>
      <c r="AB213" s="596"/>
      <c r="AC213" s="596"/>
    </row>
    <row r="214" spans="2:29" s="5" customFormat="1" ht="20.100000000000001" customHeight="1">
      <c r="B214" s="803">
        <v>200</v>
      </c>
      <c r="C214" s="837" t="s">
        <v>2218</v>
      </c>
      <c r="D214" s="805" t="s">
        <v>2219</v>
      </c>
      <c r="E214" s="805" t="s">
        <v>2220</v>
      </c>
      <c r="F214" s="806">
        <v>45867</v>
      </c>
      <c r="G214" s="802" t="s">
        <v>2221</v>
      </c>
      <c r="H214" s="805" t="s">
        <v>2222</v>
      </c>
      <c r="I214" s="807"/>
      <c r="J214" s="802"/>
      <c r="K214" s="802"/>
      <c r="L214" s="802" t="s">
        <v>2223</v>
      </c>
      <c r="M214" s="808" t="s">
        <v>2224</v>
      </c>
      <c r="N214" s="824"/>
      <c r="O214" s="824"/>
      <c r="P214" s="824"/>
      <c r="Q214" s="824"/>
      <c r="R214" s="824" t="s">
        <v>2226</v>
      </c>
      <c r="S214" s="824" t="s">
        <v>2225</v>
      </c>
      <c r="T214" s="824"/>
      <c r="U214" s="825"/>
      <c r="Z214" s="659"/>
      <c r="AA214" s="659"/>
      <c r="AB214" s="659"/>
      <c r="AC214" s="659"/>
    </row>
    <row r="215" spans="2:29" s="5" customFormat="1" ht="20.100000000000001" customHeight="1">
      <c r="B215" s="803">
        <v>201</v>
      </c>
      <c r="C215" s="837" t="s">
        <v>2218</v>
      </c>
      <c r="D215" s="805" t="s">
        <v>2219</v>
      </c>
      <c r="E215" s="805" t="s">
        <v>2220</v>
      </c>
      <c r="F215" s="806">
        <v>45867</v>
      </c>
      <c r="G215" s="802" t="s">
        <v>2228</v>
      </c>
      <c r="H215" s="805" t="s">
        <v>2222</v>
      </c>
      <c r="I215" s="807"/>
      <c r="J215" s="802"/>
      <c r="K215" s="802"/>
      <c r="L215" s="802" t="s">
        <v>2223</v>
      </c>
      <c r="M215" s="808" t="s">
        <v>2227</v>
      </c>
      <c r="N215" s="824"/>
      <c r="O215" s="824"/>
      <c r="P215" s="824"/>
      <c r="Q215" s="824"/>
      <c r="R215" s="824" t="s">
        <v>2229</v>
      </c>
      <c r="S215" s="824" t="s">
        <v>2225</v>
      </c>
      <c r="T215" s="824"/>
      <c r="U215" s="825"/>
      <c r="Z215" s="659"/>
      <c r="AA215" s="659"/>
      <c r="AB215" s="659"/>
      <c r="AC215" s="659"/>
    </row>
    <row r="216" spans="2:29" s="5" customFormat="1" ht="20.100000000000001" customHeight="1">
      <c r="B216" s="803">
        <v>202</v>
      </c>
      <c r="C216" s="837" t="s">
        <v>2218</v>
      </c>
      <c r="D216" s="805" t="s">
        <v>2219</v>
      </c>
      <c r="E216" s="805" t="s">
        <v>2220</v>
      </c>
      <c r="F216" s="806">
        <v>45870</v>
      </c>
      <c r="G216" s="802" t="s">
        <v>2230</v>
      </c>
      <c r="H216" s="805" t="s">
        <v>2222</v>
      </c>
      <c r="I216" s="807"/>
      <c r="J216" s="802"/>
      <c r="K216" s="802"/>
      <c r="L216" s="802" t="s">
        <v>2223</v>
      </c>
      <c r="M216" s="808" t="s">
        <v>8</v>
      </c>
      <c r="N216" s="824"/>
      <c r="O216" s="824"/>
      <c r="P216" s="824"/>
      <c r="Q216" s="824"/>
      <c r="R216" s="824" t="s">
        <v>2231</v>
      </c>
      <c r="S216" s="824" t="s">
        <v>2225</v>
      </c>
      <c r="T216" s="824"/>
      <c r="U216" s="825"/>
      <c r="Z216" s="659"/>
      <c r="AA216" s="659"/>
      <c r="AB216" s="659"/>
      <c r="AC216" s="659"/>
    </row>
    <row r="217" spans="2:29" s="5" customFormat="1" ht="20.100000000000001" hidden="1" customHeight="1">
      <c r="B217" s="377"/>
      <c r="C217" s="214"/>
      <c r="D217" s="499"/>
      <c r="E217" s="499"/>
      <c r="F217" s="608"/>
      <c r="G217" s="364"/>
      <c r="H217" s="499"/>
      <c r="I217" s="324"/>
      <c r="J217" s="364"/>
      <c r="K217" s="364"/>
      <c r="L217" s="364"/>
      <c r="M217" s="378"/>
      <c r="N217" s="367"/>
      <c r="O217" s="367"/>
      <c r="P217" s="367"/>
      <c r="Q217" s="367"/>
      <c r="R217" s="367"/>
      <c r="S217" s="367"/>
      <c r="T217" s="367"/>
      <c r="U217" s="375"/>
      <c r="Z217" s="659"/>
      <c r="AA217" s="659"/>
      <c r="AB217" s="659"/>
      <c r="AC217" s="659"/>
    </row>
    <row r="218" spans="2:29" s="5" customFormat="1" ht="20.100000000000001" hidden="1" customHeight="1">
      <c r="B218" s="377"/>
      <c r="C218" s="246"/>
      <c r="D218" s="499"/>
      <c r="E218" s="499"/>
      <c r="F218" s="608"/>
      <c r="G218" s="364"/>
      <c r="H218" s="499"/>
      <c r="I218" s="324"/>
      <c r="J218" s="364"/>
      <c r="K218" s="364"/>
      <c r="L218" s="364"/>
      <c r="M218" s="378"/>
      <c r="N218" s="367"/>
      <c r="O218" s="367"/>
      <c r="P218" s="367"/>
      <c r="Q218" s="367"/>
      <c r="R218" s="367"/>
      <c r="S218" s="367"/>
      <c r="T218" s="367"/>
      <c r="U218" s="375"/>
      <c r="Z218" s="155"/>
      <c r="AA218" s="155"/>
      <c r="AB218" s="155"/>
      <c r="AC218" s="155"/>
    </row>
    <row r="219" spans="2:29" s="5" customFormat="1" ht="20.100000000000001" hidden="1" customHeight="1">
      <c r="B219" s="377"/>
      <c r="C219" s="214"/>
      <c r="D219" s="499"/>
      <c r="E219" s="499"/>
      <c r="F219" s="608"/>
      <c r="G219" s="364"/>
      <c r="H219" s="499"/>
      <c r="I219" s="324"/>
      <c r="J219" s="364"/>
      <c r="K219" s="364"/>
      <c r="L219" s="364"/>
      <c r="M219" s="378"/>
      <c r="N219" s="367"/>
      <c r="O219" s="367"/>
      <c r="P219" s="367"/>
      <c r="Q219" s="367"/>
      <c r="R219" s="367"/>
      <c r="S219" s="367"/>
      <c r="T219" s="367"/>
      <c r="U219" s="375"/>
      <c r="Z219" s="155"/>
      <c r="AA219" s="155"/>
      <c r="AB219" s="155"/>
      <c r="AC219" s="155"/>
    </row>
    <row r="220" spans="2:29" s="5" customFormat="1" ht="20.100000000000001" customHeight="1">
      <c r="B220" s="377"/>
      <c r="C220" s="246"/>
      <c r="D220" s="499"/>
      <c r="E220" s="499"/>
      <c r="F220" s="608"/>
      <c r="G220" s="364"/>
      <c r="H220" s="499"/>
      <c r="I220" s="324"/>
      <c r="J220" s="364"/>
      <c r="K220" s="364"/>
      <c r="L220" s="364"/>
      <c r="M220" s="378"/>
      <c r="N220" s="367"/>
      <c r="O220" s="367"/>
      <c r="P220" s="367"/>
      <c r="Q220" s="367"/>
      <c r="R220" s="367"/>
      <c r="S220" s="367"/>
      <c r="T220" s="367"/>
      <c r="U220" s="375"/>
      <c r="Z220" s="659"/>
      <c r="AA220" s="659"/>
      <c r="AB220" s="659"/>
      <c r="AC220" s="659"/>
    </row>
    <row r="221" spans="2:29" s="5" customFormat="1" ht="20.100000000000001" customHeight="1">
      <c r="B221" s="377"/>
      <c r="C221" s="214"/>
      <c r="D221" s="499"/>
      <c r="E221" s="499"/>
      <c r="F221" s="608"/>
      <c r="G221" s="364"/>
      <c r="H221" s="499"/>
      <c r="I221" s="324"/>
      <c r="J221" s="364"/>
      <c r="K221" s="364"/>
      <c r="L221" s="364"/>
      <c r="M221" s="378"/>
      <c r="N221" s="367"/>
      <c r="O221" s="367"/>
      <c r="P221" s="367"/>
      <c r="Q221" s="367"/>
      <c r="R221" s="367"/>
      <c r="S221" s="367"/>
      <c r="T221" s="367"/>
      <c r="U221" s="375"/>
      <c r="Z221" s="659"/>
      <c r="AA221" s="659"/>
      <c r="AB221" s="659"/>
      <c r="AC221" s="659"/>
    </row>
    <row r="222" spans="2:29" ht="20.100000000000001" customHeight="1">
      <c r="D222" s="579"/>
      <c r="E222" s="579"/>
      <c r="F222" s="637"/>
      <c r="G222" s="581"/>
      <c r="H222" s="579"/>
      <c r="I222" s="580"/>
      <c r="J222" s="581"/>
      <c r="K222" s="581"/>
      <c r="L222" s="581"/>
      <c r="N222" s="4"/>
      <c r="O222" s="4"/>
      <c r="P222" s="4"/>
      <c r="Q222" s="581"/>
      <c r="R222" s="581"/>
      <c r="S222" s="581"/>
      <c r="T222" s="581"/>
      <c r="U222" s="588"/>
    </row>
    <row r="223" spans="2:29" s="584" customFormat="1" ht="20.100000000000001" customHeight="1">
      <c r="B223" s="610" t="s">
        <v>359</v>
      </c>
      <c r="C223" s="622"/>
      <c r="D223" s="218"/>
      <c r="E223" s="218"/>
      <c r="F223" s="218"/>
      <c r="G223" s="218"/>
      <c r="H223" s="218"/>
      <c r="I223" s="218"/>
      <c r="J223" s="218"/>
      <c r="K223" s="218"/>
      <c r="L223" s="218"/>
      <c r="M223" s="585"/>
      <c r="N223" s="217"/>
      <c r="O223" s="217"/>
      <c r="P223" s="217"/>
      <c r="U223" s="589"/>
      <c r="V223" s="217"/>
      <c r="W223" s="217"/>
      <c r="X223" s="217"/>
      <c r="Y223" s="217"/>
      <c r="Z223" s="219"/>
      <c r="AA223" s="219"/>
      <c r="AB223" s="219"/>
      <c r="AC223" s="219"/>
    </row>
    <row r="224" spans="2:29" s="584" customFormat="1" ht="20.100000000000001" customHeight="1">
      <c r="B224" s="610"/>
      <c r="C224" s="622"/>
      <c r="D224" s="218"/>
      <c r="E224" s="218"/>
      <c r="F224" s="218"/>
      <c r="G224" s="218"/>
      <c r="H224" s="218"/>
      <c r="I224" s="218"/>
      <c r="J224" s="218"/>
      <c r="K224" s="218"/>
      <c r="L224" s="218"/>
      <c r="M224" s="585"/>
      <c r="N224" s="217"/>
      <c r="O224" s="217"/>
      <c r="P224" s="217"/>
      <c r="U224" s="589"/>
      <c r="V224" s="217"/>
      <c r="W224" s="217"/>
      <c r="X224" s="217"/>
      <c r="Y224" s="217"/>
      <c r="Z224" s="219"/>
      <c r="AA224" s="219"/>
      <c r="AB224" s="219"/>
      <c r="AC224" s="219"/>
    </row>
    <row r="225" spans="2:29" s="584" customFormat="1" ht="20.100000000000001" customHeight="1">
      <c r="B225" s="611" t="s">
        <v>547</v>
      </c>
      <c r="C225" s="731" t="s">
        <v>548</v>
      </c>
      <c r="D225" s="731"/>
      <c r="E225" s="731" t="s">
        <v>549</v>
      </c>
      <c r="F225" s="731"/>
      <c r="G225" s="224"/>
      <c r="H225" s="224" t="s">
        <v>550</v>
      </c>
      <c r="I225" s="224"/>
      <c r="J225" s="224"/>
      <c r="K225" s="224"/>
      <c r="L225" s="224"/>
      <c r="M225" s="224" t="s">
        <v>551</v>
      </c>
      <c r="N225" s="217"/>
      <c r="O225" s="217"/>
      <c r="P225" s="217"/>
      <c r="U225" s="589"/>
      <c r="V225" s="217"/>
      <c r="W225" s="217"/>
      <c r="X225" s="217"/>
      <c r="Y225" s="217"/>
      <c r="Z225" s="219"/>
      <c r="AA225" s="219"/>
      <c r="AB225" s="219"/>
      <c r="AC225" s="219"/>
    </row>
    <row r="226" spans="2:29" s="584" customFormat="1" ht="20.100000000000001" customHeight="1">
      <c r="B226" s="612">
        <v>1</v>
      </c>
      <c r="C226" s="718" t="s">
        <v>552</v>
      </c>
      <c r="D226" s="718"/>
      <c r="E226" s="719" t="s">
        <v>553</v>
      </c>
      <c r="F226" s="719"/>
      <c r="G226" s="225"/>
      <c r="H226" s="225" t="s">
        <v>554</v>
      </c>
      <c r="I226" s="225"/>
      <c r="J226" s="225"/>
      <c r="K226" s="225"/>
      <c r="L226" s="225"/>
      <c r="M226" s="225" t="s">
        <v>555</v>
      </c>
      <c r="N226" s="217"/>
      <c r="O226" s="217"/>
      <c r="P226" s="217"/>
      <c r="U226" s="589"/>
      <c r="V226" s="217"/>
      <c r="W226" s="217"/>
      <c r="X226" s="217"/>
      <c r="Y226" s="217"/>
      <c r="Z226" s="219"/>
      <c r="AA226" s="219"/>
      <c r="AB226" s="219"/>
      <c r="AC226" s="219"/>
    </row>
    <row r="227" spans="2:29" s="78" customFormat="1" ht="20.100000000000001" customHeight="1">
      <c r="B227" s="586"/>
      <c r="C227" s="226"/>
      <c r="D227" s="227"/>
      <c r="E227" s="227"/>
      <c r="F227" s="227"/>
      <c r="G227" s="218"/>
      <c r="H227" s="226"/>
      <c r="I227" s="226"/>
      <c r="J227" s="226"/>
      <c r="K227" s="218"/>
      <c r="L227" s="226"/>
      <c r="M227" s="78" t="s">
        <v>1511</v>
      </c>
      <c r="N227" s="228"/>
      <c r="O227" s="228"/>
      <c r="P227" s="226"/>
      <c r="Q227" s="226"/>
      <c r="R227" s="228"/>
      <c r="U227" s="590"/>
      <c r="V227" s="129"/>
      <c r="W227" s="129"/>
      <c r="X227" s="129"/>
      <c r="Y227" s="129"/>
      <c r="Z227" s="229"/>
      <c r="AA227" s="229"/>
      <c r="AB227" s="229"/>
      <c r="AC227" s="229"/>
    </row>
    <row r="228" spans="2:29" s="78" customFormat="1" ht="20.100000000000001" customHeight="1">
      <c r="B228" s="586"/>
      <c r="C228" s="226"/>
      <c r="D228" s="227"/>
      <c r="E228" s="227"/>
      <c r="F228" s="227"/>
      <c r="G228" s="218"/>
      <c r="H228" s="226"/>
      <c r="I228" s="226"/>
      <c r="J228" s="226"/>
      <c r="K228" s="218"/>
      <c r="L228" s="226"/>
      <c r="M228" s="586"/>
      <c r="N228" s="229"/>
      <c r="O228" s="229"/>
      <c r="P228" s="229"/>
      <c r="Q228" s="226"/>
      <c r="R228" s="226"/>
      <c r="U228" s="590"/>
      <c r="V228" s="129"/>
      <c r="W228" s="129"/>
      <c r="X228" s="129"/>
      <c r="Y228" s="129"/>
      <c r="Z228" s="229"/>
      <c r="AA228" s="229"/>
      <c r="AB228" s="229"/>
      <c r="AC228" s="229"/>
    </row>
    <row r="229" spans="2:29" s="78" customFormat="1" ht="20.100000000000001" customHeight="1">
      <c r="B229" s="586"/>
      <c r="C229" s="226"/>
      <c r="D229" s="227"/>
      <c r="E229" s="227"/>
      <c r="F229" s="227"/>
      <c r="G229" s="218"/>
      <c r="H229" s="226"/>
      <c r="I229" s="226"/>
      <c r="J229" s="226"/>
      <c r="K229" s="218"/>
      <c r="L229" s="226"/>
      <c r="M229" s="586"/>
      <c r="N229" s="229"/>
      <c r="O229" s="229"/>
      <c r="P229" s="229"/>
      <c r="Q229" s="226"/>
      <c r="R229" s="226"/>
      <c r="U229" s="590"/>
      <c r="V229" s="129"/>
      <c r="W229" s="129"/>
      <c r="X229" s="129"/>
      <c r="Y229" s="129"/>
      <c r="Z229" s="229"/>
      <c r="AA229" s="229"/>
      <c r="AB229" s="229"/>
      <c r="AC229" s="229"/>
    </row>
    <row r="230" spans="2:29" s="78" customFormat="1" ht="20.100000000000001" customHeight="1">
      <c r="B230" s="586"/>
      <c r="C230" s="226"/>
      <c r="D230" s="227"/>
      <c r="E230" s="227"/>
      <c r="F230" s="227"/>
      <c r="G230" s="218"/>
      <c r="H230" s="226"/>
      <c r="I230" s="226"/>
      <c r="J230" s="226"/>
      <c r="K230" s="218"/>
      <c r="L230" s="226"/>
      <c r="M230" s="586"/>
      <c r="N230" s="229"/>
      <c r="O230" s="229"/>
      <c r="P230" s="229"/>
      <c r="Q230" s="226"/>
      <c r="R230" s="226"/>
      <c r="U230" s="590"/>
      <c r="V230" s="129"/>
      <c r="W230" s="129"/>
      <c r="X230" s="129"/>
      <c r="Y230" s="129"/>
      <c r="Z230" s="229"/>
      <c r="AA230" s="229"/>
      <c r="AB230" s="229"/>
      <c r="AC230" s="229"/>
    </row>
    <row r="231" spans="2:29" s="78" customFormat="1" ht="20.100000000000001" customHeight="1">
      <c r="B231" s="586"/>
      <c r="C231" s="226"/>
      <c r="D231" s="227"/>
      <c r="E231" s="227"/>
      <c r="F231" s="227"/>
      <c r="G231" s="218"/>
      <c r="H231" s="226"/>
      <c r="I231" s="226"/>
      <c r="J231" s="226"/>
      <c r="K231" s="218"/>
      <c r="L231" s="226"/>
      <c r="M231" s="586"/>
      <c r="N231" s="229"/>
      <c r="O231" s="229"/>
      <c r="P231" s="229"/>
      <c r="Q231" s="226"/>
      <c r="R231" s="226"/>
      <c r="U231" s="590"/>
      <c r="V231" s="129"/>
      <c r="W231" s="129"/>
      <c r="X231" s="129"/>
      <c r="Y231" s="129"/>
      <c r="Z231" s="229"/>
      <c r="AA231" s="229"/>
      <c r="AB231" s="229"/>
      <c r="AC231" s="229"/>
    </row>
    <row r="232" spans="2:29" s="78" customFormat="1" ht="20.100000000000001" customHeight="1">
      <c r="B232" s="586"/>
      <c r="C232" s="226"/>
      <c r="D232" s="226"/>
      <c r="E232" s="226"/>
      <c r="F232" s="226"/>
      <c r="G232" s="226"/>
      <c r="H232" s="226"/>
      <c r="I232" s="226"/>
      <c r="J232" s="226"/>
      <c r="K232" s="226"/>
      <c r="L232" s="226"/>
      <c r="M232" s="586"/>
      <c r="N232" s="129"/>
      <c r="O232" s="129"/>
      <c r="P232" s="129"/>
      <c r="U232" s="590"/>
      <c r="V232" s="129"/>
      <c r="W232" s="129"/>
      <c r="X232" s="129"/>
      <c r="Y232" s="129"/>
      <c r="Z232" s="229"/>
      <c r="AA232" s="229"/>
      <c r="AB232" s="229"/>
      <c r="AC232" s="229"/>
    </row>
    <row r="233" spans="2:29" s="78" customFormat="1" ht="20.100000000000001" customHeight="1">
      <c r="B233" s="586"/>
      <c r="C233" s="226"/>
      <c r="D233" s="226"/>
      <c r="E233" s="226"/>
      <c r="F233" s="226"/>
      <c r="G233" s="226"/>
      <c r="H233" s="226"/>
      <c r="I233" s="226"/>
      <c r="J233" s="226"/>
      <c r="K233" s="226"/>
      <c r="L233" s="226"/>
      <c r="M233" s="586"/>
      <c r="N233" s="129"/>
      <c r="O233" s="129"/>
      <c r="P233" s="129"/>
      <c r="U233" s="590"/>
      <c r="V233" s="129"/>
      <c r="W233" s="129"/>
      <c r="X233" s="129"/>
      <c r="Y233" s="129"/>
      <c r="Z233" s="229"/>
      <c r="AA233" s="229"/>
      <c r="AB233" s="229"/>
      <c r="AC233" s="229"/>
    </row>
    <row r="234" spans="2:29" s="78" customFormat="1" ht="20.100000000000001" customHeight="1">
      <c r="B234" s="586"/>
      <c r="C234" s="226"/>
      <c r="D234" s="226"/>
      <c r="E234" s="226"/>
      <c r="F234" s="226"/>
      <c r="G234" s="226"/>
      <c r="H234" s="226"/>
      <c r="I234" s="226"/>
      <c r="J234" s="226"/>
      <c r="K234" s="226"/>
      <c r="L234" s="226"/>
      <c r="M234" s="586"/>
      <c r="N234" s="129"/>
      <c r="O234" s="129"/>
      <c r="P234" s="129"/>
      <c r="U234" s="590"/>
      <c r="V234" s="129"/>
      <c r="W234" s="129"/>
      <c r="X234" s="129"/>
      <c r="Y234" s="129"/>
      <c r="Z234" s="229"/>
      <c r="AA234" s="229"/>
      <c r="AB234" s="229"/>
      <c r="AC234" s="229"/>
    </row>
    <row r="235" spans="2:29" s="78" customFormat="1" ht="20.100000000000001" customHeight="1">
      <c r="B235" s="586"/>
      <c r="C235" s="226"/>
      <c r="D235" s="226"/>
      <c r="E235" s="226"/>
      <c r="F235" s="226"/>
      <c r="G235" s="226"/>
      <c r="H235" s="226"/>
      <c r="I235" s="226"/>
      <c r="J235" s="226"/>
      <c r="K235" s="226"/>
      <c r="L235" s="226"/>
      <c r="M235" s="586"/>
      <c r="N235" s="129"/>
      <c r="O235" s="129"/>
      <c r="P235" s="129"/>
      <c r="U235" s="590"/>
      <c r="V235" s="129"/>
      <c r="W235" s="129"/>
      <c r="X235" s="129"/>
      <c r="Y235" s="129"/>
      <c r="Z235" s="229"/>
      <c r="AA235" s="229"/>
      <c r="AB235" s="229"/>
      <c r="AC235" s="229"/>
    </row>
    <row r="236" spans="2:29" s="78" customFormat="1" ht="20.100000000000001" customHeight="1">
      <c r="B236" s="586"/>
      <c r="C236" s="226"/>
      <c r="D236" s="226"/>
      <c r="E236" s="226"/>
      <c r="F236" s="226"/>
      <c r="G236" s="226"/>
      <c r="H236" s="226"/>
      <c r="I236" s="226"/>
      <c r="J236" s="226"/>
      <c r="K236" s="226"/>
      <c r="L236" s="226"/>
      <c r="M236" s="586"/>
      <c r="N236" s="129"/>
      <c r="O236" s="129"/>
      <c r="P236" s="129"/>
      <c r="U236" s="590"/>
      <c r="V236" s="129"/>
      <c r="W236" s="129"/>
      <c r="X236" s="129"/>
      <c r="Y236" s="129"/>
      <c r="Z236" s="229"/>
      <c r="AA236" s="229"/>
      <c r="AB236" s="229"/>
      <c r="AC236" s="229"/>
    </row>
    <row r="237" spans="2:29" s="78" customFormat="1" ht="20.100000000000001" customHeight="1">
      <c r="B237" s="586"/>
      <c r="C237" s="226"/>
      <c r="D237" s="226"/>
      <c r="E237" s="226"/>
      <c r="F237" s="226"/>
      <c r="G237" s="226"/>
      <c r="H237" s="226"/>
      <c r="I237" s="226"/>
      <c r="J237" s="226"/>
      <c r="K237" s="226"/>
      <c r="L237" s="226"/>
      <c r="M237" s="586"/>
      <c r="N237" s="129"/>
      <c r="O237" s="129"/>
      <c r="P237" s="129"/>
      <c r="U237" s="590"/>
      <c r="V237" s="129"/>
      <c r="W237" s="129"/>
      <c r="X237" s="129"/>
      <c r="Y237" s="129"/>
      <c r="Z237" s="229"/>
      <c r="AA237" s="229"/>
      <c r="AB237" s="229"/>
      <c r="AC237" s="229"/>
    </row>
    <row r="238" spans="2:29" s="78" customFormat="1" ht="20.100000000000001" customHeight="1">
      <c r="B238" s="586"/>
      <c r="C238" s="226"/>
      <c r="D238" s="226"/>
      <c r="E238" s="226"/>
      <c r="F238" s="226"/>
      <c r="G238" s="226"/>
      <c r="H238" s="226"/>
      <c r="I238" s="226"/>
      <c r="J238" s="226"/>
      <c r="K238" s="226"/>
      <c r="L238" s="226"/>
      <c r="M238" s="586"/>
      <c r="N238" s="129"/>
      <c r="O238" s="129"/>
      <c r="P238" s="129"/>
      <c r="U238" s="590"/>
      <c r="V238" s="129"/>
      <c r="W238" s="129"/>
      <c r="X238" s="129"/>
      <c r="Y238" s="129"/>
      <c r="Z238" s="229"/>
      <c r="AA238" s="229"/>
      <c r="AB238" s="229"/>
      <c r="AC238" s="229"/>
    </row>
    <row r="239" spans="2:29" s="78" customFormat="1" ht="20.100000000000001" customHeight="1">
      <c r="B239" s="586"/>
      <c r="C239" s="226"/>
      <c r="D239" s="226"/>
      <c r="E239" s="226"/>
      <c r="F239" s="226"/>
      <c r="G239" s="226"/>
      <c r="H239" s="226"/>
      <c r="I239" s="226"/>
      <c r="J239" s="226"/>
      <c r="K239" s="226"/>
      <c r="L239" s="226"/>
      <c r="M239" s="586"/>
      <c r="N239" s="129"/>
      <c r="O239" s="129"/>
      <c r="P239" s="129"/>
      <c r="U239" s="590"/>
      <c r="V239" s="129"/>
      <c r="W239" s="129"/>
      <c r="X239" s="129"/>
      <c r="Y239" s="129"/>
      <c r="Z239" s="229"/>
      <c r="AA239" s="229"/>
      <c r="AB239" s="229"/>
      <c r="AC239" s="229"/>
    </row>
    <row r="240" spans="2:29" s="78" customFormat="1" ht="20.100000000000001" customHeight="1">
      <c r="B240" s="586"/>
      <c r="C240" s="226"/>
      <c r="D240" s="226"/>
      <c r="E240" s="226"/>
      <c r="F240" s="226"/>
      <c r="G240" s="226"/>
      <c r="H240" s="226"/>
      <c r="I240" s="226"/>
      <c r="J240" s="226"/>
      <c r="K240" s="226"/>
      <c r="L240" s="226"/>
      <c r="M240" s="586"/>
      <c r="N240" s="129"/>
      <c r="O240" s="129"/>
      <c r="P240" s="129"/>
      <c r="U240" s="590"/>
      <c r="V240" s="129"/>
      <c r="W240" s="129"/>
      <c r="X240" s="129"/>
      <c r="Y240" s="129"/>
      <c r="Z240" s="229"/>
      <c r="AA240" s="229"/>
      <c r="AB240" s="229"/>
      <c r="AC240" s="229"/>
    </row>
    <row r="241" spans="2:29" s="78" customFormat="1" ht="20.100000000000001" customHeight="1">
      <c r="B241" s="586"/>
      <c r="C241" s="226"/>
      <c r="D241" s="226"/>
      <c r="E241" s="226"/>
      <c r="F241" s="226"/>
      <c r="G241" s="226"/>
      <c r="H241" s="226"/>
      <c r="I241" s="226"/>
      <c r="J241" s="226"/>
      <c r="K241" s="226"/>
      <c r="L241" s="226"/>
      <c r="M241" s="586"/>
      <c r="N241" s="129"/>
      <c r="O241" s="129"/>
      <c r="P241" s="129"/>
      <c r="U241" s="590"/>
      <c r="V241" s="129"/>
      <c r="W241" s="129"/>
      <c r="X241" s="129"/>
      <c r="Y241" s="129"/>
      <c r="Z241" s="229"/>
      <c r="AA241" s="229"/>
      <c r="AB241" s="229"/>
      <c r="AC241" s="229"/>
    </row>
    <row r="242" spans="2:29" s="78" customFormat="1" ht="20.100000000000001" customHeight="1">
      <c r="B242" s="586"/>
      <c r="C242" s="226"/>
      <c r="D242" s="226"/>
      <c r="E242" s="226"/>
      <c r="F242" s="226"/>
      <c r="G242" s="226"/>
      <c r="H242" s="226"/>
      <c r="I242" s="226"/>
      <c r="J242" s="226"/>
      <c r="K242" s="226"/>
      <c r="L242" s="226"/>
      <c r="M242" s="586"/>
      <c r="N242" s="129"/>
      <c r="O242" s="129"/>
      <c r="P242" s="129"/>
      <c r="U242" s="590"/>
      <c r="V242" s="129"/>
      <c r="W242" s="129"/>
      <c r="X242" s="129"/>
      <c r="Y242" s="129"/>
      <c r="Z242" s="229"/>
      <c r="AA242" s="229"/>
      <c r="AB242" s="229"/>
      <c r="AC242" s="229"/>
    </row>
    <row r="243" spans="2:29" s="78" customFormat="1" ht="20.100000000000001" customHeight="1">
      <c r="B243" s="586"/>
      <c r="C243" s="226"/>
      <c r="D243" s="226"/>
      <c r="E243" s="226"/>
      <c r="F243" s="226"/>
      <c r="G243" s="226"/>
      <c r="H243" s="226"/>
      <c r="I243" s="226"/>
      <c r="J243" s="226"/>
      <c r="K243" s="226"/>
      <c r="L243" s="226"/>
      <c r="M243" s="586"/>
      <c r="N243" s="129"/>
      <c r="O243" s="129"/>
      <c r="P243" s="129"/>
      <c r="U243" s="590"/>
      <c r="V243" s="129"/>
      <c r="W243" s="129"/>
      <c r="X243" s="129"/>
      <c r="Y243" s="129"/>
      <c r="Z243" s="229"/>
      <c r="AA243" s="229"/>
      <c r="AB243" s="229"/>
      <c r="AC243" s="229"/>
    </row>
    <row r="244" spans="2:29" s="78" customFormat="1" ht="20.100000000000001" customHeight="1">
      <c r="B244" s="586"/>
      <c r="C244" s="226"/>
      <c r="D244" s="226"/>
      <c r="E244" s="226"/>
      <c r="F244" s="226"/>
      <c r="G244" s="226"/>
      <c r="H244" s="226"/>
      <c r="I244" s="226"/>
      <c r="J244" s="226"/>
      <c r="K244" s="226"/>
      <c r="L244" s="226"/>
      <c r="M244" s="586"/>
      <c r="N244" s="129"/>
      <c r="O244" s="129"/>
      <c r="P244" s="129"/>
      <c r="U244" s="590"/>
      <c r="V244" s="129"/>
      <c r="W244" s="129"/>
      <c r="X244" s="129"/>
      <c r="Y244" s="129"/>
      <c r="Z244" s="229"/>
      <c r="AA244" s="229"/>
      <c r="AB244" s="229"/>
      <c r="AC244" s="229"/>
    </row>
    <row r="245" spans="2:29" s="78" customFormat="1" ht="20.100000000000001" customHeight="1">
      <c r="B245" s="586"/>
      <c r="C245" s="226"/>
      <c r="D245" s="226"/>
      <c r="E245" s="226"/>
      <c r="F245" s="226"/>
      <c r="G245" s="226"/>
      <c r="H245" s="226"/>
      <c r="I245" s="226"/>
      <c r="J245" s="226"/>
      <c r="K245" s="226"/>
      <c r="L245" s="226"/>
      <c r="M245" s="586"/>
      <c r="N245" s="129"/>
      <c r="O245" s="129"/>
      <c r="P245" s="129"/>
      <c r="U245" s="590"/>
      <c r="V245" s="129"/>
      <c r="W245" s="129"/>
      <c r="X245" s="129"/>
      <c r="Y245" s="129"/>
      <c r="Z245" s="229"/>
      <c r="AA245" s="229"/>
      <c r="AB245" s="229"/>
      <c r="AC245" s="229"/>
    </row>
    <row r="246" spans="2:29" s="78" customFormat="1" ht="20.100000000000001" customHeight="1">
      <c r="B246" s="586"/>
      <c r="C246" s="226"/>
      <c r="D246" s="226"/>
      <c r="E246" s="226"/>
      <c r="F246" s="226"/>
      <c r="G246" s="226"/>
      <c r="H246" s="226"/>
      <c r="I246" s="226"/>
      <c r="J246" s="226"/>
      <c r="K246" s="226"/>
      <c r="L246" s="226"/>
      <c r="M246" s="586"/>
      <c r="N246" s="129"/>
      <c r="O246" s="129"/>
      <c r="P246" s="129"/>
      <c r="U246" s="590"/>
      <c r="V246" s="129"/>
      <c r="W246" s="129"/>
      <c r="X246" s="129"/>
      <c r="Y246" s="129"/>
      <c r="Z246" s="229"/>
      <c r="AA246" s="229"/>
      <c r="AB246" s="229"/>
      <c r="AC246" s="229"/>
    </row>
    <row r="247" spans="2:29" s="78" customFormat="1" ht="20.100000000000001" customHeight="1">
      <c r="B247" s="586"/>
      <c r="C247" s="226"/>
      <c r="D247" s="226"/>
      <c r="E247" s="226"/>
      <c r="F247" s="226"/>
      <c r="G247" s="226"/>
      <c r="H247" s="226"/>
      <c r="I247" s="226"/>
      <c r="J247" s="226"/>
      <c r="K247" s="226"/>
      <c r="L247" s="226"/>
      <c r="M247" s="586"/>
      <c r="N247" s="129"/>
      <c r="O247" s="129"/>
      <c r="P247" s="129"/>
      <c r="U247" s="590"/>
      <c r="V247" s="129"/>
      <c r="W247" s="129"/>
      <c r="X247" s="129"/>
      <c r="Y247" s="129"/>
      <c r="Z247" s="229"/>
      <c r="AA247" s="229"/>
      <c r="AB247" s="229"/>
      <c r="AC247" s="229"/>
    </row>
    <row r="248" spans="2:29" s="78" customFormat="1" ht="20.100000000000001" customHeight="1">
      <c r="B248" s="586"/>
      <c r="C248" s="226"/>
      <c r="D248" s="226"/>
      <c r="E248" s="226"/>
      <c r="F248" s="226"/>
      <c r="G248" s="226"/>
      <c r="H248" s="226"/>
      <c r="I248" s="226"/>
      <c r="J248" s="226"/>
      <c r="K248" s="226"/>
      <c r="L248" s="226"/>
      <c r="M248" s="586"/>
      <c r="N248" s="129"/>
      <c r="O248" s="129"/>
      <c r="P248" s="129"/>
      <c r="U248" s="590"/>
      <c r="V248" s="129"/>
      <c r="W248" s="129"/>
      <c r="X248" s="129"/>
      <c r="Y248" s="129"/>
      <c r="Z248" s="229"/>
      <c r="AA248" s="229"/>
      <c r="AB248" s="229"/>
      <c r="AC248" s="229"/>
    </row>
    <row r="249" spans="2:29" s="78" customFormat="1" ht="20.100000000000001" customHeight="1">
      <c r="B249" s="586"/>
      <c r="C249" s="226"/>
      <c r="D249" s="226"/>
      <c r="E249" s="226"/>
      <c r="F249" s="226"/>
      <c r="G249" s="226"/>
      <c r="H249" s="226"/>
      <c r="I249" s="226"/>
      <c r="J249" s="226"/>
      <c r="K249" s="226"/>
      <c r="L249" s="226"/>
      <c r="M249" s="586"/>
      <c r="N249" s="129"/>
      <c r="O249" s="129"/>
      <c r="P249" s="129"/>
      <c r="U249" s="590"/>
      <c r="V249" s="129"/>
      <c r="W249" s="129"/>
      <c r="X249" s="129"/>
      <c r="Y249" s="129"/>
      <c r="Z249" s="229"/>
      <c r="AA249" s="229"/>
      <c r="AB249" s="229"/>
      <c r="AC249" s="229"/>
    </row>
    <row r="250" spans="2:29" s="78" customFormat="1" ht="20.100000000000001" customHeight="1">
      <c r="B250" s="586"/>
      <c r="C250" s="226"/>
      <c r="D250" s="226"/>
      <c r="E250" s="226"/>
      <c r="F250" s="226"/>
      <c r="G250" s="226"/>
      <c r="H250" s="226"/>
      <c r="I250" s="226"/>
      <c r="J250" s="226"/>
      <c r="K250" s="226"/>
      <c r="L250" s="226"/>
      <c r="M250" s="586"/>
      <c r="N250" s="129"/>
      <c r="O250" s="129"/>
      <c r="P250" s="129"/>
      <c r="U250" s="590"/>
      <c r="V250" s="129"/>
      <c r="W250" s="129"/>
      <c r="X250" s="129"/>
      <c r="Y250" s="129"/>
      <c r="Z250" s="229"/>
      <c r="AA250" s="229"/>
      <c r="AB250" s="229"/>
      <c r="AC250" s="229"/>
    </row>
    <row r="251" spans="2:29" s="78" customFormat="1" ht="20.100000000000001" customHeight="1">
      <c r="B251" s="586"/>
      <c r="C251" s="226"/>
      <c r="D251" s="226"/>
      <c r="E251" s="226"/>
      <c r="F251" s="226"/>
      <c r="G251" s="226"/>
      <c r="H251" s="226"/>
      <c r="I251" s="226"/>
      <c r="J251" s="226"/>
      <c r="K251" s="226"/>
      <c r="L251" s="226"/>
      <c r="M251" s="586"/>
      <c r="N251" s="129"/>
      <c r="O251" s="129"/>
      <c r="P251" s="129"/>
      <c r="U251" s="590"/>
      <c r="V251" s="129"/>
      <c r="W251" s="129"/>
      <c r="X251" s="129"/>
      <c r="Y251" s="129"/>
      <c r="Z251" s="229"/>
      <c r="AA251" s="229"/>
      <c r="AB251" s="229"/>
      <c r="AC251" s="229"/>
    </row>
    <row r="252" spans="2:29" s="78" customFormat="1" ht="20.100000000000001" customHeight="1">
      <c r="B252" s="586"/>
      <c r="C252" s="226"/>
      <c r="D252" s="226"/>
      <c r="E252" s="226"/>
      <c r="F252" s="226"/>
      <c r="G252" s="226"/>
      <c r="H252" s="226"/>
      <c r="I252" s="226"/>
      <c r="J252" s="226"/>
      <c r="K252" s="226"/>
      <c r="L252" s="226"/>
      <c r="M252" s="586"/>
      <c r="N252" s="129"/>
      <c r="O252" s="129"/>
      <c r="P252" s="129"/>
      <c r="U252" s="590"/>
      <c r="V252" s="129"/>
      <c r="W252" s="129"/>
      <c r="X252" s="129"/>
      <c r="Y252" s="129"/>
      <c r="Z252" s="229"/>
      <c r="AA252" s="229"/>
      <c r="AB252" s="229"/>
      <c r="AC252" s="229"/>
    </row>
    <row r="253" spans="2:29" s="78" customFormat="1" ht="20.100000000000001" customHeight="1">
      <c r="B253" s="586"/>
      <c r="C253" s="226"/>
      <c r="D253" s="226"/>
      <c r="E253" s="226"/>
      <c r="F253" s="226"/>
      <c r="G253" s="226"/>
      <c r="H253" s="226"/>
      <c r="I253" s="226"/>
      <c r="J253" s="226"/>
      <c r="K253" s="226"/>
      <c r="L253" s="226"/>
      <c r="M253" s="586"/>
      <c r="N253" s="129"/>
      <c r="O253" s="129"/>
      <c r="P253" s="129"/>
      <c r="U253" s="590"/>
      <c r="V253" s="129"/>
      <c r="W253" s="129"/>
      <c r="X253" s="129"/>
      <c r="Y253" s="129"/>
      <c r="Z253" s="229"/>
      <c r="AA253" s="229"/>
      <c r="AB253" s="229"/>
      <c r="AC253" s="229"/>
    </row>
    <row r="254" spans="2:29" s="78" customFormat="1" ht="20.100000000000001" customHeight="1">
      <c r="B254" s="586"/>
      <c r="C254" s="226"/>
      <c r="D254" s="226"/>
      <c r="E254" s="226"/>
      <c r="F254" s="226"/>
      <c r="G254" s="226"/>
      <c r="H254" s="226"/>
      <c r="I254" s="226"/>
      <c r="J254" s="226"/>
      <c r="K254" s="226"/>
      <c r="L254" s="226"/>
      <c r="M254" s="586"/>
      <c r="N254" s="129"/>
      <c r="O254" s="129"/>
      <c r="P254" s="129"/>
      <c r="U254" s="590"/>
      <c r="V254" s="129"/>
      <c r="W254" s="129"/>
      <c r="X254" s="129"/>
      <c r="Y254" s="129"/>
      <c r="Z254" s="229"/>
      <c r="AA254" s="229"/>
      <c r="AB254" s="229"/>
      <c r="AC254" s="229"/>
    </row>
    <row r="255" spans="2:29" s="78" customFormat="1" ht="20.100000000000001" customHeight="1">
      <c r="B255" s="586"/>
      <c r="C255" s="226"/>
      <c r="D255" s="226"/>
      <c r="E255" s="226"/>
      <c r="F255" s="226"/>
      <c r="G255" s="226"/>
      <c r="H255" s="226"/>
      <c r="I255" s="226"/>
      <c r="J255" s="226"/>
      <c r="K255" s="226"/>
      <c r="L255" s="226"/>
      <c r="M255" s="586"/>
      <c r="N255" s="129"/>
      <c r="O255" s="129"/>
      <c r="P255" s="129"/>
      <c r="U255" s="590"/>
      <c r="V255" s="129"/>
      <c r="W255" s="129"/>
      <c r="X255" s="129"/>
      <c r="Y255" s="129"/>
      <c r="Z255" s="229"/>
      <c r="AA255" s="229"/>
      <c r="AB255" s="229"/>
      <c r="AC255" s="229"/>
    </row>
    <row r="256" spans="2:29" s="78" customFormat="1" ht="20.100000000000001" customHeight="1">
      <c r="B256" s="586"/>
      <c r="C256" s="226"/>
      <c r="D256" s="226"/>
      <c r="E256" s="226"/>
      <c r="F256" s="226"/>
      <c r="G256" s="226"/>
      <c r="H256" s="226"/>
      <c r="I256" s="226"/>
      <c r="J256" s="226"/>
      <c r="K256" s="226"/>
      <c r="L256" s="226"/>
      <c r="M256" s="586"/>
      <c r="N256" s="129"/>
      <c r="O256" s="129"/>
      <c r="P256" s="129"/>
      <c r="U256" s="590"/>
      <c r="V256" s="129"/>
      <c r="W256" s="129"/>
      <c r="X256" s="129"/>
      <c r="Y256" s="129"/>
      <c r="Z256" s="229"/>
      <c r="AA256" s="229"/>
      <c r="AB256" s="229"/>
      <c r="AC256" s="229"/>
    </row>
    <row r="257" spans="2:29" s="78" customFormat="1" ht="20.100000000000001" customHeight="1">
      <c r="B257" s="586"/>
      <c r="C257" s="226"/>
      <c r="D257" s="226"/>
      <c r="E257" s="226"/>
      <c r="F257" s="226"/>
      <c r="G257" s="226"/>
      <c r="H257" s="226"/>
      <c r="I257" s="226"/>
      <c r="J257" s="226"/>
      <c r="K257" s="226"/>
      <c r="L257" s="226"/>
      <c r="M257" s="586"/>
      <c r="N257" s="129"/>
      <c r="O257" s="129"/>
      <c r="P257" s="129"/>
      <c r="U257" s="590"/>
      <c r="V257" s="129"/>
      <c r="W257" s="129"/>
      <c r="X257" s="129"/>
      <c r="Y257" s="129"/>
      <c r="Z257" s="229"/>
      <c r="AA257" s="229"/>
      <c r="AB257" s="229"/>
      <c r="AC257" s="229"/>
    </row>
    <row r="258" spans="2:29" s="78" customFormat="1" ht="20.100000000000001" customHeight="1">
      <c r="B258" s="586"/>
      <c r="C258" s="226"/>
      <c r="D258" s="226"/>
      <c r="E258" s="226"/>
      <c r="F258" s="226"/>
      <c r="G258" s="226"/>
      <c r="H258" s="226"/>
      <c r="I258" s="226"/>
      <c r="J258" s="226"/>
      <c r="K258" s="226"/>
      <c r="L258" s="226"/>
      <c r="M258" s="586"/>
      <c r="N258" s="129"/>
      <c r="O258" s="129"/>
      <c r="P258" s="129"/>
      <c r="U258" s="590"/>
      <c r="V258" s="129"/>
      <c r="W258" s="129"/>
      <c r="X258" s="129"/>
      <c r="Y258" s="129"/>
      <c r="Z258" s="229"/>
      <c r="AA258" s="229"/>
      <c r="AB258" s="229"/>
      <c r="AC258" s="229"/>
    </row>
    <row r="259" spans="2:29" s="78" customFormat="1" ht="20.100000000000001" customHeight="1">
      <c r="B259" s="586"/>
      <c r="C259" s="226"/>
      <c r="D259" s="226"/>
      <c r="E259" s="226"/>
      <c r="F259" s="226"/>
      <c r="G259" s="226"/>
      <c r="H259" s="226"/>
      <c r="I259" s="226"/>
      <c r="J259" s="226"/>
      <c r="K259" s="226"/>
      <c r="L259" s="226"/>
      <c r="M259" s="586"/>
      <c r="N259" s="129"/>
      <c r="O259" s="129"/>
      <c r="P259" s="129"/>
      <c r="U259" s="590"/>
      <c r="V259" s="129"/>
      <c r="W259" s="129"/>
      <c r="X259" s="129"/>
      <c r="Y259" s="129"/>
      <c r="Z259" s="229"/>
      <c r="AA259" s="229"/>
      <c r="AB259" s="229"/>
      <c r="AC259" s="229"/>
    </row>
    <row r="260" spans="2:29" s="78" customFormat="1" ht="20.100000000000001" customHeight="1">
      <c r="B260" s="586"/>
      <c r="C260" s="226"/>
      <c r="D260" s="226"/>
      <c r="E260" s="226"/>
      <c r="F260" s="226"/>
      <c r="G260" s="226"/>
      <c r="H260" s="226"/>
      <c r="I260" s="226"/>
      <c r="J260" s="226"/>
      <c r="K260" s="226"/>
      <c r="L260" s="226"/>
      <c r="M260" s="586"/>
      <c r="N260" s="129"/>
      <c r="O260" s="129"/>
      <c r="P260" s="129"/>
      <c r="U260" s="590"/>
      <c r="V260" s="129"/>
      <c r="W260" s="129"/>
      <c r="X260" s="129"/>
      <c r="Y260" s="129"/>
      <c r="Z260" s="229"/>
      <c r="AA260" s="229"/>
      <c r="AB260" s="229"/>
      <c r="AC260" s="229"/>
    </row>
    <row r="261" spans="2:29" s="78" customFormat="1" ht="20.100000000000001" customHeight="1">
      <c r="B261" s="586"/>
      <c r="C261" s="226"/>
      <c r="D261" s="226"/>
      <c r="E261" s="226"/>
      <c r="F261" s="226"/>
      <c r="G261" s="226"/>
      <c r="H261" s="226"/>
      <c r="I261" s="226"/>
      <c r="J261" s="226"/>
      <c r="K261" s="226"/>
      <c r="L261" s="226"/>
      <c r="M261" s="586"/>
      <c r="N261" s="129"/>
      <c r="O261" s="129"/>
      <c r="P261" s="129"/>
      <c r="U261" s="590"/>
      <c r="V261" s="129"/>
      <c r="W261" s="129"/>
      <c r="X261" s="129"/>
      <c r="Y261" s="129"/>
      <c r="Z261" s="229"/>
      <c r="AA261" s="229"/>
      <c r="AB261" s="229"/>
      <c r="AC261" s="229"/>
    </row>
    <row r="262" spans="2:29" s="78" customFormat="1" ht="20.100000000000001" customHeight="1">
      <c r="B262" s="586"/>
      <c r="C262" s="226"/>
      <c r="D262" s="226"/>
      <c r="E262" s="226"/>
      <c r="F262" s="226"/>
      <c r="G262" s="226"/>
      <c r="H262" s="226"/>
      <c r="I262" s="226"/>
      <c r="J262" s="226"/>
      <c r="K262" s="226"/>
      <c r="L262" s="226"/>
      <c r="M262" s="586"/>
      <c r="N262" s="129"/>
      <c r="O262" s="129"/>
      <c r="P262" s="129"/>
      <c r="U262" s="590"/>
      <c r="V262" s="129"/>
      <c r="W262" s="129"/>
      <c r="X262" s="129"/>
      <c r="Y262" s="129"/>
      <c r="Z262" s="229"/>
      <c r="AA262" s="229"/>
      <c r="AB262" s="229"/>
      <c r="AC262" s="229"/>
    </row>
    <row r="263" spans="2:29" s="78" customFormat="1" ht="20.100000000000001" customHeight="1">
      <c r="B263" s="586"/>
      <c r="C263" s="226"/>
      <c r="D263" s="226"/>
      <c r="E263" s="226"/>
      <c r="F263" s="226"/>
      <c r="G263" s="226"/>
      <c r="H263" s="226"/>
      <c r="I263" s="226"/>
      <c r="J263" s="226"/>
      <c r="K263" s="226"/>
      <c r="L263" s="226"/>
      <c r="M263" s="586"/>
      <c r="N263" s="129"/>
      <c r="O263" s="129"/>
      <c r="P263" s="129"/>
      <c r="U263" s="590"/>
      <c r="V263" s="129"/>
      <c r="W263" s="129"/>
      <c r="X263" s="129"/>
      <c r="Y263" s="129"/>
      <c r="Z263" s="229"/>
      <c r="AA263" s="229"/>
      <c r="AB263" s="229"/>
      <c r="AC263" s="229"/>
    </row>
    <row r="264" spans="2:29" s="78" customFormat="1" ht="20.100000000000001" customHeight="1">
      <c r="B264" s="586"/>
      <c r="C264" s="226"/>
      <c r="D264" s="226"/>
      <c r="E264" s="226"/>
      <c r="F264" s="226"/>
      <c r="G264" s="226"/>
      <c r="H264" s="226"/>
      <c r="I264" s="226"/>
      <c r="J264" s="226"/>
      <c r="K264" s="226"/>
      <c r="L264" s="226"/>
      <c r="M264" s="586"/>
      <c r="N264" s="129"/>
      <c r="O264" s="129"/>
      <c r="P264" s="129"/>
      <c r="U264" s="590"/>
      <c r="V264" s="129"/>
      <c r="W264" s="129"/>
      <c r="X264" s="129"/>
      <c r="Y264" s="129"/>
      <c r="Z264" s="229"/>
      <c r="AA264" s="229"/>
      <c r="AB264" s="229"/>
      <c r="AC264" s="229"/>
    </row>
    <row r="265" spans="2:29" s="78" customFormat="1" ht="20.100000000000001" customHeight="1">
      <c r="B265" s="586"/>
      <c r="C265" s="226"/>
      <c r="D265" s="226"/>
      <c r="E265" s="226"/>
      <c r="F265" s="226"/>
      <c r="G265" s="226"/>
      <c r="H265" s="226"/>
      <c r="I265" s="226"/>
      <c r="J265" s="226"/>
      <c r="K265" s="226"/>
      <c r="L265" s="226"/>
      <c r="M265" s="586"/>
      <c r="N265" s="129"/>
      <c r="O265" s="129"/>
      <c r="P265" s="129"/>
      <c r="U265" s="590"/>
      <c r="V265" s="129"/>
      <c r="W265" s="129"/>
      <c r="X265" s="129"/>
      <c r="Y265" s="129"/>
      <c r="Z265" s="229"/>
      <c r="AA265" s="229"/>
      <c r="AB265" s="229"/>
      <c r="AC265" s="229"/>
    </row>
    <row r="266" spans="2:29" s="78" customFormat="1" ht="20.100000000000001" customHeight="1">
      <c r="B266" s="586"/>
      <c r="C266" s="226"/>
      <c r="D266" s="226"/>
      <c r="E266" s="226"/>
      <c r="F266" s="226"/>
      <c r="G266" s="226"/>
      <c r="H266" s="226"/>
      <c r="I266" s="226"/>
      <c r="J266" s="226"/>
      <c r="K266" s="226"/>
      <c r="L266" s="226"/>
      <c r="M266" s="586"/>
      <c r="N266" s="129"/>
      <c r="O266" s="129"/>
      <c r="P266" s="129"/>
      <c r="U266" s="590"/>
      <c r="V266" s="129"/>
      <c r="W266" s="129"/>
      <c r="X266" s="129"/>
      <c r="Y266" s="129"/>
      <c r="Z266" s="229"/>
      <c r="AA266" s="229"/>
      <c r="AB266" s="229"/>
      <c r="AC266" s="229"/>
    </row>
    <row r="267" spans="2:29" s="78" customFormat="1" ht="20.100000000000001" customHeight="1">
      <c r="B267" s="586"/>
      <c r="C267" s="226"/>
      <c r="D267" s="226"/>
      <c r="E267" s="226"/>
      <c r="F267" s="226"/>
      <c r="G267" s="226"/>
      <c r="H267" s="226"/>
      <c r="I267" s="226"/>
      <c r="J267" s="226"/>
      <c r="K267" s="226"/>
      <c r="L267" s="226"/>
      <c r="M267" s="586"/>
      <c r="N267" s="129"/>
      <c r="O267" s="129"/>
      <c r="P267" s="129"/>
      <c r="U267" s="590"/>
      <c r="V267" s="129"/>
      <c r="W267" s="129"/>
      <c r="X267" s="129"/>
      <c r="Y267" s="129"/>
      <c r="Z267" s="229"/>
      <c r="AA267" s="229"/>
      <c r="AB267" s="229"/>
      <c r="AC267" s="229"/>
    </row>
    <row r="268" spans="2:29" s="78" customFormat="1" ht="20.100000000000001" customHeight="1">
      <c r="B268" s="586"/>
      <c r="C268" s="226"/>
      <c r="D268" s="226"/>
      <c r="E268" s="226"/>
      <c r="F268" s="226"/>
      <c r="G268" s="226"/>
      <c r="H268" s="226"/>
      <c r="I268" s="226"/>
      <c r="J268" s="226"/>
      <c r="K268" s="226"/>
      <c r="L268" s="226"/>
      <c r="M268" s="586"/>
      <c r="N268" s="129"/>
      <c r="O268" s="129"/>
      <c r="P268" s="129"/>
      <c r="U268" s="590"/>
      <c r="V268" s="129"/>
      <c r="W268" s="129"/>
      <c r="X268" s="129"/>
      <c r="Y268" s="129"/>
      <c r="Z268" s="229"/>
      <c r="AA268" s="229"/>
      <c r="AB268" s="229"/>
      <c r="AC268" s="229"/>
    </row>
    <row r="269" spans="2:29" s="78" customFormat="1" ht="20.100000000000001" customHeight="1">
      <c r="B269" s="586"/>
      <c r="C269" s="226"/>
      <c r="D269" s="226"/>
      <c r="E269" s="226"/>
      <c r="F269" s="226"/>
      <c r="G269" s="226"/>
      <c r="H269" s="226"/>
      <c r="I269" s="226"/>
      <c r="J269" s="226"/>
      <c r="K269" s="226"/>
      <c r="L269" s="226"/>
      <c r="M269" s="586"/>
      <c r="N269" s="129"/>
      <c r="O269" s="129"/>
      <c r="P269" s="129"/>
      <c r="U269" s="590"/>
      <c r="V269" s="129"/>
      <c r="W269" s="129"/>
      <c r="X269" s="129"/>
      <c r="Y269" s="129"/>
      <c r="Z269" s="229"/>
      <c r="AA269" s="229"/>
      <c r="AB269" s="229"/>
      <c r="AC269" s="229"/>
    </row>
    <row r="270" spans="2:29" s="78" customFormat="1" ht="20.100000000000001" customHeight="1">
      <c r="B270" s="586"/>
      <c r="C270" s="226"/>
      <c r="D270" s="226"/>
      <c r="E270" s="226"/>
      <c r="F270" s="226"/>
      <c r="G270" s="226"/>
      <c r="H270" s="226"/>
      <c r="I270" s="226"/>
      <c r="J270" s="226"/>
      <c r="K270" s="226"/>
      <c r="L270" s="226"/>
      <c r="M270" s="586"/>
      <c r="N270" s="129"/>
      <c r="O270" s="129"/>
      <c r="P270" s="129"/>
      <c r="U270" s="590"/>
      <c r="V270" s="129"/>
      <c r="W270" s="129"/>
      <c r="X270" s="129"/>
      <c r="Y270" s="129"/>
      <c r="Z270" s="229"/>
      <c r="AA270" s="229"/>
      <c r="AB270" s="229"/>
      <c r="AC270" s="229"/>
    </row>
    <row r="271" spans="2:29" s="78" customFormat="1" ht="20.100000000000001" customHeight="1">
      <c r="B271" s="586"/>
      <c r="C271" s="226"/>
      <c r="D271" s="226"/>
      <c r="E271" s="226"/>
      <c r="F271" s="226"/>
      <c r="G271" s="226"/>
      <c r="H271" s="226"/>
      <c r="I271" s="226"/>
      <c r="J271" s="226"/>
      <c r="K271" s="226"/>
      <c r="L271" s="226"/>
      <c r="M271" s="586"/>
      <c r="N271" s="129"/>
      <c r="O271" s="129"/>
      <c r="P271" s="129"/>
      <c r="U271" s="590"/>
      <c r="V271" s="129"/>
      <c r="W271" s="129"/>
      <c r="X271" s="129"/>
      <c r="Y271" s="129"/>
      <c r="Z271" s="229"/>
      <c r="AA271" s="229"/>
      <c r="AB271" s="229"/>
      <c r="AC271" s="229"/>
    </row>
    <row r="272" spans="2:29" s="78" customFormat="1" ht="20.100000000000001" customHeight="1">
      <c r="B272" s="586"/>
      <c r="C272" s="226"/>
      <c r="D272" s="226"/>
      <c r="E272" s="226"/>
      <c r="F272" s="226"/>
      <c r="G272" s="226"/>
      <c r="H272" s="226"/>
      <c r="I272" s="226"/>
      <c r="J272" s="226"/>
      <c r="K272" s="226"/>
      <c r="L272" s="226"/>
      <c r="M272" s="586"/>
      <c r="N272" s="129"/>
      <c r="O272" s="129"/>
      <c r="P272" s="129"/>
      <c r="U272" s="590"/>
      <c r="V272" s="129"/>
      <c r="W272" s="129"/>
      <c r="X272" s="129"/>
      <c r="Y272" s="129"/>
      <c r="Z272" s="229"/>
      <c r="AA272" s="229"/>
      <c r="AB272" s="229"/>
      <c r="AC272" s="229"/>
    </row>
    <row r="273" spans="2:29" s="78" customFormat="1" ht="20.100000000000001" customHeight="1">
      <c r="B273" s="586"/>
      <c r="C273" s="226"/>
      <c r="D273" s="226"/>
      <c r="E273" s="226"/>
      <c r="F273" s="226"/>
      <c r="G273" s="226"/>
      <c r="H273" s="226"/>
      <c r="I273" s="226"/>
      <c r="J273" s="226"/>
      <c r="K273" s="226"/>
      <c r="L273" s="226"/>
      <c r="M273" s="586"/>
      <c r="N273" s="129"/>
      <c r="O273" s="129"/>
      <c r="P273" s="129"/>
      <c r="U273" s="590"/>
      <c r="V273" s="129"/>
      <c r="W273" s="129"/>
      <c r="X273" s="129"/>
      <c r="Y273" s="129"/>
      <c r="Z273" s="229"/>
      <c r="AA273" s="229"/>
      <c r="AB273" s="229"/>
      <c r="AC273" s="229"/>
    </row>
    <row r="274" spans="2:29" s="78" customFormat="1" ht="20.100000000000001" customHeight="1">
      <c r="B274" s="586"/>
      <c r="C274" s="226"/>
      <c r="D274" s="226"/>
      <c r="E274" s="226"/>
      <c r="F274" s="226"/>
      <c r="G274" s="226"/>
      <c r="H274" s="226"/>
      <c r="I274" s="226"/>
      <c r="J274" s="226"/>
      <c r="K274" s="226"/>
      <c r="L274" s="226"/>
      <c r="M274" s="586"/>
      <c r="N274" s="129"/>
      <c r="O274" s="129"/>
      <c r="P274" s="129"/>
      <c r="U274" s="590"/>
      <c r="V274" s="129"/>
      <c r="W274" s="129"/>
      <c r="X274" s="129"/>
      <c r="Y274" s="129"/>
      <c r="Z274" s="229"/>
      <c r="AA274" s="229"/>
      <c r="AB274" s="229"/>
      <c r="AC274" s="229"/>
    </row>
    <row r="275" spans="2:29" s="78" customFormat="1" ht="20.100000000000001" customHeight="1">
      <c r="B275" s="586"/>
      <c r="C275" s="226"/>
      <c r="D275" s="226"/>
      <c r="E275" s="226"/>
      <c r="F275" s="226"/>
      <c r="G275" s="226"/>
      <c r="H275" s="226"/>
      <c r="I275" s="226"/>
      <c r="J275" s="226"/>
      <c r="K275" s="226"/>
      <c r="L275" s="226"/>
      <c r="M275" s="586"/>
      <c r="N275" s="129"/>
      <c r="O275" s="129"/>
      <c r="P275" s="129"/>
      <c r="U275" s="590"/>
      <c r="V275" s="129"/>
      <c r="W275" s="129"/>
      <c r="X275" s="129"/>
      <c r="Y275" s="129"/>
      <c r="Z275" s="229"/>
      <c r="AA275" s="229"/>
      <c r="AB275" s="229"/>
      <c r="AC275" s="229"/>
    </row>
    <row r="276" spans="2:29" s="78" customFormat="1" ht="20.100000000000001" customHeight="1">
      <c r="B276" s="586"/>
      <c r="C276" s="226"/>
      <c r="D276" s="226"/>
      <c r="E276" s="226"/>
      <c r="F276" s="226"/>
      <c r="G276" s="226"/>
      <c r="H276" s="226"/>
      <c r="I276" s="226"/>
      <c r="J276" s="226"/>
      <c r="K276" s="226"/>
      <c r="L276" s="226"/>
      <c r="M276" s="586"/>
      <c r="N276" s="129"/>
      <c r="O276" s="129"/>
      <c r="P276" s="129"/>
      <c r="U276" s="590"/>
      <c r="V276" s="129"/>
      <c r="W276" s="129"/>
      <c r="X276" s="129"/>
      <c r="Y276" s="129"/>
      <c r="Z276" s="229"/>
      <c r="AA276" s="229"/>
      <c r="AB276" s="229"/>
      <c r="AC276" s="229"/>
    </row>
    <row r="277" spans="2:29" s="78" customFormat="1" ht="20.100000000000001" customHeight="1">
      <c r="B277" s="586"/>
      <c r="C277" s="226"/>
      <c r="D277" s="226"/>
      <c r="E277" s="226"/>
      <c r="F277" s="226"/>
      <c r="G277" s="226"/>
      <c r="H277" s="226"/>
      <c r="I277" s="226"/>
      <c r="J277" s="226"/>
      <c r="K277" s="226"/>
      <c r="L277" s="226"/>
      <c r="M277" s="586"/>
      <c r="N277" s="129"/>
      <c r="O277" s="129"/>
      <c r="P277" s="129"/>
      <c r="U277" s="590"/>
      <c r="V277" s="129"/>
      <c r="W277" s="129"/>
      <c r="X277" s="129"/>
      <c r="Y277" s="129"/>
      <c r="Z277" s="229"/>
      <c r="AA277" s="229"/>
      <c r="AB277" s="229"/>
      <c r="AC277" s="229"/>
    </row>
    <row r="278" spans="2:29" s="78" customFormat="1" ht="20.100000000000001" customHeight="1">
      <c r="B278" s="586"/>
      <c r="C278" s="226"/>
      <c r="D278" s="226"/>
      <c r="E278" s="226"/>
      <c r="F278" s="226"/>
      <c r="G278" s="226"/>
      <c r="H278" s="226"/>
      <c r="I278" s="226"/>
      <c r="J278" s="226"/>
      <c r="K278" s="226"/>
      <c r="L278" s="226"/>
      <c r="M278" s="586"/>
      <c r="N278" s="129"/>
      <c r="O278" s="129"/>
      <c r="P278" s="129"/>
      <c r="U278" s="590"/>
      <c r="V278" s="129"/>
      <c r="W278" s="129"/>
      <c r="X278" s="129"/>
      <c r="Y278" s="129"/>
      <c r="Z278" s="229"/>
      <c r="AA278" s="229"/>
      <c r="AB278" s="229"/>
      <c r="AC278" s="229"/>
    </row>
    <row r="279" spans="2:29" s="78" customFormat="1" ht="20.100000000000001" customHeight="1">
      <c r="B279" s="586"/>
      <c r="C279" s="226"/>
      <c r="D279" s="226"/>
      <c r="E279" s="226"/>
      <c r="F279" s="226"/>
      <c r="G279" s="226"/>
      <c r="H279" s="226"/>
      <c r="I279" s="226"/>
      <c r="J279" s="226"/>
      <c r="K279" s="226"/>
      <c r="L279" s="226"/>
      <c r="M279" s="586"/>
      <c r="N279" s="129"/>
      <c r="O279" s="129"/>
      <c r="P279" s="129"/>
      <c r="U279" s="590"/>
      <c r="V279" s="129"/>
      <c r="W279" s="129"/>
      <c r="X279" s="129"/>
      <c r="Y279" s="129"/>
      <c r="Z279" s="229"/>
      <c r="AA279" s="229"/>
      <c r="AB279" s="229"/>
      <c r="AC279" s="229"/>
    </row>
    <row r="280" spans="2:29" s="78" customFormat="1" ht="20.100000000000001" customHeight="1">
      <c r="B280" s="586"/>
      <c r="C280" s="226"/>
      <c r="D280" s="226"/>
      <c r="E280" s="226"/>
      <c r="F280" s="226"/>
      <c r="G280" s="226"/>
      <c r="H280" s="226"/>
      <c r="I280" s="226"/>
      <c r="J280" s="226"/>
      <c r="K280" s="226"/>
      <c r="L280" s="226"/>
      <c r="M280" s="586"/>
      <c r="N280" s="129"/>
      <c r="O280" s="129"/>
      <c r="P280" s="129"/>
      <c r="U280" s="590"/>
      <c r="V280" s="129"/>
      <c r="W280" s="129"/>
      <c r="X280" s="129"/>
      <c r="Y280" s="129"/>
      <c r="Z280" s="229"/>
      <c r="AA280" s="229"/>
      <c r="AB280" s="229"/>
      <c r="AC280" s="229"/>
    </row>
    <row r="281" spans="2:29" s="78" customFormat="1" ht="20.100000000000001" customHeight="1">
      <c r="B281" s="586"/>
      <c r="C281" s="226"/>
      <c r="D281" s="226"/>
      <c r="E281" s="226"/>
      <c r="F281" s="226"/>
      <c r="G281" s="226"/>
      <c r="H281" s="226"/>
      <c r="I281" s="226"/>
      <c r="J281" s="226"/>
      <c r="K281" s="226"/>
      <c r="L281" s="226"/>
      <c r="M281" s="586"/>
      <c r="N281" s="129"/>
      <c r="O281" s="129"/>
      <c r="P281" s="129"/>
      <c r="U281" s="590"/>
      <c r="V281" s="129"/>
      <c r="W281" s="129"/>
      <c r="X281" s="129"/>
      <c r="Y281" s="129"/>
      <c r="Z281" s="229"/>
      <c r="AA281" s="229"/>
      <c r="AB281" s="229"/>
      <c r="AC281" s="229"/>
    </row>
    <row r="282" spans="2:29" s="78" customFormat="1" ht="20.100000000000001" customHeight="1">
      <c r="B282" s="586"/>
      <c r="C282" s="226"/>
      <c r="D282" s="226"/>
      <c r="E282" s="226"/>
      <c r="F282" s="226"/>
      <c r="G282" s="226"/>
      <c r="H282" s="226"/>
      <c r="I282" s="226"/>
      <c r="J282" s="226"/>
      <c r="K282" s="226"/>
      <c r="L282" s="226"/>
      <c r="M282" s="586"/>
      <c r="N282" s="129"/>
      <c r="O282" s="129"/>
      <c r="P282" s="129"/>
      <c r="U282" s="590"/>
      <c r="V282" s="129"/>
      <c r="W282" s="129"/>
      <c r="X282" s="129"/>
      <c r="Y282" s="129"/>
      <c r="Z282" s="229"/>
      <c r="AA282" s="229"/>
      <c r="AB282" s="229"/>
      <c r="AC282" s="229"/>
    </row>
    <row r="283" spans="2:29" s="78" customFormat="1" ht="20.100000000000001" customHeight="1">
      <c r="B283" s="586"/>
      <c r="C283" s="226"/>
      <c r="D283" s="226"/>
      <c r="E283" s="226"/>
      <c r="F283" s="226"/>
      <c r="G283" s="226"/>
      <c r="H283" s="226"/>
      <c r="I283" s="226"/>
      <c r="J283" s="226"/>
      <c r="K283" s="226"/>
      <c r="L283" s="226"/>
      <c r="M283" s="586"/>
      <c r="N283" s="129"/>
      <c r="O283" s="129"/>
      <c r="P283" s="129"/>
      <c r="U283" s="590"/>
      <c r="V283" s="129"/>
      <c r="W283" s="129"/>
      <c r="X283" s="129"/>
      <c r="Y283" s="129"/>
      <c r="Z283" s="229"/>
      <c r="AA283" s="229"/>
      <c r="AB283" s="229"/>
      <c r="AC283" s="229"/>
    </row>
    <row r="284" spans="2:29" s="78" customFormat="1" ht="20.100000000000001" customHeight="1">
      <c r="B284" s="586"/>
      <c r="C284" s="226"/>
      <c r="D284" s="226"/>
      <c r="E284" s="226"/>
      <c r="F284" s="226"/>
      <c r="G284" s="226"/>
      <c r="H284" s="226"/>
      <c r="I284" s="226"/>
      <c r="J284" s="226"/>
      <c r="K284" s="226"/>
      <c r="L284" s="226"/>
      <c r="M284" s="586"/>
      <c r="N284" s="129"/>
      <c r="O284" s="129"/>
      <c r="P284" s="129"/>
      <c r="U284" s="590"/>
      <c r="V284" s="129"/>
      <c r="W284" s="129"/>
      <c r="X284" s="129"/>
      <c r="Y284" s="129"/>
      <c r="Z284" s="229"/>
      <c r="AA284" s="229"/>
      <c r="AB284" s="229"/>
      <c r="AC284" s="229"/>
    </row>
    <row r="285" spans="2:29" s="78" customFormat="1" ht="20.100000000000001" customHeight="1">
      <c r="B285" s="586"/>
      <c r="C285" s="226"/>
      <c r="D285" s="226"/>
      <c r="E285" s="226"/>
      <c r="F285" s="226"/>
      <c r="G285" s="226"/>
      <c r="H285" s="226"/>
      <c r="I285" s="226"/>
      <c r="J285" s="226"/>
      <c r="K285" s="226"/>
      <c r="L285" s="226"/>
      <c r="M285" s="586"/>
      <c r="N285" s="129"/>
      <c r="O285" s="129"/>
      <c r="P285" s="129"/>
      <c r="U285" s="590"/>
      <c r="V285" s="129"/>
      <c r="W285" s="129"/>
      <c r="X285" s="129"/>
      <c r="Y285" s="129"/>
      <c r="Z285" s="229"/>
      <c r="AA285" s="229"/>
      <c r="AB285" s="229"/>
      <c r="AC285" s="229"/>
    </row>
    <row r="286" spans="2:29" s="78" customFormat="1" ht="20.100000000000001" customHeight="1">
      <c r="B286" s="586"/>
      <c r="C286" s="226"/>
      <c r="D286" s="226"/>
      <c r="E286" s="226"/>
      <c r="F286" s="226"/>
      <c r="G286" s="226"/>
      <c r="H286" s="226"/>
      <c r="I286" s="226"/>
      <c r="J286" s="226"/>
      <c r="K286" s="226"/>
      <c r="L286" s="226"/>
      <c r="M286" s="586"/>
      <c r="N286" s="129"/>
      <c r="O286" s="129"/>
      <c r="P286" s="129"/>
      <c r="U286" s="590"/>
      <c r="V286" s="129"/>
      <c r="W286" s="129"/>
      <c r="X286" s="129"/>
      <c r="Y286" s="129"/>
      <c r="Z286" s="229"/>
      <c r="AA286" s="229"/>
      <c r="AB286" s="229"/>
      <c r="AC286" s="229"/>
    </row>
    <row r="287" spans="2:29" s="78" customFormat="1" ht="20.100000000000001" customHeight="1">
      <c r="B287" s="586"/>
      <c r="C287" s="226"/>
      <c r="D287" s="226"/>
      <c r="E287" s="226"/>
      <c r="F287" s="226"/>
      <c r="G287" s="226"/>
      <c r="H287" s="226"/>
      <c r="I287" s="226"/>
      <c r="J287" s="226"/>
      <c r="K287" s="226"/>
      <c r="L287" s="226"/>
      <c r="M287" s="586"/>
      <c r="N287" s="129"/>
      <c r="O287" s="129"/>
      <c r="P287" s="129"/>
      <c r="U287" s="590"/>
      <c r="V287" s="129"/>
      <c r="W287" s="129"/>
      <c r="X287" s="129"/>
      <c r="Y287" s="129"/>
      <c r="Z287" s="229"/>
      <c r="AA287" s="229"/>
      <c r="AB287" s="229"/>
      <c r="AC287" s="229"/>
    </row>
    <row r="288" spans="2:29" s="78" customFormat="1" ht="20.100000000000001" customHeight="1">
      <c r="B288" s="586"/>
      <c r="C288" s="226"/>
      <c r="D288" s="226"/>
      <c r="E288" s="226"/>
      <c r="F288" s="226"/>
      <c r="G288" s="226"/>
      <c r="H288" s="226"/>
      <c r="I288" s="226"/>
      <c r="J288" s="226"/>
      <c r="K288" s="226"/>
      <c r="L288" s="226"/>
      <c r="M288" s="586"/>
      <c r="N288" s="129"/>
      <c r="O288" s="129"/>
      <c r="P288" s="129"/>
      <c r="U288" s="590"/>
      <c r="V288" s="129"/>
      <c r="W288" s="129"/>
      <c r="X288" s="129"/>
      <c r="Y288" s="129"/>
      <c r="Z288" s="229"/>
      <c r="AA288" s="229"/>
      <c r="AB288" s="229"/>
      <c r="AC288" s="229"/>
    </row>
    <row r="289" spans="2:29" s="78" customFormat="1" ht="20.100000000000001" customHeight="1">
      <c r="B289" s="586"/>
      <c r="C289" s="226"/>
      <c r="D289" s="226"/>
      <c r="E289" s="226"/>
      <c r="F289" s="226"/>
      <c r="G289" s="226"/>
      <c r="H289" s="226"/>
      <c r="I289" s="226"/>
      <c r="J289" s="226"/>
      <c r="K289" s="226"/>
      <c r="L289" s="226"/>
      <c r="M289" s="586"/>
      <c r="N289" s="129"/>
      <c r="O289" s="129"/>
      <c r="P289" s="129"/>
      <c r="U289" s="590"/>
      <c r="V289" s="129"/>
      <c r="W289" s="129"/>
      <c r="X289" s="129"/>
      <c r="Y289" s="129"/>
      <c r="Z289" s="229"/>
      <c r="AA289" s="229"/>
      <c r="AB289" s="229"/>
      <c r="AC289" s="229"/>
    </row>
    <row r="290" spans="2:29" s="78" customFormat="1" ht="20.100000000000001" customHeight="1">
      <c r="B290" s="586"/>
      <c r="C290" s="226"/>
      <c r="D290" s="226"/>
      <c r="E290" s="226"/>
      <c r="F290" s="226"/>
      <c r="G290" s="226"/>
      <c r="H290" s="226"/>
      <c r="I290" s="226"/>
      <c r="J290" s="226"/>
      <c r="K290" s="226"/>
      <c r="L290" s="226"/>
      <c r="M290" s="586"/>
      <c r="N290" s="129"/>
      <c r="O290" s="129"/>
      <c r="P290" s="129"/>
      <c r="U290" s="590"/>
      <c r="V290" s="129"/>
      <c r="W290" s="129"/>
      <c r="X290" s="129"/>
      <c r="Y290" s="129"/>
      <c r="Z290" s="229"/>
      <c r="AA290" s="229"/>
      <c r="AB290" s="229"/>
      <c r="AC290" s="229"/>
    </row>
    <row r="291" spans="2:29" s="78" customFormat="1" ht="20.100000000000001" customHeight="1">
      <c r="B291" s="586"/>
      <c r="C291" s="226"/>
      <c r="D291" s="226"/>
      <c r="E291" s="226"/>
      <c r="F291" s="226"/>
      <c r="G291" s="226"/>
      <c r="H291" s="226"/>
      <c r="I291" s="226"/>
      <c r="J291" s="226"/>
      <c r="K291" s="226"/>
      <c r="L291" s="226"/>
      <c r="M291" s="586"/>
      <c r="N291" s="129"/>
      <c r="O291" s="129"/>
      <c r="P291" s="129"/>
      <c r="U291" s="590"/>
      <c r="V291" s="129"/>
      <c r="W291" s="129"/>
      <c r="X291" s="129"/>
      <c r="Y291" s="129"/>
      <c r="Z291" s="229"/>
      <c r="AA291" s="229"/>
      <c r="AB291" s="229"/>
      <c r="AC291" s="229"/>
    </row>
    <row r="292" spans="2:29" s="78" customFormat="1" ht="20.100000000000001" customHeight="1">
      <c r="B292" s="586"/>
      <c r="C292" s="226"/>
      <c r="D292" s="226"/>
      <c r="E292" s="226"/>
      <c r="F292" s="226"/>
      <c r="G292" s="226"/>
      <c r="H292" s="226"/>
      <c r="I292" s="226"/>
      <c r="J292" s="226"/>
      <c r="K292" s="226"/>
      <c r="L292" s="226"/>
      <c r="M292" s="586"/>
      <c r="N292" s="129"/>
      <c r="O292" s="129"/>
      <c r="P292" s="129"/>
      <c r="U292" s="590"/>
      <c r="V292" s="129"/>
      <c r="W292" s="129"/>
      <c r="X292" s="129"/>
      <c r="Y292" s="129"/>
      <c r="Z292" s="229"/>
      <c r="AA292" s="229"/>
      <c r="AB292" s="229"/>
      <c r="AC292" s="229"/>
    </row>
    <row r="293" spans="2:29" s="78" customFormat="1" ht="20.100000000000001" customHeight="1">
      <c r="B293" s="586"/>
      <c r="C293" s="226"/>
      <c r="D293" s="226"/>
      <c r="E293" s="226"/>
      <c r="F293" s="226"/>
      <c r="G293" s="226"/>
      <c r="H293" s="226"/>
      <c r="I293" s="226"/>
      <c r="J293" s="226"/>
      <c r="K293" s="226"/>
      <c r="L293" s="226"/>
      <c r="M293" s="586"/>
      <c r="N293" s="129"/>
      <c r="O293" s="129"/>
      <c r="P293" s="129"/>
      <c r="U293" s="590"/>
      <c r="V293" s="129"/>
      <c r="W293" s="129"/>
      <c r="X293" s="129"/>
      <c r="Y293" s="129"/>
      <c r="Z293" s="229"/>
      <c r="AA293" s="229"/>
      <c r="AB293" s="229"/>
      <c r="AC293" s="229"/>
    </row>
    <row r="294" spans="2:29" s="78" customFormat="1" ht="20.100000000000001" customHeight="1">
      <c r="B294" s="586"/>
      <c r="C294" s="226"/>
      <c r="D294" s="226"/>
      <c r="E294" s="226"/>
      <c r="F294" s="226"/>
      <c r="G294" s="226"/>
      <c r="H294" s="226"/>
      <c r="I294" s="226"/>
      <c r="J294" s="226"/>
      <c r="K294" s="226"/>
      <c r="L294" s="226"/>
      <c r="M294" s="586"/>
      <c r="N294" s="129"/>
      <c r="O294" s="129"/>
      <c r="P294" s="129"/>
      <c r="U294" s="590"/>
      <c r="V294" s="129"/>
      <c r="W294" s="129"/>
      <c r="X294" s="129"/>
      <c r="Y294" s="129"/>
      <c r="Z294" s="229"/>
      <c r="AA294" s="229"/>
      <c r="AB294" s="229"/>
      <c r="AC294" s="229"/>
    </row>
    <row r="295" spans="2:29" s="78" customFormat="1" ht="20.100000000000001" customHeight="1">
      <c r="B295" s="586"/>
      <c r="C295" s="226"/>
      <c r="D295" s="226"/>
      <c r="E295" s="226"/>
      <c r="F295" s="226"/>
      <c r="G295" s="226"/>
      <c r="H295" s="226"/>
      <c r="I295" s="226"/>
      <c r="J295" s="226"/>
      <c r="K295" s="226"/>
      <c r="L295" s="226"/>
      <c r="M295" s="586"/>
      <c r="N295" s="129"/>
      <c r="O295" s="129"/>
      <c r="P295" s="129"/>
      <c r="U295" s="590"/>
      <c r="V295" s="129"/>
      <c r="W295" s="129"/>
      <c r="X295" s="129"/>
      <c r="Y295" s="129"/>
      <c r="Z295" s="229"/>
      <c r="AA295" s="229"/>
      <c r="AB295" s="229"/>
      <c r="AC295" s="229"/>
    </row>
    <row r="296" spans="2:29" s="78" customFormat="1" ht="20.100000000000001" customHeight="1">
      <c r="B296" s="586"/>
      <c r="C296" s="226"/>
      <c r="D296" s="226"/>
      <c r="E296" s="226"/>
      <c r="F296" s="226"/>
      <c r="G296" s="226"/>
      <c r="H296" s="226"/>
      <c r="I296" s="226"/>
      <c r="J296" s="226"/>
      <c r="K296" s="226"/>
      <c r="L296" s="226"/>
      <c r="M296" s="586"/>
      <c r="N296" s="129"/>
      <c r="O296" s="129"/>
      <c r="P296" s="129"/>
      <c r="U296" s="590"/>
      <c r="V296" s="129"/>
      <c r="W296" s="129"/>
      <c r="X296" s="129"/>
      <c r="Y296" s="129"/>
      <c r="Z296" s="229"/>
      <c r="AA296" s="229"/>
      <c r="AB296" s="229"/>
      <c r="AC296" s="229"/>
    </row>
    <row r="297" spans="2:29" s="78" customFormat="1" ht="20.100000000000001" customHeight="1">
      <c r="B297" s="586"/>
      <c r="C297" s="226"/>
      <c r="D297" s="226"/>
      <c r="E297" s="226"/>
      <c r="F297" s="226"/>
      <c r="G297" s="226"/>
      <c r="H297" s="226"/>
      <c r="I297" s="226"/>
      <c r="J297" s="226"/>
      <c r="K297" s="226"/>
      <c r="L297" s="226"/>
      <c r="M297" s="586"/>
      <c r="N297" s="129"/>
      <c r="O297" s="129"/>
      <c r="P297" s="129"/>
      <c r="U297" s="590"/>
      <c r="V297" s="129"/>
      <c r="W297" s="129"/>
      <c r="X297" s="129"/>
      <c r="Y297" s="129"/>
      <c r="Z297" s="229"/>
      <c r="AA297" s="229"/>
      <c r="AB297" s="229"/>
      <c r="AC297" s="229"/>
    </row>
    <row r="298" spans="2:29" s="78" customFormat="1" ht="20.100000000000001" customHeight="1">
      <c r="B298" s="586"/>
      <c r="C298" s="226"/>
      <c r="D298" s="226"/>
      <c r="E298" s="226"/>
      <c r="F298" s="226"/>
      <c r="G298" s="226"/>
      <c r="H298" s="226"/>
      <c r="I298" s="226"/>
      <c r="J298" s="226"/>
      <c r="K298" s="226"/>
      <c r="L298" s="226"/>
      <c r="M298" s="586"/>
      <c r="N298" s="129"/>
      <c r="O298" s="129"/>
      <c r="P298" s="129"/>
      <c r="U298" s="590"/>
      <c r="V298" s="129"/>
      <c r="W298" s="129"/>
      <c r="X298" s="129"/>
      <c r="Y298" s="129"/>
      <c r="Z298" s="229"/>
      <c r="AA298" s="229"/>
      <c r="AB298" s="229"/>
      <c r="AC298" s="229"/>
    </row>
    <row r="299" spans="2:29" s="78" customFormat="1" ht="20.100000000000001" customHeight="1">
      <c r="B299" s="586"/>
      <c r="C299" s="226"/>
      <c r="D299" s="226"/>
      <c r="E299" s="226"/>
      <c r="F299" s="226"/>
      <c r="G299" s="226"/>
      <c r="H299" s="226"/>
      <c r="I299" s="226"/>
      <c r="J299" s="226"/>
      <c r="K299" s="226"/>
      <c r="L299" s="226"/>
      <c r="M299" s="586"/>
      <c r="N299" s="129"/>
      <c r="O299" s="129"/>
      <c r="P299" s="129"/>
      <c r="U299" s="590"/>
      <c r="V299" s="129"/>
      <c r="W299" s="129"/>
      <c r="X299" s="129"/>
      <c r="Y299" s="129"/>
      <c r="Z299" s="229"/>
      <c r="AA299" s="229"/>
      <c r="AB299" s="229"/>
      <c r="AC299" s="229"/>
    </row>
    <row r="300" spans="2:29" s="78" customFormat="1" ht="20.100000000000001" customHeight="1">
      <c r="B300" s="586"/>
      <c r="C300" s="226"/>
      <c r="D300" s="226"/>
      <c r="E300" s="226"/>
      <c r="F300" s="226"/>
      <c r="G300" s="226"/>
      <c r="H300" s="226"/>
      <c r="I300" s="226"/>
      <c r="J300" s="226"/>
      <c r="K300" s="226"/>
      <c r="L300" s="226"/>
      <c r="M300" s="586"/>
      <c r="N300" s="129"/>
      <c r="O300" s="129"/>
      <c r="P300" s="129"/>
      <c r="U300" s="590"/>
      <c r="V300" s="129"/>
      <c r="W300" s="129"/>
      <c r="X300" s="129"/>
      <c r="Y300" s="129"/>
      <c r="Z300" s="229"/>
      <c r="AA300" s="229"/>
      <c r="AB300" s="229"/>
      <c r="AC300" s="229"/>
    </row>
    <row r="301" spans="2:29" s="78" customFormat="1" ht="20.100000000000001" customHeight="1">
      <c r="B301" s="586"/>
      <c r="C301" s="226"/>
      <c r="D301" s="226"/>
      <c r="E301" s="226"/>
      <c r="F301" s="226"/>
      <c r="G301" s="226"/>
      <c r="H301" s="226"/>
      <c r="I301" s="226"/>
      <c r="J301" s="226"/>
      <c r="K301" s="226"/>
      <c r="L301" s="226"/>
      <c r="M301" s="586"/>
      <c r="N301" s="129"/>
      <c r="O301" s="129"/>
      <c r="P301" s="129"/>
      <c r="U301" s="590"/>
      <c r="V301" s="129"/>
      <c r="W301" s="129"/>
      <c r="X301" s="129"/>
      <c r="Y301" s="129"/>
      <c r="Z301" s="229"/>
      <c r="AA301" s="229"/>
      <c r="AB301" s="229"/>
      <c r="AC301" s="229"/>
    </row>
    <row r="302" spans="2:29" s="78" customFormat="1" ht="20.100000000000001" customHeight="1">
      <c r="B302" s="586"/>
      <c r="C302" s="226"/>
      <c r="D302" s="226"/>
      <c r="E302" s="226"/>
      <c r="F302" s="226"/>
      <c r="G302" s="226"/>
      <c r="H302" s="226"/>
      <c r="I302" s="226"/>
      <c r="J302" s="226"/>
      <c r="K302" s="226"/>
      <c r="L302" s="226"/>
      <c r="M302" s="586"/>
      <c r="N302" s="129"/>
      <c r="O302" s="129"/>
      <c r="P302" s="129"/>
      <c r="U302" s="590"/>
      <c r="V302" s="129"/>
      <c r="W302" s="129"/>
      <c r="X302" s="129"/>
      <c r="Y302" s="129"/>
      <c r="Z302" s="229"/>
      <c r="AA302" s="229"/>
      <c r="AB302" s="229"/>
      <c r="AC302" s="229"/>
    </row>
    <row r="303" spans="2:29" s="78" customFormat="1" ht="20.100000000000001" customHeight="1">
      <c r="B303" s="586"/>
      <c r="C303" s="226"/>
      <c r="D303" s="226"/>
      <c r="E303" s="226"/>
      <c r="F303" s="226"/>
      <c r="G303" s="226"/>
      <c r="H303" s="226"/>
      <c r="I303" s="226"/>
      <c r="J303" s="226"/>
      <c r="K303" s="226"/>
      <c r="L303" s="226"/>
      <c r="M303" s="586"/>
      <c r="N303" s="129"/>
      <c r="O303" s="129"/>
      <c r="P303" s="129"/>
      <c r="U303" s="590"/>
      <c r="V303" s="129"/>
      <c r="W303" s="129"/>
      <c r="X303" s="129"/>
      <c r="Y303" s="129"/>
      <c r="Z303" s="229"/>
      <c r="AA303" s="229"/>
      <c r="AB303" s="229"/>
      <c r="AC303" s="229"/>
    </row>
    <row r="304" spans="2:29" s="78" customFormat="1" ht="20.100000000000001" customHeight="1">
      <c r="B304" s="586"/>
      <c r="C304" s="226"/>
      <c r="D304" s="226"/>
      <c r="E304" s="226"/>
      <c r="F304" s="226"/>
      <c r="G304" s="226"/>
      <c r="H304" s="226"/>
      <c r="I304" s="226"/>
      <c r="J304" s="226"/>
      <c r="K304" s="226"/>
      <c r="L304" s="226"/>
      <c r="M304" s="586"/>
      <c r="N304" s="129"/>
      <c r="O304" s="129"/>
      <c r="P304" s="129"/>
      <c r="U304" s="590"/>
      <c r="V304" s="129"/>
      <c r="W304" s="129"/>
      <c r="X304" s="129"/>
      <c r="Y304" s="129"/>
      <c r="Z304" s="229"/>
      <c r="AA304" s="229"/>
      <c r="AB304" s="229"/>
      <c r="AC304" s="229"/>
    </row>
    <row r="305" spans="2:29" s="78" customFormat="1" ht="20.100000000000001" customHeight="1">
      <c r="B305" s="586"/>
      <c r="C305" s="226"/>
      <c r="D305" s="226"/>
      <c r="E305" s="226"/>
      <c r="F305" s="226"/>
      <c r="G305" s="226"/>
      <c r="H305" s="226"/>
      <c r="I305" s="226"/>
      <c r="J305" s="226"/>
      <c r="K305" s="226"/>
      <c r="L305" s="226"/>
      <c r="M305" s="586"/>
      <c r="N305" s="129"/>
      <c r="O305" s="129"/>
      <c r="P305" s="129"/>
      <c r="U305" s="590"/>
      <c r="V305" s="129"/>
      <c r="W305" s="129"/>
      <c r="X305" s="129"/>
      <c r="Y305" s="129"/>
      <c r="Z305" s="229"/>
      <c r="AA305" s="229"/>
      <c r="AB305" s="229"/>
      <c r="AC305" s="229"/>
    </row>
    <row r="306" spans="2:29" s="78" customFormat="1" ht="20.100000000000001" customHeight="1">
      <c r="B306" s="586"/>
      <c r="C306" s="226"/>
      <c r="D306" s="226"/>
      <c r="E306" s="226"/>
      <c r="F306" s="226"/>
      <c r="G306" s="226"/>
      <c r="H306" s="226"/>
      <c r="I306" s="226"/>
      <c r="J306" s="226"/>
      <c r="K306" s="226"/>
      <c r="L306" s="226"/>
      <c r="M306" s="586"/>
      <c r="N306" s="129"/>
      <c r="O306" s="129"/>
      <c r="P306" s="129"/>
      <c r="U306" s="590"/>
      <c r="V306" s="129"/>
      <c r="W306" s="129"/>
      <c r="X306" s="129"/>
      <c r="Y306" s="129"/>
      <c r="Z306" s="229"/>
      <c r="AA306" s="229"/>
      <c r="AB306" s="229"/>
      <c r="AC306" s="229"/>
    </row>
    <row r="307" spans="2:29" s="78" customFormat="1" ht="20.100000000000001" customHeight="1">
      <c r="B307" s="586"/>
      <c r="C307" s="226"/>
      <c r="D307" s="226"/>
      <c r="E307" s="226"/>
      <c r="F307" s="226"/>
      <c r="G307" s="226"/>
      <c r="H307" s="226"/>
      <c r="I307" s="226"/>
      <c r="J307" s="226"/>
      <c r="K307" s="226"/>
      <c r="L307" s="226"/>
      <c r="M307" s="586"/>
      <c r="N307" s="129"/>
      <c r="O307" s="129"/>
      <c r="P307" s="129"/>
      <c r="U307" s="590"/>
      <c r="V307" s="129"/>
      <c r="W307" s="129"/>
      <c r="X307" s="129"/>
      <c r="Y307" s="129"/>
      <c r="Z307" s="229"/>
      <c r="AA307" s="229"/>
      <c r="AB307" s="229"/>
      <c r="AC307" s="229"/>
    </row>
    <row r="308" spans="2:29" s="78" customFormat="1" ht="20.100000000000001" customHeight="1">
      <c r="B308" s="586"/>
      <c r="C308" s="226"/>
      <c r="D308" s="226"/>
      <c r="E308" s="226"/>
      <c r="F308" s="226"/>
      <c r="G308" s="226"/>
      <c r="H308" s="226"/>
      <c r="I308" s="226"/>
      <c r="J308" s="226"/>
      <c r="K308" s="226"/>
      <c r="L308" s="226"/>
      <c r="M308" s="586"/>
      <c r="N308" s="129"/>
      <c r="O308" s="129"/>
      <c r="P308" s="129"/>
      <c r="U308" s="590"/>
      <c r="V308" s="129"/>
      <c r="W308" s="129"/>
      <c r="X308" s="129"/>
      <c r="Y308" s="129"/>
      <c r="Z308" s="229"/>
      <c r="AA308" s="229"/>
      <c r="AB308" s="229"/>
      <c r="AC308" s="229"/>
    </row>
    <row r="309" spans="2:29" s="78" customFormat="1" ht="20.100000000000001" customHeight="1">
      <c r="B309" s="586"/>
      <c r="C309" s="226"/>
      <c r="D309" s="226"/>
      <c r="E309" s="226"/>
      <c r="F309" s="226"/>
      <c r="G309" s="226"/>
      <c r="H309" s="226"/>
      <c r="I309" s="226"/>
      <c r="J309" s="226"/>
      <c r="K309" s="226"/>
      <c r="L309" s="226"/>
      <c r="M309" s="586"/>
      <c r="N309" s="129"/>
      <c r="O309" s="129"/>
      <c r="P309" s="129"/>
      <c r="U309" s="590"/>
      <c r="V309" s="129"/>
      <c r="W309" s="129"/>
      <c r="X309" s="129"/>
      <c r="Y309" s="129"/>
      <c r="Z309" s="229"/>
      <c r="AA309" s="229"/>
      <c r="AB309" s="229"/>
      <c r="AC309" s="229"/>
    </row>
    <row r="310" spans="2:29" s="78" customFormat="1" ht="20.100000000000001" customHeight="1">
      <c r="B310" s="586"/>
      <c r="C310" s="226"/>
      <c r="D310" s="226"/>
      <c r="E310" s="226"/>
      <c r="F310" s="226"/>
      <c r="G310" s="226"/>
      <c r="H310" s="226"/>
      <c r="I310" s="226"/>
      <c r="J310" s="226"/>
      <c r="K310" s="226"/>
      <c r="L310" s="226"/>
      <c r="M310" s="586"/>
      <c r="N310" s="129"/>
      <c r="O310" s="129"/>
      <c r="P310" s="129"/>
      <c r="U310" s="590"/>
      <c r="V310" s="129"/>
      <c r="W310" s="129"/>
      <c r="X310" s="129"/>
      <c r="Y310" s="129"/>
      <c r="Z310" s="229"/>
      <c r="AA310" s="229"/>
      <c r="AB310" s="229"/>
      <c r="AC310" s="229"/>
    </row>
    <row r="311" spans="2:29" s="78" customFormat="1" ht="20.100000000000001" customHeight="1">
      <c r="B311" s="586"/>
      <c r="C311" s="226"/>
      <c r="D311" s="226"/>
      <c r="E311" s="226"/>
      <c r="F311" s="226"/>
      <c r="G311" s="226"/>
      <c r="H311" s="226"/>
      <c r="I311" s="226"/>
      <c r="J311" s="226"/>
      <c r="K311" s="226"/>
      <c r="L311" s="226"/>
      <c r="M311" s="586"/>
      <c r="N311" s="129"/>
      <c r="O311" s="129"/>
      <c r="P311" s="129"/>
      <c r="U311" s="590"/>
      <c r="V311" s="129"/>
      <c r="W311" s="129"/>
      <c r="X311" s="129"/>
      <c r="Y311" s="129"/>
      <c r="Z311" s="229"/>
      <c r="AA311" s="229"/>
      <c r="AB311" s="229"/>
      <c r="AC311" s="229"/>
    </row>
    <row r="312" spans="2:29" s="78" customFormat="1" ht="20.100000000000001" customHeight="1">
      <c r="B312" s="586"/>
      <c r="C312" s="226"/>
      <c r="D312" s="226"/>
      <c r="E312" s="226"/>
      <c r="F312" s="226"/>
      <c r="G312" s="226"/>
      <c r="H312" s="226"/>
      <c r="I312" s="226"/>
      <c r="J312" s="226"/>
      <c r="K312" s="226"/>
      <c r="L312" s="226"/>
      <c r="M312" s="586"/>
      <c r="N312" s="129"/>
      <c r="O312" s="129"/>
      <c r="P312" s="129"/>
      <c r="U312" s="590"/>
      <c r="V312" s="129"/>
      <c r="W312" s="129"/>
      <c r="X312" s="129"/>
      <c r="Y312" s="129"/>
      <c r="Z312" s="229"/>
      <c r="AA312" s="229"/>
      <c r="AB312" s="229"/>
      <c r="AC312" s="229"/>
    </row>
    <row r="313" spans="2:29" s="78" customFormat="1" ht="20.100000000000001" customHeight="1">
      <c r="B313" s="586"/>
      <c r="C313" s="226"/>
      <c r="D313" s="226"/>
      <c r="E313" s="226"/>
      <c r="F313" s="226"/>
      <c r="G313" s="226"/>
      <c r="H313" s="226"/>
      <c r="I313" s="226"/>
      <c r="J313" s="226"/>
      <c r="K313" s="226"/>
      <c r="L313" s="226"/>
      <c r="M313" s="586"/>
      <c r="N313" s="129"/>
      <c r="O313" s="129"/>
      <c r="P313" s="129"/>
      <c r="U313" s="590"/>
      <c r="V313" s="129"/>
      <c r="W313" s="129"/>
      <c r="X313" s="129"/>
      <c r="Y313" s="129"/>
      <c r="Z313" s="229"/>
      <c r="AA313" s="229"/>
      <c r="AB313" s="229"/>
      <c r="AC313" s="229"/>
    </row>
    <row r="314" spans="2:29" s="78" customFormat="1" ht="20.100000000000001" customHeight="1">
      <c r="B314" s="586"/>
      <c r="C314" s="226"/>
      <c r="D314" s="226"/>
      <c r="E314" s="226"/>
      <c r="F314" s="226"/>
      <c r="G314" s="226"/>
      <c r="H314" s="226"/>
      <c r="I314" s="226"/>
      <c r="J314" s="226"/>
      <c r="K314" s="226"/>
      <c r="L314" s="226"/>
      <c r="M314" s="586"/>
      <c r="N314" s="129"/>
      <c r="O314" s="129"/>
      <c r="P314" s="129"/>
      <c r="U314" s="590"/>
      <c r="V314" s="129"/>
      <c r="W314" s="129"/>
      <c r="X314" s="129"/>
      <c r="Y314" s="129"/>
      <c r="Z314" s="229"/>
      <c r="AA314" s="229"/>
      <c r="AB314" s="229"/>
      <c r="AC314" s="229"/>
    </row>
    <row r="315" spans="2:29" s="78" customFormat="1" ht="20.100000000000001" customHeight="1">
      <c r="B315" s="586"/>
      <c r="C315" s="226"/>
      <c r="D315" s="226"/>
      <c r="E315" s="226"/>
      <c r="F315" s="226"/>
      <c r="G315" s="226"/>
      <c r="H315" s="226"/>
      <c r="I315" s="226"/>
      <c r="J315" s="226"/>
      <c r="K315" s="226"/>
      <c r="L315" s="226"/>
      <c r="M315" s="586"/>
      <c r="N315" s="129"/>
      <c r="O315" s="129"/>
      <c r="P315" s="129"/>
      <c r="U315" s="590"/>
      <c r="V315" s="129"/>
      <c r="W315" s="129"/>
      <c r="X315" s="129"/>
      <c r="Y315" s="129"/>
      <c r="Z315" s="229"/>
      <c r="AA315" s="229"/>
      <c r="AB315" s="229"/>
      <c r="AC315" s="229"/>
    </row>
    <row r="316" spans="2:29" s="78" customFormat="1" ht="20.100000000000001" customHeight="1">
      <c r="B316" s="586"/>
      <c r="C316" s="226"/>
      <c r="D316" s="226"/>
      <c r="E316" s="226"/>
      <c r="F316" s="226"/>
      <c r="G316" s="226"/>
      <c r="H316" s="226"/>
      <c r="I316" s="226"/>
      <c r="J316" s="226"/>
      <c r="K316" s="226"/>
      <c r="L316" s="226"/>
      <c r="M316" s="586"/>
      <c r="N316" s="129"/>
      <c r="O316" s="129"/>
      <c r="P316" s="129"/>
      <c r="U316" s="590"/>
      <c r="V316" s="129"/>
      <c r="W316" s="129"/>
      <c r="X316" s="129"/>
      <c r="Y316" s="129"/>
      <c r="Z316" s="229"/>
      <c r="AA316" s="229"/>
      <c r="AB316" s="229"/>
      <c r="AC316" s="229"/>
    </row>
    <row r="317" spans="2:29" s="78" customFormat="1" ht="20.100000000000001" customHeight="1">
      <c r="B317" s="586"/>
      <c r="C317" s="226"/>
      <c r="D317" s="226"/>
      <c r="E317" s="226"/>
      <c r="F317" s="226"/>
      <c r="G317" s="226"/>
      <c r="H317" s="226"/>
      <c r="I317" s="226"/>
      <c r="J317" s="226"/>
      <c r="K317" s="226"/>
      <c r="L317" s="226"/>
      <c r="M317" s="586"/>
      <c r="N317" s="129"/>
      <c r="O317" s="129"/>
      <c r="P317" s="129"/>
      <c r="U317" s="590"/>
      <c r="V317" s="129"/>
      <c r="W317" s="129"/>
      <c r="X317" s="129"/>
      <c r="Y317" s="129"/>
      <c r="Z317" s="229"/>
      <c r="AA317" s="229"/>
      <c r="AB317" s="229"/>
      <c r="AC317" s="229"/>
    </row>
    <row r="318" spans="2:29" s="78" customFormat="1" ht="20.100000000000001" customHeight="1">
      <c r="B318" s="586"/>
      <c r="C318" s="226"/>
      <c r="D318" s="226"/>
      <c r="E318" s="226"/>
      <c r="F318" s="226"/>
      <c r="G318" s="226"/>
      <c r="H318" s="226"/>
      <c r="I318" s="226"/>
      <c r="J318" s="226"/>
      <c r="K318" s="226"/>
      <c r="L318" s="226"/>
      <c r="M318" s="586"/>
      <c r="N318" s="129"/>
      <c r="O318" s="129"/>
      <c r="P318" s="129"/>
      <c r="U318" s="590"/>
      <c r="V318" s="129"/>
      <c r="W318" s="129"/>
      <c r="X318" s="129"/>
      <c r="Y318" s="129"/>
      <c r="Z318" s="229"/>
      <c r="AA318" s="229"/>
      <c r="AB318" s="229"/>
      <c r="AC318" s="229"/>
    </row>
    <row r="319" spans="2:29" s="78" customFormat="1" ht="20.100000000000001" customHeight="1">
      <c r="B319" s="586"/>
      <c r="C319" s="226"/>
      <c r="D319" s="226"/>
      <c r="E319" s="226"/>
      <c r="F319" s="226"/>
      <c r="G319" s="226"/>
      <c r="H319" s="226"/>
      <c r="I319" s="226"/>
      <c r="J319" s="226"/>
      <c r="K319" s="226"/>
      <c r="L319" s="226"/>
      <c r="M319" s="586"/>
      <c r="N319" s="129"/>
      <c r="O319" s="129"/>
      <c r="P319" s="129"/>
      <c r="U319" s="590"/>
      <c r="V319" s="129"/>
      <c r="W319" s="129"/>
      <c r="X319" s="129"/>
      <c r="Y319" s="129"/>
      <c r="Z319" s="229"/>
      <c r="AA319" s="229"/>
      <c r="AB319" s="229"/>
      <c r="AC319" s="229"/>
    </row>
    <row r="320" spans="2:29" s="78" customFormat="1" ht="20.100000000000001" customHeight="1">
      <c r="B320" s="586"/>
      <c r="C320" s="226"/>
      <c r="D320" s="226"/>
      <c r="E320" s="226"/>
      <c r="F320" s="226"/>
      <c r="G320" s="226"/>
      <c r="H320" s="226"/>
      <c r="I320" s="226"/>
      <c r="J320" s="226"/>
      <c r="K320" s="226"/>
      <c r="L320" s="226"/>
      <c r="M320" s="586"/>
      <c r="N320" s="129"/>
      <c r="O320" s="129"/>
      <c r="P320" s="129"/>
      <c r="U320" s="590"/>
      <c r="V320" s="129"/>
      <c r="W320" s="129"/>
      <c r="X320" s="129"/>
      <c r="Y320" s="129"/>
      <c r="Z320" s="229"/>
      <c r="AA320" s="229"/>
      <c r="AB320" s="229"/>
      <c r="AC320" s="229"/>
    </row>
    <row r="321" spans="2:29" s="78" customFormat="1" ht="20.100000000000001" customHeight="1">
      <c r="B321" s="586"/>
      <c r="C321" s="226"/>
      <c r="D321" s="226"/>
      <c r="E321" s="226"/>
      <c r="F321" s="226"/>
      <c r="G321" s="226"/>
      <c r="H321" s="226"/>
      <c r="I321" s="226"/>
      <c r="J321" s="226"/>
      <c r="K321" s="226"/>
      <c r="L321" s="226"/>
      <c r="M321" s="586"/>
      <c r="N321" s="129"/>
      <c r="O321" s="129"/>
      <c r="P321" s="129"/>
      <c r="U321" s="590"/>
      <c r="V321" s="129"/>
      <c r="W321" s="129"/>
      <c r="X321" s="129"/>
      <c r="Y321" s="129"/>
      <c r="Z321" s="229"/>
      <c r="AA321" s="229"/>
      <c r="AB321" s="229"/>
      <c r="AC321" s="229"/>
    </row>
    <row r="322" spans="2:29" s="78" customFormat="1" ht="20.100000000000001" customHeight="1">
      <c r="B322" s="586"/>
      <c r="C322" s="226"/>
      <c r="D322" s="226"/>
      <c r="E322" s="226"/>
      <c r="F322" s="226"/>
      <c r="G322" s="226"/>
      <c r="H322" s="226"/>
      <c r="I322" s="226"/>
      <c r="J322" s="226"/>
      <c r="K322" s="226"/>
      <c r="L322" s="226"/>
      <c r="M322" s="586"/>
      <c r="N322" s="129"/>
      <c r="O322" s="129"/>
      <c r="P322" s="129"/>
      <c r="U322" s="590"/>
      <c r="V322" s="129"/>
      <c r="W322" s="129"/>
      <c r="X322" s="129"/>
      <c r="Y322" s="129"/>
      <c r="Z322" s="229"/>
      <c r="AA322" s="229"/>
      <c r="AB322" s="229"/>
      <c r="AC322" s="229"/>
    </row>
    <row r="323" spans="2:29" s="78" customFormat="1" ht="20.100000000000001" customHeight="1">
      <c r="B323" s="586"/>
      <c r="C323" s="226"/>
      <c r="D323" s="226"/>
      <c r="E323" s="226"/>
      <c r="F323" s="226"/>
      <c r="G323" s="226"/>
      <c r="H323" s="226"/>
      <c r="I323" s="226"/>
      <c r="J323" s="226"/>
      <c r="K323" s="226"/>
      <c r="L323" s="226"/>
      <c r="M323" s="586"/>
      <c r="N323" s="129"/>
      <c r="O323" s="129"/>
      <c r="P323" s="129"/>
      <c r="U323" s="590"/>
      <c r="V323" s="129"/>
      <c r="W323" s="129"/>
      <c r="X323" s="129"/>
      <c r="Y323" s="129"/>
      <c r="Z323" s="229"/>
      <c r="AA323" s="229"/>
      <c r="AB323" s="229"/>
      <c r="AC323" s="229"/>
    </row>
    <row r="324" spans="2:29" s="78" customFormat="1" ht="20.100000000000001" customHeight="1">
      <c r="B324" s="586"/>
      <c r="C324" s="226"/>
      <c r="D324" s="226"/>
      <c r="E324" s="226"/>
      <c r="F324" s="226"/>
      <c r="G324" s="226"/>
      <c r="H324" s="226"/>
      <c r="I324" s="226"/>
      <c r="J324" s="226"/>
      <c r="K324" s="226"/>
      <c r="L324" s="226"/>
      <c r="M324" s="586"/>
      <c r="N324" s="129"/>
      <c r="O324" s="129"/>
      <c r="P324" s="129"/>
      <c r="U324" s="590"/>
      <c r="V324" s="129"/>
      <c r="W324" s="129"/>
      <c r="X324" s="129"/>
      <c r="Y324" s="129"/>
      <c r="Z324" s="229"/>
      <c r="AA324" s="229"/>
      <c r="AB324" s="229"/>
      <c r="AC324" s="229"/>
    </row>
    <row r="325" spans="2:29" s="78" customFormat="1" ht="20.100000000000001" customHeight="1">
      <c r="B325" s="586"/>
      <c r="C325" s="226"/>
      <c r="D325" s="226"/>
      <c r="E325" s="226"/>
      <c r="F325" s="226"/>
      <c r="G325" s="226"/>
      <c r="H325" s="226"/>
      <c r="I325" s="226"/>
      <c r="J325" s="226"/>
      <c r="K325" s="226"/>
      <c r="L325" s="226"/>
      <c r="M325" s="586"/>
      <c r="N325" s="129"/>
      <c r="O325" s="129"/>
      <c r="P325" s="129"/>
      <c r="U325" s="590"/>
      <c r="V325" s="129"/>
      <c r="W325" s="129"/>
      <c r="X325" s="129"/>
      <c r="Y325" s="129"/>
      <c r="Z325" s="229"/>
      <c r="AA325" s="229"/>
      <c r="AB325" s="229"/>
      <c r="AC325" s="229"/>
    </row>
    <row r="326" spans="2:29" s="6" customFormat="1" ht="20.100000000000001" customHeight="1">
      <c r="B326" s="587"/>
      <c r="C326" s="148"/>
      <c r="D326" s="148"/>
      <c r="E326" s="148"/>
      <c r="F326" s="148"/>
      <c r="G326" s="148"/>
      <c r="H326" s="148"/>
      <c r="I326" s="148"/>
      <c r="J326" s="148"/>
      <c r="K326" s="148"/>
      <c r="L326" s="148"/>
      <c r="M326" s="587"/>
      <c r="N326" s="23"/>
      <c r="O326" s="23"/>
      <c r="P326" s="23"/>
      <c r="U326" s="591"/>
      <c r="V326" s="23"/>
      <c r="W326" s="23"/>
      <c r="X326" s="23"/>
      <c r="Y326" s="23"/>
      <c r="Z326" s="153"/>
      <c r="AA326" s="153"/>
      <c r="AB326" s="153"/>
      <c r="AC326" s="153"/>
    </row>
    <row r="327" spans="2:29" s="6" customFormat="1" ht="20.100000000000001" customHeight="1">
      <c r="B327" s="587"/>
      <c r="C327" s="148"/>
      <c r="D327" s="148"/>
      <c r="E327" s="148"/>
      <c r="F327" s="148"/>
      <c r="G327" s="148"/>
      <c r="H327" s="148"/>
      <c r="I327" s="148"/>
      <c r="J327" s="148"/>
      <c r="K327" s="148"/>
      <c r="L327" s="148"/>
      <c r="M327" s="587"/>
      <c r="N327" s="23"/>
      <c r="O327" s="23"/>
      <c r="P327" s="23"/>
      <c r="U327" s="591"/>
      <c r="V327" s="23"/>
      <c r="W327" s="23"/>
      <c r="X327" s="23"/>
      <c r="Y327" s="23"/>
      <c r="Z327" s="153"/>
      <c r="AA327" s="153"/>
      <c r="AB327" s="153"/>
      <c r="AC327" s="153"/>
    </row>
    <row r="328" spans="2:29" s="6" customFormat="1" ht="20.100000000000001" customHeight="1">
      <c r="B328" s="587"/>
      <c r="C328" s="148"/>
      <c r="D328" s="148"/>
      <c r="E328" s="148"/>
      <c r="F328" s="148"/>
      <c r="G328" s="148"/>
      <c r="H328" s="148"/>
      <c r="I328" s="148"/>
      <c r="J328" s="148"/>
      <c r="K328" s="148"/>
      <c r="L328" s="148"/>
      <c r="M328" s="587"/>
      <c r="N328" s="23"/>
      <c r="O328" s="23"/>
      <c r="P328" s="23"/>
      <c r="U328" s="591"/>
      <c r="V328" s="23"/>
      <c r="W328" s="23"/>
      <c r="X328" s="23"/>
      <c r="Y328" s="23"/>
      <c r="Z328" s="153"/>
      <c r="AA328" s="153"/>
      <c r="AB328" s="153"/>
      <c r="AC328" s="153"/>
    </row>
    <row r="329" spans="2:29" s="6" customFormat="1" ht="20.100000000000001" customHeight="1">
      <c r="B329" s="587"/>
      <c r="C329" s="148"/>
      <c r="D329" s="148"/>
      <c r="E329" s="148"/>
      <c r="F329" s="148"/>
      <c r="G329" s="148"/>
      <c r="H329" s="148"/>
      <c r="I329" s="148"/>
      <c r="J329" s="148"/>
      <c r="K329" s="148"/>
      <c r="L329" s="148"/>
      <c r="M329" s="587"/>
      <c r="N329" s="23"/>
      <c r="O329" s="23"/>
      <c r="P329" s="23"/>
      <c r="U329" s="591"/>
      <c r="V329" s="23"/>
      <c r="W329" s="23"/>
      <c r="X329" s="23"/>
      <c r="Y329" s="23"/>
      <c r="Z329" s="153"/>
      <c r="AA329" s="153"/>
      <c r="AB329" s="153"/>
      <c r="AC329" s="153"/>
    </row>
    <row r="330" spans="2:29" s="6" customFormat="1" ht="20.100000000000001" customHeight="1">
      <c r="B330" s="587"/>
      <c r="C330" s="148"/>
      <c r="D330" s="148"/>
      <c r="E330" s="148"/>
      <c r="F330" s="148"/>
      <c r="G330" s="148"/>
      <c r="H330" s="148"/>
      <c r="I330" s="148"/>
      <c r="J330" s="148"/>
      <c r="K330" s="148"/>
      <c r="L330" s="148"/>
      <c r="M330" s="587"/>
      <c r="N330" s="23"/>
      <c r="O330" s="23"/>
      <c r="P330" s="23"/>
      <c r="U330" s="591"/>
      <c r="V330" s="23"/>
      <c r="W330" s="23"/>
      <c r="X330" s="23"/>
      <c r="Y330" s="23"/>
      <c r="Z330" s="153"/>
      <c r="AA330" s="153"/>
      <c r="AB330" s="153"/>
      <c r="AC330" s="153"/>
    </row>
    <row r="331" spans="2:29" s="6" customFormat="1" ht="20.100000000000001" customHeight="1">
      <c r="B331" s="587"/>
      <c r="C331" s="148"/>
      <c r="D331" s="148"/>
      <c r="E331" s="148"/>
      <c r="F331" s="148"/>
      <c r="G331" s="148"/>
      <c r="H331" s="148"/>
      <c r="I331" s="148"/>
      <c r="J331" s="148"/>
      <c r="K331" s="148"/>
      <c r="L331" s="148"/>
      <c r="M331" s="587"/>
      <c r="N331" s="23"/>
      <c r="O331" s="23"/>
      <c r="P331" s="23"/>
      <c r="U331" s="591"/>
      <c r="V331" s="23"/>
      <c r="W331" s="23"/>
      <c r="X331" s="23"/>
      <c r="Y331" s="23"/>
      <c r="Z331" s="153"/>
      <c r="AA331" s="153"/>
      <c r="AB331" s="153"/>
      <c r="AC331" s="153"/>
    </row>
    <row r="332" spans="2:29" s="6" customFormat="1" ht="20.100000000000001" customHeight="1">
      <c r="B332" s="587"/>
      <c r="C332" s="148"/>
      <c r="D332" s="148"/>
      <c r="E332" s="148"/>
      <c r="F332" s="148"/>
      <c r="G332" s="148"/>
      <c r="H332" s="150"/>
      <c r="I332" s="150"/>
      <c r="J332" s="150"/>
      <c r="K332" s="148"/>
      <c r="L332" s="150"/>
      <c r="M332" s="581"/>
      <c r="N332" s="23"/>
      <c r="O332" s="23"/>
      <c r="P332" s="23"/>
      <c r="U332" s="591"/>
      <c r="V332" s="23"/>
      <c r="W332" s="23"/>
      <c r="X332" s="23"/>
      <c r="Y332" s="23"/>
      <c r="Z332" s="153"/>
      <c r="AA332" s="153"/>
      <c r="AB332" s="153"/>
      <c r="AC332" s="153"/>
    </row>
    <row r="333" spans="2:29" s="6" customFormat="1" ht="20.100000000000001" customHeight="1">
      <c r="B333" s="587"/>
      <c r="C333" s="148"/>
      <c r="D333" s="148"/>
      <c r="E333" s="148"/>
      <c r="F333" s="148"/>
      <c r="G333" s="148"/>
      <c r="H333" s="150"/>
      <c r="I333" s="150"/>
      <c r="J333" s="150"/>
      <c r="K333" s="148"/>
      <c r="L333" s="150"/>
      <c r="M333" s="581"/>
      <c r="N333" s="23"/>
      <c r="O333" s="23"/>
      <c r="P333" s="23"/>
      <c r="U333" s="591"/>
      <c r="V333" s="23"/>
      <c r="W333" s="23"/>
      <c r="X333" s="23"/>
      <c r="Y333" s="23"/>
      <c r="Z333" s="153"/>
      <c r="AA333" s="153"/>
      <c r="AB333" s="153"/>
      <c r="AC333" s="153"/>
    </row>
  </sheetData>
  <autoFilter ref="A5:AD219" xr:uid="{00000000-0009-0000-0000-000003000000}">
    <filterColumn colId="3">
      <filters>
        <filter val="등록"/>
        <filter val="출원"/>
      </filters>
    </filterColumn>
  </autoFilter>
  <mergeCells count="54">
    <mergeCell ref="B179:B187"/>
    <mergeCell ref="T4:T5"/>
    <mergeCell ref="U4:U5"/>
    <mergeCell ref="V4:AC4"/>
    <mergeCell ref="E179:E187"/>
    <mergeCell ref="F179:F187"/>
    <mergeCell ref="L179:L187"/>
    <mergeCell ref="M179:M187"/>
    <mergeCell ref="R179:R187"/>
    <mergeCell ref="S179:S187"/>
    <mergeCell ref="C225:D225"/>
    <mergeCell ref="E225:F225"/>
    <mergeCell ref="Q4:Q5"/>
    <mergeCell ref="R4:R5"/>
    <mergeCell ref="S4:S5"/>
    <mergeCell ref="L188:L196"/>
    <mergeCell ref="M188:M196"/>
    <mergeCell ref="R188:R196"/>
    <mergeCell ref="S188:S196"/>
    <mergeCell ref="M197:M204"/>
    <mergeCell ref="R197:R204"/>
    <mergeCell ref="S197:S204"/>
    <mergeCell ref="F197:F204"/>
    <mergeCell ref="C179:C187"/>
    <mergeCell ref="D179:D187"/>
    <mergeCell ref="C226:D226"/>
    <mergeCell ref="E226:F226"/>
    <mergeCell ref="N4:N5"/>
    <mergeCell ref="P4:P5"/>
    <mergeCell ref="H4:H5"/>
    <mergeCell ref="I4:I5"/>
    <mergeCell ref="J4:J5"/>
    <mergeCell ref="M4:M5"/>
    <mergeCell ref="O4:O5"/>
    <mergeCell ref="K4:K5"/>
    <mergeCell ref="L4:L5"/>
    <mergeCell ref="E4:E5"/>
    <mergeCell ref="F4:F5"/>
    <mergeCell ref="G4:G5"/>
    <mergeCell ref="F188:F196"/>
    <mergeCell ref="L197:L204"/>
    <mergeCell ref="A1:C1"/>
    <mergeCell ref="A2:C2"/>
    <mergeCell ref="B4:B5"/>
    <mergeCell ref="C4:C5"/>
    <mergeCell ref="D4:D5"/>
    <mergeCell ref="B188:B196"/>
    <mergeCell ref="C188:C196"/>
    <mergeCell ref="D188:D196"/>
    <mergeCell ref="E188:E196"/>
    <mergeCell ref="B197:B204"/>
    <mergeCell ref="D197:D204"/>
    <mergeCell ref="C197:C204"/>
    <mergeCell ref="E197:E204"/>
  </mergeCells>
  <phoneticPr fontId="6" type="noConversion"/>
  <printOptions horizontalCentered="1"/>
  <pageMargins left="0.19685039370078741" right="0.19685039370078741" top="0.23622047244094491" bottom="0.15748031496062992" header="0.15748031496062992" footer="0.15748031496062992"/>
  <pageSetup paperSize="9" scale="30" fitToHeight="0" orientation="portrait" r:id="rId1"/>
  <headerFooter alignWithMargins="0"/>
  <ignoredErrors>
    <ignoredError sqref="J2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287"/>
  <sheetViews>
    <sheetView view="pageBreakPreview" zoomScale="85" zoomScaleNormal="40" zoomScaleSheetLayoutView="85" workbookViewId="0">
      <selection activeCell="F33" sqref="F33"/>
    </sheetView>
  </sheetViews>
  <sheetFormatPr defaultColWidth="8.88671875" defaultRowHeight="16.5"/>
  <cols>
    <col min="1" max="1" width="4" style="155" customWidth="1"/>
    <col min="2" max="2" width="4.109375" style="155" customWidth="1"/>
    <col min="3" max="3" width="5.5546875" style="155" customWidth="1"/>
    <col min="4" max="4" width="10.77734375" style="155" customWidth="1"/>
    <col min="5" max="5" width="18.33203125" style="150" bestFit="1" customWidth="1"/>
    <col min="6" max="6" width="10.6640625" style="150" customWidth="1"/>
    <col min="7" max="7" width="87.109375" style="155" bestFit="1" customWidth="1"/>
    <col min="8" max="8" width="71.88671875" style="231" customWidth="1"/>
    <col min="9" max="9" width="9.33203125" style="155" bestFit="1" customWidth="1"/>
    <col min="10" max="10" width="97.88671875" style="155" bestFit="1" customWidth="1"/>
    <col min="11" max="11" width="10.88671875" style="155" customWidth="1"/>
    <col min="12" max="12" width="12.6640625" style="155" customWidth="1"/>
    <col min="13" max="13" width="40.5546875" style="155" customWidth="1"/>
    <col min="14" max="14" width="47.6640625" style="207" bestFit="1" customWidth="1"/>
    <col min="15" max="16384" width="8.88671875" style="155"/>
  </cols>
  <sheetData>
    <row r="1" spans="1:14">
      <c r="A1" s="761" t="s">
        <v>583</v>
      </c>
      <c r="B1" s="762"/>
      <c r="C1" s="763"/>
      <c r="D1" s="764">
        <v>42745</v>
      </c>
      <c r="E1" s="765"/>
      <c r="F1" s="277" t="s">
        <v>584</v>
      </c>
      <c r="G1" s="278">
        <v>43759</v>
      </c>
      <c r="H1" s="279"/>
      <c r="I1" s="258"/>
      <c r="J1" s="258"/>
      <c r="K1" s="258"/>
      <c r="L1" s="258"/>
      <c r="M1" s="258"/>
      <c r="N1" s="258"/>
    </row>
    <row r="2" spans="1:14" ht="26.25">
      <c r="A2" s="281"/>
      <c r="B2" s="766" t="s">
        <v>585</v>
      </c>
      <c r="C2" s="766"/>
      <c r="D2" s="766"/>
      <c r="E2" s="766"/>
      <c r="F2" s="766"/>
      <c r="G2" s="766"/>
      <c r="H2" s="767"/>
      <c r="I2" s="766"/>
      <c r="J2" s="766"/>
      <c r="K2" s="766"/>
      <c r="L2" s="766"/>
      <c r="M2" s="766"/>
      <c r="N2" s="766"/>
    </row>
    <row r="3" spans="1:14" ht="17.25" thickBot="1">
      <c r="A3" s="258"/>
      <c r="B3" s="258"/>
      <c r="C3" s="258"/>
      <c r="D3" s="258"/>
      <c r="E3" s="258"/>
      <c r="F3" s="258"/>
      <c r="G3" s="258"/>
      <c r="H3" s="258"/>
      <c r="I3" s="258"/>
      <c r="J3" s="258"/>
      <c r="K3" s="258"/>
      <c r="L3" s="258"/>
      <c r="M3" s="258"/>
      <c r="N3" s="258"/>
    </row>
    <row r="4" spans="1:14" s="150" customFormat="1" ht="16.5" customHeight="1">
      <c r="A4" s="277"/>
      <c r="B4" s="768" t="s">
        <v>586</v>
      </c>
      <c r="C4" s="770" t="s">
        <v>587</v>
      </c>
      <c r="D4" s="770" t="s">
        <v>588</v>
      </c>
      <c r="E4" s="770" t="s">
        <v>589</v>
      </c>
      <c r="F4" s="772" t="s">
        <v>590</v>
      </c>
      <c r="G4" s="774" t="s">
        <v>591</v>
      </c>
      <c r="H4" s="776" t="s">
        <v>592</v>
      </c>
      <c r="I4" s="777" t="s">
        <v>593</v>
      </c>
      <c r="J4" s="777" t="s">
        <v>594</v>
      </c>
      <c r="K4" s="777" t="s">
        <v>595</v>
      </c>
      <c r="L4" s="779" t="s">
        <v>596</v>
      </c>
      <c r="M4" s="781" t="s">
        <v>597</v>
      </c>
      <c r="N4" s="759" t="s">
        <v>598</v>
      </c>
    </row>
    <row r="5" spans="1:14" s="150" customFormat="1">
      <c r="A5" s="277"/>
      <c r="B5" s="769"/>
      <c r="C5" s="771"/>
      <c r="D5" s="771"/>
      <c r="E5" s="771"/>
      <c r="F5" s="773"/>
      <c r="G5" s="775"/>
      <c r="H5" s="775"/>
      <c r="I5" s="778"/>
      <c r="J5" s="778"/>
      <c r="K5" s="778"/>
      <c r="L5" s="780"/>
      <c r="M5" s="782"/>
      <c r="N5" s="760"/>
    </row>
    <row r="6" spans="1:14" s="150" customFormat="1" ht="36.75" customHeight="1">
      <c r="A6" s="277"/>
      <c r="B6" s="752">
        <v>1</v>
      </c>
      <c r="C6" s="758" t="s">
        <v>599</v>
      </c>
      <c r="D6" s="758" t="s">
        <v>656</v>
      </c>
      <c r="E6" s="752" t="s">
        <v>600</v>
      </c>
      <c r="F6" s="752" t="s">
        <v>601</v>
      </c>
      <c r="G6" s="752" t="s">
        <v>602</v>
      </c>
      <c r="H6" s="754" t="s">
        <v>603</v>
      </c>
      <c r="I6" s="752" t="s">
        <v>604</v>
      </c>
      <c r="J6" s="320" t="s">
        <v>605</v>
      </c>
      <c r="K6" s="756">
        <v>42745</v>
      </c>
      <c r="L6" s="757">
        <v>44723</v>
      </c>
      <c r="M6" s="752" t="s">
        <v>606</v>
      </c>
      <c r="N6" s="259"/>
    </row>
    <row r="7" spans="1:14" s="150" customFormat="1">
      <c r="A7" s="277"/>
      <c r="B7" s="752"/>
      <c r="C7" s="758"/>
      <c r="D7" s="758"/>
      <c r="E7" s="752"/>
      <c r="F7" s="752"/>
      <c r="G7" s="752"/>
      <c r="H7" s="755"/>
      <c r="I7" s="752"/>
      <c r="J7" s="320" t="s">
        <v>607</v>
      </c>
      <c r="K7" s="756"/>
      <c r="L7" s="757"/>
      <c r="M7" s="752"/>
      <c r="N7" s="259"/>
    </row>
    <row r="8" spans="1:14" s="150" customFormat="1">
      <c r="A8" s="277"/>
      <c r="B8" s="752"/>
      <c r="C8" s="758"/>
      <c r="D8" s="758"/>
      <c r="E8" s="752"/>
      <c r="F8" s="752"/>
      <c r="G8" s="752"/>
      <c r="H8" s="260" t="s">
        <v>563</v>
      </c>
      <c r="I8" s="752"/>
      <c r="J8" s="320" t="s">
        <v>608</v>
      </c>
      <c r="K8" s="756"/>
      <c r="L8" s="757"/>
      <c r="M8" s="752"/>
      <c r="N8" s="259"/>
    </row>
    <row r="9" spans="1:14" s="150" customFormat="1">
      <c r="A9" s="277"/>
      <c r="B9" s="320">
        <v>2</v>
      </c>
      <c r="C9" s="330" t="s">
        <v>568</v>
      </c>
      <c r="D9" s="330" t="s">
        <v>569</v>
      </c>
      <c r="E9" s="320" t="s">
        <v>609</v>
      </c>
      <c r="F9" s="285" t="s">
        <v>610</v>
      </c>
      <c r="G9" s="320" t="s">
        <v>611</v>
      </c>
      <c r="H9" s="320"/>
      <c r="I9" s="286" t="s">
        <v>604</v>
      </c>
      <c r="J9" s="286" t="s">
        <v>612</v>
      </c>
      <c r="K9" s="286"/>
      <c r="L9" s="287"/>
      <c r="M9" s="273"/>
      <c r="N9" s="288" t="s">
        <v>613</v>
      </c>
    </row>
    <row r="10" spans="1:14" s="150" customFormat="1">
      <c r="A10" s="277"/>
      <c r="B10" s="320">
        <v>3</v>
      </c>
      <c r="C10" s="330" t="s">
        <v>568</v>
      </c>
      <c r="D10" s="330" t="s">
        <v>569</v>
      </c>
      <c r="E10" s="320" t="s">
        <v>614</v>
      </c>
      <c r="F10" s="285" t="s">
        <v>615</v>
      </c>
      <c r="G10" s="320" t="s">
        <v>616</v>
      </c>
      <c r="H10" s="320"/>
      <c r="I10" s="286" t="s">
        <v>604</v>
      </c>
      <c r="J10" s="286" t="s">
        <v>617</v>
      </c>
      <c r="K10" s="286"/>
      <c r="L10" s="287">
        <v>41638</v>
      </c>
      <c r="M10" s="273" t="s">
        <v>618</v>
      </c>
      <c r="N10" s="288"/>
    </row>
    <row r="11" spans="1:14" s="150" customFormat="1">
      <c r="A11" s="277"/>
      <c r="B11" s="320">
        <v>4</v>
      </c>
      <c r="C11" s="331" t="s">
        <v>335</v>
      </c>
      <c r="D11" s="331" t="s">
        <v>1062</v>
      </c>
      <c r="E11" s="320" t="s">
        <v>619</v>
      </c>
      <c r="F11" s="320" t="s">
        <v>2232</v>
      </c>
      <c r="G11" s="320" t="s">
        <v>620</v>
      </c>
      <c r="H11" s="261" t="s">
        <v>621</v>
      </c>
      <c r="I11" s="320" t="s">
        <v>622</v>
      </c>
      <c r="J11" s="320"/>
      <c r="K11" s="320"/>
      <c r="L11" s="323">
        <v>45580</v>
      </c>
      <c r="M11" s="320" t="s">
        <v>623</v>
      </c>
      <c r="N11" s="259" t="s">
        <v>624</v>
      </c>
    </row>
    <row r="12" spans="1:14" ht="33">
      <c r="A12" s="277"/>
      <c r="B12" s="320">
        <v>5</v>
      </c>
      <c r="C12" s="331" t="s">
        <v>335</v>
      </c>
      <c r="D12" s="331" t="s">
        <v>1062</v>
      </c>
      <c r="E12" s="320" t="s">
        <v>625</v>
      </c>
      <c r="F12" s="320" t="s">
        <v>2233</v>
      </c>
      <c r="G12" s="320" t="s">
        <v>626</v>
      </c>
      <c r="H12" s="261" t="s">
        <v>627</v>
      </c>
      <c r="I12" s="320" t="s">
        <v>622</v>
      </c>
      <c r="J12" s="273" t="s">
        <v>628</v>
      </c>
      <c r="K12" s="320"/>
      <c r="L12" s="323">
        <v>45663</v>
      </c>
      <c r="M12" s="320" t="s">
        <v>629</v>
      </c>
      <c r="N12" s="259"/>
    </row>
    <row r="13" spans="1:14">
      <c r="A13" s="277"/>
      <c r="B13" s="320">
        <v>6</v>
      </c>
      <c r="C13" s="331" t="s">
        <v>335</v>
      </c>
      <c r="D13" s="331" t="s">
        <v>1062</v>
      </c>
      <c r="E13" s="320" t="s">
        <v>630</v>
      </c>
      <c r="F13" s="320" t="s">
        <v>2234</v>
      </c>
      <c r="G13" s="320" t="s">
        <v>631</v>
      </c>
      <c r="H13" s="273"/>
      <c r="I13" s="320" t="s">
        <v>622</v>
      </c>
      <c r="J13" s="320"/>
      <c r="K13" s="320"/>
      <c r="L13" s="323">
        <v>45663</v>
      </c>
      <c r="M13" s="320" t="s">
        <v>629</v>
      </c>
      <c r="N13" s="259"/>
    </row>
    <row r="14" spans="1:14">
      <c r="A14" s="258"/>
      <c r="B14" s="320">
        <v>7</v>
      </c>
      <c r="C14" s="330" t="s">
        <v>568</v>
      </c>
      <c r="D14" s="330" t="s">
        <v>569</v>
      </c>
      <c r="E14" s="320" t="s">
        <v>632</v>
      </c>
      <c r="F14" s="285" t="s">
        <v>2235</v>
      </c>
      <c r="G14" s="320" t="s">
        <v>633</v>
      </c>
      <c r="H14" s="320"/>
      <c r="I14" s="286" t="s">
        <v>604</v>
      </c>
      <c r="J14" s="286" t="s">
        <v>634</v>
      </c>
      <c r="K14" s="286"/>
      <c r="L14" s="287"/>
      <c r="M14" s="273"/>
      <c r="N14" s="288"/>
    </row>
    <row r="15" spans="1:14" s="150" customFormat="1">
      <c r="A15" s="277"/>
      <c r="B15" s="320">
        <v>8</v>
      </c>
      <c r="C15" s="330" t="s">
        <v>568</v>
      </c>
      <c r="D15" s="330" t="s">
        <v>569</v>
      </c>
      <c r="E15" s="320" t="s">
        <v>635</v>
      </c>
      <c r="F15" s="285" t="s">
        <v>636</v>
      </c>
      <c r="G15" s="320" t="s">
        <v>631</v>
      </c>
      <c r="H15" s="320"/>
      <c r="I15" s="286" t="s">
        <v>604</v>
      </c>
      <c r="J15" s="286" t="s">
        <v>612</v>
      </c>
      <c r="K15" s="286"/>
      <c r="L15" s="287"/>
      <c r="M15" s="273" t="s">
        <v>637</v>
      </c>
      <c r="N15" s="288"/>
    </row>
    <row r="16" spans="1:14" s="150" customFormat="1" ht="66">
      <c r="A16" s="277"/>
      <c r="B16" s="320">
        <v>9</v>
      </c>
      <c r="C16" s="331" t="s">
        <v>335</v>
      </c>
      <c r="D16" s="331" t="s">
        <v>1062</v>
      </c>
      <c r="E16" s="320" t="s">
        <v>638</v>
      </c>
      <c r="F16" s="320" t="s">
        <v>2236</v>
      </c>
      <c r="G16" s="320" t="s">
        <v>639</v>
      </c>
      <c r="H16" s="261" t="s">
        <v>640</v>
      </c>
      <c r="I16" s="320" t="s">
        <v>622</v>
      </c>
      <c r="J16" s="261" t="s">
        <v>641</v>
      </c>
      <c r="K16" s="320">
        <v>2017</v>
      </c>
      <c r="L16" s="287">
        <v>45957</v>
      </c>
      <c r="M16" s="320" t="s">
        <v>629</v>
      </c>
      <c r="N16" s="259"/>
    </row>
    <row r="17" spans="1:14" s="150" customFormat="1" ht="33">
      <c r="A17" s="277"/>
      <c r="B17" s="320">
        <v>10</v>
      </c>
      <c r="C17" s="330" t="s">
        <v>335</v>
      </c>
      <c r="D17" s="330" t="s">
        <v>569</v>
      </c>
      <c r="E17" s="320" t="s">
        <v>642</v>
      </c>
      <c r="F17" s="320" t="s">
        <v>2237</v>
      </c>
      <c r="G17" s="320" t="s">
        <v>643</v>
      </c>
      <c r="H17" s="261" t="s">
        <v>644</v>
      </c>
      <c r="I17" s="320" t="s">
        <v>604</v>
      </c>
      <c r="J17" s="261" t="s">
        <v>645</v>
      </c>
      <c r="K17" s="320">
        <v>2017</v>
      </c>
      <c r="L17" s="287">
        <v>45957</v>
      </c>
      <c r="M17" s="320" t="s">
        <v>629</v>
      </c>
      <c r="N17" s="259"/>
    </row>
    <row r="18" spans="1:14">
      <c r="A18" s="258"/>
      <c r="B18" s="320">
        <v>11</v>
      </c>
      <c r="C18" s="330" t="s">
        <v>339</v>
      </c>
      <c r="D18" s="330" t="s">
        <v>569</v>
      </c>
      <c r="E18" s="320" t="s">
        <v>646</v>
      </c>
      <c r="F18" s="320" t="s">
        <v>647</v>
      </c>
      <c r="G18" s="320" t="s">
        <v>648</v>
      </c>
      <c r="H18" s="320"/>
      <c r="I18" s="320" t="s">
        <v>604</v>
      </c>
      <c r="J18" s="320" t="s">
        <v>649</v>
      </c>
      <c r="K18" s="320"/>
      <c r="L18" s="287">
        <v>42304</v>
      </c>
      <c r="M18" s="320" t="s">
        <v>629</v>
      </c>
      <c r="N18" s="259"/>
    </row>
    <row r="19" spans="1:14" s="150" customFormat="1">
      <c r="A19" s="277"/>
      <c r="B19" s="320">
        <v>12</v>
      </c>
      <c r="C19" s="330" t="s">
        <v>339</v>
      </c>
      <c r="D19" s="330" t="s">
        <v>569</v>
      </c>
      <c r="E19" s="320" t="s">
        <v>650</v>
      </c>
      <c r="F19" s="320" t="s">
        <v>651</v>
      </c>
      <c r="G19" s="320" t="s">
        <v>652</v>
      </c>
      <c r="H19" s="320"/>
      <c r="I19" s="320" t="s">
        <v>604</v>
      </c>
      <c r="J19" s="320" t="s">
        <v>649</v>
      </c>
      <c r="K19" s="320"/>
      <c r="L19" s="323">
        <v>42304</v>
      </c>
      <c r="M19" s="320" t="s">
        <v>629</v>
      </c>
      <c r="N19" s="259"/>
    </row>
    <row r="20" spans="1:14" s="150" customFormat="1">
      <c r="A20" s="277"/>
      <c r="B20" s="320">
        <v>13</v>
      </c>
      <c r="C20" s="330" t="s">
        <v>568</v>
      </c>
      <c r="D20" s="330" t="s">
        <v>569</v>
      </c>
      <c r="E20" s="320" t="s">
        <v>653</v>
      </c>
      <c r="F20" s="285" t="s">
        <v>654</v>
      </c>
      <c r="G20" s="320" t="s">
        <v>655</v>
      </c>
      <c r="H20" s="320"/>
      <c r="I20" s="286" t="s">
        <v>604</v>
      </c>
      <c r="J20" s="286" t="s">
        <v>634</v>
      </c>
      <c r="K20" s="286"/>
      <c r="L20" s="287"/>
      <c r="M20" s="273" t="s">
        <v>637</v>
      </c>
      <c r="N20" s="288"/>
    </row>
    <row r="21" spans="1:14" s="222" customFormat="1">
      <c r="A21" s="284"/>
      <c r="B21" s="262">
        <v>14</v>
      </c>
      <c r="C21" s="330" t="s">
        <v>335</v>
      </c>
      <c r="D21" s="330" t="s">
        <v>558</v>
      </c>
      <c r="E21" s="262" t="s">
        <v>657</v>
      </c>
      <c r="F21" s="262" t="s">
        <v>2238</v>
      </c>
      <c r="G21" s="262" t="s">
        <v>658</v>
      </c>
      <c r="H21" s="262"/>
      <c r="I21" s="320" t="s">
        <v>604</v>
      </c>
      <c r="J21" s="320" t="s">
        <v>659</v>
      </c>
      <c r="K21" s="322"/>
      <c r="L21" s="263">
        <v>45970</v>
      </c>
      <c r="M21" s="262" t="s">
        <v>629</v>
      </c>
      <c r="N21" s="264"/>
    </row>
    <row r="22" spans="1:14" s="222" customFormat="1">
      <c r="A22" s="284"/>
      <c r="B22" s="262">
        <v>15</v>
      </c>
      <c r="C22" s="330" t="s">
        <v>335</v>
      </c>
      <c r="D22" s="330" t="s">
        <v>558</v>
      </c>
      <c r="E22" s="262" t="s">
        <v>660</v>
      </c>
      <c r="F22" s="262" t="s">
        <v>1419</v>
      </c>
      <c r="G22" s="262" t="s">
        <v>661</v>
      </c>
      <c r="H22" s="262"/>
      <c r="I22" s="320" t="s">
        <v>604</v>
      </c>
      <c r="J22" s="320" t="s">
        <v>659</v>
      </c>
      <c r="K22" s="322"/>
      <c r="L22" s="263">
        <v>45970</v>
      </c>
      <c r="M22" s="262" t="s">
        <v>629</v>
      </c>
      <c r="N22" s="264"/>
    </row>
    <row r="23" spans="1:14" s="150" customFormat="1">
      <c r="A23" s="277"/>
      <c r="B23" s="320">
        <v>16</v>
      </c>
      <c r="C23" s="330" t="s">
        <v>339</v>
      </c>
      <c r="D23" s="330" t="s">
        <v>569</v>
      </c>
      <c r="E23" s="320" t="s">
        <v>662</v>
      </c>
      <c r="F23" s="320" t="s">
        <v>2239</v>
      </c>
      <c r="G23" s="320" t="s">
        <v>655</v>
      </c>
      <c r="H23" s="320"/>
      <c r="I23" s="320" t="s">
        <v>604</v>
      </c>
      <c r="J23" s="320" t="s">
        <v>649</v>
      </c>
      <c r="K23" s="320"/>
      <c r="L23" s="287">
        <v>42317</v>
      </c>
      <c r="M23" s="320" t="s">
        <v>629</v>
      </c>
      <c r="N23" s="259"/>
    </row>
    <row r="24" spans="1:14" s="150" customFormat="1">
      <c r="A24" s="277"/>
      <c r="B24" s="320">
        <v>17</v>
      </c>
      <c r="C24" s="330" t="s">
        <v>335</v>
      </c>
      <c r="D24" s="330" t="s">
        <v>569</v>
      </c>
      <c r="E24" s="320">
        <v>94142921</v>
      </c>
      <c r="F24" s="285" t="s">
        <v>663</v>
      </c>
      <c r="G24" s="320" t="s">
        <v>664</v>
      </c>
      <c r="H24" s="320"/>
      <c r="I24" s="286" t="s">
        <v>604</v>
      </c>
      <c r="J24" s="286" t="s">
        <v>665</v>
      </c>
      <c r="K24" s="286"/>
      <c r="L24" s="287"/>
      <c r="M24" s="273" t="s">
        <v>637</v>
      </c>
      <c r="N24" s="288"/>
    </row>
    <row r="25" spans="1:14" s="150" customFormat="1">
      <c r="A25" s="277"/>
      <c r="B25" s="320">
        <v>18</v>
      </c>
      <c r="C25" s="331" t="s">
        <v>335</v>
      </c>
      <c r="D25" s="331" t="s">
        <v>1062</v>
      </c>
      <c r="E25" s="320" t="s">
        <v>666</v>
      </c>
      <c r="F25" s="797">
        <v>4160977</v>
      </c>
      <c r="G25" s="320" t="s">
        <v>655</v>
      </c>
      <c r="H25" s="273"/>
      <c r="I25" s="320" t="s">
        <v>622</v>
      </c>
      <c r="J25" s="320" t="s">
        <v>667</v>
      </c>
      <c r="K25" s="320"/>
      <c r="L25" s="323">
        <v>46000</v>
      </c>
      <c r="M25" s="320" t="s">
        <v>629</v>
      </c>
      <c r="N25" s="259"/>
    </row>
    <row r="26" spans="1:14" s="150" customFormat="1" ht="82.5">
      <c r="A26" s="277"/>
      <c r="B26" s="320">
        <v>19</v>
      </c>
      <c r="C26" s="331" t="s">
        <v>335</v>
      </c>
      <c r="D26" s="331" t="s">
        <v>1062</v>
      </c>
      <c r="E26" s="320" t="s">
        <v>668</v>
      </c>
      <c r="F26" s="320" t="s">
        <v>2240</v>
      </c>
      <c r="G26" s="320" t="s">
        <v>669</v>
      </c>
      <c r="H26" s="273" t="s">
        <v>566</v>
      </c>
      <c r="I26" s="320" t="s">
        <v>622</v>
      </c>
      <c r="J26" s="273" t="s">
        <v>670</v>
      </c>
      <c r="K26" s="320">
        <v>2017</v>
      </c>
      <c r="L26" s="323">
        <v>46012</v>
      </c>
      <c r="M26" s="320" t="s">
        <v>671</v>
      </c>
      <c r="N26" s="259"/>
    </row>
    <row r="27" spans="1:14" s="150" customFormat="1">
      <c r="A27" s="277"/>
      <c r="B27" s="320">
        <v>20</v>
      </c>
      <c r="C27" s="331" t="s">
        <v>335</v>
      </c>
      <c r="D27" s="331" t="s">
        <v>1062</v>
      </c>
      <c r="E27" s="320" t="s">
        <v>672</v>
      </c>
      <c r="F27" s="320" t="s">
        <v>2241</v>
      </c>
      <c r="G27" s="320" t="s">
        <v>673</v>
      </c>
      <c r="H27" s="273"/>
      <c r="I27" s="320" t="s">
        <v>622</v>
      </c>
      <c r="J27" s="320" t="s">
        <v>674</v>
      </c>
      <c r="K27" s="320"/>
      <c r="L27" s="323">
        <v>46180</v>
      </c>
      <c r="M27" s="320" t="s">
        <v>629</v>
      </c>
      <c r="N27" s="259"/>
    </row>
    <row r="28" spans="1:14" s="150" customFormat="1" ht="49.5">
      <c r="A28" s="277"/>
      <c r="B28" s="320">
        <v>21</v>
      </c>
      <c r="C28" s="331" t="s">
        <v>335</v>
      </c>
      <c r="D28" s="331" t="s">
        <v>1062</v>
      </c>
      <c r="E28" s="320" t="s">
        <v>675</v>
      </c>
      <c r="F28" s="320" t="s">
        <v>2242</v>
      </c>
      <c r="G28" s="320" t="s">
        <v>676</v>
      </c>
      <c r="H28" s="261" t="s">
        <v>677</v>
      </c>
      <c r="I28" s="320" t="s">
        <v>622</v>
      </c>
      <c r="J28" s="261" t="s">
        <v>678</v>
      </c>
      <c r="K28" s="320">
        <v>2017</v>
      </c>
      <c r="L28" s="323">
        <v>46180</v>
      </c>
      <c r="M28" s="320" t="s">
        <v>629</v>
      </c>
      <c r="N28" s="259"/>
    </row>
    <row r="29" spans="1:14" s="150" customFormat="1">
      <c r="A29" s="277"/>
      <c r="B29" s="320">
        <v>22</v>
      </c>
      <c r="C29" s="330" t="s">
        <v>339</v>
      </c>
      <c r="D29" s="330" t="s">
        <v>569</v>
      </c>
      <c r="E29" s="320" t="s">
        <v>679</v>
      </c>
      <c r="F29" s="320" t="s">
        <v>2243</v>
      </c>
      <c r="G29" s="320" t="s">
        <v>680</v>
      </c>
      <c r="H29" s="320"/>
      <c r="I29" s="320" t="s">
        <v>604</v>
      </c>
      <c r="J29" s="320" t="s">
        <v>649</v>
      </c>
      <c r="K29" s="320"/>
      <c r="L29" s="323">
        <v>42528</v>
      </c>
      <c r="M29" s="320" t="s">
        <v>629</v>
      </c>
      <c r="N29" s="259"/>
    </row>
    <row r="30" spans="1:14" s="150" customFormat="1">
      <c r="A30" s="277"/>
      <c r="B30" s="320">
        <v>23</v>
      </c>
      <c r="C30" s="330" t="s">
        <v>568</v>
      </c>
      <c r="D30" s="330" t="s">
        <v>569</v>
      </c>
      <c r="E30" s="320" t="s">
        <v>681</v>
      </c>
      <c r="F30" s="285" t="s">
        <v>682</v>
      </c>
      <c r="G30" s="320" t="s">
        <v>676</v>
      </c>
      <c r="H30" s="320"/>
      <c r="I30" s="286" t="s">
        <v>604</v>
      </c>
      <c r="J30" s="286" t="s">
        <v>634</v>
      </c>
      <c r="K30" s="286"/>
      <c r="L30" s="287"/>
      <c r="M30" s="273" t="s">
        <v>637</v>
      </c>
      <c r="N30" s="288"/>
    </row>
    <row r="31" spans="1:14" s="150" customFormat="1">
      <c r="A31" s="277"/>
      <c r="B31" s="320">
        <v>24</v>
      </c>
      <c r="C31" s="330" t="s">
        <v>568</v>
      </c>
      <c r="D31" s="330" t="s">
        <v>569</v>
      </c>
      <c r="E31" s="320" t="s">
        <v>683</v>
      </c>
      <c r="F31" s="285" t="s">
        <v>684</v>
      </c>
      <c r="G31" s="320" t="s">
        <v>673</v>
      </c>
      <c r="H31" s="320"/>
      <c r="I31" s="286" t="s">
        <v>604</v>
      </c>
      <c r="J31" s="286" t="s">
        <v>634</v>
      </c>
      <c r="K31" s="286"/>
      <c r="L31" s="287"/>
      <c r="M31" s="273" t="s">
        <v>637</v>
      </c>
      <c r="N31" s="288"/>
    </row>
    <row r="32" spans="1:14" s="150" customFormat="1">
      <c r="A32" s="277"/>
      <c r="B32" s="320">
        <v>25</v>
      </c>
      <c r="C32" s="330" t="s">
        <v>339</v>
      </c>
      <c r="D32" s="330" t="s">
        <v>569</v>
      </c>
      <c r="E32" s="320" t="s">
        <v>685</v>
      </c>
      <c r="F32" s="320" t="s">
        <v>686</v>
      </c>
      <c r="G32" s="320" t="s">
        <v>687</v>
      </c>
      <c r="H32" s="320"/>
      <c r="I32" s="320" t="s">
        <v>604</v>
      </c>
      <c r="J32" s="320" t="s">
        <v>649</v>
      </c>
      <c r="K32" s="320"/>
      <c r="L32" s="323">
        <v>42529</v>
      </c>
      <c r="M32" s="320" t="s">
        <v>688</v>
      </c>
      <c r="N32" s="259"/>
    </row>
    <row r="33" spans="1:14" s="150" customFormat="1">
      <c r="A33" s="277"/>
      <c r="B33" s="320">
        <v>26</v>
      </c>
      <c r="C33" s="331" t="s">
        <v>335</v>
      </c>
      <c r="D33" s="331" t="s">
        <v>1062</v>
      </c>
      <c r="E33" s="320" t="s">
        <v>689</v>
      </c>
      <c r="F33" s="798" t="s">
        <v>2244</v>
      </c>
      <c r="G33" s="320" t="s">
        <v>676</v>
      </c>
      <c r="H33" s="273"/>
      <c r="I33" s="320" t="s">
        <v>622</v>
      </c>
      <c r="J33" s="320"/>
      <c r="K33" s="320"/>
      <c r="L33" s="323">
        <v>46211</v>
      </c>
      <c r="M33" s="320" t="s">
        <v>629</v>
      </c>
      <c r="N33" s="259"/>
    </row>
    <row r="34" spans="1:14" s="150" customFormat="1">
      <c r="A34" s="277"/>
      <c r="B34" s="320">
        <v>27</v>
      </c>
      <c r="C34" s="330" t="s">
        <v>335</v>
      </c>
      <c r="D34" s="330" t="s">
        <v>558</v>
      </c>
      <c r="E34" s="320">
        <v>6013315.4000000004</v>
      </c>
      <c r="F34" s="285"/>
      <c r="G34" s="320" t="s">
        <v>690</v>
      </c>
      <c r="H34" s="320"/>
      <c r="I34" s="286" t="s">
        <v>604</v>
      </c>
      <c r="J34" s="286" t="s">
        <v>665</v>
      </c>
      <c r="K34" s="286"/>
      <c r="L34" s="287"/>
      <c r="M34" s="273" t="s">
        <v>637</v>
      </c>
      <c r="N34" s="288"/>
    </row>
    <row r="35" spans="1:14" s="150" customFormat="1">
      <c r="A35" s="277"/>
      <c r="B35" s="320">
        <v>28</v>
      </c>
      <c r="C35" s="330" t="s">
        <v>335</v>
      </c>
      <c r="D35" s="330" t="s">
        <v>558</v>
      </c>
      <c r="E35" s="320" t="s">
        <v>691</v>
      </c>
      <c r="F35" s="285"/>
      <c r="G35" s="320" t="s">
        <v>692</v>
      </c>
      <c r="H35" s="320"/>
      <c r="I35" s="286" t="s">
        <v>604</v>
      </c>
      <c r="J35" s="286" t="s">
        <v>665</v>
      </c>
      <c r="K35" s="286"/>
      <c r="L35" s="287"/>
      <c r="M35" s="273" t="s">
        <v>637</v>
      </c>
      <c r="N35" s="288"/>
    </row>
    <row r="36" spans="1:14" s="150" customFormat="1">
      <c r="A36" s="277"/>
      <c r="B36" s="320">
        <v>29</v>
      </c>
      <c r="C36" s="330" t="s">
        <v>335</v>
      </c>
      <c r="D36" s="330" t="s">
        <v>558</v>
      </c>
      <c r="E36" s="320" t="s">
        <v>693</v>
      </c>
      <c r="F36" s="285"/>
      <c r="G36" s="320" t="s">
        <v>694</v>
      </c>
      <c r="H36" s="320"/>
      <c r="I36" s="286" t="s">
        <v>604</v>
      </c>
      <c r="J36" s="286" t="s">
        <v>665</v>
      </c>
      <c r="K36" s="286"/>
      <c r="L36" s="287"/>
      <c r="M36" s="273" t="s">
        <v>695</v>
      </c>
      <c r="N36" s="288"/>
    </row>
    <row r="37" spans="1:14" s="150" customFormat="1" ht="66">
      <c r="A37" s="277"/>
      <c r="B37" s="320">
        <v>30</v>
      </c>
      <c r="C37" s="331" t="s">
        <v>335</v>
      </c>
      <c r="D37" s="331" t="s">
        <v>1062</v>
      </c>
      <c r="E37" s="320" t="s">
        <v>696</v>
      </c>
      <c r="F37" s="320" t="s">
        <v>697</v>
      </c>
      <c r="G37" s="320" t="s">
        <v>698</v>
      </c>
      <c r="H37" s="261" t="s">
        <v>699</v>
      </c>
      <c r="I37" s="320" t="s">
        <v>622</v>
      </c>
      <c r="J37" s="320"/>
      <c r="K37" s="320"/>
      <c r="L37" s="323">
        <v>46390</v>
      </c>
      <c r="M37" s="320" t="s">
        <v>700</v>
      </c>
      <c r="N37" s="259"/>
    </row>
    <row r="38" spans="1:14" ht="49.5">
      <c r="A38" s="277"/>
      <c r="B38" s="320">
        <v>31</v>
      </c>
      <c r="C38" s="330" t="s">
        <v>335</v>
      </c>
      <c r="D38" s="330" t="s">
        <v>1143</v>
      </c>
      <c r="E38" s="320" t="s">
        <v>701</v>
      </c>
      <c r="F38" s="320" t="s">
        <v>702</v>
      </c>
      <c r="G38" s="320" t="s">
        <v>703</v>
      </c>
      <c r="H38" s="261" t="s">
        <v>704</v>
      </c>
      <c r="I38" s="320" t="s">
        <v>604</v>
      </c>
      <c r="J38" s="320" t="s">
        <v>705</v>
      </c>
      <c r="K38" s="320">
        <v>2017</v>
      </c>
      <c r="L38" s="323">
        <v>46392</v>
      </c>
      <c r="M38" s="320" t="s">
        <v>706</v>
      </c>
      <c r="N38" s="259"/>
    </row>
    <row r="39" spans="1:14" ht="66">
      <c r="A39" s="277"/>
      <c r="B39" s="320">
        <v>32</v>
      </c>
      <c r="C39" s="330" t="s">
        <v>335</v>
      </c>
      <c r="D39" s="330" t="s">
        <v>1143</v>
      </c>
      <c r="E39" s="320" t="s">
        <v>707</v>
      </c>
      <c r="F39" s="320" t="s">
        <v>708</v>
      </c>
      <c r="G39" s="320" t="s">
        <v>709</v>
      </c>
      <c r="H39" s="273" t="s">
        <v>575</v>
      </c>
      <c r="I39" s="320" t="s">
        <v>604</v>
      </c>
      <c r="J39" s="261" t="s">
        <v>710</v>
      </c>
      <c r="K39" s="320"/>
      <c r="L39" s="323"/>
      <c r="M39" s="320"/>
      <c r="N39" s="259"/>
    </row>
    <row r="40" spans="1:14">
      <c r="A40" s="258"/>
      <c r="B40" s="320">
        <v>33</v>
      </c>
      <c r="C40" s="330" t="s">
        <v>335</v>
      </c>
      <c r="D40" s="330" t="s">
        <v>558</v>
      </c>
      <c r="E40" s="320" t="s">
        <v>711</v>
      </c>
      <c r="F40" s="285"/>
      <c r="G40" s="320" t="s">
        <v>712</v>
      </c>
      <c r="H40" s="320"/>
      <c r="I40" s="286" t="s">
        <v>604</v>
      </c>
      <c r="J40" s="286" t="s">
        <v>665</v>
      </c>
      <c r="K40" s="286"/>
      <c r="L40" s="287"/>
      <c r="M40" s="273" t="s">
        <v>713</v>
      </c>
      <c r="N40" s="288"/>
    </row>
    <row r="41" spans="1:14" s="150" customFormat="1">
      <c r="A41" s="277"/>
      <c r="B41" s="320">
        <v>34</v>
      </c>
      <c r="C41" s="330" t="s">
        <v>335</v>
      </c>
      <c r="D41" s="330" t="s">
        <v>1143</v>
      </c>
      <c r="E41" s="320" t="s">
        <v>714</v>
      </c>
      <c r="F41" s="320" t="s">
        <v>715</v>
      </c>
      <c r="G41" s="320" t="s">
        <v>716</v>
      </c>
      <c r="H41" s="273"/>
      <c r="I41" s="320" t="s">
        <v>604</v>
      </c>
      <c r="J41" s="320" t="s">
        <v>717</v>
      </c>
      <c r="K41" s="320"/>
      <c r="L41" s="323">
        <v>46465</v>
      </c>
      <c r="M41" s="320" t="s">
        <v>718</v>
      </c>
      <c r="N41" s="259"/>
    </row>
    <row r="42" spans="1:14" s="150" customFormat="1" ht="49.5">
      <c r="A42" s="277"/>
      <c r="B42" s="320">
        <v>35</v>
      </c>
      <c r="C42" s="330" t="s">
        <v>335</v>
      </c>
      <c r="D42" s="330" t="s">
        <v>1143</v>
      </c>
      <c r="E42" s="320" t="s">
        <v>719</v>
      </c>
      <c r="F42" s="320" t="s">
        <v>720</v>
      </c>
      <c r="G42" s="320" t="s">
        <v>721</v>
      </c>
      <c r="H42" s="261" t="s">
        <v>722</v>
      </c>
      <c r="I42" s="320" t="s">
        <v>604</v>
      </c>
      <c r="J42" s="320" t="s">
        <v>723</v>
      </c>
      <c r="K42" s="320">
        <v>2017</v>
      </c>
      <c r="L42" s="323">
        <v>46496</v>
      </c>
      <c r="M42" s="320" t="s">
        <v>724</v>
      </c>
      <c r="N42" s="259"/>
    </row>
    <row r="43" spans="1:14" s="150" customFormat="1">
      <c r="A43" s="277"/>
      <c r="B43" s="320">
        <v>36</v>
      </c>
      <c r="C43" s="331" t="s">
        <v>335</v>
      </c>
      <c r="D43" s="331" t="s">
        <v>1062</v>
      </c>
      <c r="E43" s="320" t="s">
        <v>725</v>
      </c>
      <c r="F43" s="320" t="s">
        <v>726</v>
      </c>
      <c r="G43" s="320" t="s">
        <v>727</v>
      </c>
      <c r="H43" s="273"/>
      <c r="I43" s="320" t="s">
        <v>622</v>
      </c>
      <c r="J43" s="320" t="s">
        <v>667</v>
      </c>
      <c r="K43" s="320"/>
      <c r="L43" s="323">
        <v>46535</v>
      </c>
      <c r="M43" s="320" t="s">
        <v>728</v>
      </c>
      <c r="N43" s="259"/>
    </row>
    <row r="44" spans="1:14" s="150" customFormat="1">
      <c r="A44" s="277"/>
      <c r="B44" s="320">
        <v>37</v>
      </c>
      <c r="C44" s="331" t="s">
        <v>335</v>
      </c>
      <c r="D44" s="331" t="s">
        <v>1062</v>
      </c>
      <c r="E44" s="320" t="s">
        <v>729</v>
      </c>
      <c r="F44" s="320" t="s">
        <v>730</v>
      </c>
      <c r="G44" s="320" t="s">
        <v>731</v>
      </c>
      <c r="H44" s="273"/>
      <c r="I44" s="320" t="s">
        <v>622</v>
      </c>
      <c r="J44" s="320" t="s">
        <v>667</v>
      </c>
      <c r="K44" s="320"/>
      <c r="L44" s="323">
        <v>46535</v>
      </c>
      <c r="M44" s="320" t="s">
        <v>732</v>
      </c>
      <c r="N44" s="259"/>
    </row>
    <row r="45" spans="1:14" s="150" customFormat="1" ht="40.5">
      <c r="A45" s="277"/>
      <c r="B45" s="320">
        <v>38</v>
      </c>
      <c r="C45" s="331" t="s">
        <v>335</v>
      </c>
      <c r="D45" s="331" t="s">
        <v>1062</v>
      </c>
      <c r="E45" s="320" t="s">
        <v>733</v>
      </c>
      <c r="F45" s="320" t="s">
        <v>734</v>
      </c>
      <c r="G45" s="320" t="s">
        <v>735</v>
      </c>
      <c r="H45" s="321" t="s">
        <v>574</v>
      </c>
      <c r="I45" s="320" t="s">
        <v>622</v>
      </c>
      <c r="J45" s="320"/>
      <c r="K45" s="320"/>
      <c r="L45" s="323">
        <v>46595</v>
      </c>
      <c r="M45" s="320" t="s">
        <v>559</v>
      </c>
      <c r="N45" s="259"/>
    </row>
    <row r="46" spans="1:14" s="150" customFormat="1" ht="49.5">
      <c r="A46" s="277"/>
      <c r="B46" s="320">
        <v>39</v>
      </c>
      <c r="C46" s="331" t="s">
        <v>335</v>
      </c>
      <c r="D46" s="331" t="s">
        <v>1062</v>
      </c>
      <c r="E46" s="320" t="s">
        <v>736</v>
      </c>
      <c r="F46" s="320" t="s">
        <v>737</v>
      </c>
      <c r="G46" s="320" t="s">
        <v>738</v>
      </c>
      <c r="H46" s="261" t="s">
        <v>739</v>
      </c>
      <c r="I46" s="320" t="s">
        <v>622</v>
      </c>
      <c r="J46" s="320"/>
      <c r="K46" s="320"/>
      <c r="L46" s="323">
        <v>46595</v>
      </c>
      <c r="M46" s="320" t="s">
        <v>559</v>
      </c>
      <c r="N46" s="259"/>
    </row>
    <row r="47" spans="1:14" s="150" customFormat="1">
      <c r="A47" s="277"/>
      <c r="B47" s="320">
        <v>40</v>
      </c>
      <c r="C47" s="330" t="s">
        <v>335</v>
      </c>
      <c r="D47" s="330" t="s">
        <v>1175</v>
      </c>
      <c r="E47" s="320" t="s">
        <v>741</v>
      </c>
      <c r="F47" s="320"/>
      <c r="G47" s="320" t="s">
        <v>742</v>
      </c>
      <c r="H47" s="320"/>
      <c r="I47" s="320" t="s">
        <v>604</v>
      </c>
      <c r="J47" s="320" t="s">
        <v>743</v>
      </c>
      <c r="K47" s="320"/>
      <c r="L47" s="323"/>
      <c r="M47" s="320" t="s">
        <v>744</v>
      </c>
      <c r="N47" s="259"/>
    </row>
    <row r="48" spans="1:14" ht="82.5">
      <c r="A48" s="277"/>
      <c r="B48" s="320">
        <v>41</v>
      </c>
      <c r="C48" s="331" t="s">
        <v>335</v>
      </c>
      <c r="D48" s="331" t="s">
        <v>1062</v>
      </c>
      <c r="E48" s="320" t="s">
        <v>745</v>
      </c>
      <c r="F48" s="320" t="s">
        <v>746</v>
      </c>
      <c r="G48" s="320" t="s">
        <v>747</v>
      </c>
      <c r="H48" s="261" t="s">
        <v>748</v>
      </c>
      <c r="I48" s="320" t="s">
        <v>622</v>
      </c>
      <c r="J48" s="320" t="s">
        <v>749</v>
      </c>
      <c r="K48" s="322">
        <v>42989</v>
      </c>
      <c r="L48" s="323">
        <v>46678</v>
      </c>
      <c r="M48" s="320" t="s">
        <v>560</v>
      </c>
      <c r="N48" s="259" t="s">
        <v>750</v>
      </c>
    </row>
    <row r="49" spans="1:14">
      <c r="A49" s="258"/>
      <c r="B49" s="320">
        <v>42</v>
      </c>
      <c r="C49" s="330" t="s">
        <v>335</v>
      </c>
      <c r="D49" s="330" t="s">
        <v>558</v>
      </c>
      <c r="E49" s="320" t="s">
        <v>751</v>
      </c>
      <c r="F49" s="285"/>
      <c r="G49" s="320" t="s">
        <v>752</v>
      </c>
      <c r="H49" s="320"/>
      <c r="I49" s="286" t="s">
        <v>604</v>
      </c>
      <c r="J49" s="286" t="s">
        <v>665</v>
      </c>
      <c r="K49" s="286"/>
      <c r="L49" s="287"/>
      <c r="M49" s="320" t="s">
        <v>560</v>
      </c>
      <c r="N49" s="288"/>
    </row>
    <row r="50" spans="1:14">
      <c r="A50" s="277"/>
      <c r="B50" s="320">
        <v>43</v>
      </c>
      <c r="C50" s="330" t="s">
        <v>1186</v>
      </c>
      <c r="D50" s="330" t="s">
        <v>569</v>
      </c>
      <c r="E50" s="265" t="s">
        <v>753</v>
      </c>
      <c r="F50" s="320" t="s">
        <v>754</v>
      </c>
      <c r="G50" s="320" t="s">
        <v>755</v>
      </c>
      <c r="H50" s="273" t="s">
        <v>567</v>
      </c>
      <c r="I50" s="320" t="s">
        <v>604</v>
      </c>
      <c r="J50" s="320" t="s">
        <v>756</v>
      </c>
      <c r="K50" s="320">
        <v>2017</v>
      </c>
      <c r="L50" s="323">
        <v>45072</v>
      </c>
      <c r="M50" s="320" t="s">
        <v>757</v>
      </c>
      <c r="N50" s="259"/>
    </row>
    <row r="51" spans="1:14" ht="66">
      <c r="A51" s="277"/>
      <c r="B51" s="320">
        <v>44</v>
      </c>
      <c r="C51" s="331" t="s">
        <v>335</v>
      </c>
      <c r="D51" s="331" t="s">
        <v>1062</v>
      </c>
      <c r="E51" s="320" t="s">
        <v>758</v>
      </c>
      <c r="F51" s="320" t="s">
        <v>759</v>
      </c>
      <c r="G51" s="320" t="s">
        <v>760</v>
      </c>
      <c r="H51" s="261" t="s">
        <v>761</v>
      </c>
      <c r="I51" s="320" t="s">
        <v>622</v>
      </c>
      <c r="J51" s="261" t="s">
        <v>762</v>
      </c>
      <c r="K51" s="320">
        <v>2017</v>
      </c>
      <c r="L51" s="287">
        <v>46774</v>
      </c>
      <c r="M51" s="320" t="s">
        <v>763</v>
      </c>
      <c r="N51" s="259"/>
    </row>
    <row r="52" spans="1:14">
      <c r="A52" s="258"/>
      <c r="B52" s="320">
        <v>45</v>
      </c>
      <c r="C52" s="330" t="s">
        <v>335</v>
      </c>
      <c r="D52" s="330" t="s">
        <v>1175</v>
      </c>
      <c r="E52" s="320" t="s">
        <v>764</v>
      </c>
      <c r="F52" s="320"/>
      <c r="G52" s="320" t="s">
        <v>765</v>
      </c>
      <c r="H52" s="320"/>
      <c r="I52" s="320" t="s">
        <v>604</v>
      </c>
      <c r="J52" s="320" t="s">
        <v>743</v>
      </c>
      <c r="K52" s="320"/>
      <c r="L52" s="287"/>
      <c r="M52" s="320" t="s">
        <v>766</v>
      </c>
      <c r="N52" s="259"/>
    </row>
    <row r="53" spans="1:14" s="150" customFormat="1" ht="33">
      <c r="A53" s="277"/>
      <c r="B53" s="320">
        <v>46</v>
      </c>
      <c r="C53" s="330" t="s">
        <v>335</v>
      </c>
      <c r="D53" s="330" t="s">
        <v>569</v>
      </c>
      <c r="E53" s="320" t="s">
        <v>767</v>
      </c>
      <c r="F53" s="320" t="s">
        <v>768</v>
      </c>
      <c r="G53" s="320" t="s">
        <v>769</v>
      </c>
      <c r="H53" s="261" t="s">
        <v>770</v>
      </c>
      <c r="I53" s="320" t="s">
        <v>604</v>
      </c>
      <c r="J53" s="261" t="s">
        <v>771</v>
      </c>
      <c r="K53" s="320">
        <v>2017</v>
      </c>
      <c r="L53" s="287">
        <v>47098</v>
      </c>
      <c r="M53" s="320" t="s">
        <v>772</v>
      </c>
      <c r="N53" s="259"/>
    </row>
    <row r="54" spans="1:14" s="150" customFormat="1">
      <c r="A54" s="277"/>
      <c r="B54" s="320">
        <v>47</v>
      </c>
      <c r="C54" s="331" t="s">
        <v>335</v>
      </c>
      <c r="D54" s="331" t="s">
        <v>1062</v>
      </c>
      <c r="E54" s="320" t="s">
        <v>773</v>
      </c>
      <c r="F54" s="320">
        <v>4956672</v>
      </c>
      <c r="G54" s="320" t="s">
        <v>747</v>
      </c>
      <c r="H54" s="273"/>
      <c r="I54" s="320" t="s">
        <v>622</v>
      </c>
      <c r="J54" s="320"/>
      <c r="K54" s="320"/>
      <c r="L54" s="323">
        <v>47200</v>
      </c>
      <c r="M54" s="320" t="s">
        <v>629</v>
      </c>
      <c r="N54" s="259"/>
    </row>
    <row r="55" spans="1:14" s="150" customFormat="1" ht="33">
      <c r="A55" s="277"/>
      <c r="B55" s="320">
        <v>48</v>
      </c>
      <c r="C55" s="330" t="s">
        <v>335</v>
      </c>
      <c r="D55" s="330" t="s">
        <v>558</v>
      </c>
      <c r="E55" s="320" t="s">
        <v>774</v>
      </c>
      <c r="F55" s="285"/>
      <c r="G55" s="320" t="s">
        <v>775</v>
      </c>
      <c r="H55" s="320"/>
      <c r="I55" s="286" t="s">
        <v>604</v>
      </c>
      <c r="J55" s="286" t="s">
        <v>665</v>
      </c>
      <c r="K55" s="286"/>
      <c r="L55" s="287"/>
      <c r="M55" s="273" t="s">
        <v>776</v>
      </c>
      <c r="N55" s="288"/>
    </row>
    <row r="56" spans="1:14" s="150" customFormat="1">
      <c r="A56" s="277"/>
      <c r="B56" s="320">
        <v>49</v>
      </c>
      <c r="C56" s="330" t="s">
        <v>335</v>
      </c>
      <c r="D56" s="330" t="s">
        <v>1175</v>
      </c>
      <c r="E56" s="320" t="s">
        <v>777</v>
      </c>
      <c r="F56" s="320"/>
      <c r="G56" s="320" t="s">
        <v>778</v>
      </c>
      <c r="H56" s="320"/>
      <c r="I56" s="320" t="s">
        <v>604</v>
      </c>
      <c r="J56" s="320" t="s">
        <v>743</v>
      </c>
      <c r="K56" s="320"/>
      <c r="L56" s="323"/>
      <c r="M56" s="320" t="s">
        <v>744</v>
      </c>
      <c r="N56" s="259"/>
    </row>
    <row r="57" spans="1:14" s="150" customFormat="1" ht="33">
      <c r="A57" s="277"/>
      <c r="B57" s="320">
        <v>50</v>
      </c>
      <c r="C57" s="331" t="s">
        <v>335</v>
      </c>
      <c r="D57" s="331" t="s">
        <v>1062</v>
      </c>
      <c r="E57" s="320" t="s">
        <v>779</v>
      </c>
      <c r="F57" s="320" t="s">
        <v>780</v>
      </c>
      <c r="G57" s="320" t="s">
        <v>781</v>
      </c>
      <c r="H57" s="273" t="s">
        <v>576</v>
      </c>
      <c r="I57" s="320" t="s">
        <v>622</v>
      </c>
      <c r="J57" s="273" t="s">
        <v>577</v>
      </c>
      <c r="K57" s="320"/>
      <c r="L57" s="323"/>
      <c r="M57" s="273"/>
      <c r="N57" s="259"/>
    </row>
    <row r="58" spans="1:14" s="150" customFormat="1" ht="33">
      <c r="A58" s="277"/>
      <c r="B58" s="320">
        <v>51</v>
      </c>
      <c r="C58" s="330" t="s">
        <v>335</v>
      </c>
      <c r="D58" s="330" t="s">
        <v>569</v>
      </c>
      <c r="E58" s="320" t="s">
        <v>212</v>
      </c>
      <c r="F58" s="320" t="s">
        <v>213</v>
      </c>
      <c r="G58" s="320" t="s">
        <v>214</v>
      </c>
      <c r="H58" s="261" t="s">
        <v>782</v>
      </c>
      <c r="I58" s="320" t="s">
        <v>604</v>
      </c>
      <c r="J58" s="261" t="s">
        <v>783</v>
      </c>
      <c r="K58" s="320">
        <v>2017</v>
      </c>
      <c r="L58" s="323">
        <v>47701</v>
      </c>
      <c r="M58" s="320" t="s">
        <v>215</v>
      </c>
      <c r="N58" s="259"/>
    </row>
    <row r="59" spans="1:14" s="150" customFormat="1">
      <c r="A59" s="277"/>
      <c r="B59" s="320">
        <v>52</v>
      </c>
      <c r="C59" s="330" t="s">
        <v>335</v>
      </c>
      <c r="D59" s="330" t="s">
        <v>1175</v>
      </c>
      <c r="E59" s="320" t="s">
        <v>784</v>
      </c>
      <c r="F59" s="320"/>
      <c r="G59" s="320" t="s">
        <v>785</v>
      </c>
      <c r="H59" s="320"/>
      <c r="I59" s="320" t="s">
        <v>604</v>
      </c>
      <c r="J59" s="320" t="s">
        <v>743</v>
      </c>
      <c r="K59" s="320"/>
      <c r="L59" s="323"/>
      <c r="M59" s="320" t="s">
        <v>786</v>
      </c>
      <c r="N59" s="259"/>
    </row>
    <row r="60" spans="1:14" s="150" customFormat="1">
      <c r="A60" s="277"/>
      <c r="B60" s="320">
        <v>53</v>
      </c>
      <c r="C60" s="330" t="s">
        <v>335</v>
      </c>
      <c r="D60" s="330" t="s">
        <v>1175</v>
      </c>
      <c r="E60" s="320" t="s">
        <v>787</v>
      </c>
      <c r="F60" s="320"/>
      <c r="G60" s="320" t="s">
        <v>788</v>
      </c>
      <c r="H60" s="320"/>
      <c r="I60" s="320" t="s">
        <v>604</v>
      </c>
      <c r="J60" s="320" t="s">
        <v>743</v>
      </c>
      <c r="K60" s="320"/>
      <c r="L60" s="323"/>
      <c r="M60" s="320" t="s">
        <v>789</v>
      </c>
      <c r="N60" s="259"/>
    </row>
    <row r="61" spans="1:14" s="150" customFormat="1">
      <c r="A61" s="277"/>
      <c r="B61" s="320">
        <v>54</v>
      </c>
      <c r="C61" s="330" t="s">
        <v>335</v>
      </c>
      <c r="D61" s="330" t="s">
        <v>1175</v>
      </c>
      <c r="E61" s="320" t="s">
        <v>790</v>
      </c>
      <c r="F61" s="320"/>
      <c r="G61" s="320" t="s">
        <v>791</v>
      </c>
      <c r="H61" s="320"/>
      <c r="I61" s="320" t="s">
        <v>604</v>
      </c>
      <c r="J61" s="320" t="s">
        <v>743</v>
      </c>
      <c r="K61" s="320"/>
      <c r="L61" s="323"/>
      <c r="M61" s="320" t="s">
        <v>789</v>
      </c>
      <c r="N61" s="259"/>
    </row>
    <row r="62" spans="1:14" s="150" customFormat="1" ht="49.5">
      <c r="A62" s="277"/>
      <c r="B62" s="320">
        <v>55</v>
      </c>
      <c r="C62" s="331" t="s">
        <v>335</v>
      </c>
      <c r="D62" s="331" t="s">
        <v>1062</v>
      </c>
      <c r="E62" s="320" t="s">
        <v>224</v>
      </c>
      <c r="F62" s="320" t="s">
        <v>225</v>
      </c>
      <c r="G62" s="320" t="s">
        <v>226</v>
      </c>
      <c r="H62" s="261" t="s">
        <v>792</v>
      </c>
      <c r="I62" s="320" t="s">
        <v>622</v>
      </c>
      <c r="J62" s="320"/>
      <c r="K62" s="320"/>
      <c r="L62" s="287">
        <v>48056</v>
      </c>
      <c r="M62" s="320" t="s">
        <v>227</v>
      </c>
      <c r="N62" s="266"/>
    </row>
    <row r="63" spans="1:14" s="150" customFormat="1">
      <c r="A63" s="277"/>
      <c r="B63" s="320">
        <v>56</v>
      </c>
      <c r="C63" s="330" t="s">
        <v>335</v>
      </c>
      <c r="D63" s="330" t="s">
        <v>558</v>
      </c>
      <c r="E63" s="320" t="s">
        <v>793</v>
      </c>
      <c r="F63" s="320" t="s">
        <v>794</v>
      </c>
      <c r="G63" s="320" t="s">
        <v>795</v>
      </c>
      <c r="H63" s="320"/>
      <c r="I63" s="267" t="s">
        <v>604</v>
      </c>
      <c r="J63" s="267" t="s">
        <v>796</v>
      </c>
      <c r="K63" s="267"/>
      <c r="L63" s="287">
        <v>48191</v>
      </c>
      <c r="M63" s="320" t="s">
        <v>221</v>
      </c>
      <c r="N63" s="268"/>
    </row>
    <row r="64" spans="1:14" s="150" customFormat="1" ht="49.5">
      <c r="A64" s="277"/>
      <c r="B64" s="320">
        <v>57</v>
      </c>
      <c r="C64" s="331" t="s">
        <v>335</v>
      </c>
      <c r="D64" s="331" t="s">
        <v>1062</v>
      </c>
      <c r="E64" s="320" t="s">
        <v>797</v>
      </c>
      <c r="F64" s="320" t="s">
        <v>798</v>
      </c>
      <c r="G64" s="320" t="s">
        <v>799</v>
      </c>
      <c r="H64" s="261" t="s">
        <v>800</v>
      </c>
      <c r="I64" s="320" t="s">
        <v>622</v>
      </c>
      <c r="J64" s="320"/>
      <c r="K64" s="320"/>
      <c r="L64" s="287">
        <v>48197</v>
      </c>
      <c r="M64" s="320" t="s">
        <v>801</v>
      </c>
      <c r="N64" s="259"/>
    </row>
    <row r="65" spans="1:14" s="150" customFormat="1">
      <c r="A65" s="277"/>
      <c r="B65" s="320">
        <v>58</v>
      </c>
      <c r="C65" s="331" t="s">
        <v>338</v>
      </c>
      <c r="D65" s="331" t="s">
        <v>1062</v>
      </c>
      <c r="E65" s="320" t="s">
        <v>802</v>
      </c>
      <c r="F65" s="320" t="s">
        <v>803</v>
      </c>
      <c r="G65" s="320" t="s">
        <v>804</v>
      </c>
      <c r="H65" s="273"/>
      <c r="I65" s="320" t="s">
        <v>622</v>
      </c>
      <c r="J65" s="320"/>
      <c r="K65" s="320"/>
      <c r="L65" s="287">
        <v>45061</v>
      </c>
      <c r="M65" s="273"/>
      <c r="N65" s="259"/>
    </row>
    <row r="66" spans="1:14" s="150" customFormat="1">
      <c r="A66" s="277"/>
      <c r="B66" s="320">
        <v>59</v>
      </c>
      <c r="C66" s="331" t="s">
        <v>338</v>
      </c>
      <c r="D66" s="331" t="s">
        <v>1062</v>
      </c>
      <c r="E66" s="320" t="s">
        <v>805</v>
      </c>
      <c r="F66" s="320" t="s">
        <v>806</v>
      </c>
      <c r="G66" s="320" t="s">
        <v>807</v>
      </c>
      <c r="H66" s="273"/>
      <c r="I66" s="320" t="s">
        <v>622</v>
      </c>
      <c r="J66" s="320"/>
      <c r="K66" s="320"/>
      <c r="L66" s="287">
        <v>45125</v>
      </c>
      <c r="M66" s="273"/>
      <c r="N66" s="259"/>
    </row>
    <row r="67" spans="1:14" s="150" customFormat="1">
      <c r="A67" s="277"/>
      <c r="B67" s="320">
        <v>60</v>
      </c>
      <c r="C67" s="331" t="s">
        <v>338</v>
      </c>
      <c r="D67" s="331" t="s">
        <v>1062</v>
      </c>
      <c r="E67" s="320" t="s">
        <v>808</v>
      </c>
      <c r="F67" s="320" t="s">
        <v>809</v>
      </c>
      <c r="G67" s="320" t="s">
        <v>810</v>
      </c>
      <c r="H67" s="273"/>
      <c r="I67" s="320" t="s">
        <v>622</v>
      </c>
      <c r="J67" s="320"/>
      <c r="K67" s="320"/>
      <c r="L67" s="323">
        <v>45125</v>
      </c>
      <c r="M67" s="273"/>
      <c r="N67" s="259"/>
    </row>
    <row r="68" spans="1:14" s="150" customFormat="1" ht="33">
      <c r="A68" s="277"/>
      <c r="B68" s="320">
        <v>61</v>
      </c>
      <c r="C68" s="331" t="s">
        <v>335</v>
      </c>
      <c r="D68" s="331" t="s">
        <v>1062</v>
      </c>
      <c r="E68" s="320" t="s">
        <v>811</v>
      </c>
      <c r="F68" s="320" t="s">
        <v>812</v>
      </c>
      <c r="G68" s="320" t="s">
        <v>813</v>
      </c>
      <c r="H68" s="261" t="s">
        <v>814</v>
      </c>
      <c r="I68" s="320" t="s">
        <v>622</v>
      </c>
      <c r="J68" s="320" t="s">
        <v>815</v>
      </c>
      <c r="K68" s="322">
        <v>42936</v>
      </c>
      <c r="L68" s="323">
        <v>48261</v>
      </c>
      <c r="M68" s="269" t="s">
        <v>816</v>
      </c>
      <c r="N68" s="259"/>
    </row>
    <row r="69" spans="1:14" s="150" customFormat="1">
      <c r="A69" s="277"/>
      <c r="B69" s="320">
        <v>62</v>
      </c>
      <c r="C69" s="331" t="s">
        <v>335</v>
      </c>
      <c r="D69" s="331" t="s">
        <v>1062</v>
      </c>
      <c r="E69" s="320" t="s">
        <v>817</v>
      </c>
      <c r="F69" s="320" t="s">
        <v>818</v>
      </c>
      <c r="G69" s="320" t="s">
        <v>819</v>
      </c>
      <c r="H69" s="273"/>
      <c r="I69" s="320" t="s">
        <v>622</v>
      </c>
      <c r="J69" s="320"/>
      <c r="K69" s="320"/>
      <c r="L69" s="323"/>
      <c r="M69" s="273" t="s">
        <v>820</v>
      </c>
      <c r="N69" s="259"/>
    </row>
    <row r="70" spans="1:14" s="150" customFormat="1">
      <c r="A70" s="277"/>
      <c r="B70" s="320">
        <v>63</v>
      </c>
      <c r="C70" s="330" t="s">
        <v>335</v>
      </c>
      <c r="D70" s="330" t="s">
        <v>1175</v>
      </c>
      <c r="E70" s="320" t="s">
        <v>821</v>
      </c>
      <c r="F70" s="320"/>
      <c r="G70" s="320" t="s">
        <v>822</v>
      </c>
      <c r="H70" s="320"/>
      <c r="I70" s="320" t="s">
        <v>604</v>
      </c>
      <c r="J70" s="320" t="s">
        <v>743</v>
      </c>
      <c r="K70" s="320"/>
      <c r="L70" s="323"/>
      <c r="M70" s="273" t="s">
        <v>221</v>
      </c>
      <c r="N70" s="259" t="s">
        <v>823</v>
      </c>
    </row>
    <row r="71" spans="1:14" s="150" customFormat="1">
      <c r="A71" s="277"/>
      <c r="B71" s="320">
        <v>64</v>
      </c>
      <c r="C71" s="330" t="s">
        <v>335</v>
      </c>
      <c r="D71" s="330" t="s">
        <v>558</v>
      </c>
      <c r="E71" s="320" t="s">
        <v>824</v>
      </c>
      <c r="F71" s="320" t="s">
        <v>825</v>
      </c>
      <c r="G71" s="320" t="s">
        <v>826</v>
      </c>
      <c r="H71" s="320"/>
      <c r="I71" s="267" t="s">
        <v>604</v>
      </c>
      <c r="J71" s="267" t="s">
        <v>796</v>
      </c>
      <c r="K71" s="267"/>
      <c r="L71" s="323"/>
      <c r="M71" s="320" t="s">
        <v>221</v>
      </c>
      <c r="N71" s="268"/>
    </row>
    <row r="72" spans="1:14" s="150" customFormat="1">
      <c r="A72" s="277"/>
      <c r="B72" s="320">
        <v>65</v>
      </c>
      <c r="C72" s="330" t="s">
        <v>335</v>
      </c>
      <c r="D72" s="330" t="s">
        <v>558</v>
      </c>
      <c r="E72" s="320" t="s">
        <v>218</v>
      </c>
      <c r="F72" s="320" t="s">
        <v>219</v>
      </c>
      <c r="G72" s="320" t="s">
        <v>220</v>
      </c>
      <c r="H72" s="320"/>
      <c r="I72" s="267" t="s">
        <v>604</v>
      </c>
      <c r="J72" s="267" t="s">
        <v>796</v>
      </c>
      <c r="K72" s="267"/>
      <c r="L72" s="323"/>
      <c r="M72" s="320" t="s">
        <v>221</v>
      </c>
      <c r="N72" s="268"/>
    </row>
    <row r="73" spans="1:14" s="150" customFormat="1" ht="33">
      <c r="A73" s="277"/>
      <c r="B73" s="320">
        <v>66</v>
      </c>
      <c r="C73" s="331" t="s">
        <v>335</v>
      </c>
      <c r="D73" s="331" t="s">
        <v>1062</v>
      </c>
      <c r="E73" s="320" t="s">
        <v>827</v>
      </c>
      <c r="F73" s="320" t="s">
        <v>828</v>
      </c>
      <c r="G73" s="320" t="s">
        <v>829</v>
      </c>
      <c r="H73" s="261" t="s">
        <v>830</v>
      </c>
      <c r="I73" s="320" t="s">
        <v>622</v>
      </c>
      <c r="J73" s="270" t="s">
        <v>831</v>
      </c>
      <c r="K73" s="259">
        <v>2017</v>
      </c>
      <c r="L73" s="323">
        <v>48327</v>
      </c>
      <c r="M73" s="320" t="s">
        <v>832</v>
      </c>
      <c r="N73" s="259"/>
    </row>
    <row r="74" spans="1:14" s="150" customFormat="1">
      <c r="A74" s="277"/>
      <c r="B74" s="320">
        <v>67</v>
      </c>
      <c r="C74" s="330" t="s">
        <v>335</v>
      </c>
      <c r="D74" s="330" t="s">
        <v>569</v>
      </c>
      <c r="E74" s="320" t="s">
        <v>833</v>
      </c>
      <c r="F74" s="320" t="s">
        <v>834</v>
      </c>
      <c r="G74" s="320" t="s">
        <v>835</v>
      </c>
      <c r="H74" s="273"/>
      <c r="I74" s="320" t="s">
        <v>604</v>
      </c>
      <c r="J74" s="320" t="s">
        <v>836</v>
      </c>
      <c r="K74" s="320">
        <v>2017</v>
      </c>
      <c r="L74" s="323">
        <v>48401</v>
      </c>
      <c r="M74" s="320" t="s">
        <v>837</v>
      </c>
      <c r="N74" s="259"/>
    </row>
    <row r="75" spans="1:14" s="150" customFormat="1">
      <c r="A75" s="277"/>
      <c r="B75" s="320">
        <v>68</v>
      </c>
      <c r="C75" s="330" t="s">
        <v>335</v>
      </c>
      <c r="D75" s="330" t="s">
        <v>1175</v>
      </c>
      <c r="E75" s="320" t="s">
        <v>838</v>
      </c>
      <c r="F75" s="320"/>
      <c r="G75" s="320" t="s">
        <v>839</v>
      </c>
      <c r="H75" s="320"/>
      <c r="I75" s="320" t="s">
        <v>604</v>
      </c>
      <c r="J75" s="320" t="s">
        <v>743</v>
      </c>
      <c r="K75" s="320"/>
      <c r="L75" s="323"/>
      <c r="M75" s="320" t="s">
        <v>840</v>
      </c>
      <c r="N75" s="259"/>
    </row>
    <row r="76" spans="1:14" s="150" customFormat="1">
      <c r="A76" s="277"/>
      <c r="B76" s="320">
        <v>69</v>
      </c>
      <c r="C76" s="330" t="s">
        <v>335</v>
      </c>
      <c r="D76" s="330" t="s">
        <v>569</v>
      </c>
      <c r="E76" s="320" t="s">
        <v>841</v>
      </c>
      <c r="F76" s="320" t="s">
        <v>842</v>
      </c>
      <c r="G76" s="320" t="s">
        <v>843</v>
      </c>
      <c r="H76" s="273"/>
      <c r="I76" s="320" t="s">
        <v>604</v>
      </c>
      <c r="J76" s="320" t="s">
        <v>836</v>
      </c>
      <c r="K76" s="259">
        <v>2017</v>
      </c>
      <c r="L76" s="323">
        <v>48450</v>
      </c>
      <c r="M76" s="320" t="s">
        <v>844</v>
      </c>
      <c r="N76" s="259"/>
    </row>
    <row r="77" spans="1:14" s="150" customFormat="1">
      <c r="A77" s="277"/>
      <c r="B77" s="320">
        <v>70</v>
      </c>
      <c r="C77" s="331" t="s">
        <v>1186</v>
      </c>
      <c r="D77" s="331" t="s">
        <v>1062</v>
      </c>
      <c r="E77" s="320" t="s">
        <v>845</v>
      </c>
      <c r="F77" s="320" t="s">
        <v>846</v>
      </c>
      <c r="G77" s="320" t="s">
        <v>847</v>
      </c>
      <c r="H77" s="273"/>
      <c r="I77" s="259" t="s">
        <v>622</v>
      </c>
      <c r="J77" s="259" t="s">
        <v>848</v>
      </c>
      <c r="K77" s="259"/>
      <c r="L77" s="323"/>
      <c r="M77" s="320" t="s">
        <v>849</v>
      </c>
      <c r="N77" s="259"/>
    </row>
    <row r="78" spans="1:14" s="230" customFormat="1">
      <c r="A78" s="277"/>
      <c r="B78" s="320">
        <v>71</v>
      </c>
      <c r="C78" s="331" t="s">
        <v>1186</v>
      </c>
      <c r="D78" s="331" t="s">
        <v>1062</v>
      </c>
      <c r="E78" s="320" t="s">
        <v>850</v>
      </c>
      <c r="F78" s="320" t="s">
        <v>851</v>
      </c>
      <c r="G78" s="320" t="s">
        <v>852</v>
      </c>
      <c r="H78" s="261" t="s">
        <v>853</v>
      </c>
      <c r="I78" s="320" t="s">
        <v>622</v>
      </c>
      <c r="J78" s="300" t="s">
        <v>854</v>
      </c>
      <c r="K78" s="259"/>
      <c r="L78" s="323">
        <v>46944</v>
      </c>
      <c r="M78" s="320" t="s">
        <v>849</v>
      </c>
      <c r="N78" s="259"/>
    </row>
    <row r="79" spans="1:14" s="230" customFormat="1" ht="33">
      <c r="A79" s="277"/>
      <c r="B79" s="320">
        <v>72</v>
      </c>
      <c r="C79" s="331" t="s">
        <v>335</v>
      </c>
      <c r="D79" s="331" t="s">
        <v>1062</v>
      </c>
      <c r="E79" s="320" t="s">
        <v>855</v>
      </c>
      <c r="F79" s="320" t="s">
        <v>856</v>
      </c>
      <c r="G79" s="320" t="s">
        <v>857</v>
      </c>
      <c r="H79" s="261" t="s">
        <v>858</v>
      </c>
      <c r="I79" s="320" t="s">
        <v>622</v>
      </c>
      <c r="J79" s="300" t="s">
        <v>859</v>
      </c>
      <c r="K79" s="259"/>
      <c r="L79" s="323"/>
      <c r="M79" s="273" t="s">
        <v>860</v>
      </c>
      <c r="N79" s="259"/>
    </row>
    <row r="80" spans="1:14" s="150" customFormat="1">
      <c r="A80" s="277"/>
      <c r="B80" s="320">
        <v>73</v>
      </c>
      <c r="C80" s="330" t="s">
        <v>335</v>
      </c>
      <c r="D80" s="330" t="s">
        <v>558</v>
      </c>
      <c r="E80" s="320" t="s">
        <v>861</v>
      </c>
      <c r="F80" s="320" t="s">
        <v>862</v>
      </c>
      <c r="G80" s="320" t="s">
        <v>863</v>
      </c>
      <c r="H80" s="320"/>
      <c r="I80" s="264" t="s">
        <v>604</v>
      </c>
      <c r="J80" s="264" t="s">
        <v>796</v>
      </c>
      <c r="K80" s="264"/>
      <c r="L80" s="323"/>
      <c r="M80" s="320" t="s">
        <v>864</v>
      </c>
      <c r="N80" s="259"/>
    </row>
    <row r="81" spans="1:14" s="150" customFormat="1">
      <c r="A81" s="277"/>
      <c r="B81" s="320">
        <v>74</v>
      </c>
      <c r="C81" s="330" t="s">
        <v>335</v>
      </c>
      <c r="D81" s="330" t="s">
        <v>1175</v>
      </c>
      <c r="E81" s="320" t="s">
        <v>865</v>
      </c>
      <c r="F81" s="320"/>
      <c r="G81" s="320" t="s">
        <v>819</v>
      </c>
      <c r="H81" s="320"/>
      <c r="I81" s="320" t="s">
        <v>604</v>
      </c>
      <c r="J81" s="320" t="s">
        <v>743</v>
      </c>
      <c r="K81" s="320"/>
      <c r="L81" s="323"/>
      <c r="M81" s="273" t="s">
        <v>866</v>
      </c>
      <c r="N81" s="259"/>
    </row>
    <row r="82" spans="1:14" s="150" customFormat="1">
      <c r="A82" s="277"/>
      <c r="B82" s="320">
        <v>75</v>
      </c>
      <c r="C82" s="330" t="s">
        <v>335</v>
      </c>
      <c r="D82" s="330" t="s">
        <v>1175</v>
      </c>
      <c r="E82" s="320" t="s">
        <v>867</v>
      </c>
      <c r="F82" s="285"/>
      <c r="G82" s="320" t="s">
        <v>868</v>
      </c>
      <c r="H82" s="320"/>
      <c r="I82" s="286" t="s">
        <v>604</v>
      </c>
      <c r="J82" s="286" t="s">
        <v>743</v>
      </c>
      <c r="K82" s="286"/>
      <c r="L82" s="287"/>
      <c r="M82" s="273" t="s">
        <v>869</v>
      </c>
      <c r="N82" s="288"/>
    </row>
    <row r="83" spans="1:14" s="150" customFormat="1" ht="33">
      <c r="A83" s="277"/>
      <c r="B83" s="320">
        <v>76</v>
      </c>
      <c r="C83" s="331" t="s">
        <v>335</v>
      </c>
      <c r="D83" s="331" t="s">
        <v>1062</v>
      </c>
      <c r="E83" s="320" t="s">
        <v>870</v>
      </c>
      <c r="F83" s="320">
        <v>5451856</v>
      </c>
      <c r="G83" s="320" t="s">
        <v>819</v>
      </c>
      <c r="H83" s="273" t="s">
        <v>578</v>
      </c>
      <c r="I83" s="320" t="s">
        <v>622</v>
      </c>
      <c r="J83" s="320" t="s">
        <v>579</v>
      </c>
      <c r="K83" s="320"/>
      <c r="L83" s="323"/>
      <c r="M83" s="273"/>
      <c r="N83" s="259"/>
    </row>
    <row r="84" spans="1:14" s="150" customFormat="1">
      <c r="A84" s="277"/>
      <c r="B84" s="320">
        <v>77</v>
      </c>
      <c r="C84" s="331" t="s">
        <v>335</v>
      </c>
      <c r="D84" s="331" t="s">
        <v>1062</v>
      </c>
      <c r="E84" s="320" t="s">
        <v>871</v>
      </c>
      <c r="F84" s="320">
        <v>9182120</v>
      </c>
      <c r="G84" s="320" t="s">
        <v>857</v>
      </c>
      <c r="H84" s="273"/>
      <c r="I84" s="320" t="s">
        <v>622</v>
      </c>
      <c r="J84" s="320"/>
      <c r="K84" s="320"/>
      <c r="L84" s="323"/>
      <c r="M84" s="273" t="s">
        <v>872</v>
      </c>
      <c r="N84" s="259"/>
    </row>
    <row r="85" spans="1:14" s="230" customFormat="1" ht="33">
      <c r="A85" s="277"/>
      <c r="B85" s="320">
        <v>78</v>
      </c>
      <c r="C85" s="331" t="s">
        <v>335</v>
      </c>
      <c r="D85" s="331" t="s">
        <v>1062</v>
      </c>
      <c r="E85" s="320" t="s">
        <v>873</v>
      </c>
      <c r="F85" s="320" t="s">
        <v>874</v>
      </c>
      <c r="G85" s="320" t="s">
        <v>875</v>
      </c>
      <c r="H85" s="261" t="s">
        <v>876</v>
      </c>
      <c r="I85" s="320" t="s">
        <v>622</v>
      </c>
      <c r="J85" s="259" t="s">
        <v>582</v>
      </c>
      <c r="K85" s="259"/>
      <c r="L85" s="323">
        <v>48547</v>
      </c>
      <c r="M85" s="273" t="s">
        <v>877</v>
      </c>
      <c r="N85" s="259"/>
    </row>
    <row r="86" spans="1:14" s="150" customFormat="1">
      <c r="A86" s="277"/>
      <c r="B86" s="320">
        <v>79</v>
      </c>
      <c r="C86" s="330" t="s">
        <v>335</v>
      </c>
      <c r="D86" s="330" t="s">
        <v>1175</v>
      </c>
      <c r="E86" s="271">
        <v>2012105363591</v>
      </c>
      <c r="F86" s="320"/>
      <c r="G86" s="320" t="s">
        <v>878</v>
      </c>
      <c r="H86" s="320"/>
      <c r="I86" s="259" t="s">
        <v>604</v>
      </c>
      <c r="J86" s="259" t="s">
        <v>743</v>
      </c>
      <c r="K86" s="259"/>
      <c r="L86" s="323"/>
      <c r="M86" s="273" t="s">
        <v>879</v>
      </c>
      <c r="N86" s="259" t="s">
        <v>796</v>
      </c>
    </row>
    <row r="87" spans="1:14" s="150" customFormat="1">
      <c r="A87" s="277"/>
      <c r="B87" s="320">
        <v>80</v>
      </c>
      <c r="C87" s="330" t="s">
        <v>335</v>
      </c>
      <c r="D87" s="330" t="s">
        <v>1175</v>
      </c>
      <c r="E87" s="271">
        <v>2012105356723</v>
      </c>
      <c r="F87" s="320"/>
      <c r="G87" s="320" t="s">
        <v>826</v>
      </c>
      <c r="H87" s="320"/>
      <c r="I87" s="259" t="s">
        <v>604</v>
      </c>
      <c r="J87" s="259" t="s">
        <v>743</v>
      </c>
      <c r="K87" s="259"/>
      <c r="L87" s="323"/>
      <c r="M87" s="273" t="s">
        <v>221</v>
      </c>
      <c r="N87" s="259" t="s">
        <v>796</v>
      </c>
    </row>
    <row r="88" spans="1:14" s="150" customFormat="1">
      <c r="A88" s="277"/>
      <c r="B88" s="320">
        <v>81</v>
      </c>
      <c r="C88" s="330" t="s">
        <v>335</v>
      </c>
      <c r="D88" s="330" t="s">
        <v>1175</v>
      </c>
      <c r="E88" s="271">
        <v>2012105400069</v>
      </c>
      <c r="F88" s="320"/>
      <c r="G88" s="320" t="s">
        <v>863</v>
      </c>
      <c r="H88" s="320"/>
      <c r="I88" s="259" t="s">
        <v>604</v>
      </c>
      <c r="J88" s="259" t="s">
        <v>743</v>
      </c>
      <c r="K88" s="259"/>
      <c r="L88" s="323"/>
      <c r="M88" s="273" t="s">
        <v>880</v>
      </c>
      <c r="N88" s="259" t="s">
        <v>796</v>
      </c>
    </row>
    <row r="89" spans="1:14" s="150" customFormat="1">
      <c r="A89" s="277"/>
      <c r="B89" s="320">
        <v>82</v>
      </c>
      <c r="C89" s="331" t="s">
        <v>335</v>
      </c>
      <c r="D89" s="331" t="s">
        <v>1062</v>
      </c>
      <c r="E89" s="320" t="s">
        <v>881</v>
      </c>
      <c r="F89" s="272">
        <v>5620461</v>
      </c>
      <c r="G89" s="320" t="s">
        <v>857</v>
      </c>
      <c r="H89" s="273"/>
      <c r="I89" s="320" t="s">
        <v>622</v>
      </c>
      <c r="J89" s="320" t="s">
        <v>667</v>
      </c>
      <c r="K89" s="320"/>
      <c r="L89" s="323">
        <v>48561</v>
      </c>
      <c r="M89" s="273" t="s">
        <v>860</v>
      </c>
      <c r="N89" s="259"/>
    </row>
    <row r="90" spans="1:14" s="150" customFormat="1">
      <c r="A90" s="277"/>
      <c r="B90" s="320">
        <v>83</v>
      </c>
      <c r="C90" s="330" t="s">
        <v>335</v>
      </c>
      <c r="D90" s="330" t="s">
        <v>558</v>
      </c>
      <c r="E90" s="320" t="s">
        <v>882</v>
      </c>
      <c r="F90" s="285"/>
      <c r="G90" s="320" t="s">
        <v>883</v>
      </c>
      <c r="H90" s="320"/>
      <c r="I90" s="286" t="s">
        <v>604</v>
      </c>
      <c r="J90" s="286" t="s">
        <v>665</v>
      </c>
      <c r="K90" s="286"/>
      <c r="L90" s="287"/>
      <c r="M90" s="273" t="s">
        <v>884</v>
      </c>
      <c r="N90" s="288"/>
    </row>
    <row r="91" spans="1:14" s="150" customFormat="1">
      <c r="A91" s="277"/>
      <c r="B91" s="320">
        <v>84</v>
      </c>
      <c r="C91" s="330" t="s">
        <v>1277</v>
      </c>
      <c r="D91" s="330" t="s">
        <v>1175</v>
      </c>
      <c r="E91" s="320" t="s">
        <v>885</v>
      </c>
      <c r="F91" s="285"/>
      <c r="G91" s="320" t="s">
        <v>886</v>
      </c>
      <c r="H91" s="320"/>
      <c r="I91" s="286" t="s">
        <v>604</v>
      </c>
      <c r="J91" s="286" t="s">
        <v>665</v>
      </c>
      <c r="K91" s="286"/>
      <c r="L91" s="287"/>
      <c r="M91" s="273"/>
      <c r="N91" s="288"/>
    </row>
    <row r="92" spans="1:14" s="150" customFormat="1">
      <c r="A92" s="277"/>
      <c r="B92" s="320">
        <v>85</v>
      </c>
      <c r="C92" s="330" t="s">
        <v>1277</v>
      </c>
      <c r="D92" s="330" t="s">
        <v>1175</v>
      </c>
      <c r="E92" s="320" t="s">
        <v>887</v>
      </c>
      <c r="F92" s="285"/>
      <c r="G92" s="320" t="s">
        <v>888</v>
      </c>
      <c r="H92" s="320"/>
      <c r="I92" s="286" t="s">
        <v>604</v>
      </c>
      <c r="J92" s="286" t="s">
        <v>665</v>
      </c>
      <c r="K92" s="286"/>
      <c r="L92" s="287"/>
      <c r="M92" s="273"/>
      <c r="N92" s="288"/>
    </row>
    <row r="93" spans="1:14" s="150" customFormat="1">
      <c r="A93" s="277"/>
      <c r="B93" s="320">
        <v>86</v>
      </c>
      <c r="C93" s="330" t="s">
        <v>1277</v>
      </c>
      <c r="D93" s="330" t="s">
        <v>1175</v>
      </c>
      <c r="E93" s="320" t="s">
        <v>889</v>
      </c>
      <c r="F93" s="285"/>
      <c r="G93" s="320" t="s">
        <v>890</v>
      </c>
      <c r="H93" s="320"/>
      <c r="I93" s="286" t="s">
        <v>604</v>
      </c>
      <c r="J93" s="286" t="s">
        <v>665</v>
      </c>
      <c r="K93" s="286"/>
      <c r="L93" s="287"/>
      <c r="M93" s="273"/>
      <c r="N93" s="288"/>
    </row>
    <row r="94" spans="1:14" s="150" customFormat="1">
      <c r="A94" s="277"/>
      <c r="B94" s="320">
        <v>87</v>
      </c>
      <c r="C94" s="330" t="s">
        <v>1277</v>
      </c>
      <c r="D94" s="330" t="s">
        <v>1175</v>
      </c>
      <c r="E94" s="320" t="s">
        <v>891</v>
      </c>
      <c r="F94" s="285"/>
      <c r="G94" s="320" t="s">
        <v>892</v>
      </c>
      <c r="H94" s="320"/>
      <c r="I94" s="286" t="s">
        <v>604</v>
      </c>
      <c r="J94" s="286" t="s">
        <v>665</v>
      </c>
      <c r="K94" s="286"/>
      <c r="L94" s="287"/>
      <c r="M94" s="273"/>
      <c r="N94" s="288"/>
    </row>
    <row r="95" spans="1:14" s="150" customFormat="1">
      <c r="A95" s="277"/>
      <c r="B95" s="320">
        <v>88</v>
      </c>
      <c r="C95" s="330" t="s">
        <v>335</v>
      </c>
      <c r="D95" s="330" t="s">
        <v>1175</v>
      </c>
      <c r="E95" s="320" t="s">
        <v>893</v>
      </c>
      <c r="F95" s="320"/>
      <c r="G95" s="320" t="s">
        <v>894</v>
      </c>
      <c r="H95" s="320"/>
      <c r="I95" s="259" t="s">
        <v>604</v>
      </c>
      <c r="J95" s="259" t="s">
        <v>743</v>
      </c>
      <c r="K95" s="259"/>
      <c r="L95" s="323"/>
      <c r="M95" s="273" t="s">
        <v>895</v>
      </c>
      <c r="N95" s="268"/>
    </row>
    <row r="96" spans="1:14">
      <c r="A96" s="277"/>
      <c r="B96" s="320">
        <v>89</v>
      </c>
      <c r="C96" s="331" t="s">
        <v>1277</v>
      </c>
      <c r="D96" s="331" t="s">
        <v>1062</v>
      </c>
      <c r="E96" s="320" t="s">
        <v>896</v>
      </c>
      <c r="F96" s="320" t="s">
        <v>897</v>
      </c>
      <c r="G96" s="320" t="s">
        <v>898</v>
      </c>
      <c r="H96" s="273"/>
      <c r="I96" s="259" t="s">
        <v>622</v>
      </c>
      <c r="J96" s="259"/>
      <c r="K96" s="259"/>
      <c r="L96" s="323"/>
      <c r="M96" s="273" t="s">
        <v>899</v>
      </c>
      <c r="N96" s="259"/>
    </row>
    <row r="97" spans="1:14">
      <c r="A97" s="258"/>
      <c r="B97" s="320">
        <v>90</v>
      </c>
      <c r="C97" s="330" t="s">
        <v>335</v>
      </c>
      <c r="D97" s="330" t="s">
        <v>1175</v>
      </c>
      <c r="E97" s="320" t="s">
        <v>900</v>
      </c>
      <c r="F97" s="320"/>
      <c r="G97" s="320" t="s">
        <v>894</v>
      </c>
      <c r="H97" s="320"/>
      <c r="I97" s="259" t="s">
        <v>604</v>
      </c>
      <c r="J97" s="259" t="s">
        <v>743</v>
      </c>
      <c r="K97" s="259"/>
      <c r="L97" s="323"/>
      <c r="M97" s="273" t="s">
        <v>895</v>
      </c>
      <c r="N97" s="259"/>
    </row>
    <row r="98" spans="1:14">
      <c r="A98" s="258"/>
      <c r="B98" s="320">
        <v>91</v>
      </c>
      <c r="C98" s="330" t="s">
        <v>335</v>
      </c>
      <c r="D98" s="330" t="s">
        <v>1175</v>
      </c>
      <c r="E98" s="320" t="s">
        <v>901</v>
      </c>
      <c r="F98" s="320"/>
      <c r="G98" s="320" t="s">
        <v>902</v>
      </c>
      <c r="H98" s="320"/>
      <c r="I98" s="259" t="s">
        <v>604</v>
      </c>
      <c r="J98" s="259" t="s">
        <v>743</v>
      </c>
      <c r="K98" s="259"/>
      <c r="L98" s="323"/>
      <c r="M98" s="273" t="s">
        <v>903</v>
      </c>
      <c r="N98" s="259"/>
    </row>
    <row r="99" spans="1:14">
      <c r="A99" s="258"/>
      <c r="B99" s="320">
        <v>92</v>
      </c>
      <c r="C99" s="330" t="s">
        <v>335</v>
      </c>
      <c r="D99" s="330" t="s">
        <v>558</v>
      </c>
      <c r="E99" s="320" t="s">
        <v>904</v>
      </c>
      <c r="F99" s="285"/>
      <c r="G99" s="320" t="s">
        <v>905</v>
      </c>
      <c r="H99" s="320"/>
      <c r="I99" s="286" t="s">
        <v>604</v>
      </c>
      <c r="J99" s="286" t="s">
        <v>906</v>
      </c>
      <c r="K99" s="286"/>
      <c r="L99" s="287"/>
      <c r="M99" s="273" t="s">
        <v>907</v>
      </c>
      <c r="N99" s="288"/>
    </row>
    <row r="100" spans="1:14">
      <c r="A100" s="258"/>
      <c r="B100" s="320">
        <v>93</v>
      </c>
      <c r="C100" s="330" t="s">
        <v>335</v>
      </c>
      <c r="D100" s="330" t="s">
        <v>558</v>
      </c>
      <c r="E100" s="320" t="s">
        <v>908</v>
      </c>
      <c r="F100" s="285"/>
      <c r="G100" s="320" t="s">
        <v>909</v>
      </c>
      <c r="H100" s="320"/>
      <c r="I100" s="286" t="s">
        <v>604</v>
      </c>
      <c r="J100" s="286" t="s">
        <v>906</v>
      </c>
      <c r="K100" s="286"/>
      <c r="L100" s="287"/>
      <c r="M100" s="273" t="s">
        <v>910</v>
      </c>
      <c r="N100" s="288"/>
    </row>
    <row r="101" spans="1:14">
      <c r="A101" s="258"/>
      <c r="B101" s="320">
        <v>94</v>
      </c>
      <c r="C101" s="330" t="s">
        <v>335</v>
      </c>
      <c r="D101" s="330" t="s">
        <v>558</v>
      </c>
      <c r="E101" s="320" t="s">
        <v>911</v>
      </c>
      <c r="F101" s="285"/>
      <c r="G101" s="320" t="s">
        <v>912</v>
      </c>
      <c r="H101" s="320"/>
      <c r="I101" s="286" t="s">
        <v>604</v>
      </c>
      <c r="J101" s="286" t="s">
        <v>906</v>
      </c>
      <c r="K101" s="286"/>
      <c r="L101" s="287"/>
      <c r="M101" s="273" t="s">
        <v>910</v>
      </c>
      <c r="N101" s="288"/>
    </row>
    <row r="102" spans="1:14">
      <c r="A102" s="277"/>
      <c r="B102" s="320">
        <v>95</v>
      </c>
      <c r="C102" s="331" t="s">
        <v>335</v>
      </c>
      <c r="D102" s="331" t="s">
        <v>1062</v>
      </c>
      <c r="E102" s="320" t="s">
        <v>913</v>
      </c>
      <c r="F102" s="320" t="s">
        <v>914</v>
      </c>
      <c r="G102" s="320" t="s">
        <v>915</v>
      </c>
      <c r="H102" s="273"/>
      <c r="I102" s="259" t="s">
        <v>622</v>
      </c>
      <c r="J102" s="259"/>
      <c r="K102" s="259"/>
      <c r="L102" s="323">
        <v>49017</v>
      </c>
      <c r="M102" s="273" t="s">
        <v>916</v>
      </c>
      <c r="N102" s="259"/>
    </row>
    <row r="103" spans="1:14">
      <c r="A103" s="277"/>
      <c r="B103" s="320">
        <v>96</v>
      </c>
      <c r="C103" s="330" t="s">
        <v>335</v>
      </c>
      <c r="D103" s="330" t="s">
        <v>558</v>
      </c>
      <c r="E103" s="320" t="s">
        <v>917</v>
      </c>
      <c r="F103" s="320"/>
      <c r="G103" s="286" t="s">
        <v>918</v>
      </c>
      <c r="H103" s="286"/>
      <c r="I103" s="320" t="s">
        <v>604</v>
      </c>
      <c r="J103" s="320" t="s">
        <v>919</v>
      </c>
      <c r="K103" s="320"/>
      <c r="L103" s="323"/>
      <c r="M103" s="273" t="s">
        <v>920</v>
      </c>
      <c r="N103" s="259"/>
    </row>
    <row r="104" spans="1:14">
      <c r="A104" s="258"/>
      <c r="B104" s="320">
        <v>97</v>
      </c>
      <c r="C104" s="330" t="s">
        <v>335</v>
      </c>
      <c r="D104" s="330" t="s">
        <v>1175</v>
      </c>
      <c r="E104" s="320" t="s">
        <v>921</v>
      </c>
      <c r="F104" s="285"/>
      <c r="G104" s="320" t="s">
        <v>922</v>
      </c>
      <c r="H104" s="320"/>
      <c r="I104" s="286" t="s">
        <v>604</v>
      </c>
      <c r="J104" s="286" t="s">
        <v>665</v>
      </c>
      <c r="K104" s="286"/>
      <c r="L104" s="287"/>
      <c r="M104" s="273" t="s">
        <v>923</v>
      </c>
      <c r="N104" s="288"/>
    </row>
    <row r="105" spans="1:14" ht="33">
      <c r="A105" s="277"/>
      <c r="B105" s="320">
        <v>98</v>
      </c>
      <c r="C105" s="331" t="s">
        <v>335</v>
      </c>
      <c r="D105" s="331" t="s">
        <v>1062</v>
      </c>
      <c r="E105" s="273" t="s">
        <v>924</v>
      </c>
      <c r="F105" s="274" t="s">
        <v>925</v>
      </c>
      <c r="G105" s="320" t="s">
        <v>926</v>
      </c>
      <c r="H105" s="273"/>
      <c r="I105" s="320" t="s">
        <v>622</v>
      </c>
      <c r="J105" s="320"/>
      <c r="K105" s="320"/>
      <c r="L105" s="323">
        <v>49294</v>
      </c>
      <c r="M105" s="273" t="s">
        <v>927</v>
      </c>
      <c r="N105" s="259" t="s">
        <v>928</v>
      </c>
    </row>
    <row r="106" spans="1:14">
      <c r="A106" s="277"/>
      <c r="B106" s="320">
        <v>99</v>
      </c>
      <c r="C106" s="331" t="s">
        <v>335</v>
      </c>
      <c r="D106" s="331" t="s">
        <v>1062</v>
      </c>
      <c r="E106" s="273" t="s">
        <v>929</v>
      </c>
      <c r="F106" s="272"/>
      <c r="G106" s="273" t="s">
        <v>930</v>
      </c>
      <c r="H106" s="273"/>
      <c r="I106" s="320" t="s">
        <v>622</v>
      </c>
      <c r="J106" s="320"/>
      <c r="K106" s="320"/>
      <c r="L106" s="323"/>
      <c r="M106" s="275" t="s">
        <v>258</v>
      </c>
      <c r="N106" s="259"/>
    </row>
    <row r="107" spans="1:14">
      <c r="A107" s="277"/>
      <c r="B107" s="320">
        <v>100</v>
      </c>
      <c r="C107" s="331" t="s">
        <v>335</v>
      </c>
      <c r="D107" s="331" t="s">
        <v>1062</v>
      </c>
      <c r="E107" s="320" t="s">
        <v>931</v>
      </c>
      <c r="F107" s="272" t="s">
        <v>932</v>
      </c>
      <c r="G107" s="320" t="s">
        <v>933</v>
      </c>
      <c r="H107" s="273"/>
      <c r="I107" s="320" t="s">
        <v>622</v>
      </c>
      <c r="J107" s="320"/>
      <c r="K107" s="320"/>
      <c r="L107" s="323">
        <v>49309</v>
      </c>
      <c r="M107" s="273" t="s">
        <v>934</v>
      </c>
      <c r="N107" s="259" t="s">
        <v>928</v>
      </c>
    </row>
    <row r="108" spans="1:14">
      <c r="A108" s="277"/>
      <c r="B108" s="320">
        <v>101</v>
      </c>
      <c r="C108" s="331" t="s">
        <v>335</v>
      </c>
      <c r="D108" s="331" t="s">
        <v>1062</v>
      </c>
      <c r="E108" s="320" t="s">
        <v>935</v>
      </c>
      <c r="F108" s="272" t="s">
        <v>936</v>
      </c>
      <c r="G108" s="320" t="s">
        <v>937</v>
      </c>
      <c r="H108" s="273"/>
      <c r="I108" s="320" t="s">
        <v>622</v>
      </c>
      <c r="J108" s="320"/>
      <c r="K108" s="320"/>
      <c r="L108" s="323"/>
      <c r="M108" s="273" t="s">
        <v>938</v>
      </c>
      <c r="N108" s="259" t="s">
        <v>939</v>
      </c>
    </row>
    <row r="109" spans="1:14">
      <c r="A109" s="277"/>
      <c r="B109" s="320">
        <v>102</v>
      </c>
      <c r="C109" s="330" t="s">
        <v>335</v>
      </c>
      <c r="D109" s="330" t="s">
        <v>1175</v>
      </c>
      <c r="E109" s="320" t="s">
        <v>940</v>
      </c>
      <c r="F109" s="272"/>
      <c r="G109" s="320" t="s">
        <v>941</v>
      </c>
      <c r="H109" s="273"/>
      <c r="I109" s="320" t="s">
        <v>604</v>
      </c>
      <c r="J109" s="320" t="s">
        <v>942</v>
      </c>
      <c r="K109" s="320"/>
      <c r="L109" s="323"/>
      <c r="M109" s="273" t="s">
        <v>938</v>
      </c>
      <c r="N109" s="259" t="s">
        <v>351</v>
      </c>
    </row>
    <row r="110" spans="1:14">
      <c r="A110" s="277"/>
      <c r="B110" s="320">
        <v>103</v>
      </c>
      <c r="C110" s="330" t="s">
        <v>335</v>
      </c>
      <c r="D110" s="330" t="s">
        <v>558</v>
      </c>
      <c r="E110" s="320" t="s">
        <v>943</v>
      </c>
      <c r="F110" s="272"/>
      <c r="G110" s="320" t="s">
        <v>937</v>
      </c>
      <c r="H110" s="273"/>
      <c r="I110" s="320" t="s">
        <v>604</v>
      </c>
      <c r="J110" s="320"/>
      <c r="K110" s="320"/>
      <c r="L110" s="323"/>
      <c r="M110" s="273" t="s">
        <v>938</v>
      </c>
      <c r="N110" s="259" t="s">
        <v>351</v>
      </c>
    </row>
    <row r="111" spans="1:14">
      <c r="A111" s="277"/>
      <c r="B111" s="320">
        <v>104</v>
      </c>
      <c r="C111" s="330" t="s">
        <v>335</v>
      </c>
      <c r="D111" s="330" t="s">
        <v>558</v>
      </c>
      <c r="E111" s="320" t="s">
        <v>944</v>
      </c>
      <c r="F111" s="272"/>
      <c r="G111" s="320" t="s">
        <v>941</v>
      </c>
      <c r="H111" s="273"/>
      <c r="I111" s="320" t="s">
        <v>604</v>
      </c>
      <c r="J111" s="320"/>
      <c r="K111" s="320"/>
      <c r="L111" s="323"/>
      <c r="M111" s="273" t="s">
        <v>938</v>
      </c>
      <c r="N111" s="259" t="s">
        <v>351</v>
      </c>
    </row>
    <row r="112" spans="1:14">
      <c r="A112" s="277"/>
      <c r="B112" s="320">
        <v>105</v>
      </c>
      <c r="C112" s="330" t="s">
        <v>335</v>
      </c>
      <c r="D112" s="330" t="s">
        <v>1175</v>
      </c>
      <c r="E112" s="320" t="s">
        <v>945</v>
      </c>
      <c r="F112" s="272"/>
      <c r="G112" s="320" t="s">
        <v>946</v>
      </c>
      <c r="H112" s="273"/>
      <c r="I112" s="320" t="s">
        <v>604</v>
      </c>
      <c r="J112" s="320"/>
      <c r="K112" s="320"/>
      <c r="L112" s="323"/>
      <c r="M112" s="273" t="s">
        <v>947</v>
      </c>
      <c r="N112" s="259"/>
    </row>
    <row r="113" spans="1:20">
      <c r="A113" s="277"/>
      <c r="B113" s="320">
        <v>106</v>
      </c>
      <c r="C113" s="331" t="s">
        <v>335</v>
      </c>
      <c r="D113" s="331" t="s">
        <v>1062</v>
      </c>
      <c r="E113" s="320" t="s">
        <v>948</v>
      </c>
      <c r="F113" s="272" t="s">
        <v>949</v>
      </c>
      <c r="G113" s="320" t="s">
        <v>950</v>
      </c>
      <c r="H113" s="273"/>
      <c r="I113" s="320" t="s">
        <v>622</v>
      </c>
      <c r="J113" s="320"/>
      <c r="K113" s="320"/>
      <c r="L113" s="323"/>
      <c r="M113" s="273" t="s">
        <v>951</v>
      </c>
      <c r="N113" s="259"/>
    </row>
    <row r="114" spans="1:20">
      <c r="A114" s="277"/>
      <c r="B114" s="320">
        <v>107</v>
      </c>
      <c r="C114" s="330" t="s">
        <v>335</v>
      </c>
      <c r="D114" s="330" t="s">
        <v>1175</v>
      </c>
      <c r="E114" s="320" t="s">
        <v>952</v>
      </c>
      <c r="F114" s="272"/>
      <c r="G114" s="320" t="s">
        <v>953</v>
      </c>
      <c r="H114" s="273"/>
      <c r="I114" s="320" t="s">
        <v>604</v>
      </c>
      <c r="J114" s="320" t="s">
        <v>740</v>
      </c>
      <c r="K114" s="320"/>
      <c r="L114" s="323"/>
      <c r="M114" s="273" t="s">
        <v>951</v>
      </c>
      <c r="N114" s="259"/>
    </row>
    <row r="115" spans="1:20">
      <c r="A115" s="277"/>
      <c r="B115" s="320">
        <v>108</v>
      </c>
      <c r="C115" s="331" t="s">
        <v>335</v>
      </c>
      <c r="D115" s="331" t="s">
        <v>1062</v>
      </c>
      <c r="E115" s="320" t="s">
        <v>954</v>
      </c>
      <c r="F115" s="272" t="s">
        <v>955</v>
      </c>
      <c r="G115" s="320" t="s">
        <v>956</v>
      </c>
      <c r="H115" s="273"/>
      <c r="I115" s="320" t="s">
        <v>622</v>
      </c>
      <c r="J115" s="320"/>
      <c r="K115" s="320"/>
      <c r="L115" s="323"/>
      <c r="M115" s="273" t="s">
        <v>957</v>
      </c>
      <c r="N115" s="259"/>
    </row>
    <row r="116" spans="1:20">
      <c r="A116" s="277"/>
      <c r="B116" s="320">
        <v>109</v>
      </c>
      <c r="C116" s="331" t="s">
        <v>335</v>
      </c>
      <c r="D116" s="331" t="s">
        <v>1062</v>
      </c>
      <c r="E116" s="320" t="s">
        <v>958</v>
      </c>
      <c r="F116" s="272" t="s">
        <v>959</v>
      </c>
      <c r="G116" s="320" t="s">
        <v>960</v>
      </c>
      <c r="H116" s="273"/>
      <c r="I116" s="320" t="s">
        <v>622</v>
      </c>
      <c r="J116" s="320"/>
      <c r="K116" s="320"/>
      <c r="L116" s="323"/>
      <c r="M116" s="273" t="s">
        <v>961</v>
      </c>
      <c r="N116" s="259"/>
    </row>
    <row r="117" spans="1:20" ht="33">
      <c r="A117" s="277"/>
      <c r="B117" s="320">
        <v>110</v>
      </c>
      <c r="C117" s="331" t="s">
        <v>335</v>
      </c>
      <c r="D117" s="331" t="s">
        <v>1062</v>
      </c>
      <c r="E117" s="320" t="s">
        <v>962</v>
      </c>
      <c r="F117" s="272" t="s">
        <v>963</v>
      </c>
      <c r="G117" s="320" t="s">
        <v>964</v>
      </c>
      <c r="H117" s="273"/>
      <c r="I117" s="320" t="s">
        <v>622</v>
      </c>
      <c r="J117" s="320"/>
      <c r="K117" s="320"/>
      <c r="L117" s="323"/>
      <c r="M117" s="273" t="s">
        <v>965</v>
      </c>
      <c r="N117" s="259"/>
    </row>
    <row r="118" spans="1:20">
      <c r="A118" s="277"/>
      <c r="B118" s="320">
        <v>111</v>
      </c>
      <c r="C118" s="331" t="s">
        <v>335</v>
      </c>
      <c r="D118" s="331" t="s">
        <v>1062</v>
      </c>
      <c r="E118" s="320" t="s">
        <v>966</v>
      </c>
      <c r="F118" s="285" t="s">
        <v>967</v>
      </c>
      <c r="G118" s="320" t="s">
        <v>968</v>
      </c>
      <c r="H118" s="273"/>
      <c r="I118" s="320" t="s">
        <v>622</v>
      </c>
      <c r="J118" s="286"/>
      <c r="K118" s="286"/>
      <c r="L118" s="323"/>
      <c r="M118" s="273" t="s">
        <v>969</v>
      </c>
      <c r="N118" s="288"/>
    </row>
    <row r="119" spans="1:20">
      <c r="A119" s="277"/>
      <c r="B119" s="320">
        <v>112</v>
      </c>
      <c r="C119" s="331" t="s">
        <v>335</v>
      </c>
      <c r="D119" s="331" t="s">
        <v>1062</v>
      </c>
      <c r="E119" s="320" t="s">
        <v>970</v>
      </c>
      <c r="F119" s="285" t="s">
        <v>971</v>
      </c>
      <c r="G119" s="320" t="s">
        <v>509</v>
      </c>
      <c r="H119" s="273"/>
      <c r="I119" s="320" t="s">
        <v>622</v>
      </c>
      <c r="J119" s="286"/>
      <c r="K119" s="286"/>
      <c r="L119" s="323"/>
      <c r="M119" s="273" t="s">
        <v>972</v>
      </c>
      <c r="N119" s="288"/>
    </row>
    <row r="120" spans="1:20">
      <c r="A120" s="277"/>
      <c r="B120" s="320">
        <v>113</v>
      </c>
      <c r="C120" s="331" t="s">
        <v>335</v>
      </c>
      <c r="D120" s="331" t="s">
        <v>1062</v>
      </c>
      <c r="E120" s="320" t="s">
        <v>973</v>
      </c>
      <c r="F120" s="276" t="s">
        <v>974</v>
      </c>
      <c r="G120" s="320" t="s">
        <v>975</v>
      </c>
      <c r="H120" s="273"/>
      <c r="I120" s="320" t="s">
        <v>622</v>
      </c>
      <c r="J120" s="320"/>
      <c r="K120" s="320"/>
      <c r="L120" s="287">
        <v>49427</v>
      </c>
      <c r="M120" s="273" t="s">
        <v>976</v>
      </c>
      <c r="N120" s="259" t="s">
        <v>351</v>
      </c>
    </row>
    <row r="121" spans="1:20">
      <c r="A121" s="277"/>
      <c r="B121" s="320">
        <v>114</v>
      </c>
      <c r="C121" s="331" t="s">
        <v>335</v>
      </c>
      <c r="D121" s="331" t="s">
        <v>1062</v>
      </c>
      <c r="E121" s="320" t="s">
        <v>977</v>
      </c>
      <c r="F121" s="272" t="s">
        <v>978</v>
      </c>
      <c r="G121" s="320" t="s">
        <v>979</v>
      </c>
      <c r="H121" s="273"/>
      <c r="I121" s="320" t="s">
        <v>622</v>
      </c>
      <c r="J121" s="320"/>
      <c r="K121" s="320"/>
      <c r="L121" s="287"/>
      <c r="M121" s="273" t="s">
        <v>980</v>
      </c>
      <c r="N121" s="259" t="s">
        <v>351</v>
      </c>
    </row>
    <row r="122" spans="1:20">
      <c r="A122" s="277"/>
      <c r="B122" s="320">
        <v>115</v>
      </c>
      <c r="C122" s="331" t="s">
        <v>335</v>
      </c>
      <c r="D122" s="331" t="s">
        <v>1062</v>
      </c>
      <c r="E122" s="320" t="s">
        <v>981</v>
      </c>
      <c r="F122" s="285" t="s">
        <v>982</v>
      </c>
      <c r="G122" s="320" t="s">
        <v>983</v>
      </c>
      <c r="H122" s="273"/>
      <c r="I122" s="320" t="s">
        <v>622</v>
      </c>
      <c r="J122" s="286"/>
      <c r="K122" s="286"/>
      <c r="L122" s="287"/>
      <c r="M122" s="320" t="s">
        <v>510</v>
      </c>
      <c r="N122" s="288"/>
    </row>
    <row r="123" spans="1:20">
      <c r="A123" s="277"/>
      <c r="B123" s="320">
        <v>116</v>
      </c>
      <c r="C123" s="331" t="s">
        <v>335</v>
      </c>
      <c r="D123" s="331" t="s">
        <v>1062</v>
      </c>
      <c r="E123" s="320" t="s">
        <v>984</v>
      </c>
      <c r="F123" s="285">
        <v>9956525</v>
      </c>
      <c r="G123" s="320" t="s">
        <v>509</v>
      </c>
      <c r="H123" s="273"/>
      <c r="I123" s="320" t="s">
        <v>622</v>
      </c>
      <c r="J123" s="286"/>
      <c r="K123" s="286"/>
      <c r="L123" s="286"/>
      <c r="M123" s="320" t="s">
        <v>510</v>
      </c>
      <c r="N123" s="288"/>
    </row>
    <row r="124" spans="1:20">
      <c r="A124" s="277"/>
      <c r="B124" s="320">
        <v>117</v>
      </c>
      <c r="C124" s="331" t="s">
        <v>335</v>
      </c>
      <c r="D124" s="331" t="s">
        <v>1366</v>
      </c>
      <c r="E124" s="320" t="s">
        <v>985</v>
      </c>
      <c r="F124" s="285"/>
      <c r="G124" s="320" t="s">
        <v>986</v>
      </c>
      <c r="H124" s="273"/>
      <c r="I124" s="320" t="s">
        <v>622</v>
      </c>
      <c r="J124" s="286"/>
      <c r="K124" s="286"/>
      <c r="L124" s="287"/>
      <c r="M124" s="320" t="s">
        <v>510</v>
      </c>
      <c r="N124" s="288"/>
    </row>
    <row r="125" spans="1:20">
      <c r="A125" s="277"/>
      <c r="B125" s="320">
        <v>118</v>
      </c>
      <c r="C125" s="331" t="s">
        <v>335</v>
      </c>
      <c r="D125" s="331" t="s">
        <v>1062</v>
      </c>
      <c r="E125" s="320" t="s">
        <v>987</v>
      </c>
      <c r="F125" s="285" t="s">
        <v>988</v>
      </c>
      <c r="G125" s="320" t="s">
        <v>989</v>
      </c>
      <c r="H125" s="273"/>
      <c r="I125" s="320" t="s">
        <v>622</v>
      </c>
      <c r="J125" s="286"/>
      <c r="K125" s="286"/>
      <c r="L125" s="287"/>
      <c r="M125" s="273" t="s">
        <v>990</v>
      </c>
      <c r="N125" s="288" t="s">
        <v>991</v>
      </c>
    </row>
    <row r="126" spans="1:20">
      <c r="A126" s="258"/>
      <c r="B126" s="320">
        <v>119</v>
      </c>
      <c r="C126" s="331" t="s">
        <v>335</v>
      </c>
      <c r="D126" s="331" t="s">
        <v>1062</v>
      </c>
      <c r="E126" s="322" t="s">
        <v>992</v>
      </c>
      <c r="F126" s="285" t="s">
        <v>993</v>
      </c>
      <c r="G126" s="320" t="s">
        <v>994</v>
      </c>
      <c r="H126" s="273"/>
      <c r="I126" s="320" t="s">
        <v>622</v>
      </c>
      <c r="J126" s="286"/>
      <c r="K126" s="286"/>
      <c r="L126" s="287"/>
      <c r="M126" s="273" t="s">
        <v>990</v>
      </c>
      <c r="N126" s="288" t="s">
        <v>995</v>
      </c>
    </row>
    <row r="127" spans="1:20">
      <c r="A127" s="258"/>
      <c r="B127" s="285">
        <v>120</v>
      </c>
      <c r="C127" s="332" t="s">
        <v>1375</v>
      </c>
      <c r="D127" s="332" t="s">
        <v>1062</v>
      </c>
      <c r="E127" s="285" t="s">
        <v>996</v>
      </c>
      <c r="F127" s="285" t="s">
        <v>997</v>
      </c>
      <c r="G127" s="286" t="s">
        <v>998</v>
      </c>
      <c r="H127" s="289"/>
      <c r="I127" s="320" t="s">
        <v>622</v>
      </c>
      <c r="J127" s="286"/>
      <c r="K127" s="286"/>
      <c r="L127" s="286"/>
      <c r="M127" s="286" t="s">
        <v>999</v>
      </c>
      <c r="N127" s="288"/>
    </row>
    <row r="128" spans="1:20">
      <c r="A128" s="258"/>
      <c r="B128" s="285">
        <v>121</v>
      </c>
      <c r="C128" s="332" t="s">
        <v>335</v>
      </c>
      <c r="D128" s="331" t="s">
        <v>1366</v>
      </c>
      <c r="E128" s="285" t="s">
        <v>1000</v>
      </c>
      <c r="F128" s="285"/>
      <c r="G128" s="286" t="s">
        <v>1001</v>
      </c>
      <c r="H128" s="289"/>
      <c r="I128" s="320" t="s">
        <v>622</v>
      </c>
      <c r="J128" s="286"/>
      <c r="K128" s="286"/>
      <c r="L128" s="286"/>
      <c r="M128" s="286" t="s">
        <v>1002</v>
      </c>
      <c r="N128" s="288"/>
      <c r="O128"/>
      <c r="P128"/>
      <c r="Q128"/>
      <c r="R128"/>
      <c r="S128"/>
      <c r="T128"/>
    </row>
    <row r="129" spans="2:20">
      <c r="B129" s="285">
        <v>122</v>
      </c>
      <c r="C129" s="332" t="s">
        <v>335</v>
      </c>
      <c r="D129" s="331" t="s">
        <v>1366</v>
      </c>
      <c r="E129" s="285" t="s">
        <v>1003</v>
      </c>
      <c r="F129" s="285"/>
      <c r="G129" s="286" t="s">
        <v>1004</v>
      </c>
      <c r="H129" s="289"/>
      <c r="I129" s="320" t="s">
        <v>622</v>
      </c>
      <c r="J129" s="286"/>
      <c r="K129" s="286"/>
      <c r="L129" s="286"/>
      <c r="M129" s="286" t="s">
        <v>1002</v>
      </c>
      <c r="N129" s="288"/>
      <c r="O129"/>
      <c r="P129"/>
      <c r="Q129"/>
      <c r="R129"/>
      <c r="S129"/>
      <c r="T129"/>
    </row>
    <row r="130" spans="2:20">
      <c r="B130" s="285">
        <v>123</v>
      </c>
      <c r="C130" s="332" t="s">
        <v>1386</v>
      </c>
      <c r="D130" s="331" t="s">
        <v>1383</v>
      </c>
      <c r="E130" s="285" t="s">
        <v>1005</v>
      </c>
      <c r="F130" s="285"/>
      <c r="G130" s="286" t="s">
        <v>998</v>
      </c>
      <c r="H130" s="289"/>
      <c r="I130" s="320" t="s">
        <v>622</v>
      </c>
      <c r="J130" s="286"/>
      <c r="K130" s="286"/>
      <c r="L130" s="286"/>
      <c r="M130" s="286" t="s">
        <v>1006</v>
      </c>
      <c r="N130" s="288"/>
      <c r="O130"/>
      <c r="P130"/>
      <c r="Q130"/>
      <c r="R130"/>
      <c r="S130"/>
      <c r="T130"/>
    </row>
    <row r="131" spans="2:20">
      <c r="B131" s="285">
        <v>124</v>
      </c>
      <c r="C131" s="332" t="s">
        <v>1386</v>
      </c>
      <c r="D131" s="331" t="s">
        <v>1587</v>
      </c>
      <c r="E131" s="285" t="s">
        <v>1007</v>
      </c>
      <c r="F131" s="285">
        <v>6546253</v>
      </c>
      <c r="G131" s="286" t="s">
        <v>998</v>
      </c>
      <c r="H131" s="289"/>
      <c r="I131" s="320" t="s">
        <v>622</v>
      </c>
      <c r="J131" s="286"/>
      <c r="K131" s="286"/>
      <c r="L131" s="286"/>
      <c r="M131" s="286" t="s">
        <v>1006</v>
      </c>
      <c r="N131" s="288"/>
      <c r="O131"/>
      <c r="P131"/>
      <c r="Q131"/>
      <c r="R131"/>
      <c r="S131"/>
      <c r="T131"/>
    </row>
    <row r="132" spans="2:20">
      <c r="B132" s="285">
        <v>125</v>
      </c>
      <c r="C132" s="332" t="s">
        <v>1386</v>
      </c>
      <c r="D132" s="331" t="s">
        <v>1383</v>
      </c>
      <c r="E132" s="285" t="s">
        <v>1008</v>
      </c>
      <c r="F132" s="285"/>
      <c r="G132" s="286" t="s">
        <v>998</v>
      </c>
      <c r="H132" s="289"/>
      <c r="I132" s="320" t="s">
        <v>622</v>
      </c>
      <c r="J132" s="286"/>
      <c r="K132" s="286"/>
      <c r="L132" s="286"/>
      <c r="M132" s="286" t="s">
        <v>1006</v>
      </c>
      <c r="N132" s="288"/>
      <c r="O132"/>
      <c r="P132"/>
      <c r="Q132"/>
      <c r="R132"/>
      <c r="S132"/>
      <c r="T132"/>
    </row>
    <row r="133" spans="2:20">
      <c r="B133" s="285">
        <v>126</v>
      </c>
      <c r="C133" s="332" t="s">
        <v>1386</v>
      </c>
      <c r="D133" s="331" t="s">
        <v>1366</v>
      </c>
      <c r="E133" s="285" t="s">
        <v>1009</v>
      </c>
      <c r="F133" s="285"/>
      <c r="G133" s="286" t="s">
        <v>998</v>
      </c>
      <c r="H133" s="289"/>
      <c r="I133" s="320" t="s">
        <v>622</v>
      </c>
      <c r="J133" s="286"/>
      <c r="K133" s="286"/>
      <c r="L133" s="286"/>
      <c r="M133" s="286" t="s">
        <v>1006</v>
      </c>
      <c r="N133" s="288"/>
      <c r="O133"/>
      <c r="P133"/>
      <c r="Q133"/>
      <c r="R133"/>
      <c r="S133"/>
      <c r="T133"/>
    </row>
    <row r="134" spans="2:20">
      <c r="B134" s="285">
        <v>127</v>
      </c>
      <c r="C134" s="333" t="s">
        <v>335</v>
      </c>
      <c r="D134" s="330" t="s">
        <v>558</v>
      </c>
      <c r="E134" s="267" t="s">
        <v>1010</v>
      </c>
      <c r="F134" s="267"/>
      <c r="G134" s="327" t="s">
        <v>1011</v>
      </c>
      <c r="H134" s="329"/>
      <c r="I134" s="320" t="s">
        <v>604</v>
      </c>
      <c r="J134" s="327"/>
      <c r="K134" s="327"/>
      <c r="L134" s="327"/>
      <c r="M134" s="316" t="s">
        <v>1012</v>
      </c>
      <c r="N134" s="328" t="s">
        <v>1013</v>
      </c>
      <c r="O134"/>
      <c r="P134"/>
      <c r="Q134"/>
      <c r="R134"/>
      <c r="S134"/>
      <c r="T134"/>
    </row>
    <row r="135" spans="2:20">
      <c r="B135" s="285">
        <v>128</v>
      </c>
      <c r="C135" s="332" t="s">
        <v>335</v>
      </c>
      <c r="D135" s="331" t="s">
        <v>1366</v>
      </c>
      <c r="E135" s="285" t="s">
        <v>1014</v>
      </c>
      <c r="F135" s="285"/>
      <c r="G135" s="286" t="s">
        <v>1015</v>
      </c>
      <c r="H135" s="289"/>
      <c r="I135" s="320" t="s">
        <v>622</v>
      </c>
      <c r="J135" s="286"/>
      <c r="K135" s="286"/>
      <c r="L135" s="286"/>
      <c r="M135" s="286" t="s">
        <v>1016</v>
      </c>
      <c r="N135" s="288" t="s">
        <v>1013</v>
      </c>
      <c r="O135"/>
      <c r="P135"/>
      <c r="Q135"/>
      <c r="R135"/>
      <c r="S135"/>
      <c r="T135"/>
    </row>
    <row r="136" spans="2:20">
      <c r="B136" s="285">
        <v>129</v>
      </c>
      <c r="C136" s="332" t="s">
        <v>335</v>
      </c>
      <c r="D136" s="331" t="s">
        <v>1383</v>
      </c>
      <c r="E136" s="302" t="s">
        <v>1017</v>
      </c>
      <c r="F136" s="301"/>
      <c r="G136" s="304" t="s">
        <v>1018</v>
      </c>
      <c r="H136" s="303"/>
      <c r="I136" s="320" t="s">
        <v>622</v>
      </c>
      <c r="J136" s="302"/>
      <c r="K136" s="302"/>
      <c r="L136" s="302" t="s">
        <v>1019</v>
      </c>
      <c r="M136" s="304" t="s">
        <v>1020</v>
      </c>
      <c r="N136" s="305" t="s">
        <v>1013</v>
      </c>
      <c r="O136"/>
      <c r="P136"/>
      <c r="Q136"/>
      <c r="R136"/>
      <c r="S136"/>
      <c r="T136"/>
    </row>
    <row r="137" spans="2:20">
      <c r="B137" s="285">
        <v>130</v>
      </c>
      <c r="C137" s="332" t="s">
        <v>335</v>
      </c>
      <c r="D137" s="331" t="s">
        <v>1383</v>
      </c>
      <c r="E137" s="302" t="s">
        <v>1021</v>
      </c>
      <c r="F137" s="301"/>
      <c r="G137" s="304" t="s">
        <v>1022</v>
      </c>
      <c r="H137" s="303"/>
      <c r="I137" s="320" t="s">
        <v>622</v>
      </c>
      <c r="J137" s="302"/>
      <c r="K137" s="302"/>
      <c r="L137" s="302" t="s">
        <v>1019</v>
      </c>
      <c r="M137" s="304" t="s">
        <v>1020</v>
      </c>
      <c r="N137" s="305" t="s">
        <v>1013</v>
      </c>
      <c r="O137"/>
      <c r="P137"/>
      <c r="Q137"/>
      <c r="R137"/>
      <c r="S137"/>
      <c r="T137"/>
    </row>
    <row r="138" spans="2:20">
      <c r="B138" s="285">
        <v>131</v>
      </c>
      <c r="C138" s="332" t="s">
        <v>335</v>
      </c>
      <c r="D138" s="331" t="s">
        <v>1383</v>
      </c>
      <c r="E138" s="302" t="s">
        <v>1023</v>
      </c>
      <c r="F138" s="301"/>
      <c r="G138" s="304" t="s">
        <v>1024</v>
      </c>
      <c r="H138" s="303"/>
      <c r="I138" s="320" t="s">
        <v>622</v>
      </c>
      <c r="J138" s="302"/>
      <c r="K138" s="302"/>
      <c r="L138" s="302" t="s">
        <v>1025</v>
      </c>
      <c r="M138" s="304" t="s">
        <v>1026</v>
      </c>
      <c r="N138" s="305" t="s">
        <v>1013</v>
      </c>
      <c r="O138"/>
      <c r="P138"/>
      <c r="Q138"/>
      <c r="R138"/>
      <c r="S138"/>
      <c r="T138"/>
    </row>
    <row r="139" spans="2:20">
      <c r="B139" s="285">
        <v>132</v>
      </c>
      <c r="C139" s="332" t="s">
        <v>335</v>
      </c>
      <c r="D139" s="331" t="s">
        <v>1383</v>
      </c>
      <c r="E139" s="302" t="s">
        <v>1027</v>
      </c>
      <c r="F139" s="301"/>
      <c r="G139" s="304" t="s">
        <v>1028</v>
      </c>
      <c r="H139" s="303"/>
      <c r="I139" s="320" t="s">
        <v>622</v>
      </c>
      <c r="J139" s="302"/>
      <c r="K139" s="302"/>
      <c r="L139" s="302" t="s">
        <v>1029</v>
      </c>
      <c r="M139" s="304" t="s">
        <v>1030</v>
      </c>
      <c r="N139" s="305" t="s">
        <v>1013</v>
      </c>
      <c r="O139"/>
      <c r="P139"/>
      <c r="Q139"/>
      <c r="R139"/>
      <c r="S139"/>
      <c r="T139"/>
    </row>
    <row r="140" spans="2:20">
      <c r="B140" s="285">
        <v>133</v>
      </c>
      <c r="C140" s="332" t="s">
        <v>335</v>
      </c>
      <c r="D140" s="331" t="s">
        <v>1383</v>
      </c>
      <c r="E140" s="302" t="s">
        <v>1031</v>
      </c>
      <c r="F140" s="301"/>
      <c r="G140" s="304" t="s">
        <v>1032</v>
      </c>
      <c r="H140" s="303"/>
      <c r="I140" s="320" t="s">
        <v>622</v>
      </c>
      <c r="J140" s="302"/>
      <c r="K140" s="302"/>
      <c r="L140" s="302" t="s">
        <v>1019</v>
      </c>
      <c r="M140" s="304" t="s">
        <v>1033</v>
      </c>
      <c r="N140" s="305"/>
      <c r="O140"/>
      <c r="P140"/>
      <c r="Q140"/>
      <c r="R140"/>
      <c r="S140"/>
      <c r="T140"/>
    </row>
    <row r="141" spans="2:20">
      <c r="B141" s="285">
        <v>134</v>
      </c>
      <c r="C141" s="333" t="s">
        <v>335</v>
      </c>
      <c r="D141" s="330" t="s">
        <v>558</v>
      </c>
      <c r="E141" s="315" t="s">
        <v>1034</v>
      </c>
      <c r="F141" s="318"/>
      <c r="G141" s="316" t="s">
        <v>1011</v>
      </c>
      <c r="H141" s="317"/>
      <c r="I141" s="320" t="s">
        <v>604</v>
      </c>
      <c r="J141" s="315"/>
      <c r="K141" s="315"/>
      <c r="L141" s="315" t="s">
        <v>1025</v>
      </c>
      <c r="M141" s="316" t="s">
        <v>1012</v>
      </c>
      <c r="N141" s="319" t="s">
        <v>1013</v>
      </c>
      <c r="O141"/>
      <c r="P141"/>
      <c r="Q141"/>
      <c r="R141"/>
      <c r="S141"/>
      <c r="T141"/>
    </row>
    <row r="142" spans="2:20">
      <c r="B142" s="285">
        <v>135</v>
      </c>
      <c r="C142" s="332" t="s">
        <v>335</v>
      </c>
      <c r="D142" s="331" t="s">
        <v>1383</v>
      </c>
      <c r="E142" s="302" t="s">
        <v>1045</v>
      </c>
      <c r="F142" s="301"/>
      <c r="G142" s="304" t="s">
        <v>1011</v>
      </c>
      <c r="H142" s="303"/>
      <c r="I142" s="320" t="s">
        <v>622</v>
      </c>
      <c r="J142" s="302"/>
      <c r="K142" s="302"/>
      <c r="L142" s="302" t="s">
        <v>1025</v>
      </c>
      <c r="M142" s="304" t="s">
        <v>1044</v>
      </c>
      <c r="N142" s="305" t="s">
        <v>1013</v>
      </c>
      <c r="O142"/>
      <c r="P142"/>
      <c r="Q142"/>
      <c r="R142"/>
      <c r="S142"/>
      <c r="T142"/>
    </row>
    <row r="143" spans="2:20">
      <c r="B143" s="417">
        <v>136</v>
      </c>
      <c r="C143" s="418" t="s">
        <v>335</v>
      </c>
      <c r="D143" s="419" t="s">
        <v>1586</v>
      </c>
      <c r="E143" s="420" t="s">
        <v>1043</v>
      </c>
      <c r="F143" s="421"/>
      <c r="G143" s="422" t="s">
        <v>1011</v>
      </c>
      <c r="H143" s="423"/>
      <c r="I143" s="424" t="s">
        <v>622</v>
      </c>
      <c r="J143" s="420"/>
      <c r="K143" s="420"/>
      <c r="L143" s="420" t="s">
        <v>1025</v>
      </c>
      <c r="M143" s="422" t="s">
        <v>1041</v>
      </c>
      <c r="N143" s="425" t="s">
        <v>1013</v>
      </c>
      <c r="O143"/>
      <c r="P143"/>
      <c r="Q143"/>
      <c r="R143"/>
      <c r="S143"/>
      <c r="T143"/>
    </row>
    <row r="144" spans="2:20">
      <c r="B144" s="426">
        <v>137</v>
      </c>
      <c r="C144" s="367" t="s">
        <v>335</v>
      </c>
      <c r="D144" s="324" t="s">
        <v>1383</v>
      </c>
      <c r="E144" s="427" t="s">
        <v>1424</v>
      </c>
      <c r="F144" s="428"/>
      <c r="G144" s="429" t="s">
        <v>1429</v>
      </c>
      <c r="H144" s="430"/>
      <c r="I144" s="431" t="s">
        <v>622</v>
      </c>
      <c r="J144" s="427"/>
      <c r="K144" s="427"/>
      <c r="L144" s="427" t="s">
        <v>1025</v>
      </c>
      <c r="M144" s="429" t="s">
        <v>1430</v>
      </c>
      <c r="N144" s="432"/>
      <c r="O144"/>
      <c r="P144"/>
      <c r="Q144"/>
      <c r="R144"/>
      <c r="S144"/>
      <c r="T144"/>
    </row>
    <row r="145" spans="2:20">
      <c r="B145" s="426">
        <v>138</v>
      </c>
      <c r="C145" s="367" t="str">
        <f>'GST 지식재산권 현황_최신'!C133</f>
        <v>특허</v>
      </c>
      <c r="D145" s="367" t="str">
        <f>'GST 지식재산권 현황_최신'!D133</f>
        <v>등록</v>
      </c>
      <c r="E145" s="246" t="str">
        <f>'GST 지식재산권 현황_최신'!G133</f>
        <v>10-2019-0045872</v>
      </c>
      <c r="F145" s="428"/>
      <c r="G145" s="214" t="str">
        <f>'GST 지식재산권 현황_최신'!M133</f>
        <v>자체 세정이 가능한 전기 집진기 방전봉 및 이를 이용한 전기 집진기 방전봉 세정 방법</v>
      </c>
      <c r="H145" s="430"/>
      <c r="I145" s="431" t="s">
        <v>622</v>
      </c>
      <c r="J145" s="427"/>
      <c r="K145" s="427"/>
      <c r="L145" s="427" t="str">
        <f>'GST 지식재산권 현황_최신'!L133</f>
        <v>스크러버</v>
      </c>
      <c r="M145" s="214" t="str">
        <f>'GST 지식재산권 현황_최신'!R133</f>
        <v>최익성, 김영민, 김재환, 이상준, 김덕준</v>
      </c>
      <c r="N145" s="432"/>
      <c r="O145"/>
      <c r="P145"/>
      <c r="Q145"/>
      <c r="R145"/>
      <c r="S145"/>
      <c r="T145"/>
    </row>
    <row r="146" spans="2:20">
      <c r="B146" s="417">
        <v>139</v>
      </c>
      <c r="C146" s="367" t="str">
        <f>'GST 지식재산권 현황_최신'!C134</f>
        <v>특허</v>
      </c>
      <c r="D146" s="367" t="str">
        <f>'GST 지식재산권 현황_최신'!D134</f>
        <v>등록</v>
      </c>
      <c r="E146" s="246" t="str">
        <f>'GST 지식재산권 현황_최신'!G134</f>
        <v>10-2019-0057595</v>
      </c>
      <c r="F146" s="428"/>
      <c r="G146" s="214" t="str">
        <f>'GST 지식재산권 현황_최신'!M134</f>
        <v>흡착 로터, 산화촉매, 열교환기를 이용한 모듈화 VOCs 제거 시스템</v>
      </c>
      <c r="H146" s="430"/>
      <c r="I146" s="431" t="s">
        <v>622</v>
      </c>
      <c r="J146" s="427"/>
      <c r="K146" s="427"/>
      <c r="L146" s="427" t="str">
        <f>'GST 지식재산권 현황_최신'!L134</f>
        <v>스크러버</v>
      </c>
      <c r="M146" s="214" t="str">
        <f>'GST 지식재산권 현황_최신'!R134</f>
        <v>정종국, 오현석, 오주형, 이용만, 김정길</v>
      </c>
      <c r="N146" s="432"/>
      <c r="O146"/>
      <c r="P146"/>
      <c r="Q146"/>
      <c r="R146"/>
      <c r="S146"/>
      <c r="T146"/>
    </row>
    <row r="147" spans="2:20">
      <c r="B147" s="426">
        <v>140</v>
      </c>
      <c r="C147" s="367" t="str">
        <f>'GST 지식재산권 현황_최신'!C135</f>
        <v>특허</v>
      </c>
      <c r="D147" s="367" t="str">
        <f>'GST 지식재산권 현황_최신'!D135</f>
        <v>포기</v>
      </c>
      <c r="E147" s="246" t="str">
        <f>'GST 지식재산권 현황_최신'!G135</f>
        <v>10-2019-0057596</v>
      </c>
      <c r="F147" s="428"/>
      <c r="G147" s="214" t="str">
        <f>'GST 지식재산권 현황_최신'!M135</f>
        <v>촉매를 이용한 수소 제거 시스템</v>
      </c>
      <c r="H147" s="430"/>
      <c r="I147" s="431" t="s">
        <v>622</v>
      </c>
      <c r="J147" s="427"/>
      <c r="K147" s="427"/>
      <c r="L147" s="427" t="str">
        <f>'GST 지식재산권 현황_최신'!L135</f>
        <v>스크러버</v>
      </c>
      <c r="M147" s="214" t="str">
        <f>'GST 지식재산권 현황_최신'!R135</f>
        <v>정종국, 오현석, 김재환,, 오주형</v>
      </c>
      <c r="N147" s="432"/>
      <c r="O147"/>
      <c r="P147"/>
      <c r="Q147"/>
      <c r="R147"/>
      <c r="S147"/>
      <c r="T147"/>
    </row>
    <row r="148" spans="2:20">
      <c r="B148" s="426">
        <v>141</v>
      </c>
      <c r="C148" s="367" t="str">
        <f>'GST 지식재산권 현황_최신'!C136</f>
        <v>특허</v>
      </c>
      <c r="D148" s="367" t="str">
        <f>'GST 지식재산권 현황_최신'!D136</f>
        <v>등록</v>
      </c>
      <c r="E148" s="246" t="str">
        <f>'GST 지식재산권 현황_최신'!G136</f>
        <v>10-2019-0057266</v>
      </c>
      <c r="F148" s="428"/>
      <c r="G148" s="214" t="str">
        <f>'GST 지식재산권 현황_최신'!M136</f>
        <v>폐가스 소각용 버너</v>
      </c>
      <c r="H148" s="430"/>
      <c r="I148" s="431" t="s">
        <v>622</v>
      </c>
      <c r="J148" s="427"/>
      <c r="K148" s="427"/>
      <c r="L148" s="427" t="str">
        <f>'GST 지식재산권 현황_최신'!L136</f>
        <v>스크러버</v>
      </c>
      <c r="M148" s="214" t="str">
        <f>'GST 지식재산권 현황_최신'!R136</f>
        <v>임재범, Jay Jung, 이상준, 김재환, 한재식</v>
      </c>
      <c r="N148" s="432"/>
      <c r="O148"/>
      <c r="P148"/>
      <c r="Q148"/>
      <c r="R148"/>
      <c r="S148"/>
      <c r="T148"/>
    </row>
    <row r="149" spans="2:20">
      <c r="B149" s="417">
        <v>142</v>
      </c>
      <c r="C149" s="367" t="str">
        <f>'GST 지식재산권 현황_최신'!C137</f>
        <v>특허</v>
      </c>
      <c r="D149" s="367" t="str">
        <f>'GST 지식재산권 현황_최신'!D137</f>
        <v>등록</v>
      </c>
      <c r="E149" s="246" t="str">
        <f>'GST 지식재산권 현황_최신'!G137</f>
        <v>2019-10-484514.1</v>
      </c>
      <c r="F149" s="437"/>
      <c r="G149" s="214" t="str">
        <f>'GST 지식재산권 현황_최신'!M137</f>
        <v>폐가스 소각용 버너</v>
      </c>
      <c r="H149" s="438"/>
      <c r="I149" s="439" t="s">
        <v>622</v>
      </c>
      <c r="J149" s="440"/>
      <c r="K149" s="440"/>
      <c r="L149" s="427" t="str">
        <f>'GST 지식재산권 현황_최신'!L137</f>
        <v>스크러버</v>
      </c>
      <c r="M149" s="214" t="str">
        <f>'GST 지식재산권 현황_최신'!R137</f>
        <v>임재범, Jay Jung, 이상준, 김재환, 한재식</v>
      </c>
      <c r="N149" s="432"/>
      <c r="O149"/>
      <c r="P149"/>
      <c r="Q149"/>
      <c r="R149"/>
      <c r="S149"/>
      <c r="T149"/>
    </row>
    <row r="150" spans="2:20">
      <c r="B150" s="417">
        <f>'GST 지식재산권 현황_최신'!B138</f>
        <v>143</v>
      </c>
      <c r="C150" s="367" t="str">
        <f>'GST 지식재산권 현황_최신'!C138</f>
        <v>특허</v>
      </c>
      <c r="D150" s="367" t="str">
        <f>'GST 지식재산권 현황_최신'!D138</f>
        <v>등록</v>
      </c>
      <c r="E150" s="246" t="str">
        <f>'GST 지식재산권 현황_최신'!G138</f>
        <v>10-2019-0079265</v>
      </c>
      <c r="F150" s="428"/>
      <c r="G150" s="214" t="str">
        <f>'GST 지식재산권 현황_최신'!M138</f>
        <v>하이브리드 방식의 플라즈마 점화방법 및 그 장치</v>
      </c>
      <c r="H150" s="430"/>
      <c r="I150" s="439" t="s">
        <v>622</v>
      </c>
      <c r="J150" s="440"/>
      <c r="K150" s="440"/>
      <c r="L150" s="427" t="str">
        <f>'GST 지식재산권 현황_최신'!L138</f>
        <v>전원공급장치</v>
      </c>
      <c r="M150" s="214" t="str">
        <f>'GST 지식재산권 현황_최신'!R138</f>
        <v>조은석</v>
      </c>
      <c r="N150" s="432"/>
      <c r="O150"/>
      <c r="P150"/>
      <c r="Q150"/>
      <c r="R150"/>
      <c r="S150"/>
      <c r="T150"/>
    </row>
    <row r="151" spans="2:20">
      <c r="B151" s="417">
        <v>144</v>
      </c>
      <c r="C151" s="367" t="str">
        <f>'GST 지식재산권 현황_최신'!C139</f>
        <v>특허</v>
      </c>
      <c r="D151" s="367" t="str">
        <f>'GST 지식재산권 현황_최신'!D139</f>
        <v>등록</v>
      </c>
      <c r="E151" s="246" t="str">
        <f>'GST 지식재산권 현황_최신'!G139</f>
        <v>10-2019-0070511</v>
      </c>
      <c r="F151" s="428"/>
      <c r="G151" s="214" t="str">
        <f>'GST 지식재산권 현황_최신'!M139</f>
        <v>배기가스를 포함하는 유체의 흐름을 제어하기 위한 매니폴드</v>
      </c>
      <c r="H151" s="430"/>
      <c r="I151" s="439" t="s">
        <v>622</v>
      </c>
      <c r="J151" s="440"/>
      <c r="K151" s="440"/>
      <c r="L151" s="427" t="str">
        <f>'GST 지식재산권 현황_최신'!L139</f>
        <v>스크러버</v>
      </c>
      <c r="M151" s="214" t="str">
        <f>'GST 지식재산권 현황_최신'!R139</f>
        <v>최익성, 정재윤</v>
      </c>
      <c r="N151" s="432"/>
      <c r="O151"/>
      <c r="P151"/>
      <c r="Q151"/>
      <c r="R151"/>
      <c r="S151"/>
      <c r="T151"/>
    </row>
    <row r="152" spans="2:20">
      <c r="B152" s="417">
        <v>145</v>
      </c>
      <c r="C152" s="367" t="str">
        <f>'GST 지식재산권 현황_최신'!C140</f>
        <v>특허</v>
      </c>
      <c r="D152" s="367" t="str">
        <f>'GST 지식재산권 현황_최신'!D140</f>
        <v>포기</v>
      </c>
      <c r="E152" s="246" t="str">
        <f>'GST 지식재산권 현황_최신'!G140</f>
        <v>PCT/KR2019/007188</v>
      </c>
      <c r="F152" s="437"/>
      <c r="G152" s="214" t="str">
        <f>'GST 지식재산권 현황_최신'!M140</f>
        <v>배기가스를 포함하는 유체의 흐름을 제어하기 위한 매니폴드</v>
      </c>
      <c r="H152" s="438"/>
      <c r="I152" s="439" t="s">
        <v>622</v>
      </c>
      <c r="J152" s="440"/>
      <c r="K152" s="440"/>
      <c r="L152" s="427" t="str">
        <f>'GST 지식재산권 현황_최신'!L140</f>
        <v>스크러버</v>
      </c>
      <c r="M152" s="214" t="str">
        <f>'GST 지식재산권 현황_최신'!R140</f>
        <v>최익성, 정재윤, 김덕준</v>
      </c>
      <c r="N152" s="432"/>
      <c r="O152"/>
      <c r="P152"/>
      <c r="Q152"/>
      <c r="R152"/>
      <c r="S152"/>
      <c r="T152"/>
    </row>
    <row r="153" spans="2:20">
      <c r="B153" s="417">
        <v>146</v>
      </c>
      <c r="C153" s="367" t="str">
        <f>'GST 지식재산권 현황_최신'!C141</f>
        <v>특허</v>
      </c>
      <c r="D153" s="367" t="str">
        <f>'GST 지식재산권 현황_최신'!D141</f>
        <v>등록</v>
      </c>
      <c r="E153" s="246" t="str">
        <f>'GST 지식재산권 현황_최신'!G141</f>
        <v>10-2020-0019791</v>
      </c>
      <c r="F153" s="437"/>
      <c r="G153" s="214" t="str">
        <f>'GST 지식재산권 현황_최신'!M141</f>
        <v>열전소자를 활용한 온도제어 시스템 및 온도제어 시스템의 선형 가변 파라미터 PID 제어 방법</v>
      </c>
      <c r="H153" s="438"/>
      <c r="I153" s="439" t="s">
        <v>622</v>
      </c>
      <c r="J153" s="440"/>
      <c r="K153" s="440"/>
      <c r="L153" s="427" t="str">
        <f>'GST 지식재산권 현황_최신'!L141</f>
        <v>전원공급장치</v>
      </c>
      <c r="M153" s="214" t="str">
        <f>'GST 지식재산권 현황_최신'!R141</f>
        <v>조은석, 김기범, 이현진</v>
      </c>
      <c r="N153" s="432"/>
      <c r="O153"/>
      <c r="P153"/>
      <c r="Q153"/>
      <c r="R153"/>
      <c r="S153"/>
      <c r="T153"/>
    </row>
    <row r="154" spans="2:20">
      <c r="B154" s="417">
        <v>147</v>
      </c>
      <c r="C154" s="367" t="str">
        <f>'GST 지식재산권 현황_최신'!C142</f>
        <v>특허</v>
      </c>
      <c r="D154" s="367" t="str">
        <f>'GST 지식재산권 현황_최신'!D142</f>
        <v>등록</v>
      </c>
      <c r="E154" s="246" t="str">
        <f>'GST 지식재산권 현황_최신'!G142</f>
        <v>10-2020-0019783</v>
      </c>
      <c r="F154" s="437"/>
      <c r="G154" s="214" t="str">
        <f>'GST 지식재산권 현황_최신'!M142</f>
        <v>능동 역률제어가 가능한 고승압비의 다단계 벅 부스트 PFC 컨버터 및 부스트 PFC 컨버터</v>
      </c>
      <c r="H154" s="438"/>
      <c r="I154" s="439" t="s">
        <v>622</v>
      </c>
      <c r="J154" s="440"/>
      <c r="K154" s="440"/>
      <c r="L154" s="427" t="str">
        <f>'GST 지식재산권 현황_최신'!L142</f>
        <v>전원공급장치</v>
      </c>
      <c r="M154" s="214" t="str">
        <f>'GST 지식재산권 현황_최신'!R142</f>
        <v>조은석, 김기범, 이현진</v>
      </c>
      <c r="N154" s="432"/>
      <c r="O154"/>
      <c r="P154"/>
      <c r="Q154"/>
      <c r="R154"/>
      <c r="S154"/>
      <c r="T154"/>
    </row>
    <row r="155" spans="2:20">
      <c r="B155" s="417">
        <v>148</v>
      </c>
      <c r="C155" s="367" t="str">
        <f>'GST 지식재산권 현황_최신'!C143</f>
        <v>특허</v>
      </c>
      <c r="D155" s="367" t="str">
        <f>'GST 지식재산권 현황_최신'!D143</f>
        <v>등록</v>
      </c>
      <c r="E155" s="246" t="str">
        <f>'GST 지식재산권 현황_최신'!G143</f>
        <v>10-2020-0056820</v>
      </c>
      <c r="F155" s="437"/>
      <c r="G155" s="214" t="str">
        <f>'GST 지식재산권 현황_최신'!M143</f>
        <v>동기식 벅 컨버터가 적용된 출력극성 가변형 전원공급장치 및 제어방법</v>
      </c>
      <c r="H155" s="438"/>
      <c r="I155" s="439" t="s">
        <v>622</v>
      </c>
      <c r="J155" s="440"/>
      <c r="K155" s="440"/>
      <c r="L155" s="427" t="str">
        <f>'GST 지식재산권 현황_최신'!L143</f>
        <v>전원공급장치</v>
      </c>
      <c r="M155" s="214" t="str">
        <f>'GST 지식재산권 현황_최신'!R143</f>
        <v>김기범</v>
      </c>
      <c r="N155" s="432"/>
      <c r="O155"/>
      <c r="P155"/>
      <c r="Q155"/>
      <c r="R155"/>
      <c r="S155"/>
      <c r="T155"/>
    </row>
    <row r="156" spans="2:20">
      <c r="B156" s="417">
        <v>149</v>
      </c>
      <c r="C156" s="367" t="str">
        <f>'GST 지식재산권 현황_최신'!C144</f>
        <v>특허</v>
      </c>
      <c r="D156" s="367" t="str">
        <f>'GST 지식재산권 현황_최신'!D144</f>
        <v>등록</v>
      </c>
      <c r="E156" s="246" t="str">
        <f>'GST 지식재산권 현황_최신'!G144</f>
        <v>10-2020-0029654</v>
      </c>
      <c r="F156" s="437"/>
      <c r="G156" s="214" t="str">
        <f>'GST 지식재산권 현황_최신'!M144</f>
        <v>니켈계 활성 촉매 제조방법</v>
      </c>
      <c r="H156" s="438"/>
      <c r="I156" s="439" t="s">
        <v>622</v>
      </c>
      <c r="J156" s="440"/>
      <c r="K156" s="440"/>
      <c r="L156" s="427" t="str">
        <f>'GST 지식재산권 현황_최신'!L144</f>
        <v>스크러버</v>
      </c>
      <c r="M156" s="214" t="str">
        <f>'GST 지식재산권 현황_최신'!R144</f>
        <v>정종국, 오주형, 이상문(경기대), 김성수(경기대), 장영희(경기대)</v>
      </c>
      <c r="N156" s="425" t="s">
        <v>1013</v>
      </c>
      <c r="O156"/>
      <c r="P156"/>
      <c r="Q156"/>
      <c r="R156"/>
      <c r="S156"/>
      <c r="T156"/>
    </row>
    <row r="157" spans="2:20">
      <c r="B157" s="417">
        <v>150</v>
      </c>
      <c r="C157" s="367" t="str">
        <f>'GST 지식재산권 현황_최신'!C145</f>
        <v>특허</v>
      </c>
      <c r="D157" s="367" t="str">
        <f>'GST 지식재산권 현황_최신'!D145</f>
        <v>등록</v>
      </c>
      <c r="E157" s="246" t="str">
        <f>'GST 지식재산권 현황_최신'!G145</f>
        <v>10-2020-0061113</v>
      </c>
      <c r="F157" s="437"/>
      <c r="G157" s="214" t="str">
        <f>'GST 지식재산권 현황_최신'!M145</f>
        <v>Nox 흡착제 제조방법</v>
      </c>
      <c r="H157" s="438"/>
      <c r="I157" s="439" t="s">
        <v>622</v>
      </c>
      <c r="J157" s="440"/>
      <c r="K157" s="440"/>
      <c r="L157" s="427" t="str">
        <f>'GST 지식재산권 현황_최신'!L145</f>
        <v>스크러버</v>
      </c>
      <c r="M157" s="214" t="str">
        <f>'GST 지식재산권 현황_최신'!R145</f>
        <v>김재환, 오주형, 정종국, 이상준</v>
      </c>
      <c r="N157" s="425" t="s">
        <v>1698</v>
      </c>
      <c r="O157"/>
      <c r="P157"/>
      <c r="Q157"/>
      <c r="R157"/>
      <c r="S157"/>
      <c r="T157"/>
    </row>
    <row r="158" spans="2:20">
      <c r="B158" s="417">
        <v>151</v>
      </c>
      <c r="C158" s="367" t="str">
        <f>'GST 지식재산권 현황_최신'!C146</f>
        <v>특허</v>
      </c>
      <c r="D158" s="367" t="str">
        <f>'GST 지식재산권 현황_최신'!D146</f>
        <v>거절</v>
      </c>
      <c r="E158" s="246" t="str">
        <f>'GST 지식재산권 현황_최신'!G146</f>
        <v>10-2020-0077658</v>
      </c>
      <c r="F158" s="437"/>
      <c r="G158" s="214" t="str">
        <f>'GST 지식재산권 현황_최신'!M146</f>
        <v>히트자켓의 온도제어방법</v>
      </c>
      <c r="H158" s="438"/>
      <c r="I158" s="439" t="s">
        <v>622</v>
      </c>
      <c r="J158" s="440"/>
      <c r="K158" s="440"/>
      <c r="L158" s="427" t="str">
        <f>'GST 지식재산권 현황_최신'!L146</f>
        <v>스크러버</v>
      </c>
      <c r="M158" s="214" t="str">
        <f>'GST 지식재산권 현황_최신'!R146</f>
        <v>김남돈</v>
      </c>
      <c r="N158" s="425" t="s">
        <v>1699</v>
      </c>
      <c r="O158"/>
      <c r="P158"/>
      <c r="Q158"/>
      <c r="R158"/>
      <c r="S158"/>
      <c r="T158"/>
    </row>
    <row r="159" spans="2:20">
      <c r="B159" s="417">
        <v>152</v>
      </c>
      <c r="C159" s="367" t="str">
        <f>'GST 지식재산권 현황_최신'!C147</f>
        <v>특허</v>
      </c>
      <c r="D159" s="367" t="str">
        <f>'GST 지식재산권 현황_최신'!D147</f>
        <v>등록</v>
      </c>
      <c r="E159" s="246" t="str">
        <f>'GST 지식재산권 현황_최신'!G147</f>
        <v>10-2020-0138567</v>
      </c>
      <c r="F159" s="437"/>
      <c r="G159" s="214" t="str">
        <f>'GST 지식재산권 현황_최신'!M147</f>
        <v>온도제어모듈의 수분응축 방지장치</v>
      </c>
      <c r="H159" s="438"/>
      <c r="I159" s="439" t="s">
        <v>622</v>
      </c>
      <c r="J159" s="440"/>
      <c r="K159" s="440"/>
      <c r="L159" s="427" t="str">
        <f>'GST 지식재산권 현황_최신'!L147</f>
        <v>칠러</v>
      </c>
      <c r="M159" s="214" t="str">
        <f>'GST 지식재산권 현황_최신'!R147</f>
        <v>안세훈, 양승진, 이희진., 허재석, 이재훈</v>
      </c>
      <c r="N159" s="425" t="s">
        <v>1700</v>
      </c>
      <c r="O159"/>
      <c r="P159"/>
      <c r="Q159"/>
      <c r="R159"/>
      <c r="S159"/>
      <c r="T159"/>
    </row>
    <row r="160" spans="2:20">
      <c r="B160" s="417">
        <v>153</v>
      </c>
      <c r="C160" s="367" t="str">
        <f>'GST 지식재산권 현황_최신'!C148</f>
        <v>특허</v>
      </c>
      <c r="D160" s="367" t="str">
        <f>'GST 지식재산권 현황_최신'!D148</f>
        <v>등록</v>
      </c>
      <c r="E160" s="246" t="str">
        <f>'GST 지식재산권 현황_최신'!G148</f>
        <v>10-2020-0137403</v>
      </c>
      <c r="F160" s="437"/>
      <c r="G160" s="214" t="str">
        <f>'GST 지식재산권 현황_최신'!M148</f>
        <v>인터락 장치를 구비한 밸브</v>
      </c>
      <c r="H160" s="438"/>
      <c r="I160" s="439" t="s">
        <v>622</v>
      </c>
      <c r="J160" s="440"/>
      <c r="K160" s="440"/>
      <c r="L160" s="427" t="str">
        <f>'GST 지식재산권 현황_최신'!L148</f>
        <v>스크러버</v>
      </c>
      <c r="M160" s="214" t="str">
        <f>'GST 지식재산권 현황_최신'!R148</f>
        <v>김덕준, 최익성</v>
      </c>
      <c r="N160" s="425" t="s">
        <v>1701</v>
      </c>
      <c r="O160"/>
      <c r="P160"/>
      <c r="Q160"/>
      <c r="R160"/>
      <c r="S160"/>
      <c r="T160"/>
    </row>
    <row r="161" spans="2:20">
      <c r="B161" s="417">
        <v>154</v>
      </c>
      <c r="C161" s="367" t="str">
        <f>'GST 지식재산권 현황_최신'!C149</f>
        <v>특허</v>
      </c>
      <c r="D161" s="367" t="str">
        <f>'GST 지식재산권 현황_최신'!D149</f>
        <v>등록</v>
      </c>
      <c r="E161" s="246">
        <f>'GST 지식재산권 현황_최신'!G149</f>
        <v>201980040233.5</v>
      </c>
      <c r="F161" s="437"/>
      <c r="G161" s="214" t="str">
        <f>'GST 지식재산권 현황_최신'!M149</f>
        <v>배기가스를 포함하는 유체의 흐름을 제어하기 위한 매니폴드</v>
      </c>
      <c r="H161" s="438"/>
      <c r="I161" s="439" t="s">
        <v>622</v>
      </c>
      <c r="J161" s="440"/>
      <c r="K161" s="440"/>
      <c r="L161" s="427" t="str">
        <f>'GST 지식재산권 현황_최신'!L149</f>
        <v>스크러버</v>
      </c>
      <c r="M161" s="214" t="str">
        <f>'GST 지식재산권 현황_최신'!R149</f>
        <v>최익성, 정재윤, 김덕준</v>
      </c>
      <c r="N161" s="425" t="s">
        <v>1794</v>
      </c>
      <c r="O161"/>
      <c r="P161"/>
      <c r="Q161"/>
      <c r="R161"/>
      <c r="S161"/>
      <c r="T161"/>
    </row>
    <row r="162" spans="2:20">
      <c r="B162" s="417">
        <v>155</v>
      </c>
      <c r="C162" s="367" t="str">
        <f>'GST 지식재산권 현황_최신'!C150</f>
        <v>특허</v>
      </c>
      <c r="D162" s="367" t="str">
        <f>'GST 지식재산권 현황_최신'!D150</f>
        <v>출원</v>
      </c>
      <c r="E162" s="246" t="str">
        <f>'GST 지식재산권 현황_최신'!G150</f>
        <v>10-2021-0007386</v>
      </c>
      <c r="F162" s="437"/>
      <c r="G162" s="214" t="str">
        <f>'GST 지식재산권 현황_최신'!M150</f>
        <v>스크러버 시스템 및 이를 이용한 습식 세정 방법</v>
      </c>
      <c r="H162" s="438"/>
      <c r="I162" s="439" t="s">
        <v>622</v>
      </c>
      <c r="J162" s="440"/>
      <c r="K162" s="440"/>
      <c r="L162" s="427" t="str">
        <f>'GST 지식재산권 현황_최신'!L150</f>
        <v>스크러버</v>
      </c>
      <c r="M162" s="214" t="str">
        <f>'GST 지식재산권 현황_최신'!R150</f>
        <v>노영석(삼성) 김수지(삼성) 김희섭(삼성) 박희옥(삼성) 배종용(삼성) 이선수(삼성) 주진경(삼성) 윤성철 전동근</v>
      </c>
      <c r="N162" s="425" t="s">
        <v>1795</v>
      </c>
      <c r="O162"/>
      <c r="P162"/>
      <c r="Q162"/>
      <c r="R162"/>
      <c r="S162"/>
      <c r="T162"/>
    </row>
    <row r="163" spans="2:20">
      <c r="B163" s="417">
        <v>156</v>
      </c>
      <c r="C163" s="367" t="str">
        <f>'GST 지식재산권 현황_최신'!C151</f>
        <v>특허</v>
      </c>
      <c r="D163" s="367" t="str">
        <f>'GST 지식재산권 현황_최신'!D151</f>
        <v>포기</v>
      </c>
      <c r="E163" s="246" t="str">
        <f>'GST 지식재산권 현황_최신'!G151</f>
        <v>10-2021-0042708</v>
      </c>
      <c r="F163" s="437"/>
      <c r="G163" s="214" t="str">
        <f>'GST 지식재산권 현황_최신'!M151</f>
        <v>폐가스 배관 장치</v>
      </c>
      <c r="H163" s="438"/>
      <c r="I163" s="439" t="s">
        <v>622</v>
      </c>
      <c r="J163" s="440"/>
      <c r="K163" s="440"/>
      <c r="L163" s="427" t="str">
        <f>'GST 지식재산권 현황_최신'!L151</f>
        <v>스크러버</v>
      </c>
      <c r="M163" s="214" t="str">
        <f>'GST 지식재산권 현황_최신'!R151</f>
        <v>이정우, 권성안, 한재식</v>
      </c>
      <c r="N163" s="425" t="s">
        <v>1802</v>
      </c>
      <c r="O163"/>
      <c r="P163"/>
      <c r="Q163"/>
      <c r="R163"/>
      <c r="S163"/>
      <c r="T163"/>
    </row>
    <row r="164" spans="2:20">
      <c r="B164" s="417">
        <v>157</v>
      </c>
      <c r="C164" s="367" t="str">
        <f>'GST 지식재산권 현황_최신'!C152</f>
        <v>특허</v>
      </c>
      <c r="D164" s="367" t="str">
        <f>'GST 지식재산권 현황_최신'!D152</f>
        <v>등록</v>
      </c>
      <c r="E164" s="246" t="str">
        <f>'GST 지식재산권 현황_최신'!G152</f>
        <v>10-2021-0051852</v>
      </c>
      <c r="F164" s="437"/>
      <c r="G164" s="214" t="str">
        <f>'GST 지식재산권 현황_최신'!M152</f>
        <v>유해물질 가스 제거 시스템</v>
      </c>
      <c r="H164" s="438"/>
      <c r="I164" s="439" t="s">
        <v>622</v>
      </c>
      <c r="J164" s="440"/>
      <c r="K164" s="440"/>
      <c r="L164" s="427" t="str">
        <f>'GST 지식재산권 현황_최신'!L152</f>
        <v>스크러버</v>
      </c>
      <c r="M164" s="214" t="str">
        <f>'GST 지식재산권 현황_최신'!R152</f>
        <v>정종국, 이성욱, 윤성철, 전동근</v>
      </c>
      <c r="N164" s="425" t="s">
        <v>1805</v>
      </c>
      <c r="O164"/>
      <c r="P164"/>
      <c r="Q164"/>
      <c r="R164"/>
      <c r="S164"/>
      <c r="T164"/>
    </row>
    <row r="165" spans="2:20">
      <c r="B165" s="417">
        <v>153</v>
      </c>
      <c r="C165" s="367">
        <f>'GST 지식재산권 현황_최신'!C223</f>
        <v>0</v>
      </c>
      <c r="D165" s="367">
        <f>'GST 지식재산권 현황_최신'!D223</f>
        <v>0</v>
      </c>
      <c r="E165" s="246">
        <f>'GST 지식재산권 현황_최신'!G223</f>
        <v>0</v>
      </c>
      <c r="F165" s="437"/>
      <c r="G165" s="214">
        <f>'GST 지식재산권 현황_최신'!M223</f>
        <v>0</v>
      </c>
      <c r="H165" s="438"/>
      <c r="I165" s="439" t="s">
        <v>622</v>
      </c>
      <c r="J165" s="440"/>
      <c r="K165" s="440"/>
      <c r="L165" s="427">
        <f>'GST 지식재산권 현황_최신'!L223</f>
        <v>0</v>
      </c>
      <c r="M165" s="214">
        <f>'GST 지식재산권 현황_최신'!R223</f>
        <v>0</v>
      </c>
      <c r="N165" s="425"/>
      <c r="O165"/>
      <c r="P165"/>
      <c r="Q165"/>
      <c r="R165"/>
      <c r="S165"/>
      <c r="T165"/>
    </row>
    <row r="166" spans="2:20">
      <c r="B166" s="290" t="s">
        <v>1035</v>
      </c>
      <c r="C166" s="290"/>
      <c r="D166" s="258"/>
      <c r="E166" s="258"/>
      <c r="F166" s="258"/>
      <c r="G166" s="258"/>
      <c r="H166" s="258"/>
      <c r="I166" s="258"/>
      <c r="J166" s="258"/>
      <c r="K166" s="258"/>
      <c r="L166" s="258"/>
      <c r="M166" s="379"/>
      <c r="N166" s="258"/>
      <c r="O166"/>
      <c r="P166"/>
      <c r="Q166"/>
      <c r="R166"/>
      <c r="S166"/>
      <c r="T166"/>
    </row>
    <row r="167" spans="2:20">
      <c r="B167" s="290"/>
      <c r="C167" s="290"/>
      <c r="D167" s="258"/>
      <c r="E167" s="258"/>
      <c r="F167" s="258"/>
      <c r="G167" s="258"/>
      <c r="H167" s="258"/>
      <c r="I167" s="258"/>
      <c r="J167" s="258"/>
      <c r="K167" s="258"/>
      <c r="L167" s="258"/>
      <c r="M167" s="258"/>
      <c r="N167" s="258"/>
    </row>
    <row r="168" spans="2:20">
      <c r="B168" s="291" t="s">
        <v>1036</v>
      </c>
      <c r="C168" s="753" t="s">
        <v>1037</v>
      </c>
      <c r="D168" s="753"/>
      <c r="E168" s="291"/>
      <c r="F168" s="291"/>
      <c r="G168" s="291" t="s">
        <v>1038</v>
      </c>
      <c r="H168" s="292"/>
      <c r="I168" s="258"/>
      <c r="J168" s="258"/>
      <c r="K168" s="258"/>
      <c r="L168" s="258"/>
      <c r="M168" s="258"/>
      <c r="N168" s="258"/>
    </row>
    <row r="169" spans="2:20">
      <c r="B169" s="285">
        <v>1</v>
      </c>
      <c r="C169" s="752" t="s">
        <v>1039</v>
      </c>
      <c r="D169" s="752"/>
      <c r="E169" s="285"/>
      <c r="F169" s="285"/>
      <c r="G169" s="285" t="s">
        <v>1040</v>
      </c>
      <c r="H169" s="293"/>
      <c r="I169" s="258"/>
      <c r="J169" s="258"/>
      <c r="K169" s="258"/>
      <c r="L169" s="258"/>
      <c r="M169" s="258"/>
      <c r="N169" s="258"/>
    </row>
    <row r="170" spans="2:20">
      <c r="B170" s="283"/>
      <c r="C170" s="283"/>
      <c r="D170" s="294"/>
      <c r="E170" s="277"/>
      <c r="F170" s="283"/>
      <c r="G170" s="129" t="s">
        <v>1511</v>
      </c>
      <c r="H170" s="296"/>
      <c r="I170" s="297"/>
      <c r="J170" s="297"/>
      <c r="K170" s="283"/>
      <c r="L170" s="283"/>
      <c r="M170" s="297"/>
      <c r="N170" s="298"/>
    </row>
    <row r="171" spans="2:20">
      <c r="B171" s="295"/>
      <c r="C171" s="295"/>
      <c r="D171" s="299"/>
      <c r="E171" s="277"/>
      <c r="F171" s="283"/>
      <c r="G171" s="295"/>
      <c r="H171" s="296"/>
      <c r="I171" s="295"/>
      <c r="J171" s="295"/>
      <c r="K171" s="295"/>
      <c r="L171" s="295"/>
      <c r="M171" s="295"/>
      <c r="N171" s="298"/>
    </row>
    <row r="172" spans="2:20">
      <c r="B172" s="295"/>
      <c r="C172" s="295"/>
      <c r="D172" s="299"/>
      <c r="E172" s="277"/>
      <c r="F172" s="283"/>
      <c r="G172" s="295"/>
      <c r="H172" s="296"/>
      <c r="I172" s="295"/>
      <c r="J172" s="295"/>
      <c r="K172" s="295"/>
      <c r="L172" s="295"/>
      <c r="M172" s="295"/>
      <c r="N172" s="298"/>
    </row>
    <row r="173" spans="2:20">
      <c r="B173" s="295"/>
      <c r="C173" s="295"/>
      <c r="D173" s="299"/>
      <c r="E173" s="277"/>
      <c r="F173" s="283"/>
      <c r="G173" s="295"/>
      <c r="H173" s="296"/>
      <c r="I173" s="295"/>
      <c r="J173" s="295"/>
      <c r="K173" s="295"/>
      <c r="L173" s="295"/>
      <c r="M173" s="295"/>
      <c r="N173" s="298"/>
    </row>
    <row r="174" spans="2:20">
      <c r="B174" s="295"/>
      <c r="C174" s="295"/>
      <c r="D174" s="299"/>
      <c r="E174" s="277"/>
      <c r="F174" s="283"/>
      <c r="G174" s="295"/>
      <c r="H174" s="296"/>
      <c r="I174" s="295"/>
      <c r="J174" s="295"/>
      <c r="K174" s="295"/>
      <c r="L174" s="295"/>
      <c r="M174" s="295"/>
      <c r="N174" s="298"/>
    </row>
    <row r="175" spans="2:20">
      <c r="B175" s="295"/>
      <c r="C175" s="295"/>
      <c r="D175" s="295"/>
      <c r="E175" s="283"/>
      <c r="F175" s="283"/>
      <c r="G175" s="295"/>
      <c r="H175" s="296"/>
      <c r="I175" s="295"/>
      <c r="J175" s="295"/>
      <c r="K175" s="295"/>
      <c r="L175" s="295"/>
      <c r="M175" s="295"/>
      <c r="N175" s="298"/>
    </row>
    <row r="176" spans="2:20">
      <c r="B176" s="295"/>
      <c r="C176" s="295"/>
      <c r="D176" s="295"/>
      <c r="E176" s="283"/>
      <c r="F176" s="283"/>
      <c r="G176" s="295"/>
      <c r="H176" s="296"/>
      <c r="I176" s="295"/>
      <c r="J176" s="295"/>
      <c r="K176" s="295"/>
      <c r="L176" s="295"/>
      <c r="M176" s="295"/>
      <c r="N176" s="298"/>
    </row>
    <row r="177" spans="2:14">
      <c r="B177" s="295"/>
      <c r="C177" s="295"/>
      <c r="D177" s="295"/>
      <c r="E177" s="283"/>
      <c r="F177" s="283"/>
      <c r="G177" s="295"/>
      <c r="H177" s="296"/>
      <c r="I177" s="295"/>
      <c r="J177" s="295"/>
      <c r="K177" s="295"/>
      <c r="L177" s="295"/>
      <c r="M177" s="295"/>
      <c r="N177" s="298"/>
    </row>
    <row r="178" spans="2:14">
      <c r="B178" s="295"/>
      <c r="C178" s="295"/>
      <c r="D178" s="295"/>
      <c r="E178" s="283"/>
      <c r="F178" s="283"/>
      <c r="G178" s="295"/>
      <c r="H178" s="296"/>
      <c r="I178" s="295"/>
      <c r="J178" s="295"/>
      <c r="K178" s="295"/>
      <c r="L178" s="295"/>
      <c r="M178" s="295"/>
      <c r="N178" s="298"/>
    </row>
    <row r="179" spans="2:14">
      <c r="B179" s="295"/>
      <c r="C179" s="295"/>
      <c r="D179" s="295"/>
      <c r="E179" s="283"/>
      <c r="F179" s="283"/>
      <c r="G179" s="295"/>
      <c r="H179" s="296"/>
      <c r="I179" s="295"/>
      <c r="J179" s="295"/>
      <c r="K179" s="295"/>
      <c r="L179" s="295"/>
      <c r="M179" s="295"/>
      <c r="N179" s="298"/>
    </row>
    <row r="180" spans="2:14">
      <c r="B180" s="295"/>
      <c r="C180" s="295"/>
      <c r="D180" s="295"/>
      <c r="E180" s="283"/>
      <c r="F180" s="283"/>
      <c r="G180" s="295"/>
      <c r="H180" s="296"/>
      <c r="I180" s="295"/>
      <c r="J180" s="295"/>
      <c r="K180" s="295"/>
      <c r="L180" s="295"/>
      <c r="M180" s="295"/>
      <c r="N180" s="298"/>
    </row>
    <row r="181" spans="2:14" s="153" customFormat="1" ht="13.5">
      <c r="B181" s="295"/>
      <c r="C181" s="295"/>
      <c r="D181" s="295"/>
      <c r="E181" s="283"/>
      <c r="F181" s="283"/>
      <c r="G181" s="295"/>
      <c r="H181" s="296"/>
      <c r="I181" s="295"/>
      <c r="J181" s="295"/>
      <c r="K181" s="295"/>
      <c r="L181" s="295"/>
      <c r="M181" s="295"/>
      <c r="N181" s="298"/>
    </row>
    <row r="182" spans="2:14" s="153" customFormat="1" ht="13.5">
      <c r="B182" s="295"/>
      <c r="C182" s="295"/>
      <c r="D182" s="295"/>
      <c r="E182" s="283"/>
      <c r="F182" s="283"/>
      <c r="G182" s="295"/>
      <c r="H182" s="296"/>
      <c r="I182" s="295"/>
      <c r="J182" s="295"/>
      <c r="K182" s="295"/>
      <c r="L182" s="295"/>
      <c r="M182" s="295"/>
      <c r="N182" s="298"/>
    </row>
    <row r="183" spans="2:14" s="153" customFormat="1" ht="13.5">
      <c r="B183" s="295"/>
      <c r="C183" s="295"/>
      <c r="D183" s="295"/>
      <c r="E183" s="283"/>
      <c r="F183" s="283"/>
      <c r="G183" s="295"/>
      <c r="H183" s="296"/>
      <c r="I183" s="295"/>
      <c r="J183" s="295"/>
      <c r="K183" s="295"/>
      <c r="L183" s="295"/>
      <c r="M183" s="295"/>
      <c r="N183" s="298"/>
    </row>
    <row r="184" spans="2:14" s="153" customFormat="1" ht="13.5">
      <c r="D184" s="154"/>
      <c r="E184" s="283"/>
      <c r="F184" s="283"/>
      <c r="G184" s="295"/>
      <c r="H184" s="296"/>
      <c r="I184" s="295"/>
      <c r="J184" s="295"/>
      <c r="K184" s="295"/>
      <c r="L184" s="295"/>
      <c r="M184" s="295"/>
      <c r="N184" s="298"/>
    </row>
    <row r="185" spans="2:14" s="153" customFormat="1" ht="13.5">
      <c r="D185" s="154"/>
      <c r="E185" s="283"/>
      <c r="F185" s="283"/>
      <c r="G185" s="295"/>
      <c r="H185" s="296"/>
      <c r="I185" s="295"/>
      <c r="J185" s="295"/>
      <c r="K185" s="295"/>
      <c r="L185" s="295"/>
      <c r="M185" s="295"/>
      <c r="N185" s="298"/>
    </row>
    <row r="186" spans="2:14" s="153" customFormat="1" ht="13.5">
      <c r="E186" s="283"/>
      <c r="F186" s="283"/>
      <c r="G186" s="295"/>
      <c r="H186" s="296"/>
      <c r="I186" s="295"/>
      <c r="J186" s="295"/>
      <c r="K186" s="295"/>
      <c r="L186" s="295"/>
      <c r="M186" s="295"/>
      <c r="N186" s="298"/>
    </row>
    <row r="187" spans="2:14" s="153" customFormat="1" ht="13.5">
      <c r="E187" s="283"/>
      <c r="F187" s="283"/>
      <c r="G187" s="295"/>
      <c r="H187" s="296"/>
      <c r="I187" s="295"/>
      <c r="J187" s="295"/>
      <c r="K187" s="295"/>
      <c r="L187" s="295"/>
      <c r="M187" s="295"/>
      <c r="N187" s="298"/>
    </row>
    <row r="188" spans="2:14" s="153" customFormat="1" ht="13.5">
      <c r="E188" s="283"/>
      <c r="F188" s="283"/>
      <c r="G188" s="295"/>
      <c r="H188" s="296"/>
      <c r="I188" s="295"/>
      <c r="J188" s="295"/>
      <c r="K188" s="295"/>
      <c r="L188" s="295"/>
      <c r="M188" s="295"/>
      <c r="N188" s="298"/>
    </row>
    <row r="189" spans="2:14" s="153" customFormat="1" ht="13.5">
      <c r="E189" s="283"/>
      <c r="F189" s="283"/>
      <c r="G189" s="295"/>
      <c r="H189" s="296"/>
      <c r="I189" s="295"/>
      <c r="J189" s="295"/>
      <c r="K189" s="295"/>
      <c r="L189" s="295"/>
      <c r="M189" s="295"/>
      <c r="N189" s="298"/>
    </row>
    <row r="190" spans="2:14" s="153" customFormat="1" ht="13.5">
      <c r="E190" s="283"/>
      <c r="F190" s="283"/>
      <c r="G190" s="295"/>
      <c r="H190" s="296"/>
      <c r="I190" s="295"/>
      <c r="J190" s="295"/>
      <c r="K190" s="295"/>
      <c r="L190" s="295"/>
      <c r="M190" s="295"/>
      <c r="N190" s="298"/>
    </row>
    <row r="191" spans="2:14" s="153" customFormat="1" ht="13.5">
      <c r="E191" s="283"/>
      <c r="F191" s="283"/>
      <c r="G191" s="295"/>
      <c r="H191" s="296"/>
      <c r="I191" s="295"/>
      <c r="J191" s="295"/>
      <c r="K191" s="295"/>
      <c r="L191" s="295"/>
      <c r="M191" s="295"/>
      <c r="N191" s="298"/>
    </row>
    <row r="192" spans="2:14" s="153" customFormat="1" ht="13.5">
      <c r="E192" s="283"/>
      <c r="F192" s="283"/>
      <c r="G192" s="295"/>
      <c r="H192" s="296"/>
      <c r="I192" s="295"/>
      <c r="J192" s="295"/>
      <c r="K192" s="295"/>
      <c r="L192" s="295"/>
      <c r="M192" s="295"/>
      <c r="N192" s="298"/>
    </row>
    <row r="193" spans="5:14" s="153" customFormat="1" ht="13.5">
      <c r="E193" s="283"/>
      <c r="F193" s="283"/>
      <c r="G193" s="295"/>
      <c r="H193" s="296"/>
      <c r="I193" s="295"/>
      <c r="J193" s="295"/>
      <c r="K193" s="295"/>
      <c r="L193" s="295"/>
      <c r="M193" s="295"/>
      <c r="N193" s="298"/>
    </row>
    <row r="194" spans="5:14" s="153" customFormat="1" ht="13.5">
      <c r="E194" s="283"/>
      <c r="F194" s="283"/>
      <c r="G194" s="295"/>
      <c r="H194" s="296"/>
      <c r="I194" s="295"/>
      <c r="J194" s="295"/>
      <c r="K194" s="295"/>
      <c r="L194" s="295"/>
      <c r="M194" s="295"/>
      <c r="N194" s="298"/>
    </row>
    <row r="195" spans="5:14" s="153" customFormat="1" ht="13.5">
      <c r="E195" s="283"/>
      <c r="F195" s="283"/>
      <c r="G195" s="295"/>
      <c r="H195" s="296"/>
      <c r="I195" s="295"/>
      <c r="J195" s="295"/>
      <c r="K195" s="295"/>
      <c r="L195" s="295"/>
      <c r="M195" s="295"/>
      <c r="N195" s="298"/>
    </row>
    <row r="196" spans="5:14" s="153" customFormat="1" ht="13.5">
      <c r="E196" s="283"/>
      <c r="F196" s="283"/>
      <c r="G196" s="295"/>
      <c r="H196" s="296"/>
      <c r="I196" s="295"/>
      <c r="J196" s="295"/>
      <c r="K196" s="295"/>
      <c r="L196" s="295"/>
      <c r="M196" s="295"/>
      <c r="N196" s="298"/>
    </row>
    <row r="197" spans="5:14" s="153" customFormat="1" ht="13.5">
      <c r="E197" s="283"/>
      <c r="F197" s="283"/>
      <c r="G197" s="295"/>
      <c r="H197" s="296"/>
      <c r="I197" s="295"/>
      <c r="J197" s="295"/>
      <c r="K197" s="295"/>
      <c r="L197" s="295"/>
      <c r="M197" s="295"/>
      <c r="N197" s="298"/>
    </row>
    <row r="198" spans="5:14" s="153" customFormat="1" ht="13.5">
      <c r="E198" s="283"/>
      <c r="F198" s="283"/>
      <c r="G198" s="295"/>
      <c r="H198" s="296"/>
      <c r="I198" s="295"/>
      <c r="J198" s="295"/>
      <c r="K198" s="295"/>
      <c r="L198" s="295"/>
      <c r="M198" s="295"/>
      <c r="N198" s="298"/>
    </row>
    <row r="199" spans="5:14" s="153" customFormat="1" ht="13.5">
      <c r="E199" s="283"/>
      <c r="F199" s="283"/>
      <c r="G199" s="295"/>
      <c r="H199" s="296"/>
      <c r="I199" s="295"/>
      <c r="J199" s="295"/>
      <c r="K199" s="295"/>
      <c r="L199" s="295"/>
      <c r="M199" s="295"/>
      <c r="N199" s="298"/>
    </row>
    <row r="200" spans="5:14" s="153" customFormat="1" ht="13.5">
      <c r="E200" s="283"/>
      <c r="F200" s="283"/>
      <c r="G200" s="295"/>
      <c r="H200" s="296"/>
      <c r="I200" s="295"/>
      <c r="J200" s="295"/>
      <c r="K200" s="295"/>
      <c r="L200" s="295"/>
      <c r="M200" s="295"/>
      <c r="N200" s="298"/>
    </row>
    <row r="201" spans="5:14" s="153" customFormat="1" ht="13.5">
      <c r="E201" s="283"/>
      <c r="F201" s="283"/>
      <c r="G201" s="295"/>
      <c r="H201" s="296"/>
      <c r="I201" s="295"/>
      <c r="J201" s="295"/>
      <c r="K201" s="295"/>
      <c r="L201" s="295"/>
      <c r="M201" s="295"/>
      <c r="N201" s="298"/>
    </row>
    <row r="202" spans="5:14" s="153" customFormat="1" ht="13.5">
      <c r="E202" s="283"/>
      <c r="F202" s="283"/>
      <c r="G202" s="295"/>
      <c r="H202" s="296"/>
      <c r="I202" s="295"/>
      <c r="J202" s="295"/>
      <c r="K202" s="295"/>
      <c r="L202" s="295"/>
      <c r="M202" s="295"/>
      <c r="N202" s="298"/>
    </row>
    <row r="203" spans="5:14" s="153" customFormat="1" ht="13.5">
      <c r="E203" s="283"/>
      <c r="F203" s="283"/>
      <c r="G203" s="295"/>
      <c r="H203" s="296"/>
      <c r="I203" s="295"/>
      <c r="J203" s="295"/>
      <c r="K203" s="295"/>
      <c r="L203" s="295"/>
      <c r="M203" s="295"/>
      <c r="N203" s="298"/>
    </row>
    <row r="204" spans="5:14" s="153" customFormat="1" ht="13.5">
      <c r="E204" s="283"/>
      <c r="F204" s="283"/>
      <c r="G204" s="295"/>
      <c r="H204" s="296"/>
      <c r="I204" s="295"/>
      <c r="J204" s="295"/>
      <c r="K204" s="295"/>
      <c r="L204" s="295"/>
      <c r="M204" s="295"/>
      <c r="N204" s="298"/>
    </row>
    <row r="205" spans="5:14" s="153" customFormat="1" ht="13.5">
      <c r="E205" s="283"/>
      <c r="F205" s="283"/>
      <c r="G205" s="295"/>
      <c r="H205" s="296"/>
      <c r="I205" s="295"/>
      <c r="J205" s="295"/>
      <c r="K205" s="295"/>
      <c r="L205" s="295"/>
      <c r="M205" s="295"/>
      <c r="N205" s="298"/>
    </row>
    <row r="206" spans="5:14" s="153" customFormat="1" ht="13.5">
      <c r="E206" s="283"/>
      <c r="F206" s="283"/>
      <c r="G206" s="295"/>
      <c r="H206" s="296"/>
      <c r="I206" s="295"/>
      <c r="J206" s="295"/>
      <c r="K206" s="295"/>
      <c r="L206" s="295"/>
      <c r="M206" s="295"/>
      <c r="N206" s="298"/>
    </row>
    <row r="207" spans="5:14" s="153" customFormat="1" ht="13.5">
      <c r="E207" s="283"/>
      <c r="F207" s="283"/>
      <c r="G207" s="295"/>
      <c r="H207" s="296"/>
      <c r="I207" s="295"/>
      <c r="J207" s="295"/>
      <c r="K207" s="295"/>
      <c r="L207" s="295"/>
      <c r="M207" s="295"/>
      <c r="N207" s="298"/>
    </row>
    <row r="208" spans="5:14" s="153" customFormat="1" ht="13.5">
      <c r="E208" s="283"/>
      <c r="F208" s="283"/>
      <c r="G208" s="295"/>
      <c r="H208" s="296"/>
      <c r="I208" s="295"/>
      <c r="J208" s="295"/>
      <c r="K208" s="295"/>
      <c r="L208" s="295"/>
      <c r="M208" s="295"/>
      <c r="N208" s="298"/>
    </row>
    <row r="209" spans="5:14" s="153" customFormat="1" ht="13.5">
      <c r="E209" s="283"/>
      <c r="F209" s="283"/>
      <c r="G209" s="295"/>
      <c r="H209" s="296"/>
      <c r="I209" s="295"/>
      <c r="J209" s="295"/>
      <c r="K209" s="295"/>
      <c r="L209" s="295"/>
      <c r="M209" s="295"/>
      <c r="N209" s="298"/>
    </row>
    <row r="210" spans="5:14" s="153" customFormat="1" ht="13.5">
      <c r="E210" s="283"/>
      <c r="F210" s="283"/>
      <c r="G210" s="295"/>
      <c r="H210" s="296"/>
      <c r="I210" s="295"/>
      <c r="J210" s="295"/>
      <c r="K210" s="295"/>
      <c r="L210" s="295"/>
      <c r="M210" s="295"/>
      <c r="N210" s="298"/>
    </row>
    <row r="211" spans="5:14" s="153" customFormat="1" ht="13.5">
      <c r="E211" s="283"/>
      <c r="F211" s="283"/>
      <c r="G211" s="295"/>
      <c r="H211" s="296"/>
      <c r="I211" s="295"/>
      <c r="J211" s="295"/>
      <c r="K211" s="295"/>
      <c r="L211" s="295"/>
      <c r="M211" s="295"/>
      <c r="N211" s="298"/>
    </row>
    <row r="212" spans="5:14" s="153" customFormat="1" ht="13.5">
      <c r="E212" s="283"/>
      <c r="F212" s="283"/>
      <c r="G212" s="295"/>
      <c r="H212" s="296"/>
      <c r="I212" s="295"/>
      <c r="J212" s="295"/>
      <c r="K212" s="295"/>
      <c r="L212" s="295"/>
      <c r="M212" s="295"/>
      <c r="N212" s="298"/>
    </row>
    <row r="213" spans="5:14" s="153" customFormat="1" ht="13.5">
      <c r="E213" s="283"/>
      <c r="F213" s="283"/>
      <c r="G213" s="295"/>
      <c r="H213" s="296"/>
      <c r="I213" s="295"/>
      <c r="J213" s="295"/>
      <c r="K213" s="295"/>
      <c r="L213" s="295"/>
      <c r="M213" s="295"/>
      <c r="N213" s="298"/>
    </row>
    <row r="214" spans="5:14" s="153" customFormat="1" ht="13.5">
      <c r="E214" s="283"/>
      <c r="F214" s="283"/>
      <c r="G214" s="295"/>
      <c r="H214" s="296"/>
      <c r="I214" s="295"/>
      <c r="J214" s="295"/>
      <c r="K214" s="295"/>
      <c r="L214" s="295"/>
      <c r="M214" s="295"/>
      <c r="N214" s="298"/>
    </row>
    <row r="215" spans="5:14" s="153" customFormat="1" ht="13.5">
      <c r="E215" s="283"/>
      <c r="F215" s="283"/>
      <c r="G215" s="295"/>
      <c r="H215" s="296"/>
      <c r="I215" s="295"/>
      <c r="J215" s="295"/>
      <c r="K215" s="295"/>
      <c r="L215" s="295"/>
      <c r="M215" s="295"/>
      <c r="N215" s="298"/>
    </row>
    <row r="216" spans="5:14" s="153" customFormat="1" ht="13.5">
      <c r="E216" s="283"/>
      <c r="F216" s="283"/>
      <c r="G216" s="295"/>
      <c r="H216" s="296"/>
      <c r="I216" s="295"/>
      <c r="J216" s="295"/>
      <c r="K216" s="295"/>
      <c r="L216" s="295"/>
      <c r="M216" s="295"/>
      <c r="N216" s="298"/>
    </row>
    <row r="217" spans="5:14" s="153" customFormat="1" ht="13.5">
      <c r="E217" s="283"/>
      <c r="F217" s="283"/>
      <c r="G217" s="295"/>
      <c r="H217" s="296"/>
      <c r="I217" s="295"/>
      <c r="J217" s="295"/>
      <c r="K217" s="295"/>
      <c r="L217" s="295"/>
      <c r="M217" s="295"/>
      <c r="N217" s="298"/>
    </row>
    <row r="218" spans="5:14" s="153" customFormat="1" ht="13.5">
      <c r="E218" s="283"/>
      <c r="F218" s="283"/>
      <c r="G218" s="295"/>
      <c r="H218" s="296"/>
      <c r="I218" s="295"/>
      <c r="J218" s="295"/>
      <c r="K218" s="295"/>
      <c r="L218" s="295"/>
      <c r="M218" s="295"/>
      <c r="N218" s="298"/>
    </row>
    <row r="219" spans="5:14" s="153" customFormat="1" ht="13.5">
      <c r="E219" s="283"/>
      <c r="F219" s="283"/>
      <c r="G219" s="295"/>
      <c r="H219" s="296"/>
      <c r="I219" s="295"/>
      <c r="J219" s="295"/>
      <c r="K219" s="295"/>
      <c r="L219" s="295"/>
      <c r="M219" s="295"/>
      <c r="N219" s="298"/>
    </row>
    <row r="220" spans="5:14" s="153" customFormat="1" ht="13.5">
      <c r="E220" s="283"/>
      <c r="F220" s="283"/>
      <c r="G220" s="295"/>
      <c r="H220" s="296"/>
      <c r="I220" s="295"/>
      <c r="J220" s="295"/>
      <c r="K220" s="295"/>
      <c r="L220" s="295"/>
      <c r="M220" s="295"/>
      <c r="N220" s="298"/>
    </row>
    <row r="221" spans="5:14" s="153" customFormat="1" ht="13.5">
      <c r="E221" s="283"/>
      <c r="F221" s="283"/>
      <c r="G221" s="295"/>
      <c r="H221" s="296"/>
      <c r="I221" s="295"/>
      <c r="J221" s="295"/>
      <c r="K221" s="295"/>
      <c r="L221" s="295"/>
      <c r="M221" s="295"/>
      <c r="N221" s="298"/>
    </row>
    <row r="222" spans="5:14" s="153" customFormat="1" ht="13.5">
      <c r="E222" s="283"/>
      <c r="F222" s="283"/>
      <c r="G222" s="295"/>
      <c r="H222" s="296"/>
      <c r="I222" s="295"/>
      <c r="J222" s="295"/>
      <c r="K222" s="295"/>
      <c r="L222" s="295"/>
      <c r="M222" s="295"/>
      <c r="N222" s="298"/>
    </row>
    <row r="223" spans="5:14" s="153" customFormat="1" ht="13.5">
      <c r="E223" s="283"/>
      <c r="F223" s="283"/>
      <c r="G223" s="295"/>
      <c r="H223" s="296"/>
      <c r="I223" s="295"/>
      <c r="J223" s="295"/>
      <c r="K223" s="295"/>
      <c r="L223" s="295"/>
      <c r="M223" s="295"/>
      <c r="N223" s="298"/>
    </row>
    <row r="224" spans="5:14" s="153" customFormat="1" ht="13.5">
      <c r="E224" s="283"/>
      <c r="F224" s="283"/>
      <c r="G224" s="295"/>
      <c r="H224" s="296"/>
      <c r="I224" s="295"/>
      <c r="J224" s="295"/>
      <c r="K224" s="295"/>
      <c r="L224" s="295"/>
      <c r="M224" s="295"/>
      <c r="N224" s="298"/>
    </row>
    <row r="225" spans="5:14" s="153" customFormat="1" ht="13.5">
      <c r="E225" s="283"/>
      <c r="F225" s="283"/>
      <c r="G225" s="295"/>
      <c r="H225" s="296"/>
      <c r="I225" s="295"/>
      <c r="J225" s="295"/>
      <c r="K225" s="295"/>
      <c r="L225" s="295"/>
      <c r="M225" s="295"/>
      <c r="N225" s="298"/>
    </row>
    <row r="226" spans="5:14" s="153" customFormat="1" ht="13.5">
      <c r="E226" s="283"/>
      <c r="F226" s="283"/>
      <c r="G226" s="295"/>
      <c r="H226" s="296"/>
      <c r="I226" s="295"/>
      <c r="J226" s="295"/>
      <c r="K226" s="295"/>
      <c r="L226" s="295"/>
      <c r="M226" s="295"/>
      <c r="N226" s="298"/>
    </row>
    <row r="227" spans="5:14" s="153" customFormat="1" ht="13.5">
      <c r="E227" s="283"/>
      <c r="F227" s="283"/>
      <c r="G227" s="295"/>
      <c r="H227" s="296"/>
      <c r="I227" s="295"/>
      <c r="J227" s="295"/>
      <c r="K227" s="295"/>
      <c r="L227" s="295"/>
      <c r="M227" s="295"/>
      <c r="N227" s="298"/>
    </row>
    <row r="228" spans="5:14" s="153" customFormat="1" ht="13.5">
      <c r="E228" s="283"/>
      <c r="F228" s="283"/>
      <c r="G228" s="295"/>
      <c r="H228" s="296"/>
      <c r="I228" s="295"/>
      <c r="J228" s="295"/>
      <c r="K228" s="295"/>
      <c r="L228" s="295"/>
      <c r="M228" s="295"/>
      <c r="N228" s="298"/>
    </row>
    <row r="229" spans="5:14" s="153" customFormat="1" ht="13.5">
      <c r="E229" s="283"/>
      <c r="F229" s="283"/>
      <c r="G229" s="295"/>
      <c r="H229" s="296"/>
      <c r="I229" s="295"/>
      <c r="J229" s="295"/>
      <c r="K229" s="295"/>
      <c r="L229" s="295"/>
      <c r="M229" s="295"/>
      <c r="N229" s="298"/>
    </row>
    <row r="230" spans="5:14" s="153" customFormat="1" ht="13.5">
      <c r="E230" s="283"/>
      <c r="F230" s="283"/>
      <c r="G230" s="295"/>
      <c r="H230" s="296"/>
      <c r="I230" s="295"/>
      <c r="J230" s="295"/>
      <c r="K230" s="295"/>
      <c r="L230" s="295"/>
      <c r="M230" s="295"/>
      <c r="N230" s="298"/>
    </row>
    <row r="231" spans="5:14" s="153" customFormat="1" ht="13.5">
      <c r="E231" s="283"/>
      <c r="F231" s="283"/>
      <c r="G231" s="295"/>
      <c r="H231" s="296"/>
      <c r="I231" s="295"/>
      <c r="J231" s="295"/>
      <c r="K231" s="295"/>
      <c r="L231" s="295"/>
      <c r="M231" s="295"/>
      <c r="N231" s="298"/>
    </row>
    <row r="232" spans="5:14" s="153" customFormat="1" ht="13.5">
      <c r="E232" s="283"/>
      <c r="F232" s="283"/>
      <c r="G232" s="295"/>
      <c r="H232" s="296"/>
      <c r="I232" s="295"/>
      <c r="J232" s="295"/>
      <c r="K232" s="295"/>
      <c r="L232" s="295"/>
      <c r="M232" s="295"/>
      <c r="N232" s="298"/>
    </row>
    <row r="233" spans="5:14" s="153" customFormat="1" ht="13.5">
      <c r="E233" s="283"/>
      <c r="F233" s="283"/>
      <c r="G233" s="295"/>
      <c r="H233" s="296"/>
      <c r="I233" s="295"/>
      <c r="J233" s="295"/>
      <c r="K233" s="295"/>
      <c r="L233" s="295"/>
      <c r="M233" s="295"/>
      <c r="N233" s="298"/>
    </row>
    <row r="234" spans="5:14" s="153" customFormat="1" ht="13.5">
      <c r="E234" s="283"/>
      <c r="F234" s="283"/>
      <c r="G234" s="295"/>
      <c r="H234" s="296"/>
      <c r="I234" s="295"/>
      <c r="J234" s="295"/>
      <c r="K234" s="295"/>
      <c r="L234" s="295"/>
      <c r="M234" s="295"/>
      <c r="N234" s="298"/>
    </row>
    <row r="235" spans="5:14" s="153" customFormat="1" ht="13.5">
      <c r="E235" s="283"/>
      <c r="F235" s="283"/>
      <c r="G235" s="295"/>
      <c r="H235" s="296"/>
      <c r="I235" s="295"/>
      <c r="J235" s="295"/>
      <c r="K235" s="295"/>
      <c r="L235" s="295"/>
      <c r="M235" s="295"/>
      <c r="N235" s="298"/>
    </row>
    <row r="236" spans="5:14" s="153" customFormat="1" ht="13.5">
      <c r="E236" s="283"/>
      <c r="F236" s="283"/>
      <c r="G236" s="295"/>
      <c r="H236" s="296"/>
      <c r="I236" s="295"/>
      <c r="J236" s="295"/>
      <c r="K236" s="295"/>
      <c r="L236" s="295"/>
      <c r="M236" s="295"/>
      <c r="N236" s="298"/>
    </row>
    <row r="237" spans="5:14" s="153" customFormat="1" ht="13.5">
      <c r="E237" s="283"/>
      <c r="F237" s="283"/>
      <c r="G237" s="295"/>
      <c r="H237" s="296"/>
      <c r="I237" s="295"/>
      <c r="J237" s="295"/>
      <c r="K237" s="295"/>
      <c r="L237" s="295"/>
      <c r="M237" s="295"/>
      <c r="N237" s="298"/>
    </row>
    <row r="238" spans="5:14" s="153" customFormat="1" ht="13.5">
      <c r="E238" s="283"/>
      <c r="F238" s="283"/>
      <c r="G238" s="295"/>
      <c r="H238" s="296"/>
      <c r="I238" s="295"/>
      <c r="J238" s="295"/>
      <c r="K238" s="295"/>
      <c r="L238" s="295"/>
      <c r="M238" s="295"/>
      <c r="N238" s="298"/>
    </row>
    <row r="239" spans="5:14" s="153" customFormat="1" ht="13.5">
      <c r="E239" s="283"/>
      <c r="F239" s="283"/>
      <c r="G239" s="295"/>
      <c r="H239" s="296"/>
      <c r="I239" s="295"/>
      <c r="J239" s="295"/>
      <c r="K239" s="295"/>
      <c r="L239" s="295"/>
      <c r="M239" s="295"/>
      <c r="N239" s="298"/>
    </row>
    <row r="240" spans="5:14" s="153" customFormat="1" ht="13.5">
      <c r="E240" s="283"/>
      <c r="F240" s="283"/>
      <c r="G240" s="295"/>
      <c r="H240" s="296"/>
      <c r="I240" s="295"/>
      <c r="J240" s="295"/>
      <c r="K240" s="295"/>
      <c r="L240" s="295"/>
      <c r="M240" s="295"/>
      <c r="N240" s="298"/>
    </row>
    <row r="241" spans="5:14" s="153" customFormat="1" ht="13.5">
      <c r="E241" s="283"/>
      <c r="F241" s="283"/>
      <c r="G241" s="295"/>
      <c r="H241" s="296"/>
      <c r="I241" s="295"/>
      <c r="J241" s="295"/>
      <c r="K241" s="295"/>
      <c r="L241" s="295"/>
      <c r="M241" s="295"/>
      <c r="N241" s="298"/>
    </row>
    <row r="242" spans="5:14" s="153" customFormat="1" ht="13.5">
      <c r="E242" s="283"/>
      <c r="F242" s="283"/>
      <c r="G242" s="295"/>
      <c r="H242" s="296"/>
      <c r="I242" s="295"/>
      <c r="J242" s="295"/>
      <c r="K242" s="295"/>
      <c r="L242" s="295"/>
      <c r="M242" s="295"/>
      <c r="N242" s="298"/>
    </row>
    <row r="243" spans="5:14" s="153" customFormat="1" ht="13.5">
      <c r="E243" s="283"/>
      <c r="F243" s="283"/>
      <c r="G243" s="295"/>
      <c r="H243" s="296"/>
      <c r="I243" s="295"/>
      <c r="J243" s="295"/>
      <c r="K243" s="295"/>
      <c r="L243" s="295"/>
      <c r="M243" s="295"/>
      <c r="N243" s="298"/>
    </row>
    <row r="244" spans="5:14" s="153" customFormat="1" ht="13.5">
      <c r="E244" s="283"/>
      <c r="F244" s="283"/>
      <c r="G244" s="295"/>
      <c r="H244" s="296"/>
      <c r="I244" s="295"/>
      <c r="J244" s="295"/>
      <c r="K244" s="295"/>
      <c r="L244" s="295"/>
      <c r="M244" s="295"/>
      <c r="N244" s="298"/>
    </row>
    <row r="245" spans="5:14" s="153" customFormat="1" ht="13.5">
      <c r="E245" s="283"/>
      <c r="F245" s="283"/>
      <c r="G245" s="295"/>
      <c r="H245" s="296"/>
      <c r="I245" s="295"/>
      <c r="J245" s="295"/>
      <c r="K245" s="295"/>
      <c r="L245" s="295"/>
      <c r="M245" s="295"/>
      <c r="N245" s="298"/>
    </row>
    <row r="246" spans="5:14" s="153" customFormat="1" ht="13.5">
      <c r="E246" s="283"/>
      <c r="F246" s="283"/>
      <c r="G246" s="295"/>
      <c r="H246" s="296"/>
      <c r="I246" s="295"/>
      <c r="J246" s="295"/>
      <c r="K246" s="295"/>
      <c r="L246" s="295"/>
      <c r="M246" s="295"/>
      <c r="N246" s="298"/>
    </row>
    <row r="247" spans="5:14" s="153" customFormat="1" ht="13.5">
      <c r="E247" s="283"/>
      <c r="F247" s="283"/>
      <c r="G247" s="295"/>
      <c r="H247" s="296"/>
      <c r="I247" s="295"/>
      <c r="J247" s="295"/>
      <c r="K247" s="295"/>
      <c r="L247" s="295"/>
      <c r="M247" s="295"/>
      <c r="N247" s="298"/>
    </row>
    <row r="248" spans="5:14" s="153" customFormat="1" ht="13.5">
      <c r="E248" s="283"/>
      <c r="F248" s="283"/>
      <c r="G248" s="295"/>
      <c r="H248" s="296"/>
      <c r="I248" s="295"/>
      <c r="J248" s="295"/>
      <c r="K248" s="295"/>
      <c r="L248" s="295"/>
      <c r="M248" s="295"/>
      <c r="N248" s="298"/>
    </row>
    <row r="249" spans="5:14" s="153" customFormat="1" ht="13.5">
      <c r="E249" s="283"/>
      <c r="F249" s="283"/>
      <c r="G249" s="295"/>
      <c r="H249" s="296"/>
      <c r="I249" s="295"/>
      <c r="J249" s="295"/>
      <c r="K249" s="295"/>
      <c r="L249" s="295"/>
      <c r="M249" s="295"/>
      <c r="N249" s="298"/>
    </row>
    <row r="250" spans="5:14" s="153" customFormat="1" ht="13.5">
      <c r="E250" s="283"/>
      <c r="F250" s="283"/>
      <c r="G250" s="295"/>
      <c r="H250" s="296"/>
      <c r="I250" s="295"/>
      <c r="J250" s="295"/>
      <c r="K250" s="295"/>
      <c r="L250" s="295"/>
      <c r="M250" s="295"/>
      <c r="N250" s="298"/>
    </row>
    <row r="251" spans="5:14" s="153" customFormat="1" ht="13.5">
      <c r="E251" s="283"/>
      <c r="F251" s="283"/>
      <c r="G251" s="295"/>
      <c r="H251" s="296"/>
      <c r="I251" s="295"/>
      <c r="J251" s="295"/>
      <c r="K251" s="295"/>
      <c r="L251" s="295"/>
      <c r="M251" s="295"/>
      <c r="N251" s="298"/>
    </row>
    <row r="252" spans="5:14" s="153" customFormat="1" ht="13.5">
      <c r="E252" s="283"/>
      <c r="F252" s="283"/>
      <c r="G252" s="295"/>
      <c r="H252" s="296"/>
      <c r="I252" s="295"/>
      <c r="J252" s="295"/>
      <c r="K252" s="295"/>
      <c r="L252" s="295"/>
      <c r="M252" s="295"/>
      <c r="N252" s="298"/>
    </row>
    <row r="253" spans="5:14" s="153" customFormat="1" ht="13.5">
      <c r="E253" s="283"/>
      <c r="F253" s="283"/>
      <c r="G253" s="295"/>
      <c r="H253" s="296"/>
      <c r="I253" s="295"/>
      <c r="J253" s="295"/>
      <c r="K253" s="295"/>
      <c r="L253" s="295"/>
      <c r="M253" s="295"/>
      <c r="N253" s="298"/>
    </row>
    <row r="254" spans="5:14" s="153" customFormat="1" ht="13.5">
      <c r="E254" s="283"/>
      <c r="F254" s="283"/>
      <c r="G254" s="295"/>
      <c r="H254" s="296"/>
      <c r="I254" s="295"/>
      <c r="J254" s="295"/>
      <c r="K254" s="295"/>
      <c r="L254" s="295"/>
      <c r="M254" s="295"/>
      <c r="N254" s="298"/>
    </row>
    <row r="255" spans="5:14" s="153" customFormat="1" ht="13.5">
      <c r="E255" s="283"/>
      <c r="F255" s="283"/>
      <c r="G255" s="295"/>
      <c r="H255" s="296"/>
      <c r="I255" s="295"/>
      <c r="J255" s="295"/>
      <c r="K255" s="295"/>
      <c r="L255" s="295"/>
      <c r="M255" s="295"/>
      <c r="N255" s="298"/>
    </row>
    <row r="256" spans="5:14" s="153" customFormat="1" ht="13.5">
      <c r="E256" s="283"/>
      <c r="F256" s="283"/>
      <c r="G256" s="295"/>
      <c r="H256" s="296"/>
      <c r="I256" s="295"/>
      <c r="J256" s="295"/>
      <c r="K256" s="295"/>
      <c r="L256" s="295"/>
      <c r="M256" s="295"/>
      <c r="N256" s="298"/>
    </row>
    <row r="257" spans="5:14" s="153" customFormat="1" ht="13.5">
      <c r="E257" s="283"/>
      <c r="F257" s="283"/>
      <c r="G257" s="295"/>
      <c r="H257" s="296"/>
      <c r="I257" s="295"/>
      <c r="J257" s="295"/>
      <c r="K257" s="295"/>
      <c r="L257" s="295"/>
      <c r="M257" s="295"/>
      <c r="N257" s="298"/>
    </row>
    <row r="258" spans="5:14" s="153" customFormat="1" ht="13.5">
      <c r="E258" s="283"/>
      <c r="F258" s="283"/>
      <c r="G258" s="295"/>
      <c r="H258" s="296"/>
      <c r="I258" s="295"/>
      <c r="J258" s="295"/>
      <c r="K258" s="295"/>
      <c r="L258" s="295"/>
      <c r="M258" s="295"/>
      <c r="N258" s="298"/>
    </row>
    <row r="259" spans="5:14" s="153" customFormat="1" ht="13.5">
      <c r="E259" s="283"/>
      <c r="F259" s="283"/>
      <c r="G259" s="295"/>
      <c r="H259" s="296"/>
      <c r="I259" s="295"/>
      <c r="J259" s="295"/>
      <c r="K259" s="295"/>
      <c r="L259" s="295"/>
      <c r="M259" s="295"/>
      <c r="N259" s="298"/>
    </row>
    <row r="260" spans="5:14" s="153" customFormat="1" ht="13.5">
      <c r="E260" s="283"/>
      <c r="F260" s="283"/>
      <c r="G260" s="295"/>
      <c r="H260" s="296"/>
      <c r="I260" s="295"/>
      <c r="J260" s="295"/>
      <c r="K260" s="295"/>
      <c r="L260" s="295"/>
      <c r="M260" s="295"/>
      <c r="N260" s="298"/>
    </row>
    <row r="261" spans="5:14" s="153" customFormat="1" ht="13.5">
      <c r="E261" s="283"/>
      <c r="F261" s="283"/>
      <c r="G261" s="295"/>
      <c r="H261" s="296"/>
      <c r="I261" s="295"/>
      <c r="J261" s="295"/>
      <c r="K261" s="295"/>
      <c r="L261" s="295"/>
      <c r="M261" s="295"/>
      <c r="N261" s="298"/>
    </row>
    <row r="262" spans="5:14" s="153" customFormat="1" ht="13.5">
      <c r="E262" s="283"/>
      <c r="F262" s="283"/>
      <c r="G262" s="295"/>
      <c r="H262" s="296"/>
      <c r="I262" s="295"/>
      <c r="J262" s="295"/>
      <c r="K262" s="295"/>
      <c r="L262" s="295"/>
      <c r="M262" s="295"/>
      <c r="N262" s="298"/>
    </row>
    <row r="263" spans="5:14" s="153" customFormat="1" ht="13.5">
      <c r="E263" s="283"/>
      <c r="F263" s="283"/>
      <c r="G263" s="295"/>
      <c r="H263" s="296"/>
      <c r="I263" s="295"/>
      <c r="J263" s="295"/>
      <c r="K263" s="295"/>
      <c r="L263" s="295"/>
      <c r="M263" s="295"/>
      <c r="N263" s="298"/>
    </row>
    <row r="264" spans="5:14" s="153" customFormat="1" ht="13.5">
      <c r="E264" s="283"/>
      <c r="F264" s="283"/>
      <c r="G264" s="295"/>
      <c r="H264" s="296"/>
      <c r="I264" s="295"/>
      <c r="J264" s="295"/>
      <c r="K264" s="295"/>
      <c r="L264" s="295"/>
      <c r="M264" s="295"/>
      <c r="N264" s="298"/>
    </row>
    <row r="265" spans="5:14" s="153" customFormat="1" ht="13.5">
      <c r="E265" s="283"/>
      <c r="F265" s="283"/>
      <c r="G265" s="295"/>
      <c r="H265" s="296"/>
      <c r="I265" s="295"/>
      <c r="J265" s="295"/>
      <c r="K265" s="295"/>
      <c r="L265" s="295"/>
      <c r="M265" s="295"/>
      <c r="N265" s="298"/>
    </row>
    <row r="266" spans="5:14" s="153" customFormat="1" ht="13.5">
      <c r="E266" s="283"/>
      <c r="F266" s="283"/>
      <c r="G266" s="295"/>
      <c r="H266" s="296"/>
      <c r="I266" s="295"/>
      <c r="J266" s="295"/>
      <c r="K266" s="295"/>
      <c r="L266" s="295"/>
      <c r="M266" s="295"/>
      <c r="N266" s="298"/>
    </row>
    <row r="267" spans="5:14" s="153" customFormat="1" ht="13.5">
      <c r="E267" s="283"/>
      <c r="F267" s="283"/>
      <c r="G267" s="295"/>
      <c r="H267" s="296"/>
      <c r="I267" s="295"/>
      <c r="J267" s="295"/>
      <c r="K267" s="295"/>
      <c r="L267" s="295"/>
      <c r="M267" s="295"/>
      <c r="N267" s="298"/>
    </row>
    <row r="268" spans="5:14" s="153" customFormat="1" ht="13.5">
      <c r="E268" s="283"/>
      <c r="F268" s="283"/>
      <c r="G268" s="295"/>
      <c r="H268" s="296"/>
      <c r="I268" s="295"/>
      <c r="J268" s="295"/>
      <c r="K268" s="295"/>
      <c r="L268" s="295"/>
      <c r="M268" s="295"/>
      <c r="N268" s="298"/>
    </row>
    <row r="269" spans="5:14" s="153" customFormat="1" ht="13.5">
      <c r="E269" s="283"/>
      <c r="F269" s="283"/>
      <c r="G269" s="295"/>
      <c r="H269" s="296"/>
      <c r="I269" s="295"/>
      <c r="J269" s="295"/>
      <c r="K269" s="295"/>
      <c r="L269" s="295"/>
      <c r="M269" s="295"/>
      <c r="N269" s="298"/>
    </row>
    <row r="270" spans="5:14" s="153" customFormat="1" ht="13.5">
      <c r="E270" s="283"/>
      <c r="F270" s="283"/>
      <c r="G270" s="295"/>
      <c r="H270" s="296"/>
      <c r="I270" s="295"/>
      <c r="J270" s="295"/>
      <c r="K270" s="295"/>
      <c r="L270" s="295"/>
      <c r="M270" s="295"/>
      <c r="N270" s="298"/>
    </row>
    <row r="271" spans="5:14" s="153" customFormat="1" ht="13.5">
      <c r="E271" s="283"/>
      <c r="F271" s="283"/>
      <c r="G271" s="295"/>
      <c r="H271" s="296"/>
      <c r="I271" s="295"/>
      <c r="J271" s="295"/>
      <c r="K271" s="295"/>
      <c r="L271" s="295"/>
      <c r="M271" s="295"/>
      <c r="N271" s="298"/>
    </row>
    <row r="272" spans="5:14" s="153" customFormat="1" ht="13.5">
      <c r="E272" s="283"/>
      <c r="F272" s="283"/>
      <c r="G272" s="295"/>
      <c r="H272" s="296"/>
      <c r="I272" s="295"/>
      <c r="J272" s="295"/>
      <c r="K272" s="295"/>
      <c r="L272" s="295"/>
      <c r="M272" s="295"/>
      <c r="N272" s="298"/>
    </row>
    <row r="273" spans="5:14" s="153" customFormat="1" ht="13.5">
      <c r="E273" s="283"/>
      <c r="F273" s="283"/>
      <c r="G273" s="295"/>
      <c r="H273" s="296"/>
      <c r="I273" s="295"/>
      <c r="J273" s="295"/>
      <c r="K273" s="295"/>
      <c r="L273" s="295"/>
      <c r="M273" s="295"/>
      <c r="N273" s="298"/>
    </row>
    <row r="274" spans="5:14" s="153" customFormat="1" ht="13.5">
      <c r="E274" s="283"/>
      <c r="F274" s="283"/>
      <c r="G274" s="295"/>
      <c r="H274" s="296"/>
      <c r="I274" s="295"/>
      <c r="J274" s="295"/>
      <c r="K274" s="295"/>
      <c r="L274" s="295"/>
      <c r="M274" s="295"/>
      <c r="N274" s="298"/>
    </row>
    <row r="275" spans="5:14" s="153" customFormat="1">
      <c r="E275" s="283"/>
      <c r="F275" s="277"/>
      <c r="G275" s="280"/>
      <c r="H275" s="282"/>
      <c r="I275" s="295"/>
      <c r="J275" s="295"/>
      <c r="K275" s="295"/>
      <c r="L275" s="295"/>
      <c r="M275" s="295"/>
      <c r="N275" s="298"/>
    </row>
    <row r="276" spans="5:14" s="153" customFormat="1">
      <c r="E276" s="283"/>
      <c r="F276" s="277"/>
      <c r="G276" s="280"/>
      <c r="H276" s="282"/>
      <c r="I276" s="295"/>
      <c r="J276" s="295"/>
      <c r="K276" s="295"/>
      <c r="L276" s="295"/>
      <c r="M276" s="295"/>
      <c r="N276" s="298"/>
    </row>
    <row r="277" spans="5:14" s="153" customFormat="1" ht="13.5">
      <c r="E277" s="148"/>
      <c r="F277" s="148"/>
      <c r="H277" s="232"/>
      <c r="N277" s="220"/>
    </row>
    <row r="278" spans="5:14" s="153" customFormat="1" ht="13.5">
      <c r="E278" s="148"/>
      <c r="F278" s="148"/>
      <c r="H278" s="232"/>
      <c r="N278" s="220"/>
    </row>
    <row r="279" spans="5:14" s="153" customFormat="1" ht="13.5">
      <c r="E279" s="148"/>
      <c r="F279" s="148"/>
      <c r="H279" s="232"/>
      <c r="N279" s="220"/>
    </row>
    <row r="280" spans="5:14" s="153" customFormat="1" ht="13.5">
      <c r="E280" s="148"/>
      <c r="F280" s="148"/>
      <c r="H280" s="232"/>
      <c r="N280" s="220"/>
    </row>
    <row r="281" spans="5:14" s="153" customFormat="1" ht="13.5">
      <c r="E281" s="148"/>
      <c r="F281" s="148"/>
      <c r="H281" s="232"/>
      <c r="N281" s="220"/>
    </row>
    <row r="282" spans="5:14" s="153" customFormat="1" ht="13.5">
      <c r="E282" s="148"/>
      <c r="F282" s="148"/>
      <c r="H282" s="232"/>
      <c r="N282" s="220"/>
    </row>
    <row r="283" spans="5:14" s="153" customFormat="1" ht="13.5">
      <c r="E283" s="148"/>
      <c r="F283" s="148"/>
      <c r="H283" s="232"/>
      <c r="N283" s="220"/>
    </row>
    <row r="284" spans="5:14" s="153" customFormat="1" ht="13.5">
      <c r="E284" s="148"/>
      <c r="F284" s="148"/>
      <c r="H284" s="232"/>
      <c r="N284" s="220"/>
    </row>
    <row r="285" spans="5:14" s="153" customFormat="1" ht="13.5">
      <c r="E285" s="148"/>
      <c r="F285" s="148"/>
      <c r="H285" s="232"/>
      <c r="N285" s="220"/>
    </row>
    <row r="286" spans="5:14" s="153" customFormat="1">
      <c r="E286" s="148"/>
      <c r="F286" s="150"/>
      <c r="G286" s="155"/>
      <c r="H286" s="231"/>
      <c r="N286" s="220"/>
    </row>
    <row r="287" spans="5:14" s="153" customFormat="1">
      <c r="E287" s="148"/>
      <c r="F287" s="150"/>
      <c r="G287" s="155"/>
      <c r="H287" s="231"/>
      <c r="N287" s="220"/>
    </row>
  </sheetData>
  <autoFilter ref="B4:N127" xr:uid="{00000000-0009-0000-0000-000004000000}"/>
  <mergeCells count="29">
    <mergeCell ref="N4:N5"/>
    <mergeCell ref="A1:C1"/>
    <mergeCell ref="D1:E1"/>
    <mergeCell ref="B2:N2"/>
    <mergeCell ref="B4:B5"/>
    <mergeCell ref="C4:C5"/>
    <mergeCell ref="D4:D5"/>
    <mergeCell ref="E4:E5"/>
    <mergeCell ref="F4:F5"/>
    <mergeCell ref="G4:G5"/>
    <mergeCell ref="H4:H5"/>
    <mergeCell ref="I4:I5"/>
    <mergeCell ref="J4:J5"/>
    <mergeCell ref="K4:K5"/>
    <mergeCell ref="L4:L5"/>
    <mergeCell ref="M4:M5"/>
    <mergeCell ref="B6:B8"/>
    <mergeCell ref="C6:C8"/>
    <mergeCell ref="D6:D8"/>
    <mergeCell ref="E6:E8"/>
    <mergeCell ref="F6:F8"/>
    <mergeCell ref="M6:M8"/>
    <mergeCell ref="C168:D168"/>
    <mergeCell ref="G6:G8"/>
    <mergeCell ref="C169:D169"/>
    <mergeCell ref="H6:H7"/>
    <mergeCell ref="I6:I8"/>
    <mergeCell ref="K6:K8"/>
    <mergeCell ref="L6:L8"/>
  </mergeCells>
  <phoneticPr fontId="6" type="noConversion"/>
  <conditionalFormatting sqref="I1:I127 I134 I141:I1048576">
    <cfRule type="containsText" dxfId="0" priority="2" operator="containsText" text="미존속">
      <formula>NOT(ISERROR(SEARCH("미존속",I1)))</formula>
    </cfRule>
  </conditionalFormatting>
  <pageMargins left="0.7" right="0.7" top="0.75" bottom="0.75" header="0.3" footer="0.3"/>
  <pageSetup paperSize="8" scale="26"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AC179"/>
  <sheetViews>
    <sheetView view="pageBreakPreview" zoomScale="85" zoomScaleNormal="100" zoomScaleSheetLayoutView="85" workbookViewId="0">
      <pane ySplit="5" topLeftCell="A24" activePane="bottomLeft" state="frozen"/>
      <selection pane="bottomLeft" activeCell="K196" sqref="K196"/>
    </sheetView>
  </sheetViews>
  <sheetFormatPr defaultRowHeight="13.5"/>
  <cols>
    <col min="1" max="2" width="5.77734375" customWidth="1"/>
    <col min="3" max="3" width="6.6640625" bestFit="1" customWidth="1"/>
    <col min="4" max="4" width="7" bestFit="1" customWidth="1"/>
    <col min="5" max="5" width="7.77734375" bestFit="1" customWidth="1"/>
    <col min="6" max="6" width="11.21875" bestFit="1" customWidth="1"/>
    <col min="7" max="7" width="7.77734375" bestFit="1" customWidth="1"/>
    <col min="8" max="8" width="9.109375" customWidth="1"/>
    <col min="9" max="9" width="35.6640625" customWidth="1"/>
    <col min="10" max="10" width="8.6640625" bestFit="1" customWidth="1"/>
    <col min="11" max="11" width="10.77734375" customWidth="1"/>
    <col min="12" max="12" width="7.44140625" bestFit="1" customWidth="1"/>
    <col min="13" max="13" width="12.44140625" bestFit="1" customWidth="1"/>
    <col min="14" max="28" width="8.77734375" customWidth="1"/>
    <col min="29" max="29" width="5.77734375" customWidth="1"/>
    <col min="32" max="32" width="8.88671875" customWidth="1"/>
  </cols>
  <sheetData>
    <row r="1" spans="1:29" ht="16.5">
      <c r="A1" s="785" t="s">
        <v>500</v>
      </c>
      <c r="B1" s="785"/>
      <c r="C1" s="785"/>
      <c r="D1" s="5"/>
      <c r="E1" s="5"/>
      <c r="F1" s="5"/>
      <c r="G1" s="5"/>
      <c r="H1" s="5"/>
      <c r="I1" s="5"/>
      <c r="J1" s="5"/>
      <c r="K1" s="5"/>
      <c r="L1" s="5"/>
      <c r="M1" s="5"/>
      <c r="N1" s="5"/>
      <c r="O1" s="5"/>
      <c r="P1" s="5"/>
      <c r="Q1" s="5"/>
      <c r="R1" s="5"/>
      <c r="S1" s="5"/>
      <c r="T1" s="5"/>
      <c r="U1" s="5"/>
      <c r="V1" s="5"/>
      <c r="W1" s="5"/>
      <c r="X1" s="5"/>
      <c r="Y1" s="5"/>
      <c r="Z1" s="5"/>
      <c r="AA1" s="5"/>
      <c r="AB1" s="5"/>
    </row>
    <row r="2" spans="1:29" ht="26.25">
      <c r="A2" s="786" t="s">
        <v>2061</v>
      </c>
      <c r="B2" s="786"/>
      <c r="C2" s="786"/>
      <c r="D2" s="1"/>
      <c r="E2" s="1"/>
      <c r="F2" s="2"/>
      <c r="G2" s="2"/>
      <c r="H2" s="2"/>
      <c r="I2" s="2" t="s">
        <v>290</v>
      </c>
      <c r="J2" s="2"/>
      <c r="K2" s="2"/>
    </row>
    <row r="4" spans="1:29" ht="30" customHeight="1" thickBot="1">
      <c r="A4" s="783" t="s">
        <v>371</v>
      </c>
      <c r="B4" s="783" t="s">
        <v>380</v>
      </c>
      <c r="C4" s="783" t="s">
        <v>422</v>
      </c>
      <c r="D4" s="783" t="s">
        <v>370</v>
      </c>
      <c r="E4" s="783" t="s">
        <v>25</v>
      </c>
      <c r="F4" s="783" t="s">
        <v>21</v>
      </c>
      <c r="G4" s="783" t="s">
        <v>26</v>
      </c>
      <c r="H4" s="783" t="s">
        <v>22</v>
      </c>
      <c r="I4" s="792" t="s">
        <v>431</v>
      </c>
      <c r="J4" s="783" t="s">
        <v>31</v>
      </c>
      <c r="K4" s="783" t="s">
        <v>36</v>
      </c>
      <c r="L4" s="787" t="s">
        <v>446</v>
      </c>
      <c r="M4" s="789" t="s">
        <v>1636</v>
      </c>
      <c r="N4" s="789"/>
      <c r="O4" s="789"/>
      <c r="P4" s="789"/>
      <c r="Q4" s="789"/>
      <c r="R4" s="789"/>
      <c r="S4" s="789"/>
      <c r="T4" s="789"/>
      <c r="U4" s="789"/>
      <c r="V4" s="789"/>
      <c r="W4" s="789"/>
      <c r="X4" s="789"/>
      <c r="Y4" s="789"/>
      <c r="Z4" s="789"/>
      <c r="AA4" s="789"/>
      <c r="AB4" s="789"/>
      <c r="AC4" s="790" t="s">
        <v>450</v>
      </c>
    </row>
    <row r="5" spans="1:29" ht="30" customHeight="1">
      <c r="A5" s="784"/>
      <c r="B5" s="784"/>
      <c r="C5" s="784"/>
      <c r="D5" s="784"/>
      <c r="E5" s="784"/>
      <c r="F5" s="784"/>
      <c r="G5" s="784"/>
      <c r="H5" s="784"/>
      <c r="I5" s="793"/>
      <c r="J5" s="784"/>
      <c r="K5" s="784"/>
      <c r="L5" s="788"/>
      <c r="M5" s="389" t="s">
        <v>495</v>
      </c>
      <c r="N5" s="390" t="s">
        <v>1438</v>
      </c>
      <c r="O5" s="390" t="s">
        <v>1435</v>
      </c>
      <c r="P5" s="390" t="s">
        <v>1436</v>
      </c>
      <c r="Q5" s="547" t="s">
        <v>2113</v>
      </c>
      <c r="R5" s="391" t="s">
        <v>1437</v>
      </c>
      <c r="S5" s="389" t="s">
        <v>495</v>
      </c>
      <c r="T5" s="390" t="s">
        <v>1438</v>
      </c>
      <c r="U5" s="390" t="s">
        <v>1435</v>
      </c>
      <c r="V5" s="390" t="s">
        <v>1436</v>
      </c>
      <c r="W5" s="391" t="s">
        <v>1437</v>
      </c>
      <c r="X5" s="395" t="s">
        <v>495</v>
      </c>
      <c r="Y5" s="390" t="s">
        <v>1438</v>
      </c>
      <c r="Z5" s="390" t="s">
        <v>1435</v>
      </c>
      <c r="AA5" s="390" t="s">
        <v>1436</v>
      </c>
      <c r="AB5" s="391" t="s">
        <v>1437</v>
      </c>
      <c r="AC5" s="791"/>
    </row>
    <row r="6" spans="1:29" ht="20.100000000000001" hidden="1" customHeight="1">
      <c r="A6" s="401">
        <f>'GST 지식재산권 관리현황_요약본'!A5</f>
        <v>1</v>
      </c>
      <c r="B6" s="401" t="str">
        <f>'GST 지식재산권 관리현황_요약본'!B5</f>
        <v>특허</v>
      </c>
      <c r="C6" s="401" t="str">
        <f>'GST 지식재산권 관리현황_요약본'!C5</f>
        <v>포기</v>
      </c>
      <c r="D6" s="401" t="str">
        <f>'GST 지식재산권 관리현황_요약본'!D5</f>
        <v>국내</v>
      </c>
      <c r="E6" s="402">
        <f>'GST 지식재산권 관리현황_요약본'!E5</f>
        <v>37418</v>
      </c>
      <c r="F6" s="401" t="str">
        <f>'GST 지식재산권 관리현황_요약본'!F5</f>
        <v>2002-0032654</v>
      </c>
      <c r="G6" s="402">
        <f>'GST 지식재산권 관리현황_요약본'!G5</f>
        <v>38433</v>
      </c>
      <c r="H6" s="401" t="str">
        <f>'GST 지식재산권 관리현황_요약본'!H5</f>
        <v>10-0479935</v>
      </c>
      <c r="I6" s="403" t="str">
        <f>'GST 지식재산권 관리현황_요약본'!I5</f>
        <v>이중 진공배관 및 그 제조방법</v>
      </c>
      <c r="J6" s="402">
        <f>'GST 지식재산권 관리현황_요약본'!J5</f>
        <v>44723</v>
      </c>
      <c r="K6" s="403" t="str">
        <f>'GST 지식재산권 관리현황_요약본'!K5</f>
        <v>김 덕 준</v>
      </c>
      <c r="L6" s="404" t="str">
        <f>'GST 지식재산권 관리현황_요약본'!L5</f>
        <v>유니스특허</v>
      </c>
      <c r="M6" s="398"/>
      <c r="N6" s="399"/>
      <c r="O6" s="443"/>
      <c r="P6" s="443"/>
      <c r="Q6" s="548"/>
      <c r="R6" s="444"/>
      <c r="S6" s="398"/>
      <c r="T6" s="399"/>
      <c r="U6" s="443"/>
      <c r="V6" s="443"/>
      <c r="W6" s="444"/>
      <c r="X6" s="398"/>
      <c r="Y6" s="400"/>
      <c r="Z6" s="441"/>
      <c r="AA6" s="441"/>
      <c r="AB6" s="442"/>
      <c r="AC6" s="412"/>
    </row>
    <row r="7" spans="1:29" ht="20.100000000000001" hidden="1" customHeight="1">
      <c r="A7" s="401">
        <f>'GST 지식재산권 관리현황_요약본'!A6</f>
        <v>2</v>
      </c>
      <c r="B7" s="401" t="str">
        <f>'GST 지식재산권 관리현황_요약본'!B6</f>
        <v>실용신안</v>
      </c>
      <c r="C7" s="401" t="str">
        <f>'GST 지식재산권 관리현황_요약본'!C6</f>
        <v>포기</v>
      </c>
      <c r="D7" s="401" t="str">
        <f>'GST 지식재산권 관리현황_요약본'!D6</f>
        <v>국내</v>
      </c>
      <c r="E7" s="402">
        <f>'GST 지식재산권 관리현황_요약본'!E6</f>
        <v>37931</v>
      </c>
      <c r="F7" s="401" t="str">
        <f>'GST 지식재산권 관리현황_요약본'!F6</f>
        <v>2003-0034801</v>
      </c>
      <c r="G7" s="402">
        <f>'GST 지식재산권 관리현황_요약본'!G6</f>
        <v>38020</v>
      </c>
      <c r="H7" s="401" t="str">
        <f>'GST 지식재산권 관리현황_요약본'!H6</f>
        <v>20-0341827</v>
      </c>
      <c r="I7" s="403" t="str">
        <f>'GST 지식재산권 관리현황_요약본'!I6</f>
        <v>반도체 제조 설비의 온도 제어 대응속도 개선 구조</v>
      </c>
      <c r="J7" s="402">
        <f>'GST 지식재산권 관리현황_요약본'!J6</f>
        <v>0</v>
      </c>
      <c r="K7" s="403">
        <f>'GST 지식재산권 관리현황_요약본'!K6</f>
        <v>0</v>
      </c>
      <c r="L7" s="404" t="str">
        <f>'GST 지식재산권 관리현황_요약본'!L6</f>
        <v>유니스특허</v>
      </c>
      <c r="M7" s="398"/>
      <c r="N7" s="399"/>
      <c r="O7" s="443"/>
      <c r="P7" s="443"/>
      <c r="Q7" s="548"/>
      <c r="R7" s="444"/>
      <c r="S7" s="398"/>
      <c r="T7" s="399"/>
      <c r="U7" s="443"/>
      <c r="V7" s="443"/>
      <c r="W7" s="444"/>
      <c r="X7" s="398"/>
      <c r="Y7" s="399"/>
      <c r="Z7" s="443"/>
      <c r="AA7" s="443"/>
      <c r="AB7" s="444"/>
      <c r="AC7" s="412"/>
    </row>
    <row r="8" spans="1:29" ht="20.100000000000001" hidden="1" customHeight="1">
      <c r="A8" s="401">
        <f>'GST 지식재산권 관리현황_요약본'!A7</f>
        <v>3</v>
      </c>
      <c r="B8" s="401" t="str">
        <f>'GST 지식재산권 관리현황_요약본'!B7</f>
        <v>실용신안</v>
      </c>
      <c r="C8" s="401" t="str">
        <f>'GST 지식재산권 관리현황_요약본'!C7</f>
        <v>포기</v>
      </c>
      <c r="D8" s="401" t="str">
        <f>'GST 지식재산권 관리현황_요약본'!D7</f>
        <v>국내</v>
      </c>
      <c r="E8" s="402">
        <f>'GST 지식재산권 관리현황_요약본'!E7</f>
        <v>37985</v>
      </c>
      <c r="F8" s="401" t="str">
        <f>'GST 지식재산권 관리현황_요약본'!F7</f>
        <v>20-2003-40740</v>
      </c>
      <c r="G8" s="402">
        <f>'GST 지식재산권 관리현황_요약본'!G7</f>
        <v>38104</v>
      </c>
      <c r="H8" s="401" t="str">
        <f>'GST 지식재산권 관리현황_요약본'!H7</f>
        <v>20-349617</v>
      </c>
      <c r="I8" s="403" t="str">
        <f>'GST 지식재산권 관리현황_요약본'!I7</f>
        <v>체결장치를 구비한 단열재</v>
      </c>
      <c r="J8" s="402">
        <f>'GST 지식재산권 관리현황_요약본'!J7</f>
        <v>41638</v>
      </c>
      <c r="K8" s="403" t="str">
        <f>'GST 지식재산권 관리현황_요약본'!K7</f>
        <v>김덕준, 김영덕</v>
      </c>
      <c r="L8" s="404" t="str">
        <f>'GST 지식재산권 관리현황_요약본'!L7</f>
        <v>유니스특허</v>
      </c>
      <c r="M8" s="398"/>
      <c r="N8" s="399"/>
      <c r="O8" s="443"/>
      <c r="P8" s="443"/>
      <c r="Q8" s="548"/>
      <c r="R8" s="444"/>
      <c r="S8" s="398"/>
      <c r="T8" s="399"/>
      <c r="U8" s="443"/>
      <c r="V8" s="443"/>
      <c r="W8" s="444"/>
      <c r="X8" s="398"/>
      <c r="Y8" s="399"/>
      <c r="Z8" s="443"/>
      <c r="AA8" s="443"/>
      <c r="AB8" s="444"/>
      <c r="AC8" s="412"/>
    </row>
    <row r="9" spans="1:29" ht="20.100000000000001" hidden="1" customHeight="1">
      <c r="A9" s="380" t="e">
        <f>'GST 지식재산권 관리현황_요약본'!A8</f>
        <v>#REF!</v>
      </c>
      <c r="B9" s="380" t="e">
        <f>'GST 지식재산권 관리현황_요약본'!B8</f>
        <v>#REF!</v>
      </c>
      <c r="C9" s="380" t="e">
        <f>'GST 지식재산권 관리현황_요약본'!C8</f>
        <v>#REF!</v>
      </c>
      <c r="D9" s="380" t="e">
        <f>'GST 지식재산권 관리현황_요약본'!D8</f>
        <v>#REF!</v>
      </c>
      <c r="E9" s="381" t="e">
        <f>'GST 지식재산권 관리현황_요약본'!E8</f>
        <v>#REF!</v>
      </c>
      <c r="F9" s="380" t="e">
        <f>'GST 지식재산권 관리현황_요약본'!F8</f>
        <v>#REF!</v>
      </c>
      <c r="G9" s="475" t="e">
        <f>'GST 지식재산권 관리현황_요약본'!G8</f>
        <v>#REF!</v>
      </c>
      <c r="H9" s="380" t="e">
        <f>'GST 지식재산권 관리현황_요약본'!H8</f>
        <v>#REF!</v>
      </c>
      <c r="I9" s="382" t="e">
        <f>'GST 지식재산권 관리현황_요약본'!I8</f>
        <v>#REF!</v>
      </c>
      <c r="J9" s="381" t="e">
        <f>'GST 지식재산권 관리현황_요약본'!J8</f>
        <v>#REF!</v>
      </c>
      <c r="K9" s="382" t="e">
        <f>'GST 지식재산권 관리현황_요약본'!K8</f>
        <v>#REF!</v>
      </c>
      <c r="L9" s="388" t="e">
        <f>'GST 지식재산권 관리현황_요약본'!L8</f>
        <v>#REF!</v>
      </c>
      <c r="M9" s="392"/>
      <c r="N9" s="386"/>
      <c r="O9" s="435"/>
      <c r="P9" s="435"/>
      <c r="Q9" s="549"/>
      <c r="R9" s="436"/>
      <c r="S9" s="392"/>
      <c r="T9" s="386"/>
      <c r="U9" s="435"/>
      <c r="V9" s="435"/>
      <c r="W9" s="436"/>
      <c r="X9" s="392"/>
      <c r="Y9" s="386"/>
      <c r="Z9" s="435"/>
      <c r="AA9" s="435"/>
      <c r="AB9" s="436"/>
      <c r="AC9" s="393"/>
    </row>
    <row r="10" spans="1:29" ht="19.5" hidden="1" customHeight="1">
      <c r="A10" s="380" t="e">
        <f>'GST 지식재산권 관리현황_요약본'!A9</f>
        <v>#REF!</v>
      </c>
      <c r="B10" s="380" t="e">
        <f>'GST 지식재산권 관리현황_요약본'!B9</f>
        <v>#REF!</v>
      </c>
      <c r="C10" s="380" t="e">
        <f>'GST 지식재산권 관리현황_요약본'!C9</f>
        <v>#REF!</v>
      </c>
      <c r="D10" s="380" t="e">
        <f>'GST 지식재산권 관리현황_요약본'!D9</f>
        <v>#REF!</v>
      </c>
      <c r="E10" s="381" t="e">
        <f>'GST 지식재산권 관리현황_요약본'!E9</f>
        <v>#REF!</v>
      </c>
      <c r="F10" s="380" t="e">
        <f>'GST 지식재산권 관리현황_요약본'!F9</f>
        <v>#REF!</v>
      </c>
      <c r="G10" s="381" t="e">
        <f>'GST 지식재산권 관리현황_요약본'!G9</f>
        <v>#REF!</v>
      </c>
      <c r="H10" s="380" t="e">
        <f>'GST 지식재산권 관리현황_요약본'!H9</f>
        <v>#REF!</v>
      </c>
      <c r="I10" s="382" t="e">
        <f>'GST 지식재산권 관리현황_요약본'!I9</f>
        <v>#REF!</v>
      </c>
      <c r="J10" s="381" t="e">
        <f>'GST 지식재산권 관리현황_요약본'!J9</f>
        <v>#REF!</v>
      </c>
      <c r="K10" s="382" t="e">
        <f>'GST 지식재산권 관리현황_요약본'!K9</f>
        <v>#REF!</v>
      </c>
      <c r="L10" s="388" t="e">
        <f>'GST 지식재산권 관리현황_요약본'!L9</f>
        <v>#REF!</v>
      </c>
      <c r="M10" s="392"/>
      <c r="N10" s="496"/>
      <c r="O10" s="435"/>
      <c r="P10" s="435"/>
      <c r="Q10" s="549"/>
      <c r="R10" s="436">
        <f>O10+(P10*1.1)</f>
        <v>0</v>
      </c>
      <c r="S10" s="392"/>
      <c r="T10" s="386"/>
      <c r="U10" s="435"/>
      <c r="V10" s="435"/>
      <c r="W10" s="436"/>
      <c r="X10" s="392"/>
      <c r="Y10" s="386"/>
      <c r="Z10" s="435"/>
      <c r="AA10" s="435"/>
      <c r="AB10" s="436"/>
      <c r="AC10" s="393"/>
    </row>
    <row r="11" spans="1:29" ht="20.100000000000001" hidden="1" customHeight="1">
      <c r="A11" s="380" t="e">
        <f>'GST 지식재산권 관리현황_요약본'!A10</f>
        <v>#REF!</v>
      </c>
      <c r="B11" s="380" t="e">
        <f>'GST 지식재산권 관리현황_요약본'!B10</f>
        <v>#REF!</v>
      </c>
      <c r="C11" s="380" t="e">
        <f>'GST 지식재산권 관리현황_요약본'!C10</f>
        <v>#REF!</v>
      </c>
      <c r="D11" s="380" t="e">
        <f>'GST 지식재산권 관리현황_요약본'!D10</f>
        <v>#REF!</v>
      </c>
      <c r="E11" s="381" t="e">
        <f>'GST 지식재산권 관리현황_요약본'!E10</f>
        <v>#REF!</v>
      </c>
      <c r="F11" s="380" t="e">
        <f>'GST 지식재산권 관리현황_요약본'!F10</f>
        <v>#REF!</v>
      </c>
      <c r="G11" s="381" t="e">
        <f>'GST 지식재산권 관리현황_요약본'!G10</f>
        <v>#REF!</v>
      </c>
      <c r="H11" s="380" t="e">
        <f>'GST 지식재산권 관리현황_요약본'!H10</f>
        <v>#REF!</v>
      </c>
      <c r="I11" s="382" t="e">
        <f>'GST 지식재산권 관리현황_요약본'!I10</f>
        <v>#REF!</v>
      </c>
      <c r="J11" s="381" t="e">
        <f>'GST 지식재산권 관리현황_요약본'!J10</f>
        <v>#REF!</v>
      </c>
      <c r="K11" s="382" t="e">
        <f>'GST 지식재산권 관리현황_요약본'!K10</f>
        <v>#REF!</v>
      </c>
      <c r="L11" s="388" t="e">
        <f>'GST 지식재산권 관리현황_요약본'!L10</f>
        <v>#REF!</v>
      </c>
      <c r="M11" s="392"/>
      <c r="N11" s="496"/>
      <c r="O11" s="435"/>
      <c r="P11" s="435"/>
      <c r="Q11" s="549"/>
      <c r="R11" s="436">
        <f>O11+(P11*1.1)</f>
        <v>0</v>
      </c>
      <c r="S11" s="392"/>
      <c r="T11" s="386"/>
      <c r="U11" s="435"/>
      <c r="V11" s="435"/>
      <c r="W11" s="436"/>
      <c r="X11" s="392"/>
      <c r="Y11" s="386"/>
      <c r="Z11" s="435"/>
      <c r="AA11" s="435"/>
      <c r="AB11" s="436"/>
      <c r="AC11" s="393"/>
    </row>
    <row r="12" spans="1:29" ht="20.100000000000001" hidden="1" customHeight="1">
      <c r="A12" s="405">
        <f>'GST 지식재산권 관리현황_요약본'!A11</f>
        <v>7</v>
      </c>
      <c r="B12" s="405" t="str">
        <f>'GST 지식재산권 관리현황_요약본'!B11</f>
        <v>실용신안</v>
      </c>
      <c r="C12" s="405" t="str">
        <f>'GST 지식재산권 관리현황_요약본'!C11</f>
        <v>취소</v>
      </c>
      <c r="D12" s="405" t="str">
        <f>'GST 지식재산권 관리현황_요약본'!D11</f>
        <v>국내</v>
      </c>
      <c r="E12" s="406">
        <f>'GST 지식재산권 관리현황_요약본'!E11</f>
        <v>38358</v>
      </c>
      <c r="F12" s="405" t="str">
        <f>'GST 지식재산권 관리현황_요약본'!F11</f>
        <v>20-2005-425</v>
      </c>
      <c r="G12" s="406">
        <f>'GST 지식재산권 관리현황_요약본'!G11</f>
        <v>38493</v>
      </c>
      <c r="H12" s="405" t="str">
        <f>'GST 지식재산권 관리현황_요약본'!H11</f>
        <v>20-385461</v>
      </c>
      <c r="I12" s="407" t="str">
        <f>'GST 지식재산권 관리현황_요약본'!I11</f>
        <v>폐가스 정화 처리장치의 가스 버너 노즐</v>
      </c>
      <c r="J12" s="406">
        <f>'GST 지식재산권 관리현황_요약본'!J11</f>
        <v>0</v>
      </c>
      <c r="K12" s="407">
        <f>'GST 지식재산권 관리현황_요약본'!K11</f>
        <v>0</v>
      </c>
      <c r="L12" s="408" t="str">
        <f>'GST 지식재산권 관리현황_요약본'!L11</f>
        <v>유니스특허</v>
      </c>
      <c r="M12" s="409"/>
      <c r="N12" s="405"/>
      <c r="O12" s="445"/>
      <c r="P12" s="445"/>
      <c r="Q12" s="550"/>
      <c r="R12" s="446"/>
      <c r="S12" s="409"/>
      <c r="T12" s="405"/>
      <c r="U12" s="445"/>
      <c r="V12" s="445"/>
      <c r="W12" s="446"/>
      <c r="X12" s="409"/>
      <c r="Y12" s="405"/>
      <c r="Z12" s="445"/>
      <c r="AA12" s="445"/>
      <c r="AB12" s="446"/>
      <c r="AC12" s="412"/>
    </row>
    <row r="13" spans="1:29" ht="20.100000000000001" hidden="1" customHeight="1">
      <c r="A13" s="405">
        <f>'GST 지식재산권 관리현황_요약본'!A12</f>
        <v>8</v>
      </c>
      <c r="B13" s="405" t="str">
        <f>'GST 지식재산권 관리현황_요약본'!B12</f>
        <v>실용신안</v>
      </c>
      <c r="C13" s="405" t="str">
        <f>'GST 지식재산권 관리현황_요약본'!C12</f>
        <v>취소</v>
      </c>
      <c r="D13" s="405" t="str">
        <f>'GST 지식재산권 관리현황_요약본'!D12</f>
        <v>국내</v>
      </c>
      <c r="E13" s="406">
        <f>'GST 지식재산권 관리현황_요약본'!E12</f>
        <v>38358</v>
      </c>
      <c r="F13" s="405" t="str">
        <f>'GST 지식재산권 관리현황_요약본'!F12</f>
        <v>20-2005-426</v>
      </c>
      <c r="G13" s="406">
        <f>'GST 지식재산권 관리현황_요약본'!G12</f>
        <v>38472</v>
      </c>
      <c r="H13" s="405" t="str">
        <f>'GST 지식재산권 관리현황_요약본'!H12</f>
        <v>20-383760</v>
      </c>
      <c r="I13" s="407" t="str">
        <f>'GST 지식재산권 관리현황_요약본'!I12</f>
        <v>습식 전기집진을 이용한 폐가스 정화처리장치</v>
      </c>
      <c r="J13" s="406">
        <f>'GST 지식재산권 관리현황_요약본'!J12</f>
        <v>0</v>
      </c>
      <c r="K13" s="407" t="str">
        <f>'GST 지식재산권 관리현황_요약본'!K12</f>
        <v>최운선</v>
      </c>
      <c r="L13" s="408" t="str">
        <f>'GST 지식재산권 관리현황_요약본'!L12</f>
        <v>유니스특허</v>
      </c>
      <c r="M13" s="409"/>
      <c r="N13" s="405"/>
      <c r="O13" s="445"/>
      <c r="P13" s="445"/>
      <c r="Q13" s="550"/>
      <c r="R13" s="446"/>
      <c r="S13" s="409"/>
      <c r="T13" s="405"/>
      <c r="U13" s="445"/>
      <c r="V13" s="445"/>
      <c r="W13" s="446"/>
      <c r="X13" s="409"/>
      <c r="Y13" s="405"/>
      <c r="Z13" s="445"/>
      <c r="AA13" s="445"/>
      <c r="AB13" s="446"/>
      <c r="AC13" s="411"/>
    </row>
    <row r="14" spans="1:29" ht="20.100000000000001" hidden="1" customHeight="1">
      <c r="A14" s="380">
        <f>'GST 지식재산권 관리현황_요약본'!A13</f>
        <v>9</v>
      </c>
      <c r="B14" s="380" t="str">
        <f>'GST 지식재산권 관리현황_요약본'!B13</f>
        <v>특허</v>
      </c>
      <c r="C14" s="380" t="str">
        <f>'GST 지식재산권 관리현황_요약본'!C13</f>
        <v>등록</v>
      </c>
      <c r="D14" s="380" t="str">
        <f>'GST 지식재산권 관리현황_요약본'!D13</f>
        <v>국내</v>
      </c>
      <c r="E14" s="381">
        <f>'GST 지식재산권 관리현황_요약본'!E13</f>
        <v>38652</v>
      </c>
      <c r="F14" s="380" t="str">
        <f>'GST 지식재산권 관리현황_요약본'!F13</f>
        <v>2005-0101829</v>
      </c>
      <c r="G14" s="381">
        <f>'GST 지식재산권 관리현황_요약본'!G13</f>
        <v>39192</v>
      </c>
      <c r="H14" s="380" t="str">
        <f>'GST 지식재산권 관리현황_요약본'!H13</f>
        <v>10-0711940</v>
      </c>
      <c r="I14" s="382" t="str">
        <f>'GST 지식재산권 관리현황_요약본'!I13</f>
        <v>폐가스 정화처리장치용 습식 유닛</v>
      </c>
      <c r="J14" s="381">
        <f>'GST 지식재산권 관리현황_요약본'!J13</f>
        <v>45957</v>
      </c>
      <c r="K14" s="382" t="str">
        <f>'GST 지식재산권 관리현황_요약본'!K13</f>
        <v>최 운 선</v>
      </c>
      <c r="L14" s="388" t="str">
        <f>'GST 지식재산권 관리현황_요약본'!L13</f>
        <v>유니스특허</v>
      </c>
      <c r="M14" s="392"/>
      <c r="N14" s="496"/>
      <c r="O14" s="435"/>
      <c r="P14" s="435"/>
      <c r="Q14" s="549"/>
      <c r="R14" s="436">
        <f>O14+(P14*1.1)</f>
        <v>0</v>
      </c>
      <c r="S14" s="392"/>
      <c r="T14" s="386"/>
      <c r="U14" s="435"/>
      <c r="V14" s="435"/>
      <c r="W14" s="436"/>
      <c r="X14" s="392"/>
      <c r="Y14" s="386"/>
      <c r="Z14" s="435"/>
      <c r="AA14" s="435"/>
      <c r="AB14" s="436"/>
      <c r="AC14" s="393"/>
    </row>
    <row r="15" spans="1:29" ht="20.100000000000001" hidden="1" customHeight="1">
      <c r="A15" s="405">
        <f>'GST 지식재산권 관리현황_요약본'!A14</f>
        <v>10</v>
      </c>
      <c r="B15" s="405" t="str">
        <f>'GST 지식재산권 관리현황_요약본'!B14</f>
        <v>특허</v>
      </c>
      <c r="C15" s="405" t="str">
        <f>'GST 지식재산권 관리현황_요약본'!C14</f>
        <v>취소</v>
      </c>
      <c r="D15" s="405" t="str">
        <f>'GST 지식재산권 관리현황_요약본'!D14</f>
        <v>국내</v>
      </c>
      <c r="E15" s="406">
        <f>'GST 지식재산권 관리현황_요약본'!E14</f>
        <v>38652</v>
      </c>
      <c r="F15" s="405" t="str">
        <f>'GST 지식재산권 관리현황_요약본'!F14</f>
        <v>2005-0101830</v>
      </c>
      <c r="G15" s="406">
        <f>'GST 지식재산권 관리현황_요약본'!G14</f>
        <v>39192</v>
      </c>
      <c r="H15" s="405" t="str">
        <f>'GST 지식재산권 관리현황_요약본'!H14</f>
        <v>10-0711941</v>
      </c>
      <c r="I15" s="407" t="str">
        <f>'GST 지식재산권 관리현황_요약본'!I14</f>
        <v>폐가스 정화처리장치</v>
      </c>
      <c r="J15" s="406">
        <f>'GST 지식재산권 관리현황_요약본'!J14</f>
        <v>45957</v>
      </c>
      <c r="K15" s="407" t="str">
        <f>'GST 지식재산권 관리현황_요약본'!K14</f>
        <v>최 운 선</v>
      </c>
      <c r="L15" s="408" t="str">
        <f>'GST 지식재산권 관리현황_요약본'!L14</f>
        <v>유니스특허</v>
      </c>
      <c r="M15" s="409"/>
      <c r="N15" s="405"/>
      <c r="O15" s="445"/>
      <c r="P15" s="445"/>
      <c r="Q15" s="550"/>
      <c r="R15" s="446"/>
      <c r="S15" s="409"/>
      <c r="T15" s="405"/>
      <c r="U15" s="445"/>
      <c r="V15" s="445"/>
      <c r="W15" s="446"/>
      <c r="X15" s="409"/>
      <c r="Y15" s="405"/>
      <c r="Z15" s="445"/>
      <c r="AA15" s="445"/>
      <c r="AB15" s="446"/>
      <c r="AC15" s="411"/>
    </row>
    <row r="16" spans="1:29" ht="20.100000000000001" hidden="1" customHeight="1">
      <c r="A16" s="405">
        <f>'GST 지식재산권 관리현황_요약본'!A15</f>
        <v>11</v>
      </c>
      <c r="B16" s="405" t="str">
        <f>'GST 지식재산권 관리현황_요약본'!B15</f>
        <v>실용</v>
      </c>
      <c r="C16" s="405" t="str">
        <f>'GST 지식재산권 관리현황_요약본'!C15</f>
        <v>취소</v>
      </c>
      <c r="D16" s="405" t="str">
        <f>'GST 지식재산권 관리현황_요약본'!D15</f>
        <v>국내</v>
      </c>
      <c r="E16" s="406">
        <f>'GST 지식재산권 관리현황_요약본'!E15</f>
        <v>38652</v>
      </c>
      <c r="F16" s="405" t="str">
        <f>'GST 지식재산권 관리현황_요약본'!F15</f>
        <v>2005-0030557</v>
      </c>
      <c r="G16" s="406">
        <f>'GST 지식재산권 관리현황_요약본'!G15</f>
        <v>38716</v>
      </c>
      <c r="H16" s="405" t="str">
        <f>'GST 지식재산권 관리현황_요약본'!H15</f>
        <v>20-0405301</v>
      </c>
      <c r="I16" s="407" t="str">
        <f>'GST 지식재산권 관리현황_요약본'!I15</f>
        <v>폐가스 정화처리장치에 사용되는 헤드 유닛 및 그 제어장치</v>
      </c>
      <c r="J16" s="406">
        <f>'GST 지식재산권 관리현황_요약본'!J15</f>
        <v>42304</v>
      </c>
      <c r="K16" s="407" t="str">
        <f>'GST 지식재산권 관리현황_요약본'!K15</f>
        <v>최 운 선</v>
      </c>
      <c r="L16" s="408" t="str">
        <f>'GST 지식재산권 관리현황_요약본'!L15</f>
        <v>유니스특허</v>
      </c>
      <c r="M16" s="409"/>
      <c r="N16" s="405"/>
      <c r="O16" s="445"/>
      <c r="P16" s="445"/>
      <c r="Q16" s="550"/>
      <c r="R16" s="446"/>
      <c r="S16" s="409"/>
      <c r="T16" s="405"/>
      <c r="U16" s="445"/>
      <c r="V16" s="445"/>
      <c r="W16" s="446"/>
      <c r="X16" s="409"/>
      <c r="Y16" s="405"/>
      <c r="Z16" s="445"/>
      <c r="AA16" s="445"/>
      <c r="AB16" s="446"/>
      <c r="AC16" s="411"/>
    </row>
    <row r="17" spans="1:29" ht="20.100000000000001" hidden="1" customHeight="1">
      <c r="A17" s="405">
        <f>'GST 지식재산권 관리현황_요약본'!A16</f>
        <v>12</v>
      </c>
      <c r="B17" s="405" t="str">
        <f>'GST 지식재산권 관리현황_요약본'!B16</f>
        <v>실용</v>
      </c>
      <c r="C17" s="405" t="str">
        <f>'GST 지식재산권 관리현황_요약본'!C16</f>
        <v>취소</v>
      </c>
      <c r="D17" s="405" t="str">
        <f>'GST 지식재산권 관리현황_요약본'!D16</f>
        <v>국내</v>
      </c>
      <c r="E17" s="406">
        <f>'GST 지식재산권 관리현황_요약본'!E16</f>
        <v>38652</v>
      </c>
      <c r="F17" s="405" t="str">
        <f>'GST 지식재산권 관리현황_요약본'!F16</f>
        <v>2005-0030558</v>
      </c>
      <c r="G17" s="406">
        <f>'GST 지식재산권 관리현황_요약본'!G16</f>
        <v>38716</v>
      </c>
      <c r="H17" s="405" t="str">
        <f>'GST 지식재산권 관리현황_요약본'!H16</f>
        <v>20-0405302</v>
      </c>
      <c r="I17" s="407" t="str">
        <f>'GST 지식재산권 관리현황_요약본'!I16</f>
        <v>폐가스 정화처리장치의 연소챔버부</v>
      </c>
      <c r="J17" s="406">
        <f>'GST 지식재산권 관리현황_요약본'!J16</f>
        <v>42304</v>
      </c>
      <c r="K17" s="407" t="str">
        <f>'GST 지식재산권 관리현황_요약본'!K16</f>
        <v>최 운 선</v>
      </c>
      <c r="L17" s="408" t="str">
        <f>'GST 지식재산권 관리현황_요약본'!L16</f>
        <v>유니스특허</v>
      </c>
      <c r="M17" s="409"/>
      <c r="N17" s="405"/>
      <c r="O17" s="445"/>
      <c r="P17" s="445"/>
      <c r="Q17" s="550"/>
      <c r="R17" s="446"/>
      <c r="S17" s="409"/>
      <c r="T17" s="405"/>
      <c r="U17" s="445"/>
      <c r="V17" s="445"/>
      <c r="W17" s="446"/>
      <c r="X17" s="409"/>
      <c r="Y17" s="405"/>
      <c r="Z17" s="445"/>
      <c r="AA17" s="445"/>
      <c r="AB17" s="446"/>
      <c r="AC17" s="411"/>
    </row>
    <row r="18" spans="1:29" ht="20.100000000000001" hidden="1" customHeight="1">
      <c r="A18" s="405">
        <f>'GST 지식재산권 관리현황_요약본'!A17</f>
        <v>13</v>
      </c>
      <c r="B18" s="405" t="str">
        <f>'GST 지식재산권 관리현황_요약본'!B17</f>
        <v>실용신안</v>
      </c>
      <c r="C18" s="405" t="str">
        <f>'GST 지식재산권 관리현황_요약본'!C17</f>
        <v>취소</v>
      </c>
      <c r="D18" s="405" t="str">
        <f>'GST 지식재산권 관리현황_요약본'!D17</f>
        <v>국내</v>
      </c>
      <c r="E18" s="406">
        <f>'GST 지식재산권 관리현황_요약본'!E17</f>
        <v>38652</v>
      </c>
      <c r="F18" s="405" t="str">
        <f>'GST 지식재산권 관리현황_요약본'!F17</f>
        <v>20-2005-30561</v>
      </c>
      <c r="G18" s="406">
        <f>'GST 지식재산권 관리현황_요약본'!G17</f>
        <v>38716</v>
      </c>
      <c r="H18" s="405" t="str">
        <f>'GST 지식재산권 관리현황_요약본'!H17</f>
        <v>20-405303</v>
      </c>
      <c r="I18" s="407" t="str">
        <f>'GST 지식재산권 관리현황_요약본'!I17</f>
        <v>폐가스 정화처리 장치</v>
      </c>
      <c r="J18" s="406">
        <f>'GST 지식재산권 관리현황_요약본'!J17</f>
        <v>0</v>
      </c>
      <c r="K18" s="407" t="str">
        <f>'GST 지식재산권 관리현황_요약본'!K17</f>
        <v>최운선</v>
      </c>
      <c r="L18" s="408" t="str">
        <f>'GST 지식재산권 관리현황_요약본'!L17</f>
        <v>유니스특허</v>
      </c>
      <c r="M18" s="409"/>
      <c r="N18" s="405"/>
      <c r="O18" s="445"/>
      <c r="P18" s="445"/>
      <c r="Q18" s="550"/>
      <c r="R18" s="446"/>
      <c r="S18" s="409"/>
      <c r="T18" s="405"/>
      <c r="U18" s="445"/>
      <c r="V18" s="445"/>
      <c r="W18" s="446"/>
      <c r="X18" s="409"/>
      <c r="Y18" s="405"/>
      <c r="Z18" s="445"/>
      <c r="AA18" s="445"/>
      <c r="AB18" s="446"/>
      <c r="AC18" s="411"/>
    </row>
    <row r="19" spans="1:29" ht="20.100000000000001" hidden="1" customHeight="1">
      <c r="A19" s="405">
        <f>'GST 지식재산권 관리현황_요약본'!A18</f>
        <v>14</v>
      </c>
      <c r="B19" s="405" t="str">
        <f>'GST 지식재산권 관리현황_요약본'!B18</f>
        <v>특허</v>
      </c>
      <c r="C19" s="405" t="str">
        <f>'GST 지식재산권 관리현황_요약본'!C18</f>
        <v>포기</v>
      </c>
      <c r="D19" s="405" t="str">
        <f>'GST 지식재산권 관리현황_요약본'!D18</f>
        <v>국내</v>
      </c>
      <c r="E19" s="406">
        <f>'GST 지식재산권 관리현황_요약본'!E18</f>
        <v>38665</v>
      </c>
      <c r="F19" s="405" t="str">
        <f>'GST 지식재산권 관리현황_요약본'!F18</f>
        <v>2005-0107080</v>
      </c>
      <c r="G19" s="406">
        <f>'GST 지식재산권 관리현황_요약본'!G18</f>
        <v>39042</v>
      </c>
      <c r="H19" s="405" t="str">
        <f>'GST 지식재산권 관리현황_요약본'!H18</f>
        <v>10-0650277</v>
      </c>
      <c r="I19" s="407" t="str">
        <f>'GST 지식재산권 관리현황_요약본'!I18</f>
        <v>폐가스 정화처리장치에 사용하는 버너조립체의 챔버구조</v>
      </c>
      <c r="J19" s="406">
        <f>'GST 지식재산권 관리현황_요약본'!J18</f>
        <v>45970</v>
      </c>
      <c r="K19" s="407" t="str">
        <f>'GST 지식재산권 관리현황_요약본'!K18</f>
        <v>최 운 선</v>
      </c>
      <c r="L19" s="408" t="str">
        <f>'GST 지식재산권 관리현황_요약본'!L18</f>
        <v>유니스특허</v>
      </c>
      <c r="M19" s="409"/>
      <c r="N19" s="405"/>
      <c r="O19" s="445"/>
      <c r="P19" s="445"/>
      <c r="Q19" s="550"/>
      <c r="R19" s="446"/>
      <c r="S19" s="409"/>
      <c r="T19" s="405"/>
      <c r="U19" s="445"/>
      <c r="V19" s="445"/>
      <c r="W19" s="446"/>
      <c r="X19" s="409"/>
      <c r="Y19" s="405"/>
      <c r="Z19" s="445"/>
      <c r="AA19" s="445"/>
      <c r="AB19" s="446"/>
      <c r="AC19" s="411"/>
    </row>
    <row r="20" spans="1:29" ht="20.100000000000001" hidden="1" customHeight="1">
      <c r="A20" s="405">
        <f>'GST 지식재산권 관리현황_요약본'!A19</f>
        <v>15</v>
      </c>
      <c r="B20" s="405" t="str">
        <f>'GST 지식재산권 관리현황_요약본'!B19</f>
        <v>특허</v>
      </c>
      <c r="C20" s="405" t="str">
        <f>'GST 지식재산권 관리현황_요약본'!C19</f>
        <v>포기</v>
      </c>
      <c r="D20" s="405" t="str">
        <f>'GST 지식재산권 관리현황_요약본'!D19</f>
        <v>국내</v>
      </c>
      <c r="E20" s="406">
        <f>'GST 지식재산권 관리현황_요약본'!E19</f>
        <v>38665</v>
      </c>
      <c r="F20" s="405" t="str">
        <f>'GST 지식재산권 관리현황_요약본'!F19</f>
        <v>2005-0107079</v>
      </c>
      <c r="G20" s="406">
        <f>'GST 지식재산권 관리현황_요약본'!G19</f>
        <v>39043</v>
      </c>
      <c r="H20" s="405" t="str">
        <f>'GST 지식재산권 관리현황_요약본'!H19</f>
        <v>10-0650937</v>
      </c>
      <c r="I20" s="407" t="str">
        <f>'GST 지식재산권 관리현황_요약본'!I19</f>
        <v>폐가스 정화처리장치의 버너조립체</v>
      </c>
      <c r="J20" s="406">
        <f>'GST 지식재산권 관리현황_요약본'!J19</f>
        <v>45970</v>
      </c>
      <c r="K20" s="407" t="str">
        <f>'GST 지식재산권 관리현황_요약본'!K19</f>
        <v>최 운 선</v>
      </c>
      <c r="L20" s="408" t="str">
        <f>'GST 지식재산권 관리현황_요약본'!L19</f>
        <v>유니스특허</v>
      </c>
      <c r="M20" s="409"/>
      <c r="N20" s="405"/>
      <c r="O20" s="445"/>
      <c r="P20" s="445"/>
      <c r="Q20" s="550"/>
      <c r="R20" s="446"/>
      <c r="S20" s="409"/>
      <c r="T20" s="405"/>
      <c r="U20" s="445"/>
      <c r="V20" s="445"/>
      <c r="W20" s="446"/>
      <c r="X20" s="409"/>
      <c r="Y20" s="405"/>
      <c r="Z20" s="445"/>
      <c r="AA20" s="445"/>
      <c r="AB20" s="446"/>
      <c r="AC20" s="411"/>
    </row>
    <row r="21" spans="1:29" ht="20.100000000000001" hidden="1" customHeight="1">
      <c r="A21" s="405">
        <f>'GST 지식재산권 관리현황_요약본'!A20</f>
        <v>16</v>
      </c>
      <c r="B21" s="405" t="str">
        <f>'GST 지식재산권 관리현황_요약본'!B20</f>
        <v>실용</v>
      </c>
      <c r="C21" s="405" t="str">
        <f>'GST 지식재산권 관리현황_요약본'!C20</f>
        <v>취소</v>
      </c>
      <c r="D21" s="405" t="str">
        <f>'GST 지식재산권 관리현황_요약본'!D20</f>
        <v>국내</v>
      </c>
      <c r="E21" s="406">
        <f>'GST 지식재산권 관리현황_요약본'!E20</f>
        <v>38665</v>
      </c>
      <c r="F21" s="405" t="str">
        <f>'GST 지식재산권 관리현황_요약본'!F20</f>
        <v>2005-0031812</v>
      </c>
      <c r="G21" s="406">
        <f>'GST 지식재산권 관리현황_요약본'!G20</f>
        <v>38744</v>
      </c>
      <c r="H21" s="405" t="str">
        <f>'GST 지식재산권 관리현황_요약본'!H20</f>
        <v>20-0407845</v>
      </c>
      <c r="I21" s="407" t="str">
        <f>'GST 지식재산권 관리현황_요약본'!I20</f>
        <v>폐가스 정화처리 장치</v>
      </c>
      <c r="J21" s="406">
        <f>'GST 지식재산권 관리현황_요약본'!J20</f>
        <v>42317</v>
      </c>
      <c r="K21" s="407" t="str">
        <f>'GST 지식재산권 관리현황_요약본'!K20</f>
        <v>최 운 선</v>
      </c>
      <c r="L21" s="408" t="str">
        <f>'GST 지식재산권 관리현황_요약본'!L20</f>
        <v>유니스특허</v>
      </c>
      <c r="M21" s="409"/>
      <c r="N21" s="405"/>
      <c r="O21" s="445"/>
      <c r="P21" s="445"/>
      <c r="Q21" s="550"/>
      <c r="R21" s="446"/>
      <c r="S21" s="409"/>
      <c r="T21" s="405"/>
      <c r="U21" s="445"/>
      <c r="V21" s="445"/>
      <c r="W21" s="446"/>
      <c r="X21" s="409"/>
      <c r="Y21" s="405"/>
      <c r="Z21" s="445"/>
      <c r="AA21" s="445"/>
      <c r="AB21" s="446"/>
      <c r="AC21" s="411"/>
    </row>
    <row r="22" spans="1:29" ht="20.100000000000001" hidden="1" customHeight="1">
      <c r="A22" s="405">
        <f>'GST 지식재산권 관리현황_요약본'!A21</f>
        <v>17</v>
      </c>
      <c r="B22" s="405" t="str">
        <f>'GST 지식재산권 관리현황_요약본'!B21</f>
        <v>특허</v>
      </c>
      <c r="C22" s="405" t="str">
        <f>'GST 지식재산권 관리현황_요약본'!C21</f>
        <v>취소</v>
      </c>
      <c r="D22" s="405" t="str">
        <f>'GST 지식재산권 관리현황_요약본'!D21</f>
        <v>국외(대만)</v>
      </c>
      <c r="E22" s="406">
        <f>'GST 지식재산권 관리현황_요약본'!E21</f>
        <v>38692</v>
      </c>
      <c r="F22" s="405">
        <f>'GST 지식재산권 관리현황_요약본'!F21</f>
        <v>94142921</v>
      </c>
      <c r="G22" s="406">
        <f>'GST 지식재산권 관리현황_요약본'!G21</f>
        <v>39134</v>
      </c>
      <c r="H22" s="405" t="str">
        <f>'GST 지식재산권 관리현황_요약본'!H21</f>
        <v>I274129</v>
      </c>
      <c r="I22" s="407" t="str">
        <f>'GST 지식재산권 관리현황_요약본'!I21</f>
        <v>폐가스 정화처리장치(대만)</v>
      </c>
      <c r="J22" s="406">
        <f>'GST 지식재산권 관리현황_요약본'!J21</f>
        <v>0</v>
      </c>
      <c r="K22" s="407" t="str">
        <f>'GST 지식재산권 관리현황_요약본'!K21</f>
        <v>최운선</v>
      </c>
      <c r="L22" s="408" t="str">
        <f>'GST 지식재산권 관리현황_요약본'!L21</f>
        <v>유니스특허</v>
      </c>
      <c r="M22" s="409"/>
      <c r="N22" s="405"/>
      <c r="O22" s="445"/>
      <c r="P22" s="445"/>
      <c r="Q22" s="550"/>
      <c r="R22" s="446"/>
      <c r="S22" s="409"/>
      <c r="T22" s="405"/>
      <c r="U22" s="445"/>
      <c r="V22" s="445"/>
      <c r="W22" s="446"/>
      <c r="X22" s="409"/>
      <c r="Y22" s="405"/>
      <c r="Z22" s="445"/>
      <c r="AA22" s="445"/>
      <c r="AB22" s="446"/>
      <c r="AC22" s="411"/>
    </row>
    <row r="23" spans="1:29" ht="20.100000000000001" hidden="1" customHeight="1">
      <c r="A23" s="380">
        <f>'GST 지식재산권 관리현황_요약본'!A22</f>
        <v>18</v>
      </c>
      <c r="B23" s="380" t="str">
        <f>'GST 지식재산권 관리현황_요약본'!B22</f>
        <v>특허</v>
      </c>
      <c r="C23" s="380" t="str">
        <f>'GST 지식재산권 관리현황_요약본'!C22</f>
        <v>등록</v>
      </c>
      <c r="D23" s="380" t="str">
        <f>'GST 지식재산권 관리현황_요약본'!D22</f>
        <v>국외(일본)</v>
      </c>
      <c r="E23" s="381">
        <f>'GST 지식재산권 관리현황_요약본'!E22</f>
        <v>38695</v>
      </c>
      <c r="F23" s="380" t="str">
        <f>'GST 지식재산권 관리현황_요약본'!F22</f>
        <v>2005-355660</v>
      </c>
      <c r="G23" s="381">
        <f>'GST 지식재산권 관리현황_요약본'!G22</f>
        <v>39654</v>
      </c>
      <c r="H23" s="380">
        <f>'GST 지식재산권 관리현황_요약본'!H22</f>
        <v>4160977</v>
      </c>
      <c r="I23" s="382" t="str">
        <f>'GST 지식재산권 관리현황_요약본'!I22</f>
        <v>폐가스 정화처리 장치</v>
      </c>
      <c r="J23" s="381">
        <f>'GST 지식재산권 관리현황_요약본'!J22</f>
        <v>46000</v>
      </c>
      <c r="K23" s="382" t="str">
        <f>'GST 지식재산권 관리현황_요약본'!K22</f>
        <v>최 운 선</v>
      </c>
      <c r="L23" s="388" t="str">
        <f>'GST 지식재산권 관리현황_요약본'!L22</f>
        <v>유니스특허</v>
      </c>
      <c r="M23" s="392"/>
      <c r="N23" s="386"/>
      <c r="O23" s="435"/>
      <c r="P23" s="435"/>
      <c r="Q23" s="549"/>
      <c r="R23" s="436"/>
      <c r="S23" s="392"/>
      <c r="T23" s="386"/>
      <c r="U23" s="435"/>
      <c r="V23" s="435"/>
      <c r="W23" s="436"/>
      <c r="X23" s="392"/>
      <c r="Y23" s="386"/>
      <c r="Z23" s="435"/>
      <c r="AA23" s="435"/>
      <c r="AB23" s="436"/>
      <c r="AC23" s="394"/>
    </row>
    <row r="24" spans="1:29" ht="20.100000000000001" customHeight="1">
      <c r="A24" s="380">
        <f>'GST 지식재산권 현황_최신'!B121</f>
        <v>126</v>
      </c>
      <c r="B24" s="380" t="str">
        <f>'GST 지식재산권 현황_최신'!C121</f>
        <v xml:space="preserve">특허 </v>
      </c>
      <c r="C24" s="380" t="str">
        <f>'GST 지식재산권 현황_최신'!D121</f>
        <v>등록</v>
      </c>
      <c r="D24" s="380" t="str">
        <f>'GST 지식재산권 현황_최신'!E121</f>
        <v>대만</v>
      </c>
      <c r="E24" s="381">
        <f>'GST 지식재산권 현황_최신'!F121</f>
        <v>43024</v>
      </c>
      <c r="F24" s="381" t="str">
        <f>'GST 지식재산권 현황_최신'!G121</f>
        <v>10-61353173</v>
      </c>
      <c r="G24" s="381">
        <f>'GST 지식재산권 현황_최신'!I121</f>
        <v>43525</v>
      </c>
      <c r="H24" s="381" t="str">
        <f>'GST 지식재산권 현황_최신'!J121</f>
        <v>I652756</v>
      </c>
      <c r="I24" s="381" t="str">
        <f>'GST 지식재산권 현황_최신'!M121</f>
        <v>반도체 제조설비의 고도화 온도제어장치</v>
      </c>
      <c r="J24" s="381"/>
      <c r="K24" s="382" t="str">
        <f>'GST 지식재산권 현황_최신'!R121</f>
        <v>김종배 양승진 허재석 최치원 김제민 김형관 최용호</v>
      </c>
      <c r="L24" s="388" t="str">
        <f>'GST 지식재산권 현황_최신'!S121</f>
        <v>명문(명륜)</v>
      </c>
      <c r="M24" s="392" t="s">
        <v>2152</v>
      </c>
      <c r="N24" s="496">
        <v>45665</v>
      </c>
      <c r="O24" s="435">
        <v>595350</v>
      </c>
      <c r="P24" s="435">
        <v>100000</v>
      </c>
      <c r="Q24" s="549">
        <v>18000</v>
      </c>
      <c r="R24" s="436">
        <f>O24+(P24*1.1)+Q24</f>
        <v>723350</v>
      </c>
      <c r="S24" s="392"/>
      <c r="T24" s="386"/>
      <c r="U24" s="435"/>
      <c r="V24" s="435"/>
      <c r="W24" s="436"/>
      <c r="X24" s="392"/>
      <c r="Y24" s="386"/>
      <c r="Z24" s="435"/>
      <c r="AA24" s="435"/>
      <c r="AB24" s="436"/>
      <c r="AC24" s="393"/>
    </row>
    <row r="25" spans="1:29" ht="20.100000000000001" hidden="1" customHeight="1">
      <c r="A25" s="380" t="e">
        <f>'GST 지식재산권 관리현황_요약본'!A24</f>
        <v>#REF!</v>
      </c>
      <c r="B25" s="380" t="e">
        <f>'GST 지식재산권 관리현황_요약본'!B24</f>
        <v>#REF!</v>
      </c>
      <c r="C25" s="380" t="e">
        <f>'GST 지식재산권 관리현황_요약본'!C24</f>
        <v>#REF!</v>
      </c>
      <c r="D25" s="380" t="e">
        <f>'GST 지식재산권 관리현황_요약본'!D24</f>
        <v>#REF!</v>
      </c>
      <c r="E25" s="381" t="e">
        <f>'GST 지식재산권 관리현황_요약본'!E24</f>
        <v>#REF!</v>
      </c>
      <c r="F25" s="380" t="e">
        <f>'GST 지식재산권 관리현황_요약본'!F24</f>
        <v>#REF!</v>
      </c>
      <c r="G25" s="381" t="e">
        <f>'GST 지식재산권 관리현황_요약본'!G24</f>
        <v>#REF!</v>
      </c>
      <c r="H25" s="380" t="e">
        <f>'GST 지식재산권 관리현황_요약본'!H24</f>
        <v>#REF!</v>
      </c>
      <c r="I25" s="382" t="e">
        <f>'GST 지식재산권 관리현황_요약본'!I24</f>
        <v>#REF!</v>
      </c>
      <c r="J25" s="381" t="e">
        <f>'GST 지식재산권 관리현황_요약본'!J24</f>
        <v>#REF!</v>
      </c>
      <c r="K25" s="382" t="e">
        <f>'GST 지식재산권 관리현황_요약본'!K24</f>
        <v>#REF!</v>
      </c>
      <c r="L25" s="388" t="e">
        <f>'GST 지식재산권 관리현황_요약본'!L24</f>
        <v>#REF!</v>
      </c>
      <c r="M25" s="392"/>
      <c r="N25" s="386"/>
      <c r="O25" s="435"/>
      <c r="P25" s="435"/>
      <c r="Q25" s="549"/>
      <c r="R25" s="436"/>
      <c r="S25" s="392"/>
      <c r="T25" s="386"/>
      <c r="U25" s="435"/>
      <c r="V25" s="435"/>
      <c r="W25" s="436"/>
      <c r="X25" s="392"/>
      <c r="Y25" s="386"/>
      <c r="Z25" s="435"/>
      <c r="AA25" s="435"/>
      <c r="AB25" s="436"/>
      <c r="AC25" s="394"/>
    </row>
    <row r="26" spans="1:29" ht="20.100000000000001" hidden="1" customHeight="1">
      <c r="A26" s="380">
        <f>'GST 지식재산권 관리현황_요약본'!A25</f>
        <v>21</v>
      </c>
      <c r="B26" s="380" t="str">
        <f>'GST 지식재산권 관리현황_요약본'!B25</f>
        <v>특허</v>
      </c>
      <c r="C26" s="380" t="str">
        <f>'GST 지식재산권 관리현황_요약본'!C25</f>
        <v>등록</v>
      </c>
      <c r="D26" s="380" t="str">
        <f>'GST 지식재산권 관리현황_요약본'!D25</f>
        <v>국내</v>
      </c>
      <c r="E26" s="381">
        <f>'GST 지식재산권 관리현황_요약본'!E25</f>
        <v>38875</v>
      </c>
      <c r="F26" s="380" t="str">
        <f>'GST 지식재산권 관리현황_요약본'!F25</f>
        <v>2006-0050821</v>
      </c>
      <c r="G26" s="381">
        <f>'GST 지식재산권 관리현황_요약본'!G25</f>
        <v>39545</v>
      </c>
      <c r="H26" s="380" t="str">
        <f>'GST 지식재산권 관리현황_요약본'!H25</f>
        <v>10-0822048</v>
      </c>
      <c r="I26" s="382" t="str">
        <f>'GST 지식재산권 관리현황_요약본'!I25</f>
        <v>플라즈마 토치를 이용한 폐가스 처리장치</v>
      </c>
      <c r="J26" s="381">
        <f>'GST 지식재산권 관리현황_요약본'!J25</f>
        <v>46180</v>
      </c>
      <c r="K26" s="382" t="str">
        <f>'GST 지식재산권 관리현황_요약본'!K25</f>
        <v>최 운 선</v>
      </c>
      <c r="L26" s="388" t="str">
        <f>'GST 지식재산권 관리현황_요약본'!L25</f>
        <v>유니스특허</v>
      </c>
      <c r="M26" s="392"/>
      <c r="N26" s="496"/>
      <c r="O26" s="435"/>
      <c r="P26" s="435"/>
      <c r="Q26" s="549"/>
      <c r="R26" s="436">
        <f>O26+(P26*1.1)</f>
        <v>0</v>
      </c>
      <c r="S26" s="392"/>
      <c r="T26" s="386"/>
      <c r="U26" s="435"/>
      <c r="V26" s="435"/>
      <c r="W26" s="436"/>
      <c r="X26" s="392"/>
      <c r="Y26" s="386"/>
      <c r="Z26" s="435"/>
      <c r="AA26" s="435"/>
      <c r="AB26" s="436"/>
      <c r="AC26" s="393"/>
    </row>
    <row r="27" spans="1:29" ht="20.100000000000001" hidden="1" customHeight="1">
      <c r="A27" s="405">
        <f>'GST 지식재산권 관리현황_요약본'!A26</f>
        <v>22</v>
      </c>
      <c r="B27" s="405" t="str">
        <f>'GST 지식재산권 관리현황_요약본'!B26</f>
        <v>실용</v>
      </c>
      <c r="C27" s="405" t="str">
        <f>'GST 지식재산권 관리현황_요약본'!C26</f>
        <v>포기</v>
      </c>
      <c r="D27" s="405" t="str">
        <f>'GST 지식재산권 관리현황_요약본'!D26</f>
        <v>국내</v>
      </c>
      <c r="E27" s="406">
        <f>'GST 지식재산권 관리현황_요약본'!E26</f>
        <v>38875</v>
      </c>
      <c r="F27" s="405" t="str">
        <f>'GST 지식재산권 관리현황_요약본'!F26</f>
        <v>2006-0015186</v>
      </c>
      <c r="G27" s="406">
        <f>'GST 지식재산권 관리현황_요약본'!G26</f>
        <v>38952</v>
      </c>
      <c r="H27" s="405" t="str">
        <f>'GST 지식재산권 관리현황_요약본'!H26</f>
        <v>20-0425108</v>
      </c>
      <c r="I27" s="407" t="str">
        <f>'GST 지식재산권 관리현황_요약본'!I26</f>
        <v>플라즈마 토치의 워킹 가스 공급기</v>
      </c>
      <c r="J27" s="406">
        <f>'GST 지식재산권 관리현황_요약본'!J26</f>
        <v>42528</v>
      </c>
      <c r="K27" s="407" t="str">
        <f>'GST 지식재산권 관리현황_요약본'!K26</f>
        <v>최 운 선</v>
      </c>
      <c r="L27" s="408" t="str">
        <f>'GST 지식재산권 관리현황_요약본'!L26</f>
        <v>유니스특허</v>
      </c>
      <c r="M27" s="409"/>
      <c r="N27" s="405"/>
      <c r="O27" s="445"/>
      <c r="P27" s="445"/>
      <c r="Q27" s="550"/>
      <c r="R27" s="446"/>
      <c r="S27" s="409"/>
      <c r="T27" s="405"/>
      <c r="U27" s="445"/>
      <c r="V27" s="445"/>
      <c r="W27" s="446"/>
      <c r="X27" s="409"/>
      <c r="Y27" s="405"/>
      <c r="Z27" s="445"/>
      <c r="AA27" s="445"/>
      <c r="AB27" s="446"/>
      <c r="AC27" s="411"/>
    </row>
    <row r="28" spans="1:29" ht="20.100000000000001" hidden="1" customHeight="1">
      <c r="A28" s="405">
        <f>'GST 지식재산권 관리현황_요약본'!A27</f>
        <v>23</v>
      </c>
      <c r="B28" s="405" t="str">
        <f>'GST 지식재산권 관리현황_요약본'!B27</f>
        <v>실용신안</v>
      </c>
      <c r="C28" s="405" t="str">
        <f>'GST 지식재산권 관리현황_요약본'!C27</f>
        <v>포기</v>
      </c>
      <c r="D28" s="405" t="str">
        <f>'GST 지식재산권 관리현황_요약본'!D27</f>
        <v>국내</v>
      </c>
      <c r="E28" s="406">
        <f>'GST 지식재산권 관리현황_요약본'!E27</f>
        <v>38875</v>
      </c>
      <c r="F28" s="405" t="str">
        <f>'GST 지식재산권 관리현황_요약본'!F27</f>
        <v>20-2006-15205</v>
      </c>
      <c r="G28" s="406">
        <f>'GST 지식재산권 관리현황_요약본'!G27</f>
        <v>38940</v>
      </c>
      <c r="H28" s="405" t="str">
        <f>'GST 지식재산권 관리현황_요약본'!H27</f>
        <v>20-0424378</v>
      </c>
      <c r="I28" s="407" t="str">
        <f>'GST 지식재산권 관리현황_요약본'!I27</f>
        <v>플라즈마 토치를 이용한 폐가스 처리장치</v>
      </c>
      <c r="J28" s="406">
        <f>'GST 지식재산권 관리현황_요약본'!J27</f>
        <v>0</v>
      </c>
      <c r="K28" s="407" t="str">
        <f>'GST 지식재산권 관리현황_요약본'!K27</f>
        <v>최운선</v>
      </c>
      <c r="L28" s="408" t="str">
        <f>'GST 지식재산권 관리현황_요약본'!L27</f>
        <v>유니스특허</v>
      </c>
      <c r="M28" s="409"/>
      <c r="N28" s="405"/>
      <c r="O28" s="445"/>
      <c r="P28" s="445"/>
      <c r="Q28" s="550"/>
      <c r="R28" s="446"/>
      <c r="S28" s="409"/>
      <c r="T28" s="405"/>
      <c r="U28" s="445"/>
      <c r="V28" s="445"/>
      <c r="W28" s="446"/>
      <c r="X28" s="409"/>
      <c r="Y28" s="405"/>
      <c r="Z28" s="445"/>
      <c r="AA28" s="445"/>
      <c r="AB28" s="446"/>
      <c r="AC28" s="411"/>
    </row>
    <row r="29" spans="1:29" ht="20.100000000000001" hidden="1" customHeight="1">
      <c r="A29" s="405">
        <f>'GST 지식재산권 관리현황_요약본'!A28</f>
        <v>24</v>
      </c>
      <c r="B29" s="405" t="str">
        <f>'GST 지식재산권 관리현황_요약본'!B28</f>
        <v>실용신안</v>
      </c>
      <c r="C29" s="405" t="str">
        <f>'GST 지식재산권 관리현황_요약본'!C28</f>
        <v>포기</v>
      </c>
      <c r="D29" s="405" t="str">
        <f>'GST 지식재산권 관리현황_요약본'!D28</f>
        <v>국내</v>
      </c>
      <c r="E29" s="406">
        <f>'GST 지식재산권 관리현황_요약본'!E28</f>
        <v>38875</v>
      </c>
      <c r="F29" s="405" t="str">
        <f>'GST 지식재산권 관리현황_요약본'!F28</f>
        <v>20-2006-15206</v>
      </c>
      <c r="G29" s="406">
        <f>'GST 지식재산권 관리현황_요약본'!G28</f>
        <v>38952</v>
      </c>
      <c r="H29" s="405" t="str">
        <f>'GST 지식재산권 관리현황_요약본'!H28</f>
        <v>20-425109</v>
      </c>
      <c r="I29" s="407" t="str">
        <f>'GST 지식재산권 관리현황_요약본'!I28</f>
        <v>플라즈마 토치</v>
      </c>
      <c r="J29" s="406">
        <f>'GST 지식재산권 관리현황_요약본'!J28</f>
        <v>0</v>
      </c>
      <c r="K29" s="407" t="str">
        <f>'GST 지식재산권 관리현황_요약본'!K28</f>
        <v>최운선</v>
      </c>
      <c r="L29" s="408" t="str">
        <f>'GST 지식재산권 관리현황_요약본'!L28</f>
        <v>유니스특허</v>
      </c>
      <c r="M29" s="409"/>
      <c r="N29" s="405"/>
      <c r="O29" s="445"/>
      <c r="P29" s="445"/>
      <c r="Q29" s="550"/>
      <c r="R29" s="446"/>
      <c r="S29" s="409"/>
      <c r="T29" s="405"/>
      <c r="U29" s="445"/>
      <c r="V29" s="445"/>
      <c r="W29" s="446"/>
      <c r="X29" s="409"/>
      <c r="Y29" s="405"/>
      <c r="Z29" s="445"/>
      <c r="AA29" s="445"/>
      <c r="AB29" s="446"/>
      <c r="AC29" s="411"/>
    </row>
    <row r="30" spans="1:29" ht="20.100000000000001" hidden="1" customHeight="1">
      <c r="A30" s="405">
        <f>'GST 지식재산권 관리현황_요약본'!A29</f>
        <v>25</v>
      </c>
      <c r="B30" s="405" t="str">
        <f>'GST 지식재산권 관리현황_요약본'!B29</f>
        <v>실용</v>
      </c>
      <c r="C30" s="405" t="str">
        <f>'GST 지식재산권 관리현황_요약본'!C29</f>
        <v>포기</v>
      </c>
      <c r="D30" s="405" t="str">
        <f>'GST 지식재산권 관리현황_요약본'!D29</f>
        <v>국내</v>
      </c>
      <c r="E30" s="406">
        <f>'GST 지식재산권 관리현황_요약본'!E29</f>
        <v>38876</v>
      </c>
      <c r="F30" s="405" t="str">
        <f>'GST 지식재산권 관리현황_요약본'!F29</f>
        <v>2006-0015365</v>
      </c>
      <c r="G30" s="406">
        <f>'GST 지식재산권 관리현황_요약본'!G29</f>
        <v>38959</v>
      </c>
      <c r="H30" s="405" t="str">
        <f>'GST 지식재산권 관리현황_요약본'!H29</f>
        <v>20-0425668</v>
      </c>
      <c r="I30" s="407" t="str">
        <f>'GST 지식재산권 관리현황_요약본'!I29</f>
        <v>맥동방지장치</v>
      </c>
      <c r="J30" s="406">
        <f>'GST 지식재산권 관리현황_요약본'!J29</f>
        <v>42529</v>
      </c>
      <c r="K30" s="407" t="str">
        <f>'GST 지식재산권 관리현황_요약본'!K29</f>
        <v>최 윤 경</v>
      </c>
      <c r="L30" s="408" t="str">
        <f>'GST 지식재산권 관리현황_요약본'!L29</f>
        <v>유니스특허</v>
      </c>
      <c r="M30" s="409"/>
      <c r="N30" s="405"/>
      <c r="O30" s="445"/>
      <c r="P30" s="445"/>
      <c r="Q30" s="550"/>
      <c r="R30" s="446"/>
      <c r="S30" s="409"/>
      <c r="T30" s="405"/>
      <c r="U30" s="445"/>
      <c r="V30" s="445"/>
      <c r="W30" s="446"/>
      <c r="X30" s="409"/>
      <c r="Y30" s="405"/>
      <c r="Z30" s="445"/>
      <c r="AA30" s="445"/>
      <c r="AB30" s="446"/>
      <c r="AC30" s="411"/>
    </row>
    <row r="31" spans="1:29" ht="20.100000000000001" hidden="1" customHeight="1">
      <c r="A31" s="380">
        <f>'GST 지식재산권 관리현황_요약본'!A30</f>
        <v>26</v>
      </c>
      <c r="B31" s="380" t="str">
        <f>'GST 지식재산권 관리현황_요약본'!B30</f>
        <v>특허</v>
      </c>
      <c r="C31" s="380" t="str">
        <f>'GST 지식재산권 관리현황_요약본'!C30</f>
        <v>포기</v>
      </c>
      <c r="D31" s="380" t="str">
        <f>'GST 지식재산권 관리현황_요약본'!D30</f>
        <v>국외(미국)</v>
      </c>
      <c r="E31" s="381">
        <f>'GST 지식재산권 관리현황_요약본'!E30</f>
        <v>38894</v>
      </c>
      <c r="F31" s="380" t="str">
        <f>'GST 지식재산권 관리현황_요약본'!F30</f>
        <v>11/474,624</v>
      </c>
      <c r="G31" s="381">
        <f>'GST 지식재산권 관리현황_요약본'!G30</f>
        <v>39630</v>
      </c>
      <c r="H31" s="380" t="str">
        <f>'GST 지식재산권 관리현황_요약본'!H30</f>
        <v>7394041</v>
      </c>
      <c r="I31" s="382" t="str">
        <f>'GST 지식재산권 관리현황_요약본'!I30</f>
        <v>플라즈마 토치를 이용한 폐가스 처리장치</v>
      </c>
      <c r="J31" s="381">
        <f>'GST 지식재산권 관리현황_요약본'!J30</f>
        <v>46211</v>
      </c>
      <c r="K31" s="382" t="str">
        <f>'GST 지식재산권 관리현황_요약본'!K30</f>
        <v>최 운 선</v>
      </c>
      <c r="L31" s="388" t="str">
        <f>'GST 지식재산권 관리현황_요약본'!L30</f>
        <v>유니스특허</v>
      </c>
      <c r="M31" s="392"/>
      <c r="N31" s="386"/>
      <c r="O31" s="435"/>
      <c r="P31" s="435"/>
      <c r="Q31" s="549"/>
      <c r="R31" s="436"/>
      <c r="S31" s="392"/>
      <c r="T31" s="386"/>
      <c r="U31" s="435"/>
      <c r="V31" s="435"/>
      <c r="W31" s="436"/>
      <c r="X31" s="392"/>
      <c r="Y31" s="386"/>
      <c r="Z31" s="435"/>
      <c r="AA31" s="435"/>
      <c r="AB31" s="436"/>
      <c r="AC31" s="394"/>
    </row>
    <row r="32" spans="1:29" ht="20.100000000000001" hidden="1" customHeight="1">
      <c r="A32" s="405">
        <f>'GST 지식재산권 관리현황_요약본'!A31</f>
        <v>27</v>
      </c>
      <c r="B32" s="405" t="str">
        <f>'GST 지식재산권 관리현황_요약본'!B31</f>
        <v>특허</v>
      </c>
      <c r="C32" s="405" t="str">
        <f>'GST 지식재산권 관리현황_요약본'!C31</f>
        <v>포기</v>
      </c>
      <c r="D32" s="405" t="str">
        <f>'GST 지식재산권 관리현황_요약본'!D31</f>
        <v>국외(유럽)</v>
      </c>
      <c r="E32" s="406">
        <f>'GST 지식재산권 관리현황_요약본'!E31</f>
        <v>38896</v>
      </c>
      <c r="F32" s="405">
        <f>'GST 지식재산권 관리현황_요약본'!F31</f>
        <v>6013315.4000000004</v>
      </c>
      <c r="G32" s="406">
        <f>'GST 지식재산권 관리현황_요약본'!G31</f>
        <v>0</v>
      </c>
      <c r="H32" s="405">
        <f>'GST 지식재산권 관리현황_요약본'!H31</f>
        <v>0</v>
      </c>
      <c r="I32" s="407" t="str">
        <f>'GST 지식재산권 관리현황_요약본'!I31</f>
        <v>플라즈마 토치를 이용한 폐가스 처리장치(유럽)</v>
      </c>
      <c r="J32" s="406">
        <f>'GST 지식재산권 관리현황_요약본'!J31</f>
        <v>0</v>
      </c>
      <c r="K32" s="407" t="str">
        <f>'GST 지식재산권 관리현황_요약본'!K31</f>
        <v>최운선</v>
      </c>
      <c r="L32" s="408" t="str">
        <f>'GST 지식재산권 관리현황_요약본'!L31</f>
        <v>유니스특허</v>
      </c>
      <c r="M32" s="409"/>
      <c r="N32" s="405"/>
      <c r="O32" s="445"/>
      <c r="P32" s="445"/>
      <c r="Q32" s="550"/>
      <c r="R32" s="446"/>
      <c r="S32" s="409"/>
      <c r="T32" s="405"/>
      <c r="U32" s="445"/>
      <c r="V32" s="445"/>
      <c r="W32" s="446"/>
      <c r="X32" s="409"/>
      <c r="Y32" s="405"/>
      <c r="Z32" s="445"/>
      <c r="AA32" s="445"/>
      <c r="AB32" s="446"/>
      <c r="AC32" s="411"/>
    </row>
    <row r="33" spans="1:29" ht="20.100000000000001" hidden="1" customHeight="1">
      <c r="A33" s="405">
        <f>'GST 지식재산권 관리현황_요약본'!A32</f>
        <v>28</v>
      </c>
      <c r="B33" s="405" t="str">
        <f>'GST 지식재산권 관리현황_요약본'!B32</f>
        <v>특허</v>
      </c>
      <c r="C33" s="405" t="str">
        <f>'GST 지식재산권 관리현황_요약본'!C32</f>
        <v>포기</v>
      </c>
      <c r="D33" s="405" t="str">
        <f>'GST 지식재산권 관리현황_요약본'!D32</f>
        <v>국외(일본)</v>
      </c>
      <c r="E33" s="406">
        <f>'GST 지식재산권 관리현황_요약본'!E32</f>
        <v>38902</v>
      </c>
      <c r="F33" s="405" t="str">
        <f>'GST 지식재산권 관리현황_요약본'!F32</f>
        <v>2006-184158</v>
      </c>
      <c r="G33" s="406">
        <f>'GST 지식재산권 관리현황_요약본'!G32</f>
        <v>0</v>
      </c>
      <c r="H33" s="405">
        <f>'GST 지식재산권 관리현황_요약본'!H32</f>
        <v>0</v>
      </c>
      <c r="I33" s="407" t="str">
        <f>'GST 지식재산권 관리현황_요약본'!I32</f>
        <v>플라즈마 토치를 이용한 폐가스 처리장치(일본)</v>
      </c>
      <c r="J33" s="406">
        <f>'GST 지식재산권 관리현황_요약본'!J32</f>
        <v>0</v>
      </c>
      <c r="K33" s="407" t="str">
        <f>'GST 지식재산권 관리현황_요약본'!K32</f>
        <v>최운선</v>
      </c>
      <c r="L33" s="408" t="str">
        <f>'GST 지식재산권 관리현황_요약본'!L32</f>
        <v>유니스특허</v>
      </c>
      <c r="M33" s="409"/>
      <c r="N33" s="405"/>
      <c r="O33" s="445"/>
      <c r="P33" s="445"/>
      <c r="Q33" s="550"/>
      <c r="R33" s="446"/>
      <c r="S33" s="409"/>
      <c r="T33" s="405"/>
      <c r="U33" s="445"/>
      <c r="V33" s="445"/>
      <c r="W33" s="446"/>
      <c r="X33" s="409"/>
      <c r="Y33" s="405"/>
      <c r="Z33" s="445"/>
      <c r="AA33" s="445"/>
      <c r="AB33" s="446"/>
      <c r="AC33" s="411"/>
    </row>
    <row r="34" spans="1:29" ht="20.100000000000001" hidden="1" customHeight="1">
      <c r="A34" s="405">
        <f>'GST 지식재산권 관리현황_요약본'!A33</f>
        <v>29</v>
      </c>
      <c r="B34" s="405" t="str">
        <f>'GST 지식재산권 관리현황_요약본'!B33</f>
        <v>특허</v>
      </c>
      <c r="C34" s="405" t="str">
        <f>'GST 지식재산권 관리현황_요약본'!C33</f>
        <v>포기</v>
      </c>
      <c r="D34" s="405" t="str">
        <f>'GST 지식재산권 관리현황_요약본'!D33</f>
        <v>국외(PCT)</v>
      </c>
      <c r="E34" s="406">
        <f>'GST 지식재산권 관리현황_요약본'!E33</f>
        <v>39071</v>
      </c>
      <c r="F34" s="405" t="str">
        <f>'GST 지식재산권 관리현황_요약본'!F33</f>
        <v>PCT/KR2006/005595</v>
      </c>
      <c r="G34" s="406">
        <f>'GST 지식재산권 관리현황_요약본'!G33</f>
        <v>0</v>
      </c>
      <c r="H34" s="405">
        <f>'GST 지식재산권 관리현황_요약본'!H33</f>
        <v>0</v>
      </c>
      <c r="I34" s="407" t="str">
        <f>'GST 지식재산권 관리현황_요약본'!I33</f>
        <v>반도체 제조공정용 온도조절 시스템 (PCT)</v>
      </c>
      <c r="J34" s="406">
        <f>'GST 지식재산권 관리현황_요약본'!J33</f>
        <v>0</v>
      </c>
      <c r="K34" s="407" t="str">
        <f>'GST 지식재산권 관리현황_요약본'!K33</f>
        <v>송경호</v>
      </c>
      <c r="L34" s="408" t="str">
        <f>'GST 지식재산권 관리현황_요약본'!L33</f>
        <v>유니스특허</v>
      </c>
      <c r="M34" s="409"/>
      <c r="N34" s="405"/>
      <c r="O34" s="445"/>
      <c r="P34" s="445"/>
      <c r="Q34" s="550"/>
      <c r="R34" s="446"/>
      <c r="S34" s="409"/>
      <c r="T34" s="405"/>
      <c r="U34" s="445"/>
      <c r="V34" s="445"/>
      <c r="W34" s="446"/>
      <c r="X34" s="409"/>
      <c r="Y34" s="405"/>
      <c r="Z34" s="445"/>
      <c r="AA34" s="445"/>
      <c r="AB34" s="446"/>
      <c r="AC34" s="411"/>
    </row>
    <row r="35" spans="1:29" ht="20.100000000000001" hidden="1" customHeight="1">
      <c r="A35" s="380">
        <f>'GST 지식재산권 관리현황_요약본'!A34</f>
        <v>30</v>
      </c>
      <c r="B35" s="380" t="str">
        <f>'GST 지식재산권 관리현황_요약본'!B34</f>
        <v>특허</v>
      </c>
      <c r="C35" s="380" t="str">
        <f>'GST 지식재산권 관리현황_요약본'!C34</f>
        <v>등록</v>
      </c>
      <c r="D35" s="380" t="str">
        <f>'GST 지식재산권 관리현황_요약본'!D34</f>
        <v>국내</v>
      </c>
      <c r="E35" s="381">
        <f>'GST 지식재산권 관리현황_요약본'!E34</f>
        <v>39085</v>
      </c>
      <c r="F35" s="380" t="str">
        <f>'GST 지식재산권 관리현황_요약본'!F34</f>
        <v>2007-0000642</v>
      </c>
      <c r="G35" s="381">
        <f>'GST 지식재산권 관리현황_요약본'!G34</f>
        <v>39385</v>
      </c>
      <c r="H35" s="380" t="str">
        <f>'GST 지식재산권 관리현황_요약본'!H34</f>
        <v>10-0773474</v>
      </c>
      <c r="I35" s="382" t="str">
        <f>'GST 지식재산권 관리현황_요약본'!I34</f>
        <v>반도체 제조장비의 칠러 시스템</v>
      </c>
      <c r="J35" s="381">
        <f>'GST 지식재산권 관리현황_요약본'!J34</f>
        <v>46390</v>
      </c>
      <c r="K35" s="382" t="str">
        <f>'GST 지식재산권 관리현황_요약본'!K34</f>
        <v>송경호/조봉현</v>
      </c>
      <c r="L35" s="388" t="str">
        <f>'GST 지식재산권 관리현황_요약본'!L34</f>
        <v>유니스특허</v>
      </c>
      <c r="M35" s="392"/>
      <c r="N35" s="496"/>
      <c r="O35" s="435"/>
      <c r="P35" s="435"/>
      <c r="Q35" s="549"/>
      <c r="R35" s="436">
        <f>O35+(P35*1.1)</f>
        <v>0</v>
      </c>
      <c r="S35" s="392"/>
      <c r="T35" s="386"/>
      <c r="U35" s="435"/>
      <c r="V35" s="435"/>
      <c r="W35" s="436"/>
      <c r="X35" s="392"/>
      <c r="Y35" s="386"/>
      <c r="Z35" s="435"/>
      <c r="AA35" s="435"/>
      <c r="AB35" s="436"/>
      <c r="AC35" s="394"/>
    </row>
    <row r="36" spans="1:29" ht="20.100000000000001" hidden="1" customHeight="1">
      <c r="A36" s="405">
        <f>'GST 지식재산권 관리현황_요약본'!A35</f>
        <v>31</v>
      </c>
      <c r="B36" s="405" t="str">
        <f>'GST 지식재산권 관리현황_요약본'!B35</f>
        <v>특허</v>
      </c>
      <c r="C36" s="405" t="str">
        <f>'GST 지식재산권 관리현황_요약본'!C35</f>
        <v>포기</v>
      </c>
      <c r="D36" s="405" t="str">
        <f>'GST 지식재산권 관리현황_요약본'!D35</f>
        <v>국내</v>
      </c>
      <c r="E36" s="406">
        <f>'GST 지식재산권 관리현황_요약본'!E35</f>
        <v>39087</v>
      </c>
      <c r="F36" s="405" t="str">
        <f>'GST 지식재산권 관리현황_요약본'!F35</f>
        <v>2007-0001382</v>
      </c>
      <c r="G36" s="406">
        <f>'GST 지식재산권 관리현황_요약본'!G35</f>
        <v>39699</v>
      </c>
      <c r="H36" s="405" t="str">
        <f>'GST 지식재산권 관리현황_요약본'!H35</f>
        <v>10-0858528</v>
      </c>
      <c r="I36" s="407" t="str">
        <f>'GST 지식재산권 관리현황_요약본'!I35</f>
        <v>반도체 제조장비의 웨이퍼척 냉각시스템</v>
      </c>
      <c r="J36" s="406">
        <f>'GST 지식재산권 관리현황_요약본'!J35</f>
        <v>46392</v>
      </c>
      <c r="K36" s="407" t="str">
        <f>'GST 지식재산권 관리현황_요약본'!K35</f>
        <v>조 봉 현</v>
      </c>
      <c r="L36" s="408" t="str">
        <f>'GST 지식재산권 관리현황_요약본'!L35</f>
        <v>유니스특허</v>
      </c>
      <c r="M36" s="409"/>
      <c r="N36" s="405"/>
      <c r="O36" s="445"/>
      <c r="P36" s="445"/>
      <c r="Q36" s="550"/>
      <c r="R36" s="446"/>
      <c r="S36" s="409"/>
      <c r="T36" s="405"/>
      <c r="U36" s="445"/>
      <c r="V36" s="445"/>
      <c r="W36" s="446"/>
      <c r="X36" s="409"/>
      <c r="Y36" s="405"/>
      <c r="Z36" s="445"/>
      <c r="AA36" s="445"/>
      <c r="AB36" s="446"/>
      <c r="AC36" s="411"/>
    </row>
    <row r="37" spans="1:29" ht="20.100000000000001" hidden="1" customHeight="1">
      <c r="A37" s="405">
        <f>'GST 지식재산권 관리현황_요약본'!A36</f>
        <v>32</v>
      </c>
      <c r="B37" s="405" t="str">
        <f>'GST 지식재산권 관리현황_요약본'!B36</f>
        <v>특허</v>
      </c>
      <c r="C37" s="405" t="str">
        <f>'GST 지식재산권 관리현황_요약본'!C36</f>
        <v>포기</v>
      </c>
      <c r="D37" s="405" t="str">
        <f>'GST 지식재산권 관리현황_요약본'!D36</f>
        <v>국내</v>
      </c>
      <c r="E37" s="406">
        <f>'GST 지식재산권 관리현황_요약본'!E36</f>
        <v>39094</v>
      </c>
      <c r="F37" s="405" t="str">
        <f>'GST 지식재산권 관리현황_요약본'!F36</f>
        <v>2007-0003677</v>
      </c>
      <c r="G37" s="406">
        <f>'GST 지식재산권 관리현황_요약본'!G36</f>
        <v>39797</v>
      </c>
      <c r="H37" s="405" t="str">
        <f>'GST 지식재산권 관리현황_요약본'!H36</f>
        <v>10-0875287</v>
      </c>
      <c r="I37" s="407" t="str">
        <f>'GST 지식재산권 관리현황_요약본'!I36</f>
        <v>반도체 제조장비용 잠열재 파이프</v>
      </c>
      <c r="J37" s="406">
        <f>'GST 지식재산권 관리현황_요약본'!J36</f>
        <v>46399</v>
      </c>
      <c r="K37" s="407" t="str">
        <f>'GST 지식재산권 관리현황_요약본'!K36</f>
        <v>송경호/오지은</v>
      </c>
      <c r="L37" s="408" t="str">
        <f>'GST 지식재산권 관리현황_요약본'!L36</f>
        <v>유니스특허</v>
      </c>
      <c r="M37" s="409"/>
      <c r="N37" s="405"/>
      <c r="O37" s="445"/>
      <c r="P37" s="445"/>
      <c r="Q37" s="550"/>
      <c r="R37" s="446"/>
      <c r="S37" s="409"/>
      <c r="T37" s="405"/>
      <c r="U37" s="445"/>
      <c r="V37" s="445"/>
      <c r="W37" s="446"/>
      <c r="X37" s="409"/>
      <c r="Y37" s="405"/>
      <c r="Z37" s="445"/>
      <c r="AA37" s="445"/>
      <c r="AB37" s="446"/>
      <c r="AC37" s="411"/>
    </row>
    <row r="38" spans="1:29" ht="20.100000000000001" hidden="1" customHeight="1">
      <c r="A38" s="405">
        <f>'GST 지식재산권 관리현황_요약본'!A37</f>
        <v>33</v>
      </c>
      <c r="B38" s="405" t="str">
        <f>'GST 지식재산권 관리현황_요약본'!B37</f>
        <v>특허</v>
      </c>
      <c r="C38" s="405" t="str">
        <f>'GST 지식재산권 관리현황_요약본'!C37</f>
        <v>포기</v>
      </c>
      <c r="D38" s="405" t="str">
        <f>'GST 지식재산권 관리현황_요약본'!D37</f>
        <v>국외(PCT)</v>
      </c>
      <c r="E38" s="406">
        <f>'GST 지식재산권 관리현황_요약본'!E37</f>
        <v>39100</v>
      </c>
      <c r="F38" s="405" t="str">
        <f>'GST 지식재산권 관리현황_요약본'!F37</f>
        <v>PCT/KR2007/000289</v>
      </c>
      <c r="G38" s="406">
        <f>'GST 지식재산권 관리현황_요약본'!G37</f>
        <v>0</v>
      </c>
      <c r="H38" s="405">
        <f>'GST 지식재산권 관리현황_요약본'!H37</f>
        <v>0</v>
      </c>
      <c r="I38" s="407" t="str">
        <f>'GST 지식재산권 관리현황_요약본'!I37</f>
        <v>반도체 제조장비의 칠러 시스템(PCT)</v>
      </c>
      <c r="J38" s="406">
        <f>'GST 지식재산권 관리현황_요약본'!J37</f>
        <v>0</v>
      </c>
      <c r="K38" s="407" t="str">
        <f>'GST 지식재산권 관리현황_요약본'!K37</f>
        <v>송경호, 조봉현</v>
      </c>
      <c r="L38" s="408" t="str">
        <f>'GST 지식재산권 관리현황_요약본'!L37</f>
        <v>유니스특허</v>
      </c>
      <c r="M38" s="409"/>
      <c r="N38" s="405"/>
      <c r="O38" s="445"/>
      <c r="P38" s="445"/>
      <c r="Q38" s="550"/>
      <c r="R38" s="446"/>
      <c r="S38" s="409"/>
      <c r="T38" s="405"/>
      <c r="U38" s="445"/>
      <c r="V38" s="445"/>
      <c r="W38" s="446"/>
      <c r="X38" s="409"/>
      <c r="Y38" s="405"/>
      <c r="Z38" s="445"/>
      <c r="AA38" s="445"/>
      <c r="AB38" s="446"/>
      <c r="AC38" s="411"/>
    </row>
    <row r="39" spans="1:29" ht="20.100000000000001" hidden="1" customHeight="1">
      <c r="A39" s="405">
        <f>'GST 지식재산권 관리현황_요약본'!A38</f>
        <v>34</v>
      </c>
      <c r="B39" s="405" t="str">
        <f>'GST 지식재산권 관리현황_요약본'!B38</f>
        <v>특허</v>
      </c>
      <c r="C39" s="405" t="str">
        <f>'GST 지식재산권 관리현황_요약본'!C38</f>
        <v>포기</v>
      </c>
      <c r="D39" s="405" t="str">
        <f>'GST 지식재산권 관리현황_요약본'!D38</f>
        <v>국내</v>
      </c>
      <c r="E39" s="406">
        <f>'GST 지식재산권 관리현황_요약본'!E38</f>
        <v>39160</v>
      </c>
      <c r="F39" s="405" t="str">
        <f>'GST 지식재산권 관리현황_요약본'!F38</f>
        <v>2007-0026679</v>
      </c>
      <c r="G39" s="406">
        <f>'GST 지식재산권 관리현황_요약본'!G38</f>
        <v>39589</v>
      </c>
      <c r="H39" s="405" t="str">
        <f>'GST 지식재산권 관리현황_요약본'!H38</f>
        <v>10-0832851</v>
      </c>
      <c r="I39" s="407" t="str">
        <f>'GST 지식재산권 관리현황_요약본'!I38</f>
        <v>상변환물질을 이용한 잠열 축열식 연료전지용 열저장 시스템</v>
      </c>
      <c r="J39" s="406">
        <f>'GST 지식재산권 관리현황_요약본'!J38</f>
        <v>46465</v>
      </c>
      <c r="K39" s="407" t="str">
        <f>'GST 지식재산권 관리현황_요약본'!K38</f>
        <v>송경호/홍성철/전범수</v>
      </c>
      <c r="L39" s="408" t="str">
        <f>'GST 지식재산권 관리현황_요약본'!L38</f>
        <v>한별국제특허</v>
      </c>
      <c r="M39" s="409"/>
      <c r="N39" s="405"/>
      <c r="O39" s="445"/>
      <c r="P39" s="445"/>
      <c r="Q39" s="550"/>
      <c r="R39" s="446"/>
      <c r="S39" s="409"/>
      <c r="T39" s="405"/>
      <c r="U39" s="445"/>
      <c r="V39" s="445"/>
      <c r="W39" s="446"/>
      <c r="X39" s="409"/>
      <c r="Y39" s="405"/>
      <c r="Z39" s="445"/>
      <c r="AA39" s="445"/>
      <c r="AB39" s="446"/>
      <c r="AC39" s="411"/>
    </row>
    <row r="40" spans="1:29" ht="20.100000000000001" hidden="1" customHeight="1">
      <c r="A40" s="405">
        <f>'GST 지식재산권 관리현황_요약본'!A39</f>
        <v>35</v>
      </c>
      <c r="B40" s="405" t="str">
        <f>'GST 지식재산권 관리현황_요약본'!B39</f>
        <v>특허</v>
      </c>
      <c r="C40" s="405" t="str">
        <f>'GST 지식재산권 관리현황_요약본'!C39</f>
        <v>포기</v>
      </c>
      <c r="D40" s="405" t="str">
        <f>'GST 지식재산권 관리현황_요약본'!D39</f>
        <v>국내</v>
      </c>
      <c r="E40" s="406">
        <f>'GST 지식재산권 관리현황_요약본'!E39</f>
        <v>39191</v>
      </c>
      <c r="F40" s="405" t="str">
        <f>'GST 지식재산권 관리현황_요약본'!F39</f>
        <v>2007-0038392</v>
      </c>
      <c r="G40" s="406">
        <f>'GST 지식재산권 관리현황_요약본'!G39</f>
        <v>39699</v>
      </c>
      <c r="H40" s="405" t="str">
        <f>'GST 지식재산권 관리현황_요약본'!H39</f>
        <v>10-0858529</v>
      </c>
      <c r="I40" s="407" t="str">
        <f>'GST 지식재산권 관리현황_요약본'!I39</f>
        <v>반도체 제조장비의 온도제어장치</v>
      </c>
      <c r="J40" s="406">
        <f>'GST 지식재산권 관리현황_요약본'!J39</f>
        <v>46496</v>
      </c>
      <c r="K40" s="407" t="str">
        <f>'GST 지식재산권 관리현황_요약본'!K39</f>
        <v>송경호/최현석</v>
      </c>
      <c r="L40" s="408" t="str">
        <f>'GST 지식재산권 관리현황_요약본'!L39</f>
        <v>유니스특허</v>
      </c>
      <c r="M40" s="409"/>
      <c r="N40" s="405"/>
      <c r="O40" s="445"/>
      <c r="P40" s="445"/>
      <c r="Q40" s="550"/>
      <c r="R40" s="446"/>
      <c r="S40" s="409"/>
      <c r="T40" s="405"/>
      <c r="U40" s="445"/>
      <c r="V40" s="445"/>
      <c r="W40" s="446"/>
      <c r="X40" s="409"/>
      <c r="Y40" s="405"/>
      <c r="Z40" s="445"/>
      <c r="AA40" s="445"/>
      <c r="AB40" s="446"/>
      <c r="AC40" s="411"/>
    </row>
    <row r="41" spans="1:29" ht="20.100000000000001" hidden="1" customHeight="1">
      <c r="A41" s="380">
        <f>'GST 지식재산권 관리현황_요약본'!A40</f>
        <v>36</v>
      </c>
      <c r="B41" s="380" t="str">
        <f>'GST 지식재산권 관리현황_요약본'!B40</f>
        <v>특허</v>
      </c>
      <c r="C41" s="380" t="str">
        <f>'GST 지식재산권 관리현황_요약본'!C40</f>
        <v>등록</v>
      </c>
      <c r="D41" s="380" t="str">
        <f>'GST 지식재산권 관리현황_요약본'!D40</f>
        <v>국내</v>
      </c>
      <c r="E41" s="381">
        <f>'GST 지식재산권 관리현황_요약본'!E40</f>
        <v>39230</v>
      </c>
      <c r="F41" s="380" t="str">
        <f>'GST 지식재산권 관리현황_요약본'!F40</f>
        <v>2007-0051387</v>
      </c>
      <c r="G41" s="381">
        <f>'GST 지식재산권 관리현황_요약본'!G40</f>
        <v>39630</v>
      </c>
      <c r="H41" s="380" t="str">
        <f>'GST 지식재산권 관리현황_요약본'!H40</f>
        <v>10-0844530</v>
      </c>
      <c r="I41" s="382" t="str">
        <f>'GST 지식재산권 관리현황_요약본'!I40</f>
        <v>폐가스 정화 처리 장치 및 폐가스 정화 처리 방법</v>
      </c>
      <c r="J41" s="381">
        <f>'GST 지식재산권 관리현황_요약본'!J40</f>
        <v>46535</v>
      </c>
      <c r="K41" s="382" t="str">
        <f>'GST 지식재산권 관리현황_요약본'!K40</f>
        <v>이정우</v>
      </c>
      <c r="L41" s="388" t="str">
        <f>'GST 지식재산권 관리현황_요약본'!L40</f>
        <v>유니스특허</v>
      </c>
      <c r="M41" s="392"/>
      <c r="N41" s="496"/>
      <c r="O41" s="435"/>
      <c r="P41" s="435"/>
      <c r="Q41" s="549"/>
      <c r="R41" s="436">
        <f>O41+(P41*1.1)</f>
        <v>0</v>
      </c>
      <c r="S41" s="392"/>
      <c r="T41" s="386"/>
      <c r="U41" s="435"/>
      <c r="V41" s="435"/>
      <c r="W41" s="436"/>
      <c r="X41" s="392"/>
      <c r="Y41" s="386"/>
      <c r="Z41" s="435"/>
      <c r="AA41" s="435"/>
      <c r="AB41" s="436"/>
      <c r="AC41" s="393"/>
    </row>
    <row r="42" spans="1:29" ht="20.100000000000001" hidden="1" customHeight="1">
      <c r="A42" s="380">
        <f>'GST 지식재산권 관리현황_요약본'!A41</f>
        <v>37</v>
      </c>
      <c r="B42" s="380" t="str">
        <f>'GST 지식재산권 관리현황_요약본'!B41</f>
        <v>특허</v>
      </c>
      <c r="C42" s="380" t="str">
        <f>'GST 지식재산권 관리현황_요약본'!C41</f>
        <v>등록</v>
      </c>
      <c r="D42" s="380" t="str">
        <f>'GST 지식재산권 관리현황_요약본'!D41</f>
        <v>국내</v>
      </c>
      <c r="E42" s="381">
        <f>'GST 지식재산권 관리현황_요약본'!E41</f>
        <v>39230</v>
      </c>
      <c r="F42" s="380" t="str">
        <f>'GST 지식재산권 관리현황_요약본'!F41</f>
        <v>2007-0051388</v>
      </c>
      <c r="G42" s="381">
        <f>'GST 지식재산권 관리현황_요약본'!G41</f>
        <v>39630</v>
      </c>
      <c r="H42" s="380" t="str">
        <f>'GST 지식재산권 관리현황_요약본'!H41</f>
        <v>10-0844531</v>
      </c>
      <c r="I42" s="382" t="str">
        <f>'GST 지식재산권 관리현황_요약본'!I41</f>
        <v>폐가스 정화 처리 장치 (Device for purifying exhausted gas)</v>
      </c>
      <c r="J42" s="381">
        <f>'GST 지식재산권 관리현황_요약본'!J41</f>
        <v>46535</v>
      </c>
      <c r="K42" s="382" t="str">
        <f>'GST 지식재산권 관리현황_요약본'!K41</f>
        <v>이정우/김태현</v>
      </c>
      <c r="L42" s="388" t="str">
        <f>'GST 지식재산권 관리현황_요약본'!L41</f>
        <v>유니스특허</v>
      </c>
      <c r="M42" s="392"/>
      <c r="N42" s="496"/>
      <c r="O42" s="435"/>
      <c r="P42" s="435"/>
      <c r="Q42" s="549"/>
      <c r="R42" s="436">
        <f>O42+(P42*1.1)</f>
        <v>0</v>
      </c>
      <c r="S42" s="392"/>
      <c r="T42" s="386"/>
      <c r="U42" s="435"/>
      <c r="V42" s="435"/>
      <c r="W42" s="436"/>
      <c r="X42" s="392"/>
      <c r="Y42" s="386"/>
      <c r="Z42" s="435"/>
      <c r="AA42" s="435"/>
      <c r="AB42" s="436"/>
      <c r="AC42" s="393"/>
    </row>
    <row r="43" spans="1:29" s="518" customFormat="1" ht="20.100000000000001" hidden="1" customHeight="1">
      <c r="A43" s="405">
        <f>'GST 지식재산권 관리현황_요약본'!A42</f>
        <v>38</v>
      </c>
      <c r="B43" s="405" t="str">
        <f>'GST 지식재산권 관리현황_요약본'!B42</f>
        <v>특허</v>
      </c>
      <c r="C43" s="405" t="str">
        <f>'GST 지식재산권 관리현황_요약본'!C42</f>
        <v>포기</v>
      </c>
      <c r="D43" s="405" t="str">
        <f>'GST 지식재산권 관리현황_요약본'!D42</f>
        <v>국내</v>
      </c>
      <c r="E43" s="406">
        <f>'GST 지식재산권 관리현황_요약본'!E42</f>
        <v>39290</v>
      </c>
      <c r="F43" s="405" t="str">
        <f>'GST 지식재산권 관리현황_요약본'!F42</f>
        <v>2007-0075770</v>
      </c>
      <c r="G43" s="406">
        <f>'GST 지식재산권 관리현황_요약본'!G42</f>
        <v>39713</v>
      </c>
      <c r="H43" s="405" t="str">
        <f>'GST 지식재산권 관리현황_요약본'!H42</f>
        <v>10-0860599</v>
      </c>
      <c r="I43" s="407" t="str">
        <f>'GST 지식재산권 관리현황_요약본'!I42</f>
        <v>플라즈마 토치를 이용한 폐가스연소장치</v>
      </c>
      <c r="J43" s="406">
        <f>'GST 지식재산권 관리현황_요약본'!J42</f>
        <v>46595</v>
      </c>
      <c r="K43" s="407" t="str">
        <f>'GST 지식재산권 관리현황_요약본'!K42</f>
        <v>이성욱 박진만 박종민 김태현 김선호 박용근 채명기 이재복</v>
      </c>
      <c r="L43" s="408" t="str">
        <f>'GST 지식재산권 관리현황_요약본'!L42</f>
        <v>다인특허</v>
      </c>
      <c r="M43" s="409"/>
      <c r="N43" s="405"/>
      <c r="O43" s="445"/>
      <c r="P43" s="445"/>
      <c r="Q43" s="550"/>
      <c r="R43" s="446">
        <f>O43+(P43*1.1)</f>
        <v>0</v>
      </c>
      <c r="S43" s="409"/>
      <c r="T43" s="405"/>
      <c r="U43" s="445"/>
      <c r="V43" s="445"/>
      <c r="W43" s="446"/>
      <c r="X43" s="409"/>
      <c r="Y43" s="405"/>
      <c r="Z43" s="445"/>
      <c r="AA43" s="445"/>
      <c r="AB43" s="446"/>
      <c r="AC43" s="411"/>
    </row>
    <row r="44" spans="1:29" s="518" customFormat="1" ht="20.100000000000001" hidden="1" customHeight="1">
      <c r="A44" s="405">
        <f>'GST 지식재산권 관리현황_요약본'!A43</f>
        <v>39</v>
      </c>
      <c r="B44" s="405" t="str">
        <f>'GST 지식재산권 관리현황_요약본'!B43</f>
        <v>특허</v>
      </c>
      <c r="C44" s="405" t="str">
        <f>'GST 지식재산권 관리현황_요약본'!C43</f>
        <v>포기</v>
      </c>
      <c r="D44" s="405" t="str">
        <f>'GST 지식재산권 관리현황_요약본'!D43</f>
        <v>국내</v>
      </c>
      <c r="E44" s="406">
        <f>'GST 지식재산권 관리현황_요약본'!E43</f>
        <v>39290</v>
      </c>
      <c r="F44" s="405" t="str">
        <f>'GST 지식재산권 관리현황_요약본'!F43</f>
        <v>2007-0075701</v>
      </c>
      <c r="G44" s="406">
        <f>'GST 지식재산권 관리현황_요약본'!G43</f>
        <v>39713</v>
      </c>
      <c r="H44" s="405" t="str">
        <f>'GST 지식재산권 관리현황_요약본'!H43</f>
        <v>10-0860598</v>
      </c>
      <c r="I44" s="407" t="str">
        <f>'GST 지식재산권 관리현황_요약본'!I43</f>
        <v>폐가스연소장치의 가스분사노즐</v>
      </c>
      <c r="J44" s="406">
        <f>'GST 지식재산권 관리현황_요약본'!J43</f>
        <v>46595</v>
      </c>
      <c r="K44" s="407" t="str">
        <f>'GST 지식재산권 관리현황_요약본'!K43</f>
        <v>이성욱 박진만 박종민 김태현 김선호 박용근 채명기 이재복</v>
      </c>
      <c r="L44" s="408" t="str">
        <f>'GST 지식재산권 관리현황_요약본'!L43</f>
        <v>다인특허</v>
      </c>
      <c r="M44" s="409"/>
      <c r="N44" s="405"/>
      <c r="O44" s="445"/>
      <c r="P44" s="445"/>
      <c r="Q44" s="550"/>
      <c r="R44" s="446">
        <f>O44+(P44*1.1)</f>
        <v>0</v>
      </c>
      <c r="S44" s="409"/>
      <c r="T44" s="405"/>
      <c r="U44" s="445"/>
      <c r="V44" s="445"/>
      <c r="W44" s="446"/>
      <c r="X44" s="409"/>
      <c r="Y44" s="405"/>
      <c r="Z44" s="445"/>
      <c r="AA44" s="445"/>
      <c r="AB44" s="446"/>
      <c r="AC44" s="411"/>
    </row>
    <row r="45" spans="1:29" ht="20.100000000000001" hidden="1" customHeight="1">
      <c r="A45" s="405">
        <f>'GST 지식재산권 관리현황_요약본'!A44</f>
        <v>40</v>
      </c>
      <c r="B45" s="405" t="str">
        <f>'GST 지식재산권 관리현황_요약본'!B44</f>
        <v>특허</v>
      </c>
      <c r="C45" s="405" t="str">
        <f>'GST 지식재산권 관리현황_요약본'!C44</f>
        <v>거절</v>
      </c>
      <c r="D45" s="405" t="str">
        <f>'GST 지식재산권 관리현황_요약본'!D44</f>
        <v>국내</v>
      </c>
      <c r="E45" s="406">
        <f>'GST 지식재산권 관리현황_요약본'!E44</f>
        <v>39342</v>
      </c>
      <c r="F45" s="405" t="str">
        <f>'GST 지식재산권 관리현황_요약본'!F44</f>
        <v>2007-0094153</v>
      </c>
      <c r="G45" s="406">
        <f>'GST 지식재산권 관리현황_요약본'!G44</f>
        <v>0</v>
      </c>
      <c r="H45" s="405">
        <f>'GST 지식재산권 관리현황_요약본'!H44</f>
        <v>0</v>
      </c>
      <c r="I45" s="407" t="str">
        <f>'GST 지식재산권 관리현황_요약본'!I44</f>
        <v>히팅자켓 제어 시스템</v>
      </c>
      <c r="J45" s="406">
        <f>'GST 지식재산권 관리현황_요약본'!J44</f>
        <v>0</v>
      </c>
      <c r="K45" s="407" t="str">
        <f>'GST 지식재산권 관리현황_요약본'!K44</f>
        <v>이정수</v>
      </c>
      <c r="L45" s="408" t="str">
        <f>'GST 지식재산권 관리현황_요약본'!L44</f>
        <v>다인특허</v>
      </c>
      <c r="M45" s="409"/>
      <c r="N45" s="405"/>
      <c r="O45" s="445"/>
      <c r="P45" s="445"/>
      <c r="Q45" s="550"/>
      <c r="R45" s="446"/>
      <c r="S45" s="409"/>
      <c r="T45" s="405"/>
      <c r="U45" s="445"/>
      <c r="V45" s="445"/>
      <c r="W45" s="446"/>
      <c r="X45" s="409"/>
      <c r="Y45" s="405"/>
      <c r="Z45" s="445"/>
      <c r="AA45" s="445"/>
      <c r="AB45" s="446"/>
      <c r="AC45" s="411"/>
    </row>
    <row r="46" spans="1:29" ht="20.100000000000001" hidden="1" customHeight="1">
      <c r="A46" s="380">
        <f>'GST 지식재산권 관리현황_요약본'!A45</f>
        <v>41</v>
      </c>
      <c r="B46" s="380" t="str">
        <f>'GST 지식재산권 관리현황_요약본'!B45</f>
        <v>특허</v>
      </c>
      <c r="C46" s="380" t="str">
        <f>'GST 지식재산권 관리현황_요약본'!C45</f>
        <v>등록</v>
      </c>
      <c r="D46" s="380" t="str">
        <f>'GST 지식재산권 관리현황_요약본'!D45</f>
        <v>국내(공동)</v>
      </c>
      <c r="E46" s="381">
        <f>'GST 지식재산권 관리현황_요약본'!E45</f>
        <v>39373</v>
      </c>
      <c r="F46" s="380" t="str">
        <f>'GST 지식재산권 관리현황_요약본'!F45</f>
        <v>2007-0105057</v>
      </c>
      <c r="G46" s="381">
        <f>'GST 지식재산권 관리현황_요약본'!G45</f>
        <v>40115</v>
      </c>
      <c r="H46" s="380" t="str">
        <f>'GST 지식재산권 관리현황_요약본'!H45</f>
        <v>10-0925236</v>
      </c>
      <c r="I46" s="382" t="str">
        <f>'GST 지식재산권 관리현황_요약본'!I45</f>
        <v>반도체 제조 장비의 온도 조절 시스템</v>
      </c>
      <c r="J46" s="381">
        <f>'GST 지식재산권 관리현황_요약본'!J45</f>
        <v>46678</v>
      </c>
      <c r="K46" s="382" t="str">
        <f>'GST 지식재산권 관리현황_요약본'!K45</f>
        <v>조봉현 은창우 최현석 이상곤 이광명 이인주 최용호 안승국 박철오</v>
      </c>
      <c r="L46" s="388" t="str">
        <f>'GST 지식재산권 관리현황_요약본'!L45</f>
        <v>유니스특허</v>
      </c>
      <c r="M46" s="392"/>
      <c r="N46" s="496"/>
      <c r="O46" s="435"/>
      <c r="P46" s="435"/>
      <c r="Q46" s="549"/>
      <c r="R46" s="436">
        <f>O46+(P46*1.1)</f>
        <v>0</v>
      </c>
      <c r="S46" s="392"/>
      <c r="T46" s="386"/>
      <c r="U46" s="435"/>
      <c r="V46" s="435"/>
      <c r="W46" s="436"/>
      <c r="X46" s="392"/>
      <c r="Y46" s="386"/>
      <c r="Z46" s="435"/>
      <c r="AA46" s="435"/>
      <c r="AB46" s="436"/>
      <c r="AC46" s="394"/>
    </row>
    <row r="47" spans="1:29" ht="20.100000000000001" hidden="1" customHeight="1">
      <c r="A47" s="405">
        <f>'GST 지식재산권 관리현황_요약본'!A46</f>
        <v>42</v>
      </c>
      <c r="B47" s="405" t="str">
        <f>'GST 지식재산권 관리현황_요약본'!B46</f>
        <v>특허</v>
      </c>
      <c r="C47" s="405" t="str">
        <f>'GST 지식재산권 관리현황_요약본'!C46</f>
        <v>포기</v>
      </c>
      <c r="D47" s="405" t="str">
        <f>'GST 지식재산권 관리현황_요약본'!D46</f>
        <v>국외(PCT)</v>
      </c>
      <c r="E47" s="406">
        <f>'GST 지식재산권 관리현황_요약본'!E46</f>
        <v>39395</v>
      </c>
      <c r="F47" s="405" t="str">
        <f>'GST 지식재산권 관리현황_요약본'!F46</f>
        <v>PCT/KR2007/005642</v>
      </c>
      <c r="G47" s="406">
        <f>'GST 지식재산권 관리현황_요약본'!G46</f>
        <v>0</v>
      </c>
      <c r="H47" s="405">
        <f>'GST 지식재산권 관리현황_요약본'!H46</f>
        <v>0</v>
      </c>
      <c r="I47" s="407" t="str">
        <f>'GST 지식재산권 관리현황_요약본'!I46</f>
        <v>반도체 제조 장비의 온도조절 시스템(PCT)</v>
      </c>
      <c r="J47" s="406">
        <f>'GST 지식재산권 관리현황_요약본'!J46</f>
        <v>0</v>
      </c>
      <c r="K47" s="407" t="str">
        <f>'GST 지식재산권 관리현황_요약본'!K46</f>
        <v>조봉현 은창우 최현석 이상곤 이광명 이인주 최용호 안승국 박철오</v>
      </c>
      <c r="L47" s="408" t="str">
        <f>'GST 지식재산권 관리현황_요약본'!L46</f>
        <v>유니스특허</v>
      </c>
      <c r="M47" s="409"/>
      <c r="N47" s="405"/>
      <c r="O47" s="445"/>
      <c r="P47" s="445"/>
      <c r="Q47" s="550"/>
      <c r="R47" s="446"/>
      <c r="S47" s="409"/>
      <c r="T47" s="405"/>
      <c r="U47" s="445"/>
      <c r="V47" s="445"/>
      <c r="W47" s="446"/>
      <c r="X47" s="409"/>
      <c r="Y47" s="405"/>
      <c r="Z47" s="445"/>
      <c r="AA47" s="445"/>
      <c r="AB47" s="446"/>
      <c r="AC47" s="411"/>
    </row>
    <row r="48" spans="1:29" ht="20.100000000000001" hidden="1" customHeight="1">
      <c r="A48" s="405">
        <f>'GST 지식재산권 관리현황_요약본'!A47</f>
        <v>43</v>
      </c>
      <c r="B48" s="405" t="str">
        <f>'GST 지식재산권 관리현황_요약본'!B47</f>
        <v>디자인</v>
      </c>
      <c r="C48" s="405" t="str">
        <f>'GST 지식재산권 관리현황_요약본'!C47</f>
        <v>포기</v>
      </c>
      <c r="D48" s="405" t="str">
        <f>'GST 지식재산권 관리현황_요약본'!D47</f>
        <v>국내</v>
      </c>
      <c r="E48" s="406">
        <f>'GST 지식재산권 관리현황_요약본'!E47</f>
        <v>39405</v>
      </c>
      <c r="F48" s="405" t="str">
        <f>'GST 지식재산권 관리현황_요약본'!F47</f>
        <v>2007-0047957</v>
      </c>
      <c r="G48" s="406">
        <f>'GST 지식재산권 관리현황_요약본'!G47</f>
        <v>39594</v>
      </c>
      <c r="H48" s="405" t="str">
        <f>'GST 지식재산권 관리현황_요약본'!H47</f>
        <v>30-0492761</v>
      </c>
      <c r="I48" s="407" t="str">
        <f>'GST 지식재산권 관리현황_요약본'!I47</f>
        <v>잠열재 파이프</v>
      </c>
      <c r="J48" s="406">
        <f>'GST 지식재산권 관리현황_요약본'!J47</f>
        <v>45072</v>
      </c>
      <c r="K48" s="407" t="str">
        <f>'GST 지식재산권 관리현황_요약본'!K47</f>
        <v>오지은</v>
      </c>
      <c r="L48" s="408" t="str">
        <f>'GST 지식재산권 관리현황_요약본'!L47</f>
        <v>유니스특허</v>
      </c>
      <c r="M48" s="409"/>
      <c r="N48" s="405"/>
      <c r="O48" s="445"/>
      <c r="P48" s="445"/>
      <c r="Q48" s="550"/>
      <c r="R48" s="446"/>
      <c r="S48" s="409"/>
      <c r="T48" s="405"/>
      <c r="U48" s="445"/>
      <c r="V48" s="445"/>
      <c r="W48" s="446"/>
      <c r="X48" s="409"/>
      <c r="Y48" s="405"/>
      <c r="Z48" s="445"/>
      <c r="AA48" s="445"/>
      <c r="AB48" s="446"/>
      <c r="AC48" s="411"/>
    </row>
    <row r="49" spans="1:29" s="535" customFormat="1" ht="20.100000000000001" hidden="1" customHeight="1">
      <c r="A49" s="525">
        <f>'GST 지식재산권 관리현황_요약본'!A48</f>
        <v>44</v>
      </c>
      <c r="B49" s="525" t="str">
        <f>'GST 지식재산권 관리현황_요약본'!B48</f>
        <v>특허</v>
      </c>
      <c r="C49" s="525" t="str">
        <f>'GST 지식재산권 관리현황_요약본'!C48</f>
        <v>등록</v>
      </c>
      <c r="D49" s="525" t="str">
        <f>'GST 지식재산권 관리현황_요약본'!D48</f>
        <v>국내</v>
      </c>
      <c r="E49" s="526">
        <f>'GST 지식재산권 관리현황_요약본'!E48</f>
        <v>39469</v>
      </c>
      <c r="F49" s="525" t="str">
        <f>'GST 지식재산권 관리현황_요약본'!F48</f>
        <v>2008-0006820</v>
      </c>
      <c r="G49" s="526">
        <f>'GST 지식재산권 관리현황_요약본'!G48</f>
        <v>40290</v>
      </c>
      <c r="H49" s="525" t="str">
        <f>'GST 지식재산권 관리현황_요약본'!H48</f>
        <v>10-0955466</v>
      </c>
      <c r="I49" s="527" t="str">
        <f>'GST 지식재산권 관리현황_요약본'!I48</f>
        <v>누수방식의 전기 집진기</v>
      </c>
      <c r="J49" s="526">
        <f>'GST 지식재산권 관리현황_요약본'!J48</f>
        <v>46774</v>
      </c>
      <c r="K49" s="527" t="str">
        <f>'GST 지식재산권 관리현황_요약본'!K48</f>
        <v>김태현/유국열/성창현</v>
      </c>
      <c r="L49" s="528" t="str">
        <f>'GST 지식재산권 관리현황_요약본'!L48</f>
        <v>다인특허</v>
      </c>
      <c r="M49" s="529"/>
      <c r="N49" s="530"/>
      <c r="O49" s="531"/>
      <c r="P49" s="531"/>
      <c r="Q49" s="551"/>
      <c r="R49" s="532">
        <f>O49+(P49*1.1)</f>
        <v>0</v>
      </c>
      <c r="S49" s="529"/>
      <c r="T49" s="533"/>
      <c r="U49" s="531"/>
      <c r="V49" s="531"/>
      <c r="W49" s="532"/>
      <c r="X49" s="529"/>
      <c r="Y49" s="533"/>
      <c r="Z49" s="531"/>
      <c r="AA49" s="531"/>
      <c r="AB49" s="532"/>
      <c r="AC49" s="534"/>
    </row>
    <row r="50" spans="1:29" ht="20.100000000000001" hidden="1" customHeight="1">
      <c r="A50" s="405">
        <f>'GST 지식재산권 관리현황_요약본'!A49</f>
        <v>45</v>
      </c>
      <c r="B50" s="405" t="str">
        <f>'GST 지식재산권 관리현황_요약본'!B49</f>
        <v>특허</v>
      </c>
      <c r="C50" s="405" t="str">
        <f>'GST 지식재산권 관리현황_요약본'!C49</f>
        <v>거절</v>
      </c>
      <c r="D50" s="405" t="str">
        <f>'GST 지식재산권 관리현황_요약본'!D49</f>
        <v>국내</v>
      </c>
      <c r="E50" s="406">
        <f>'GST 지식재산권 관리현황_요약본'!E49</f>
        <v>39685</v>
      </c>
      <c r="F50" s="405" t="str">
        <f>'GST 지식재산권 관리현황_요약본'!F49</f>
        <v>2008-0083086</v>
      </c>
      <c r="G50" s="406">
        <f>'GST 지식재산권 관리현황_요약본'!G49</f>
        <v>0</v>
      </c>
      <c r="H50" s="405">
        <f>'GST 지식재산권 관리현황_요약본'!H49</f>
        <v>0</v>
      </c>
      <c r="I50" s="407" t="str">
        <f>'GST 지식재산권 관리현황_요약본'!I49</f>
        <v>전향연소방식의 폐가스연소장치</v>
      </c>
      <c r="J50" s="406">
        <f>'GST 지식재산권 관리현황_요약본'!J49</f>
        <v>0</v>
      </c>
      <c r="K50" s="407" t="str">
        <f>'GST 지식재산권 관리현황_요약본'!K49</f>
        <v>채명기 외 8인</v>
      </c>
      <c r="L50" s="408" t="str">
        <f>'GST 지식재산권 관리현황_요약본'!L49</f>
        <v>다인특허</v>
      </c>
      <c r="M50" s="409"/>
      <c r="N50" s="405"/>
      <c r="O50" s="445"/>
      <c r="P50" s="445"/>
      <c r="Q50" s="550"/>
      <c r="R50" s="446"/>
      <c r="S50" s="409"/>
      <c r="T50" s="405"/>
      <c r="U50" s="445"/>
      <c r="V50" s="445"/>
      <c r="W50" s="446"/>
      <c r="X50" s="409"/>
      <c r="Y50" s="405"/>
      <c r="Z50" s="445"/>
      <c r="AA50" s="445"/>
      <c r="AB50" s="446"/>
      <c r="AC50" s="411"/>
    </row>
    <row r="51" spans="1:29" ht="20.100000000000001" hidden="1" customHeight="1">
      <c r="A51" s="405">
        <f>'GST 지식재산권 관리현황_요약본'!A50</f>
        <v>46</v>
      </c>
      <c r="B51" s="405" t="str">
        <f>'GST 지식재산권 관리현황_요약본'!B50</f>
        <v>특허</v>
      </c>
      <c r="C51" s="405" t="str">
        <f>'GST 지식재산권 관리현황_요약본'!C50</f>
        <v>포기</v>
      </c>
      <c r="D51" s="405" t="str">
        <f>'GST 지식재산권 관리현황_요약본'!D50</f>
        <v>국내</v>
      </c>
      <c r="E51" s="406">
        <f>'GST 지식재산권 관리현황_요약본'!E50</f>
        <v>39793</v>
      </c>
      <c r="F51" s="405" t="str">
        <f>'GST 지식재산권 관리현황_요약본'!F50</f>
        <v>2008-0125813</v>
      </c>
      <c r="G51" s="406">
        <f>'GST 지식재산권 관리현황_요약본'!G50</f>
        <v>40660</v>
      </c>
      <c r="H51" s="405" t="str">
        <f>'GST 지식재산권 관리현황_요약본'!H50</f>
        <v>10-1033012</v>
      </c>
      <c r="I51" s="407" t="str">
        <f>'GST 지식재산권 관리현황_요약본'!I50</f>
        <v>산소발생기, 산소농도 조절기 및 이를 구비한 스크러버장치</v>
      </c>
      <c r="J51" s="406">
        <f>'GST 지식재산권 관리현황_요약본'!J50</f>
        <v>47098</v>
      </c>
      <c r="K51" s="407" t="str">
        <f>'GST 지식재산권 관리현황_요약본'!K50</f>
        <v>김태현/이정우</v>
      </c>
      <c r="L51" s="408" t="str">
        <f>'GST 지식재산권 관리현황_요약본'!L50</f>
        <v>다인특허</v>
      </c>
      <c r="M51" s="409"/>
      <c r="N51" s="405"/>
      <c r="O51" s="445"/>
      <c r="P51" s="445"/>
      <c r="Q51" s="550"/>
      <c r="R51" s="446"/>
      <c r="S51" s="409"/>
      <c r="T51" s="405"/>
      <c r="U51" s="445"/>
      <c r="V51" s="445"/>
      <c r="W51" s="446"/>
      <c r="X51" s="409"/>
      <c r="Y51" s="405"/>
      <c r="Z51" s="445"/>
      <c r="AA51" s="445"/>
      <c r="AB51" s="446"/>
      <c r="AC51" s="411"/>
    </row>
    <row r="52" spans="1:29" ht="20.100000000000001" customHeight="1">
      <c r="A52" s="380">
        <f>'GST 지식재산권 현황_최신'!B48</f>
        <v>47</v>
      </c>
      <c r="B52" s="380" t="str">
        <f>'GST 지식재산권 현황_최신'!C48</f>
        <v>특허</v>
      </c>
      <c r="C52" s="380" t="str">
        <f>'GST 지식재산권 현황_최신'!D48</f>
        <v>등록</v>
      </c>
      <c r="D52" s="380" t="str">
        <f>'GST 지식재산권 현황_최신'!E48</f>
        <v>국외(일본)</v>
      </c>
      <c r="E52" s="381">
        <f>'GST 지식재산권 현황_최신'!F48</f>
        <v>40284</v>
      </c>
      <c r="F52" s="381" t="str">
        <f>'GST 지식재산권 현황_최신'!G48</f>
        <v>2010-529836</v>
      </c>
      <c r="G52" s="381">
        <f>'GST 지식재산권 관리현황_요약본'!G51</f>
        <v>40991</v>
      </c>
      <c r="H52" s="594">
        <f>'GST 지식재산권 현황_최신'!J48</f>
        <v>4956672</v>
      </c>
      <c r="I52" s="381" t="str">
        <f>'GST 지식재산권 관리현황_요약본'!I51</f>
        <v>반도체 제조 장비의 온도 조절 시스템</v>
      </c>
      <c r="J52" s="381"/>
      <c r="K52" s="382" t="str">
        <f>'GST 지식재산권 관리현황_요약본'!K51</f>
        <v>조봉현 은창우 최현석 이상곤 이광명 이인주 최용호 안승국 박철오</v>
      </c>
      <c r="L52" s="388" t="str">
        <f>'GST 지식재산권 관리현황_요약본'!L51</f>
        <v>유니스특허</v>
      </c>
      <c r="M52" s="392" t="s">
        <v>2153</v>
      </c>
      <c r="N52" s="496">
        <v>45672</v>
      </c>
      <c r="O52" s="435">
        <v>1038367</v>
      </c>
      <c r="P52" s="435">
        <v>50000</v>
      </c>
      <c r="Q52" s="549"/>
      <c r="R52" s="436">
        <f>O52+(P52*1.1)+Q52</f>
        <v>1093367</v>
      </c>
      <c r="S52" s="392"/>
      <c r="T52" s="386"/>
      <c r="U52" s="435"/>
      <c r="V52" s="435"/>
      <c r="W52" s="436"/>
      <c r="X52" s="392"/>
      <c r="Y52" s="386"/>
      <c r="Z52" s="435"/>
      <c r="AA52" s="435"/>
      <c r="AB52" s="436"/>
      <c r="AC52" s="394"/>
    </row>
    <row r="53" spans="1:29" ht="20.100000000000001" hidden="1" customHeight="1">
      <c r="A53" s="405">
        <f>'GST 지식재산권 관리현황_요약본'!A52</f>
        <v>48</v>
      </c>
      <c r="B53" s="405" t="str">
        <f>'GST 지식재산권 관리현황_요약본'!B52</f>
        <v>특허</v>
      </c>
      <c r="C53" s="405" t="str">
        <f>'GST 지식재산권 관리현황_요약본'!C52</f>
        <v>포기</v>
      </c>
      <c r="D53" s="405" t="str">
        <f>'GST 지식재산권 관리현황_요약본'!D52</f>
        <v>국외(미국)</v>
      </c>
      <c r="E53" s="406">
        <f>'GST 지식재산권 관리현황_요약본'!E52</f>
        <v>40284</v>
      </c>
      <c r="F53" s="405" t="str">
        <f>'GST 지식재산권 관리현황_요약본'!F52</f>
        <v>12/738,553</v>
      </c>
      <c r="G53" s="406">
        <f>'GST 지식재산권 관리현황_요약본'!G52</f>
        <v>0</v>
      </c>
      <c r="H53" s="405">
        <f>'GST 지식재산권 관리현황_요약본'!H52</f>
        <v>0</v>
      </c>
      <c r="I53" s="407" t="str">
        <f>'GST 지식재산권 관리현황_요약본'!I52</f>
        <v>반도체 제조 장비의 온도조절 시스템(미국)</v>
      </c>
      <c r="J53" s="406">
        <f>'GST 지식재산권 관리현황_요약본'!J52</f>
        <v>0</v>
      </c>
      <c r="K53" s="407" t="str">
        <f>'GST 지식재산권 관리현황_요약본'!K52</f>
        <v>조봉현, 은창우, 최현석, 이상곤, 이광명, 이인주, 최용호, 안승국, 박철오</v>
      </c>
      <c r="L53" s="408" t="str">
        <f>'GST 지식재산권 관리현황_요약본'!L52</f>
        <v>유니스특허</v>
      </c>
      <c r="M53" s="409"/>
      <c r="N53" s="405"/>
      <c r="O53" s="445"/>
      <c r="P53" s="445"/>
      <c r="Q53" s="550"/>
      <c r="R53" s="446"/>
      <c r="S53" s="409"/>
      <c r="T53" s="405"/>
      <c r="U53" s="445"/>
      <c r="V53" s="445"/>
      <c r="W53" s="446"/>
      <c r="X53" s="409"/>
      <c r="Y53" s="405"/>
      <c r="Z53" s="445"/>
      <c r="AA53" s="445"/>
      <c r="AB53" s="446"/>
      <c r="AC53" s="411"/>
    </row>
    <row r="54" spans="1:29" ht="20.100000000000001" hidden="1" customHeight="1">
      <c r="A54" s="405">
        <f>'GST 지식재산권 관리현황_요약본'!A53</f>
        <v>49</v>
      </c>
      <c r="B54" s="405" t="str">
        <f>'GST 지식재산권 관리현황_요약본'!B53</f>
        <v>특허</v>
      </c>
      <c r="C54" s="405" t="str">
        <f>'GST 지식재산권 관리현황_요약본'!C53</f>
        <v>거절</v>
      </c>
      <c r="D54" s="405" t="str">
        <f>'GST 지식재산권 관리현황_요약본'!D53</f>
        <v>국내</v>
      </c>
      <c r="E54" s="406">
        <f>'GST 지식재산권 관리현황_요약본'!E53</f>
        <v>40379</v>
      </c>
      <c r="F54" s="405" t="str">
        <f>'GST 지식재산권 관리현황_요약본'!F53</f>
        <v>2010-0069925</v>
      </c>
      <c r="G54" s="406">
        <f>'GST 지식재산권 관리현황_요약본'!G53</f>
        <v>0</v>
      </c>
      <c r="H54" s="405">
        <f>'GST 지식재산권 관리현황_요약본'!H53</f>
        <v>0</v>
      </c>
      <c r="I54" s="407" t="str">
        <f>'GST 지식재산권 관리현황_요약본'!I53</f>
        <v>체중 측정이 가능한 소변기</v>
      </c>
      <c r="J54" s="406">
        <f>'GST 지식재산권 관리현황_요약본'!J53</f>
        <v>0</v>
      </c>
      <c r="K54" s="407" t="str">
        <f>'GST 지식재산권 관리현황_요약본'!K53</f>
        <v>이정수</v>
      </c>
      <c r="L54" s="408" t="str">
        <f>'GST 지식재산권 관리현황_요약본'!L53</f>
        <v>다인특허</v>
      </c>
      <c r="M54" s="409"/>
      <c r="N54" s="405"/>
      <c r="O54" s="445"/>
      <c r="P54" s="445"/>
      <c r="Q54" s="550"/>
      <c r="R54" s="446"/>
      <c r="S54" s="409"/>
      <c r="T54" s="405"/>
      <c r="U54" s="445"/>
      <c r="V54" s="445"/>
      <c r="W54" s="446"/>
      <c r="X54" s="409"/>
      <c r="Y54" s="405"/>
      <c r="Z54" s="445"/>
      <c r="AA54" s="445"/>
      <c r="AB54" s="446"/>
      <c r="AC54" s="411"/>
    </row>
    <row r="55" spans="1:29" ht="20.100000000000001" hidden="1" customHeight="1">
      <c r="A55" s="380">
        <f>'GST 지식재산권 관리현황_요약본'!A54</f>
        <v>50</v>
      </c>
      <c r="B55" s="380" t="str">
        <f>'GST 지식재산권 관리현황_요약본'!B54</f>
        <v>특허</v>
      </c>
      <c r="C55" s="380" t="str">
        <f>'GST 지식재산권 관리현황_요약본'!C54</f>
        <v>등록</v>
      </c>
      <c r="D55" s="380" t="str">
        <f>'GST 지식재산권 관리현황_요약본'!D54</f>
        <v>국내</v>
      </c>
      <c r="E55" s="381">
        <f>'GST 지식재산권 관리현황_요약본'!E54</f>
        <v>40396</v>
      </c>
      <c r="F55" s="380" t="str">
        <f>'GST 지식재산권 관리현황_요약본'!F54</f>
        <v>2010-0076123</v>
      </c>
      <c r="G55" s="381">
        <f>'GST 지식재산권 관리현황_요약본'!G54</f>
        <v>41220</v>
      </c>
      <c r="H55" s="380" t="str">
        <f>'GST 지식재산권 관리현황_요약본'!H54</f>
        <v>10-1200977</v>
      </c>
      <c r="I55" s="382" t="str">
        <f>'GST 지식재산권 관리현황_요약본'!I54</f>
        <v>폐 가스 연소장치</v>
      </c>
      <c r="J55" s="381">
        <f>'GST 지식재산권 관리현황_요약본'!J54</f>
        <v>47701</v>
      </c>
      <c r="K55" s="382" t="str">
        <f>'GST 지식재산권 관리현황_요약본'!K54</f>
        <v>이영춘/장순기/이재복/   노완기</v>
      </c>
      <c r="L55" s="388" t="str">
        <f>'GST 지식재산권 관리현황_요약본'!L54</f>
        <v>다인특허</v>
      </c>
      <c r="M55" s="392"/>
      <c r="N55" s="386"/>
      <c r="O55" s="435"/>
      <c r="P55" s="435"/>
      <c r="Q55" s="549"/>
      <c r="R55" s="436">
        <f>O55+(P55*1.1)</f>
        <v>0</v>
      </c>
      <c r="S55" s="392"/>
      <c r="T55" s="386"/>
      <c r="U55" s="435"/>
      <c r="V55" s="435"/>
      <c r="W55" s="436"/>
      <c r="X55" s="392"/>
      <c r="Y55" s="386"/>
      <c r="Z55" s="435"/>
      <c r="AA55" s="435"/>
      <c r="AB55" s="436"/>
      <c r="AC55" s="393"/>
    </row>
    <row r="56" spans="1:29" ht="20.100000000000001" hidden="1" customHeight="1">
      <c r="A56" s="405">
        <f>'GST 지식재산권 관리현황_요약본'!A55</f>
        <v>51</v>
      </c>
      <c r="B56" s="405" t="str">
        <f>'GST 지식재산권 관리현황_요약본'!B55</f>
        <v>특허</v>
      </c>
      <c r="C56" s="405" t="str">
        <f>'GST 지식재산권 관리현황_요약본'!C55</f>
        <v>포기</v>
      </c>
      <c r="D56" s="405" t="str">
        <f>'GST 지식재산권 관리현황_요약본'!D55</f>
        <v>국내</v>
      </c>
      <c r="E56" s="406">
        <f>'GST 지식재산권 관리현황_요약본'!E55</f>
        <v>40396</v>
      </c>
      <c r="F56" s="405" t="str">
        <f>'GST 지식재산권 관리현황_요약본'!F55</f>
        <v>2010-0076125</v>
      </c>
      <c r="G56" s="406">
        <f>'GST 지식재산권 관리현황_요약본'!G55</f>
        <v>41369</v>
      </c>
      <c r="H56" s="405" t="str">
        <f>'GST 지식재산권 관리현황_요약본'!H55</f>
        <v>10-1253698</v>
      </c>
      <c r="I56" s="407" t="str">
        <f>'GST 지식재산권 관리현황_요약본'!I55</f>
        <v>폐 가스 정화용 연소장치</v>
      </c>
      <c r="J56" s="406">
        <f>'GST 지식재산권 관리현황_요약본'!J55</f>
        <v>47701</v>
      </c>
      <c r="K56" s="407" t="str">
        <f>'GST 지식재산권 관리현황_요약본'!K55</f>
        <v>이영춘/장순기/이재복/노완기</v>
      </c>
      <c r="L56" s="408" t="str">
        <f>'GST 지식재산권 관리현황_요약본'!L55</f>
        <v>다인특허</v>
      </c>
      <c r="M56" s="409"/>
      <c r="N56" s="405"/>
      <c r="O56" s="445"/>
      <c r="P56" s="445"/>
      <c r="Q56" s="550"/>
      <c r="R56" s="446"/>
      <c r="S56" s="409"/>
      <c r="T56" s="405"/>
      <c r="U56" s="445"/>
      <c r="V56" s="445"/>
      <c r="W56" s="446"/>
      <c r="X56" s="409"/>
      <c r="Y56" s="405"/>
      <c r="Z56" s="445"/>
      <c r="AA56" s="445"/>
      <c r="AB56" s="446"/>
      <c r="AC56" s="411"/>
    </row>
    <row r="57" spans="1:29" ht="20.100000000000001" hidden="1" customHeight="1">
      <c r="A57" s="405">
        <f>'GST 지식재산권 관리현황_요약본'!A56</f>
        <v>52</v>
      </c>
      <c r="B57" s="405" t="str">
        <f>'GST 지식재산권 관리현황_요약본'!B56</f>
        <v>특허</v>
      </c>
      <c r="C57" s="405" t="str">
        <f>'GST 지식재산권 관리현황_요약본'!C56</f>
        <v>거절</v>
      </c>
      <c r="D57" s="405" t="str">
        <f>'GST 지식재산권 관리현황_요약본'!D56</f>
        <v>국내</v>
      </c>
      <c r="E57" s="406">
        <f>'GST 지식재산권 관리현황_요약본'!E56</f>
        <v>40402</v>
      </c>
      <c r="F57" s="405" t="str">
        <f>'GST 지식재산권 관리현황_요약본'!F56</f>
        <v>2010-0077611</v>
      </c>
      <c r="G57" s="406">
        <f>'GST 지식재산권 관리현황_요약본'!G56</f>
        <v>0</v>
      </c>
      <c r="H57" s="405">
        <f>'GST 지식재산권 관리현황_요약본'!H56</f>
        <v>0</v>
      </c>
      <c r="I57" s="407" t="str">
        <f>'GST 지식재산권 관리현황_요약본'!I56</f>
        <v>PFCs 가스 분해 장치 및 방법</v>
      </c>
      <c r="J57" s="406">
        <f>'GST 지식재산권 관리현황_요약본'!J56</f>
        <v>0</v>
      </c>
      <c r="K57" s="407" t="str">
        <f>'GST 지식재산권 관리현황_요약본'!K56</f>
        <v>이영춘/장순기/이재복/이성욱</v>
      </c>
      <c r="L57" s="408" t="str">
        <f>'GST 지식재산권 관리현황_요약본'!L56</f>
        <v>다인특허</v>
      </c>
      <c r="M57" s="409"/>
      <c r="N57" s="405"/>
      <c r="O57" s="445"/>
      <c r="P57" s="445"/>
      <c r="Q57" s="550"/>
      <c r="R57" s="446"/>
      <c r="S57" s="409"/>
      <c r="T57" s="405"/>
      <c r="U57" s="445"/>
      <c r="V57" s="445"/>
      <c r="W57" s="446"/>
      <c r="X57" s="409"/>
      <c r="Y57" s="405"/>
      <c r="Z57" s="445"/>
      <c r="AA57" s="445"/>
      <c r="AB57" s="446"/>
      <c r="AC57" s="411"/>
    </row>
    <row r="58" spans="1:29" ht="20.100000000000001" hidden="1" customHeight="1">
      <c r="A58" s="405">
        <f>'GST 지식재산권 관리현황_요약본'!A57</f>
        <v>53</v>
      </c>
      <c r="B58" s="405" t="str">
        <f>'GST 지식재산권 관리현황_요약본'!B57</f>
        <v>특허</v>
      </c>
      <c r="C58" s="405" t="str">
        <f>'GST 지식재산권 관리현황_요약본'!C57</f>
        <v>거절</v>
      </c>
      <c r="D58" s="405" t="str">
        <f>'GST 지식재산권 관리현황_요약본'!D57</f>
        <v>국내</v>
      </c>
      <c r="E58" s="406">
        <f>'GST 지식재산권 관리현황_요약본'!E57</f>
        <v>40450</v>
      </c>
      <c r="F58" s="405" t="str">
        <f>'GST 지식재산권 관리현황_요약본'!F57</f>
        <v>2010-0094032</v>
      </c>
      <c r="G58" s="406">
        <f>'GST 지식재산권 관리현황_요약본'!G57</f>
        <v>0</v>
      </c>
      <c r="H58" s="405">
        <f>'GST 지식재산권 관리현황_요약본'!H57</f>
        <v>0</v>
      </c>
      <c r="I58" s="407" t="str">
        <f>'GST 지식재산권 관리현황_요약본'!I57</f>
        <v>가스 분리막을 이용한 반도체 및 에씨디용 설비 가스 재생 공급장치 및 가스재생 공급방법</v>
      </c>
      <c r="J58" s="406">
        <f>'GST 지식재산권 관리현황_요약본'!J57</f>
        <v>0</v>
      </c>
      <c r="K58" s="407" t="str">
        <f>'GST 지식재산권 관리현황_요약본'!K57</f>
        <v>김명진</v>
      </c>
      <c r="L58" s="408" t="str">
        <f>'GST 지식재산권 관리현황_요약본'!L57</f>
        <v>다인특허</v>
      </c>
      <c r="M58" s="409"/>
      <c r="N58" s="405"/>
      <c r="O58" s="445"/>
      <c r="P58" s="445"/>
      <c r="Q58" s="550"/>
      <c r="R58" s="446"/>
      <c r="S58" s="409"/>
      <c r="T58" s="405"/>
      <c r="U58" s="445"/>
      <c r="V58" s="445"/>
      <c r="W58" s="446"/>
      <c r="X58" s="409"/>
      <c r="Y58" s="405"/>
      <c r="Z58" s="445"/>
      <c r="AA58" s="445"/>
      <c r="AB58" s="446"/>
      <c r="AC58" s="411"/>
    </row>
    <row r="59" spans="1:29" ht="20.100000000000001" hidden="1" customHeight="1">
      <c r="A59" s="405">
        <f>'GST 지식재산권 관리현황_요약본'!A58</f>
        <v>54</v>
      </c>
      <c r="B59" s="405" t="str">
        <f>'GST 지식재산권 관리현황_요약본'!B58</f>
        <v>특허</v>
      </c>
      <c r="C59" s="405" t="str">
        <f>'GST 지식재산권 관리현황_요약본'!C58</f>
        <v>거절</v>
      </c>
      <c r="D59" s="405" t="str">
        <f>'GST 지식재산권 관리현황_요약본'!D58</f>
        <v>국내</v>
      </c>
      <c r="E59" s="406">
        <f>'GST 지식재산권 관리현황_요약본'!E58</f>
        <v>40592</v>
      </c>
      <c r="F59" s="405" t="str">
        <f>'GST 지식재산권 관리현황_요약본'!F58</f>
        <v>2011-0014637</v>
      </c>
      <c r="G59" s="406">
        <f>'GST 지식재산권 관리현황_요약본'!G58</f>
        <v>0</v>
      </c>
      <c r="H59" s="405">
        <f>'GST 지식재산권 관리현황_요약본'!H58</f>
        <v>0</v>
      </c>
      <c r="I59" s="407" t="str">
        <f>'GST 지식재산권 관리현황_요약본'!I58</f>
        <v>이동식 전기 자동차 충전 시스템</v>
      </c>
      <c r="J59" s="406">
        <f>'GST 지식재산권 관리현황_요약본'!J58</f>
        <v>0</v>
      </c>
      <c r="K59" s="407" t="str">
        <f>'GST 지식재산권 관리현황_요약본'!K58</f>
        <v>김명진</v>
      </c>
      <c r="L59" s="408" t="str">
        <f>'GST 지식재산권 관리현황_요약본'!L58</f>
        <v>다인특허</v>
      </c>
      <c r="M59" s="409"/>
      <c r="N59" s="405"/>
      <c r="O59" s="445"/>
      <c r="P59" s="445"/>
      <c r="Q59" s="550"/>
      <c r="R59" s="446"/>
      <c r="S59" s="409"/>
      <c r="T59" s="405"/>
      <c r="U59" s="445"/>
      <c r="V59" s="445"/>
      <c r="W59" s="446"/>
      <c r="X59" s="409"/>
      <c r="Y59" s="405"/>
      <c r="Z59" s="445"/>
      <c r="AA59" s="445"/>
      <c r="AB59" s="446"/>
      <c r="AC59" s="411"/>
    </row>
    <row r="60" spans="1:29" ht="20.100000000000001" hidden="1" customHeight="1">
      <c r="A60" s="380">
        <f>'GST 지식재산권 관리현황_요약본'!A59</f>
        <v>55</v>
      </c>
      <c r="B60" s="380" t="str">
        <f>'GST 지식재산권 관리현황_요약본'!B59</f>
        <v>특허</v>
      </c>
      <c r="C60" s="380" t="str">
        <f>'GST 지식재산권 관리현황_요약본'!C59</f>
        <v>등록</v>
      </c>
      <c r="D60" s="380" t="str">
        <f>'GST 지식재산권 관리현황_요약본'!D59</f>
        <v>국내</v>
      </c>
      <c r="E60" s="381">
        <f>'GST 지식재산권 관리현황_요약본'!E59</f>
        <v>40751</v>
      </c>
      <c r="F60" s="380" t="str">
        <f>'GST 지식재산권 관리현황_요약본'!F59</f>
        <v>2011-0074698</v>
      </c>
      <c r="G60" s="381">
        <f>'GST 지식재산권 관리현황_요약본'!G59</f>
        <v>41544</v>
      </c>
      <c r="H60" s="380" t="str">
        <f>'GST 지식재산권 관리현황_요약본'!H59</f>
        <v>10-1314723</v>
      </c>
      <c r="I60" s="382" t="str">
        <f>'GST 지식재산권 관리현황_요약본'!I59</f>
        <v>공정냉각시스템용 열교환기</v>
      </c>
      <c r="J60" s="381">
        <f>'GST 지식재산권 관리현황_요약본'!J59</f>
        <v>48056</v>
      </c>
      <c r="K60" s="382" t="str">
        <f>'GST 지식재산권 관리현황_요약본'!K59</f>
        <v>최기봉/안세훈</v>
      </c>
      <c r="L60" s="388" t="str">
        <f>'GST 지식재산권 관리현황_요약본'!L59</f>
        <v>다인특허</v>
      </c>
      <c r="M60" s="392"/>
      <c r="N60" s="496"/>
      <c r="O60" s="435"/>
      <c r="P60" s="435"/>
      <c r="Q60" s="549"/>
      <c r="R60" s="436">
        <f>O60+(P60*1.1)</f>
        <v>0</v>
      </c>
      <c r="S60" s="392"/>
      <c r="T60" s="386"/>
      <c r="U60" s="435"/>
      <c r="V60" s="435"/>
      <c r="W60" s="436"/>
      <c r="X60" s="392"/>
      <c r="Y60" s="386"/>
      <c r="Z60" s="435"/>
      <c r="AA60" s="435"/>
      <c r="AB60" s="436"/>
      <c r="AC60" s="394"/>
    </row>
    <row r="61" spans="1:29" ht="20.100000000000001" hidden="1" customHeight="1">
      <c r="A61" s="405">
        <f>'GST 지식재산권 관리현황_요약본'!A60</f>
        <v>56</v>
      </c>
      <c r="B61" s="405" t="str">
        <f>'GST 지식재산권 관리현황_요약본'!B60</f>
        <v>특허</v>
      </c>
      <c r="C61" s="405" t="str">
        <f>'GST 지식재산권 관리현황_요약본'!C60</f>
        <v>포기</v>
      </c>
      <c r="D61" s="405" t="str">
        <f>'GST 지식재산권 관리현황_요약본'!D60</f>
        <v>국내</v>
      </c>
      <c r="E61" s="406">
        <f>'GST 지식재산권 관리현황_요약본'!E60</f>
        <v>40886</v>
      </c>
      <c r="F61" s="405" t="str">
        <f>'GST 지식재산권 관리현황_요약본'!F60</f>
        <v>2011-0131409</v>
      </c>
      <c r="G61" s="406">
        <f>'GST 지식재산권 관리현황_요약본'!G60</f>
        <v>41278</v>
      </c>
      <c r="H61" s="405" t="str">
        <f>'GST 지식재산권 관리현황_요약본'!H60</f>
        <v>10-1221036</v>
      </c>
      <c r="I61" s="407" t="str">
        <f>'GST 지식재산권 관리현황_요약본'!I60</f>
        <v>슬릿 코터를 이용하는 디스플레이 패널용 커버 부재 접합 장치</v>
      </c>
      <c r="J61" s="406">
        <f>'GST 지식재산권 관리현황_요약본'!J60</f>
        <v>48191</v>
      </c>
      <c r="K61" s="407" t="str">
        <f>'GST 지식재산권 관리현황_요약본'!K60</f>
        <v>박필석/김병극</v>
      </c>
      <c r="L61" s="408" t="str">
        <f>'GST 지식재산권 관리현황_요약본'!L60</f>
        <v>다인특허</v>
      </c>
      <c r="M61" s="409"/>
      <c r="N61" s="405"/>
      <c r="O61" s="445"/>
      <c r="P61" s="445"/>
      <c r="Q61" s="550"/>
      <c r="R61" s="446"/>
      <c r="S61" s="409"/>
      <c r="T61" s="405"/>
      <c r="U61" s="445"/>
      <c r="V61" s="445"/>
      <c r="W61" s="446"/>
      <c r="X61" s="409"/>
      <c r="Y61" s="405"/>
      <c r="Z61" s="445"/>
      <c r="AA61" s="445"/>
      <c r="AB61" s="446"/>
      <c r="AC61" s="411"/>
    </row>
    <row r="62" spans="1:29" s="518" customFormat="1" ht="20.100000000000001" hidden="1" customHeight="1">
      <c r="A62" s="405">
        <f>'GST 지식재산권 관리현황_요약본'!A61</f>
        <v>57</v>
      </c>
      <c r="B62" s="405" t="str">
        <f>'GST 지식재산권 관리현황_요약본'!B61</f>
        <v>특허</v>
      </c>
      <c r="C62" s="405" t="str">
        <f>'GST 지식재산권 관리현황_요약본'!C61</f>
        <v>포기</v>
      </c>
      <c r="D62" s="405" t="str">
        <f>'GST 지식재산권 관리현황_요약본'!D61</f>
        <v>국내</v>
      </c>
      <c r="E62" s="406">
        <f>'GST 지식재산권 관리현황_요약본'!E61</f>
        <v>40892</v>
      </c>
      <c r="F62" s="405" t="str">
        <f>'GST 지식재산권 관리현황_요약본'!F61</f>
        <v>2011-0135502</v>
      </c>
      <c r="G62" s="406">
        <f>'GST 지식재산권 관리현황_요약본'!G61</f>
        <v>41571</v>
      </c>
      <c r="H62" s="405" t="str">
        <f>'GST 지식재산권 관리현황_요약본'!H61</f>
        <v>10-1323720</v>
      </c>
      <c r="I62" s="407" t="str">
        <f>'GST 지식재산권 관리현황_요약본'!I61</f>
        <v>폐가스 처리용 화염 회전 연소 버너</v>
      </c>
      <c r="J62" s="406">
        <f>'GST 지식재산권 관리현황_요약본'!J61</f>
        <v>48197</v>
      </c>
      <c r="K62" s="407" t="str">
        <f>'GST 지식재산권 관리현황_요약본'!K61</f>
        <v>채명기/전재두/정종국</v>
      </c>
      <c r="L62" s="408" t="str">
        <f>'GST 지식재산권 관리현황_요약본'!L61</f>
        <v>유니스특허</v>
      </c>
      <c r="M62" s="409"/>
      <c r="N62" s="405"/>
      <c r="O62" s="445"/>
      <c r="P62" s="445"/>
      <c r="Q62" s="550"/>
      <c r="R62" s="446"/>
      <c r="S62" s="409"/>
      <c r="T62" s="405"/>
      <c r="U62" s="445"/>
      <c r="V62" s="445"/>
      <c r="W62" s="446"/>
      <c r="X62" s="409"/>
      <c r="Y62" s="405"/>
      <c r="Z62" s="445"/>
      <c r="AA62" s="445"/>
      <c r="AB62" s="446"/>
      <c r="AC62" s="411"/>
    </row>
    <row r="63" spans="1:29" ht="20.100000000000001" hidden="1" customHeight="1">
      <c r="A63" s="380" t="e">
        <f>'GST 지식재산권 관리현황_요약본'!A62</f>
        <v>#REF!</v>
      </c>
      <c r="B63" s="380" t="e">
        <f>'GST 지식재산권 관리현황_요약본'!B62</f>
        <v>#REF!</v>
      </c>
      <c r="C63" s="380" t="e">
        <f>'GST 지식재산권 관리현황_요약본'!C62</f>
        <v>#REF!</v>
      </c>
      <c r="D63" s="380" t="e">
        <f>'GST 지식재산권 관리현황_요약본'!D62</f>
        <v>#REF!</v>
      </c>
      <c r="E63" s="381" t="e">
        <f>'GST 지식재산권 관리현황_요약본'!E62</f>
        <v>#REF!</v>
      </c>
      <c r="F63" s="380" t="e">
        <f>'GST 지식재산권 관리현황_요약본'!F62</f>
        <v>#REF!</v>
      </c>
      <c r="G63" s="475" t="e">
        <f>'GST 지식재산권 관리현황_요약본'!G62</f>
        <v>#REF!</v>
      </c>
      <c r="H63" s="380" t="e">
        <f>'GST 지식재산권 관리현황_요약본'!H62</f>
        <v>#REF!</v>
      </c>
      <c r="I63" s="382" t="e">
        <f>'GST 지식재산권 관리현황_요약본'!I62</f>
        <v>#REF!</v>
      </c>
      <c r="J63" s="381" t="e">
        <f>'GST 지식재산권 관리현황_요약본'!J62</f>
        <v>#REF!</v>
      </c>
      <c r="K63" s="382" t="e">
        <f>'GST 지식재산권 관리현황_요약본'!K62</f>
        <v>#REF!</v>
      </c>
      <c r="L63" s="388" t="e">
        <f>'GST 지식재산권 관리현황_요약본'!L62</f>
        <v>#REF!</v>
      </c>
      <c r="M63" s="392"/>
      <c r="N63" s="496"/>
      <c r="O63" s="435"/>
      <c r="P63" s="435"/>
      <c r="Q63" s="549"/>
      <c r="R63" s="436">
        <f>O63+(P63*1.1)</f>
        <v>0</v>
      </c>
      <c r="S63" s="392"/>
      <c r="T63" s="386"/>
      <c r="U63" s="435"/>
      <c r="V63" s="435"/>
      <c r="W63" s="436"/>
      <c r="X63" s="392"/>
      <c r="Y63" s="386"/>
      <c r="Z63" s="435"/>
      <c r="AA63" s="435"/>
      <c r="AB63" s="436"/>
      <c r="AC63" s="394"/>
    </row>
    <row r="64" spans="1:29" ht="20.100000000000001" hidden="1" customHeight="1">
      <c r="A64" s="380" t="e">
        <f>'GST 지식재산권 관리현황_요약본'!A63</f>
        <v>#REF!</v>
      </c>
      <c r="B64" s="380" t="e">
        <f>'GST 지식재산권 관리현황_요약본'!B63</f>
        <v>#REF!</v>
      </c>
      <c r="C64" s="380" t="e">
        <f>'GST 지식재산권 관리현황_요약본'!C63</f>
        <v>#REF!</v>
      </c>
      <c r="D64" s="380" t="e">
        <f>'GST 지식재산권 관리현황_요약본'!D63</f>
        <v>#REF!</v>
      </c>
      <c r="E64" s="381" t="e">
        <f>'GST 지식재산권 관리현황_요약본'!E63</f>
        <v>#REF!</v>
      </c>
      <c r="F64" s="380" t="e">
        <f>'GST 지식재산권 관리현황_요약본'!F63</f>
        <v>#REF!</v>
      </c>
      <c r="G64" s="381" t="e">
        <f>'GST 지식재산권 관리현황_요약본'!G63</f>
        <v>#REF!</v>
      </c>
      <c r="H64" s="380" t="e">
        <f>'GST 지식재산권 관리현황_요약본'!H63</f>
        <v>#REF!</v>
      </c>
      <c r="I64" s="382" t="e">
        <f>'GST 지식재산권 관리현황_요약본'!I63</f>
        <v>#REF!</v>
      </c>
      <c r="J64" s="381" t="e">
        <f>'GST 지식재산권 관리현황_요약본'!J63</f>
        <v>#REF!</v>
      </c>
      <c r="K64" s="382" t="e">
        <f>'GST 지식재산권 관리현황_요약본'!K63</f>
        <v>#REF!</v>
      </c>
      <c r="L64" s="388" t="e">
        <f>'GST 지식재산권 관리현황_요약본'!L63</f>
        <v>#REF!</v>
      </c>
      <c r="M64" s="392"/>
      <c r="N64" s="386"/>
      <c r="O64" s="435"/>
      <c r="P64" s="435"/>
      <c r="Q64" s="549"/>
      <c r="R64" s="436"/>
      <c r="S64" s="392"/>
      <c r="T64" s="386"/>
      <c r="U64" s="435"/>
      <c r="V64" s="435"/>
      <c r="W64" s="436"/>
      <c r="X64" s="392"/>
      <c r="Y64" s="386"/>
      <c r="Z64" s="435"/>
      <c r="AA64" s="435"/>
      <c r="AB64" s="436"/>
      <c r="AC64" s="394"/>
    </row>
    <row r="65" spans="1:29" ht="20.100000000000001" hidden="1" customHeight="1">
      <c r="A65" s="380" t="e">
        <f>'GST 지식재산권 관리현황_요약본'!A64</f>
        <v>#REF!</v>
      </c>
      <c r="B65" s="380" t="e">
        <f>'GST 지식재산권 관리현황_요약본'!B64</f>
        <v>#REF!</v>
      </c>
      <c r="C65" s="380" t="e">
        <f>'GST 지식재산권 관리현황_요약본'!C64</f>
        <v>#REF!</v>
      </c>
      <c r="D65" s="380" t="e">
        <f>'GST 지식재산권 관리현황_요약본'!D64</f>
        <v>#REF!</v>
      </c>
      <c r="E65" s="381" t="e">
        <f>'GST 지식재산권 관리현황_요약본'!E64</f>
        <v>#REF!</v>
      </c>
      <c r="F65" s="380" t="e">
        <f>'GST 지식재산권 관리현황_요약본'!F64</f>
        <v>#REF!</v>
      </c>
      <c r="G65" s="381" t="e">
        <f>'GST 지식재산권 관리현황_요약본'!G64</f>
        <v>#REF!</v>
      </c>
      <c r="H65" s="380" t="e">
        <f>'GST 지식재산권 관리현황_요약본'!H64</f>
        <v>#REF!</v>
      </c>
      <c r="I65" s="382" t="e">
        <f>'GST 지식재산권 관리현황_요약본'!I64</f>
        <v>#REF!</v>
      </c>
      <c r="J65" s="381" t="e">
        <f>'GST 지식재산권 관리현황_요약본'!J64</f>
        <v>#REF!</v>
      </c>
      <c r="K65" s="382" t="e">
        <f>'GST 지식재산권 관리현황_요약본'!K64</f>
        <v>#REF!</v>
      </c>
      <c r="L65" s="388" t="e">
        <f>'GST 지식재산권 관리현황_요약본'!L64</f>
        <v>#REF!</v>
      </c>
      <c r="M65" s="392"/>
      <c r="N65" s="386"/>
      <c r="O65" s="435"/>
      <c r="P65" s="435"/>
      <c r="Q65" s="549"/>
      <c r="R65" s="436"/>
      <c r="S65" s="392"/>
      <c r="T65" s="386"/>
      <c r="U65" s="435"/>
      <c r="V65" s="435"/>
      <c r="W65" s="436"/>
      <c r="X65" s="392"/>
      <c r="Y65" s="386"/>
      <c r="Z65" s="435"/>
      <c r="AA65" s="435"/>
      <c r="AB65" s="436"/>
      <c r="AC65" s="394"/>
    </row>
    <row r="66" spans="1:29" ht="20.100000000000001" hidden="1" customHeight="1">
      <c r="A66" s="380">
        <f>'GST 지식재산권 관리현황_요약본'!A65</f>
        <v>61</v>
      </c>
      <c r="B66" s="380" t="str">
        <f>'GST 지식재산권 관리현황_요약본'!B65</f>
        <v>특허</v>
      </c>
      <c r="C66" s="380" t="str">
        <f>'GST 지식재산권 관리현황_요약본'!C65</f>
        <v>등록</v>
      </c>
      <c r="D66" s="380" t="str">
        <f>'GST 지식재산권 관리현황_요약본'!D65</f>
        <v>국내</v>
      </c>
      <c r="E66" s="381">
        <f>'GST 지식재산권 관리현황_요약본'!E65</f>
        <v>40956</v>
      </c>
      <c r="F66" s="380" t="str">
        <f>'GST 지식재산권 관리현황_요약본'!F65</f>
        <v>2012-0016332</v>
      </c>
      <c r="G66" s="381">
        <f>'GST 지식재산권 관리현황_요약본'!G65</f>
        <v>41543</v>
      </c>
      <c r="H66" s="380" t="str">
        <f>'GST 지식재산권 관리현황_요약본'!H65</f>
        <v>10-1314187</v>
      </c>
      <c r="I66" s="382" t="str">
        <f>'GST 지식재산권 관리현황_요약본'!I65</f>
        <v>스크러버 장비의 에너지 저감용 제어 장치 및 그 방법과 시스템</v>
      </c>
      <c r="J66" s="381">
        <f>'GST 지식재산권 관리현황_요약본'!J65</f>
        <v>48261</v>
      </c>
      <c r="K66" s="382" t="str">
        <f>'GST 지식재산권 관리현황_요약본'!K65</f>
        <v>이재복/이정우/전재두/노완기/채명기</v>
      </c>
      <c r="L66" s="388" t="str">
        <f>'GST 지식재산권 관리현황_요약본'!L65</f>
        <v>유니스특허</v>
      </c>
      <c r="M66" s="392"/>
      <c r="N66" s="496"/>
      <c r="O66" s="435"/>
      <c r="P66" s="435"/>
      <c r="Q66" s="549"/>
      <c r="R66" s="436">
        <f>O66+(P66*1.1)</f>
        <v>0</v>
      </c>
      <c r="S66" s="392"/>
      <c r="T66" s="386"/>
      <c r="U66" s="435"/>
      <c r="V66" s="435"/>
      <c r="W66" s="436"/>
      <c r="X66" s="392"/>
      <c r="Y66" s="386"/>
      <c r="Z66" s="435"/>
      <c r="AA66" s="435"/>
      <c r="AB66" s="436"/>
      <c r="AC66" s="394"/>
    </row>
    <row r="67" spans="1:29" ht="20.100000000000001" hidden="1" customHeight="1">
      <c r="A67" s="380">
        <f>'GST 지식재산권 관리현황_요약본'!A66</f>
        <v>62</v>
      </c>
      <c r="B67" s="380" t="str">
        <f>'GST 지식재산권 관리현황_요약본'!B66</f>
        <v>특허</v>
      </c>
      <c r="C67" s="380" t="str">
        <f>'GST 지식재산권 관리현황_요약본'!C66</f>
        <v>등록</v>
      </c>
      <c r="D67" s="380" t="str">
        <f>'GST 지식재산권 관리현황_요약본'!D66</f>
        <v>국내</v>
      </c>
      <c r="E67" s="381">
        <f>'GST 지식재산권 관리현황_요약본'!E66</f>
        <v>40984</v>
      </c>
      <c r="F67" s="380" t="str">
        <f>'GST 지식재산권 관리현황_요약본'!F66</f>
        <v>2012-0026861</v>
      </c>
      <c r="G67" s="381">
        <f>'GST 지식재산권 관리현황_요약본'!G66</f>
        <v>41793</v>
      </c>
      <c r="H67" s="380" t="str">
        <f>'GST 지식재산권 관리현황_요약본'!H66</f>
        <v>10-1406065</v>
      </c>
      <c r="I67" s="382" t="str">
        <f>'GST 지식재산권 관리현황_요약본'!I66</f>
        <v>선회류 예혼합 저공해 연소장치</v>
      </c>
      <c r="J67" s="381">
        <f>'GST 지식재산권 관리현황_요약본'!J66</f>
        <v>0</v>
      </c>
      <c r="K67" s="382" t="str">
        <f>'GST 지식재산권 관리현황_요약본'!K66</f>
        <v>김종철/정종국/이성욱/김선호/김원기/노완기</v>
      </c>
      <c r="L67" s="388" t="str">
        <f>'GST 지식재산권 관리현황_요약본'!L66</f>
        <v>다인특허</v>
      </c>
      <c r="M67" s="392"/>
      <c r="N67" s="496"/>
      <c r="O67" s="435"/>
      <c r="P67" s="435"/>
      <c r="Q67" s="549"/>
      <c r="R67" s="436">
        <f>O67+(P67*1.1)</f>
        <v>0</v>
      </c>
      <c r="S67" s="392"/>
      <c r="T67" s="386"/>
      <c r="U67" s="435"/>
      <c r="V67" s="435"/>
      <c r="W67" s="436"/>
      <c r="X67" s="392"/>
      <c r="Y67" s="386"/>
      <c r="Z67" s="435"/>
      <c r="AA67" s="435"/>
      <c r="AB67" s="436"/>
      <c r="AC67" s="393"/>
    </row>
    <row r="68" spans="1:29" ht="20.100000000000001" hidden="1" customHeight="1">
      <c r="A68" s="405">
        <f>'GST 지식재산권 관리현황_요약본'!A67</f>
        <v>63</v>
      </c>
      <c r="B68" s="405" t="str">
        <f>'GST 지식재산권 관리현황_요약본'!B67</f>
        <v>특허</v>
      </c>
      <c r="C68" s="405" t="str">
        <f>'GST 지식재산권 관리현황_요약본'!C67</f>
        <v>거절</v>
      </c>
      <c r="D68" s="405" t="str">
        <f>'GST 지식재산권 관리현황_요약본'!D67</f>
        <v>국내</v>
      </c>
      <c r="E68" s="406">
        <f>'GST 지식재산권 관리현황_요약본'!E67</f>
        <v>40995</v>
      </c>
      <c r="F68" s="405" t="str">
        <f>'GST 지식재산권 관리현황_요약본'!F67</f>
        <v>2012-0031001</v>
      </c>
      <c r="G68" s="406">
        <f>'GST 지식재산권 관리현황_요약본'!G67</f>
        <v>0</v>
      </c>
      <c r="H68" s="405">
        <f>'GST 지식재산권 관리현황_요약본'!H67</f>
        <v>0</v>
      </c>
      <c r="I68" s="407" t="str">
        <f>'GST 지식재산권 관리현황_요약본'!I67</f>
        <v>도포액 재활용이 용이한 슬릿코터 및 도포액 재활용 구조</v>
      </c>
      <c r="J68" s="406">
        <f>'GST 지식재산권 관리현황_요약본'!J67</f>
        <v>0</v>
      </c>
      <c r="K68" s="407" t="str">
        <f>'GST 지식재산권 관리현황_요약본'!K67</f>
        <v>박필석/김병극</v>
      </c>
      <c r="L68" s="408" t="str">
        <f>'GST 지식재산권 관리현황_요약본'!L67</f>
        <v>다인특허</v>
      </c>
      <c r="M68" s="409"/>
      <c r="N68" s="405"/>
      <c r="O68" s="445"/>
      <c r="P68" s="445"/>
      <c r="Q68" s="550"/>
      <c r="R68" s="446"/>
      <c r="S68" s="409"/>
      <c r="T68" s="405"/>
      <c r="U68" s="445"/>
      <c r="V68" s="445"/>
      <c r="W68" s="446"/>
      <c r="X68" s="409"/>
      <c r="Y68" s="405"/>
      <c r="Z68" s="445"/>
      <c r="AA68" s="445"/>
      <c r="AB68" s="446"/>
      <c r="AC68" s="411"/>
    </row>
    <row r="69" spans="1:29" ht="20.100000000000001" hidden="1" customHeight="1">
      <c r="A69" s="405">
        <f>'GST 지식재산권 관리현황_요약본'!A68</f>
        <v>64</v>
      </c>
      <c r="B69" s="405" t="str">
        <f>'GST 지식재산권 관리현황_요약본'!B68</f>
        <v>특허</v>
      </c>
      <c r="C69" s="405" t="str">
        <f>'GST 지식재산권 관리현황_요약본'!C68</f>
        <v>포기</v>
      </c>
      <c r="D69" s="405" t="str">
        <f>'GST 지식재산권 관리현황_요약본'!D68</f>
        <v>국내</v>
      </c>
      <c r="E69" s="406">
        <f>'GST 지식재산권 관리현황_요약본'!E68</f>
        <v>40996</v>
      </c>
      <c r="F69" s="405" t="str">
        <f>'GST 지식재산권 관리현황_요약본'!F68</f>
        <v>2012-0031576</v>
      </c>
      <c r="G69" s="406">
        <f>'GST 지식재산권 관리현황_요약본'!G68</f>
        <v>41708</v>
      </c>
      <c r="H69" s="405" t="str">
        <f>'GST 지식재산권 관리현황_요약본'!H68</f>
        <v>10-1374813</v>
      </c>
      <c r="I69" s="407" t="str">
        <f>'GST 지식재산권 관리현황_요약본'!I68</f>
        <v>판재 자세 조절 장치</v>
      </c>
      <c r="J69" s="406">
        <f>'GST 지식재산권 관리현황_요약본'!J68</f>
        <v>0</v>
      </c>
      <c r="K69" s="407" t="str">
        <f>'GST 지식재산권 관리현황_요약본'!K68</f>
        <v>박필석/김병극</v>
      </c>
      <c r="L69" s="408" t="str">
        <f>'GST 지식재산권 관리현황_요약본'!L68</f>
        <v>다인특허</v>
      </c>
      <c r="M69" s="409"/>
      <c r="N69" s="405"/>
      <c r="O69" s="445"/>
      <c r="P69" s="445"/>
      <c r="Q69" s="550"/>
      <c r="R69" s="446"/>
      <c r="S69" s="409"/>
      <c r="T69" s="405"/>
      <c r="U69" s="445"/>
      <c r="V69" s="445"/>
      <c r="W69" s="446"/>
      <c r="X69" s="409"/>
      <c r="Y69" s="405"/>
      <c r="Z69" s="445"/>
      <c r="AA69" s="445"/>
      <c r="AB69" s="446"/>
      <c r="AC69" s="411"/>
    </row>
    <row r="70" spans="1:29" ht="20.100000000000001" hidden="1" customHeight="1">
      <c r="A70" s="405">
        <f>'GST 지식재산권 관리현황_요약본'!A69</f>
        <v>65</v>
      </c>
      <c r="B70" s="405" t="str">
        <f>'GST 지식재산권 관리현황_요약본'!B69</f>
        <v>특허</v>
      </c>
      <c r="C70" s="405" t="str">
        <f>'GST 지식재산권 관리현황_요약본'!C69</f>
        <v>포기</v>
      </c>
      <c r="D70" s="405" t="str">
        <f>'GST 지식재산권 관리현황_요약본'!D69</f>
        <v>국내</v>
      </c>
      <c r="E70" s="406">
        <f>'GST 지식재산권 관리현황_요약본'!E69</f>
        <v>40998</v>
      </c>
      <c r="F70" s="405" t="str">
        <f>'GST 지식재산권 관리현황_요약본'!F69</f>
        <v>2012-0033153</v>
      </c>
      <c r="G70" s="406">
        <f>'GST 지식재산권 관리현황_요약본'!G69</f>
        <v>41526</v>
      </c>
      <c r="H70" s="405" t="str">
        <f>'GST 지식재산권 관리현황_요약본'!H69</f>
        <v>10-1312051</v>
      </c>
      <c r="I70" s="407" t="str">
        <f>'GST 지식재산권 관리현황_요약본'!I69</f>
        <v>글래스의 크기 변경에 따른 진공흡착판의 진공구역 조절장치</v>
      </c>
      <c r="J70" s="406">
        <f>'GST 지식재산권 관리현황_요약본'!J69</f>
        <v>0</v>
      </c>
      <c r="K70" s="407" t="str">
        <f>'GST 지식재산권 관리현황_요약본'!K69</f>
        <v>박필석/김병극</v>
      </c>
      <c r="L70" s="408" t="str">
        <f>'GST 지식재산권 관리현황_요약본'!L69</f>
        <v>다인특허</v>
      </c>
      <c r="M70" s="409"/>
      <c r="N70" s="405"/>
      <c r="O70" s="445"/>
      <c r="P70" s="445"/>
      <c r="Q70" s="550"/>
      <c r="R70" s="446"/>
      <c r="S70" s="409"/>
      <c r="T70" s="405"/>
      <c r="U70" s="445"/>
      <c r="V70" s="445"/>
      <c r="W70" s="446"/>
      <c r="X70" s="409"/>
      <c r="Y70" s="405"/>
      <c r="Z70" s="445"/>
      <c r="AA70" s="445"/>
      <c r="AB70" s="446"/>
      <c r="AC70" s="411"/>
    </row>
    <row r="71" spans="1:29" ht="20.100000000000001" hidden="1" customHeight="1">
      <c r="A71" s="380">
        <f>'GST 지식재산권 관리현황_요약본'!A70</f>
        <v>66</v>
      </c>
      <c r="B71" s="380" t="str">
        <f>'GST 지식재산권 관리현황_요약본'!B70</f>
        <v>특허</v>
      </c>
      <c r="C71" s="380" t="str">
        <f>'GST 지식재산권 관리현황_요약본'!C70</f>
        <v>등록</v>
      </c>
      <c r="D71" s="380" t="str">
        <f>'GST 지식재산권 관리현황_요약본'!D70</f>
        <v>국내</v>
      </c>
      <c r="E71" s="381">
        <f>'GST 지식재산권 관리현황_요약본'!E70</f>
        <v>41022</v>
      </c>
      <c r="F71" s="380" t="str">
        <f>'GST 지식재산권 관리현황_요약본'!F70</f>
        <v>2012-0042062</v>
      </c>
      <c r="G71" s="381">
        <f>'GST 지식재산권 관리현황_요약본'!G70</f>
        <v>41744</v>
      </c>
      <c r="H71" s="380" t="str">
        <f>'GST 지식재산권 관리현황_요약본'!H70</f>
        <v>10-1387611</v>
      </c>
      <c r="I71" s="382" t="str">
        <f>'GST 지식재산권 관리현황_요약본'!I70</f>
        <v>과불화 화합물 처리 장치 및 방법</v>
      </c>
      <c r="J71" s="381">
        <f>'GST 지식재산권 관리현황_요약본'!J70</f>
        <v>48327</v>
      </c>
      <c r="K71" s="382" t="str">
        <f>'GST 지식재산권 관리현황_요약본'!K70</f>
        <v>정종국/채명기/전재두/김종철</v>
      </c>
      <c r="L71" s="388" t="str">
        <f>'GST 지식재산권 관리현황_요약본'!L70</f>
        <v>유니스특허</v>
      </c>
      <c r="M71" s="392"/>
      <c r="N71" s="496"/>
      <c r="O71" s="435"/>
      <c r="P71" s="435"/>
      <c r="Q71" s="549"/>
      <c r="R71" s="436">
        <f>O71+(P71*1.1)</f>
        <v>0</v>
      </c>
      <c r="S71" s="392"/>
      <c r="T71" s="386"/>
      <c r="U71" s="435"/>
      <c r="V71" s="435"/>
      <c r="W71" s="436"/>
      <c r="X71" s="392"/>
      <c r="Y71" s="386"/>
      <c r="Z71" s="435"/>
      <c r="AA71" s="435"/>
      <c r="AB71" s="436"/>
      <c r="AC71" s="393"/>
    </row>
    <row r="72" spans="1:29" ht="20.100000000000001" hidden="1" customHeight="1">
      <c r="A72" s="405">
        <f>'GST 지식재산권 관리현황_요약본'!A71</f>
        <v>67</v>
      </c>
      <c r="B72" s="405" t="str">
        <f>'GST 지식재산권 관리현황_요약본'!B71</f>
        <v>특허</v>
      </c>
      <c r="C72" s="405" t="str">
        <f>'GST 지식재산권 관리현황_요약본'!C71</f>
        <v>포기</v>
      </c>
      <c r="D72" s="405" t="str">
        <f>'GST 지식재산권 관리현황_요약본'!D71</f>
        <v>국내</v>
      </c>
      <c r="E72" s="406">
        <f>'GST 지식재산권 관리현황_요약본'!E71</f>
        <v>41096</v>
      </c>
      <c r="F72" s="405" t="str">
        <f>'GST 지식재산권 관리현황_요약본'!F71</f>
        <v>2012-0074034</v>
      </c>
      <c r="G72" s="406">
        <f>'GST 지식재산권 관리현황_요약본'!G71</f>
        <v>41782</v>
      </c>
      <c r="H72" s="405" t="str">
        <f>'GST 지식재산권 관리현황_요약본'!H71</f>
        <v>10-1401349</v>
      </c>
      <c r="I72" s="407" t="str">
        <f>'GST 지식재산권 관리현황_요약본'!I71</f>
        <v>반도체 제조설비의 칠러장치 및 그 제어방법</v>
      </c>
      <c r="J72" s="406">
        <f>'GST 지식재산권 관리현황_요약본'!J71</f>
        <v>48401</v>
      </c>
      <c r="K72" s="407" t="str">
        <f>'GST 지식재산권 관리현황_요약본'!K71</f>
        <v>최기봉/김병호/허재석</v>
      </c>
      <c r="L72" s="408" t="str">
        <f>'GST 지식재산권 관리현황_요약본'!L71</f>
        <v>유니스특허</v>
      </c>
      <c r="M72" s="409"/>
      <c r="N72" s="405"/>
      <c r="O72" s="445"/>
      <c r="P72" s="445"/>
      <c r="Q72" s="550"/>
      <c r="R72" s="446"/>
      <c r="S72" s="409"/>
      <c r="T72" s="405"/>
      <c r="U72" s="445"/>
      <c r="V72" s="445"/>
      <c r="W72" s="446"/>
      <c r="X72" s="409"/>
      <c r="Y72" s="405"/>
      <c r="Z72" s="445"/>
      <c r="AA72" s="445"/>
      <c r="AB72" s="446"/>
      <c r="AC72" s="411"/>
    </row>
    <row r="73" spans="1:29" ht="20.100000000000001" hidden="1" customHeight="1">
      <c r="A73" s="405">
        <f>'GST 지식재산권 관리현황_요약본'!A72</f>
        <v>68</v>
      </c>
      <c r="B73" s="405" t="str">
        <f>'GST 지식재산권 관리현황_요약본'!B72</f>
        <v>특허</v>
      </c>
      <c r="C73" s="405" t="str">
        <f>'GST 지식재산권 관리현황_요약본'!C72</f>
        <v>거절</v>
      </c>
      <c r="D73" s="405" t="str">
        <f>'GST 지식재산권 관리현황_요약본'!D72</f>
        <v>국내</v>
      </c>
      <c r="E73" s="406">
        <f>'GST 지식재산권 관리현황_요약본'!E72</f>
        <v>41108</v>
      </c>
      <c r="F73" s="405" t="str">
        <f>'GST 지식재산권 관리현황_요약본'!F72</f>
        <v>2012-0078284</v>
      </c>
      <c r="G73" s="406">
        <f>'GST 지식재산권 관리현황_요약본'!G72</f>
        <v>0</v>
      </c>
      <c r="H73" s="405">
        <f>'GST 지식재산권 관리현황_요약본'!H72</f>
        <v>0</v>
      </c>
      <c r="I73" s="407" t="str">
        <f>'GST 지식재산권 관리현황_요약본'!I72</f>
        <v>펌프의 수명 예측 방법 및 이를 이용한 수명 예측 시스템</v>
      </c>
      <c r="J73" s="406">
        <f>'GST 지식재산권 관리현황_요약본'!J72</f>
        <v>0</v>
      </c>
      <c r="K73" s="407" t="str">
        <f>'GST 지식재산권 관리현황_요약본'!K72</f>
        <v>이석찬/조영인/정민섭</v>
      </c>
      <c r="L73" s="408" t="str">
        <f>'GST 지식재산권 관리현황_요약본'!L72</f>
        <v>다인특허</v>
      </c>
      <c r="M73" s="409"/>
      <c r="N73" s="405"/>
      <c r="O73" s="445"/>
      <c r="P73" s="445"/>
      <c r="Q73" s="550"/>
      <c r="R73" s="446"/>
      <c r="S73" s="409"/>
      <c r="T73" s="405"/>
      <c r="U73" s="445"/>
      <c r="V73" s="445"/>
      <c r="W73" s="446"/>
      <c r="X73" s="409"/>
      <c r="Y73" s="405"/>
      <c r="Z73" s="445"/>
      <c r="AA73" s="445"/>
      <c r="AB73" s="446"/>
      <c r="AC73" s="411"/>
    </row>
    <row r="74" spans="1:29" ht="20.100000000000001" hidden="1" customHeight="1">
      <c r="A74" s="405">
        <f>'GST 지식재산권 관리현황_요약본'!A73</f>
        <v>69</v>
      </c>
      <c r="B74" s="405" t="str">
        <f>'GST 지식재산권 관리현황_요약본'!B73</f>
        <v>특허</v>
      </c>
      <c r="C74" s="405" t="str">
        <f>'GST 지식재산권 관리현황_요약본'!C73</f>
        <v>포기</v>
      </c>
      <c r="D74" s="405" t="str">
        <f>'GST 지식재산권 관리현황_요약본'!D73</f>
        <v>국내</v>
      </c>
      <c r="E74" s="406">
        <f>'GST 지식재산권 관리현황_요약본'!E73</f>
        <v>41145</v>
      </c>
      <c r="F74" s="405" t="str">
        <f>'GST 지식재산권 관리현황_요약본'!F73</f>
        <v>2012-0093063</v>
      </c>
      <c r="G74" s="406">
        <f>'GST 지식재산권 관리현황_요약본'!G73</f>
        <v>41782</v>
      </c>
      <c r="H74" s="405" t="str">
        <f>'GST 지식재산권 관리현황_요약본'!H73</f>
        <v>10-1401350</v>
      </c>
      <c r="I74" s="407" t="str">
        <f>'GST 지식재산권 관리현황_요약본'!I73</f>
        <v>반도체 제조설비의 온도제어 장치 및 그 제어방법</v>
      </c>
      <c r="J74" s="406">
        <f>'GST 지식재산권 관리현황_요약본'!J73</f>
        <v>48450</v>
      </c>
      <c r="K74" s="407" t="str">
        <f>'GST 지식재산권 관리현황_요약본'!K73</f>
        <v>최기봉/안세훈/김병호</v>
      </c>
      <c r="L74" s="408" t="str">
        <f>'GST 지식재산권 관리현황_요약본'!L73</f>
        <v>유니스특허</v>
      </c>
      <c r="M74" s="409"/>
      <c r="N74" s="405"/>
      <c r="O74" s="445"/>
      <c r="P74" s="445"/>
      <c r="Q74" s="550"/>
      <c r="R74" s="446"/>
      <c r="S74" s="409"/>
      <c r="T74" s="405"/>
      <c r="U74" s="445"/>
      <c r="V74" s="445"/>
      <c r="W74" s="446"/>
      <c r="X74" s="409"/>
      <c r="Y74" s="405"/>
      <c r="Z74" s="445"/>
      <c r="AA74" s="445"/>
      <c r="AB74" s="446"/>
      <c r="AC74" s="411"/>
    </row>
    <row r="75" spans="1:29" ht="20.100000000000001" hidden="1" customHeight="1">
      <c r="A75" s="380" t="e">
        <f>'GST 지식재산권 관리현황_요약본'!A74</f>
        <v>#REF!</v>
      </c>
      <c r="B75" s="380" t="e">
        <f>'GST 지식재산권 관리현황_요약본'!B74</f>
        <v>#REF!</v>
      </c>
      <c r="C75" s="380" t="e">
        <f>'GST 지식재산권 관리현황_요약본'!C74</f>
        <v>#REF!</v>
      </c>
      <c r="D75" s="380" t="e">
        <f>'GST 지식재산권 관리현황_요약본'!D74</f>
        <v>#REF!</v>
      </c>
      <c r="E75" s="381" t="e">
        <f>'GST 지식재산권 관리현황_요약본'!E74</f>
        <v>#REF!</v>
      </c>
      <c r="F75" s="380" t="e">
        <f>'GST 지식재산권 관리현황_요약본'!F74</f>
        <v>#REF!</v>
      </c>
      <c r="G75" s="381" t="e">
        <f>'GST 지식재산권 관리현황_요약본'!G74</f>
        <v>#REF!</v>
      </c>
      <c r="H75" s="380" t="e">
        <f>'GST 지식재산권 관리현황_요약본'!H74</f>
        <v>#REF!</v>
      </c>
      <c r="I75" s="382" t="e">
        <f>'GST 지식재산권 관리현황_요약본'!I74</f>
        <v>#REF!</v>
      </c>
      <c r="J75" s="381" t="e">
        <f>'GST 지식재산권 관리현황_요약본'!J74</f>
        <v>#REF!</v>
      </c>
      <c r="K75" s="382" t="e">
        <f>'GST 지식재산권 관리현황_요약본'!K74</f>
        <v>#REF!</v>
      </c>
      <c r="L75" s="388" t="e">
        <f>'GST 지식재산권 관리현황_요약본'!L74</f>
        <v>#REF!</v>
      </c>
      <c r="M75" s="392"/>
      <c r="N75" s="386"/>
      <c r="O75" s="435"/>
      <c r="P75" s="435"/>
      <c r="Q75" s="549"/>
      <c r="R75" s="436">
        <f t="shared" ref="R75:R76" si="0">O75+(P75*1.1)</f>
        <v>0</v>
      </c>
      <c r="S75" s="392"/>
      <c r="T75" s="386"/>
      <c r="U75" s="435"/>
      <c r="V75" s="435"/>
      <c r="W75" s="436"/>
      <c r="X75" s="392"/>
      <c r="Y75" s="386"/>
      <c r="Z75" s="435"/>
      <c r="AA75" s="435"/>
      <c r="AB75" s="436"/>
      <c r="AC75" s="393"/>
    </row>
    <row r="76" spans="1:29" ht="20.100000000000001" hidden="1" customHeight="1">
      <c r="A76" s="380" t="e">
        <f>'GST 지식재산권 관리현황_요약본'!A75</f>
        <v>#REF!</v>
      </c>
      <c r="B76" s="380" t="e">
        <f>'GST 지식재산권 관리현황_요약본'!B75</f>
        <v>#REF!</v>
      </c>
      <c r="C76" s="380" t="e">
        <f>'GST 지식재산권 관리현황_요약본'!C75</f>
        <v>#REF!</v>
      </c>
      <c r="D76" s="380" t="e">
        <f>'GST 지식재산권 관리현황_요약본'!D75</f>
        <v>#REF!</v>
      </c>
      <c r="E76" s="381" t="e">
        <f>'GST 지식재산권 관리현황_요약본'!E75</f>
        <v>#REF!</v>
      </c>
      <c r="F76" s="380" t="e">
        <f>'GST 지식재산권 관리현황_요약본'!F75</f>
        <v>#REF!</v>
      </c>
      <c r="G76" s="381" t="e">
        <f>'GST 지식재산권 관리현황_요약본'!G75</f>
        <v>#REF!</v>
      </c>
      <c r="H76" s="380" t="e">
        <f>'GST 지식재산권 관리현황_요약본'!H75</f>
        <v>#REF!</v>
      </c>
      <c r="I76" s="382" t="e">
        <f>'GST 지식재산권 관리현황_요약본'!I75</f>
        <v>#REF!</v>
      </c>
      <c r="J76" s="381" t="e">
        <f>'GST 지식재산권 관리현황_요약본'!J75</f>
        <v>#REF!</v>
      </c>
      <c r="K76" s="382" t="e">
        <f>'GST 지식재산권 관리현황_요약본'!K75</f>
        <v>#REF!</v>
      </c>
      <c r="L76" s="388" t="e">
        <f>'GST 지식재산권 관리현황_요약본'!L75</f>
        <v>#REF!</v>
      </c>
      <c r="M76" s="392"/>
      <c r="N76" s="496"/>
      <c r="O76" s="435"/>
      <c r="P76" s="435"/>
      <c r="Q76" s="549"/>
      <c r="R76" s="436">
        <f t="shared" si="0"/>
        <v>0</v>
      </c>
      <c r="S76" s="392"/>
      <c r="T76" s="386"/>
      <c r="U76" s="435"/>
      <c r="V76" s="435"/>
      <c r="W76" s="436"/>
      <c r="X76" s="392"/>
      <c r="Y76" s="386"/>
      <c r="Z76" s="435"/>
      <c r="AA76" s="435"/>
      <c r="AB76" s="436"/>
      <c r="AC76" s="393"/>
    </row>
    <row r="77" spans="1:29" ht="20.100000000000001" hidden="1" customHeight="1">
      <c r="A77" s="380">
        <f>'GST 지식재산권 관리현황_요약본'!A76</f>
        <v>72</v>
      </c>
      <c r="B77" s="380" t="str">
        <f>'GST 지식재산권 관리현황_요약본'!B76</f>
        <v>특허</v>
      </c>
      <c r="C77" s="380" t="str">
        <f>'GST 지식재산권 관리현황_요약본'!C76</f>
        <v>등록</v>
      </c>
      <c r="D77" s="380" t="str">
        <f>'GST 지식재산권 관리현황_요약본'!D76</f>
        <v>국내</v>
      </c>
      <c r="E77" s="381">
        <f>'GST 지식재산권 관리현황_요약본'!E76</f>
        <v>41198</v>
      </c>
      <c r="F77" s="380" t="str">
        <f>'GST 지식재산권 관리현황_요약본'!F76</f>
        <v>2012-0114895</v>
      </c>
      <c r="G77" s="381">
        <f>'GST 지식재산권 관리현황_요약본'!G76</f>
        <v>41873</v>
      </c>
      <c r="H77" s="380" t="str">
        <f>'GST 지식재산권 관리현황_요약본'!H76</f>
        <v>10-1435371</v>
      </c>
      <c r="I77" s="382" t="str">
        <f>'GST 지식재산권 관리현황_요약본'!I76</f>
        <v>CO,Nox 개별 제어 방식을 이용한 저공해 연소방법</v>
      </c>
      <c r="J77" s="381">
        <f>'GST 지식재산권 관리현황_요약본'!J76</f>
        <v>0</v>
      </c>
      <c r="K77" s="382" t="str">
        <f>'GST 지식재산권 관리현황_요약본'!K76</f>
        <v>김종철/정종국/이성욱/노완기/김선호/강석호</v>
      </c>
      <c r="L77" s="388" t="str">
        <f>'GST 지식재산권 관리현황_요약본'!L76</f>
        <v>다인특허</v>
      </c>
      <c r="M77" s="392"/>
      <c r="N77" s="496"/>
      <c r="O77" s="435"/>
      <c r="P77" s="435"/>
      <c r="Q77" s="549"/>
      <c r="R77" s="436">
        <f>O77+(P77*1.1)</f>
        <v>0</v>
      </c>
      <c r="S77" s="392"/>
      <c r="T77" s="386"/>
      <c r="U77" s="435"/>
      <c r="V77" s="435"/>
      <c r="W77" s="436"/>
      <c r="X77" s="392"/>
      <c r="Y77" s="386"/>
      <c r="Z77" s="435"/>
      <c r="AA77" s="435"/>
      <c r="AB77" s="436"/>
      <c r="AC77" s="393"/>
    </row>
    <row r="78" spans="1:29" ht="20.100000000000001" hidden="1" customHeight="1">
      <c r="A78" s="405">
        <f>'GST 지식재산권 관리현황_요약본'!A77</f>
        <v>73</v>
      </c>
      <c r="B78" s="405" t="str">
        <f>'GST 지식재산권 관리현황_요약본'!B77</f>
        <v>특허</v>
      </c>
      <c r="C78" s="405" t="str">
        <f>'GST 지식재산권 관리현황_요약본'!C77</f>
        <v>포기</v>
      </c>
      <c r="D78" s="405" t="str">
        <f>'GST 지식재산권 관리현황_요약본'!D77</f>
        <v>국내</v>
      </c>
      <c r="E78" s="406">
        <f>'GST 지식재산권 관리현황_요약본'!E77</f>
        <v>41198</v>
      </c>
      <c r="F78" s="405" t="str">
        <f>'GST 지식재산권 관리현황_요약본'!F77</f>
        <v>2012-0114897</v>
      </c>
      <c r="G78" s="406">
        <f>'GST 지식재산권 관리현황_요약본'!G77</f>
        <v>41976</v>
      </c>
      <c r="H78" s="405" t="str">
        <f>'GST 지식재산권 관리현황_요약본'!H77</f>
        <v>10-1470921</v>
      </c>
      <c r="I78" s="407" t="str">
        <f>'GST 지식재산권 관리현황_요약본'!I77</f>
        <v>기판 합착장치 및 기판 합착방법</v>
      </c>
      <c r="J78" s="406">
        <f>'GST 지식재산권 관리현황_요약본'!J77</f>
        <v>0</v>
      </c>
      <c r="K78" s="407" t="str">
        <f>'GST 지식재산권 관리현황_요약본'!K77</f>
        <v>박필석/김병극/이정보/문장수</v>
      </c>
      <c r="L78" s="408" t="str">
        <f>'GST 지식재산권 관리현황_요약본'!L77</f>
        <v>다인특허</v>
      </c>
      <c r="M78" s="409"/>
      <c r="N78" s="405"/>
      <c r="O78" s="445"/>
      <c r="P78" s="445"/>
      <c r="Q78" s="550"/>
      <c r="R78" s="446"/>
      <c r="S78" s="409"/>
      <c r="T78" s="405"/>
      <c r="U78" s="445"/>
      <c r="V78" s="445"/>
      <c r="W78" s="446"/>
      <c r="X78" s="409"/>
      <c r="Y78" s="405"/>
      <c r="Z78" s="445"/>
      <c r="AA78" s="445"/>
      <c r="AB78" s="446"/>
      <c r="AC78" s="411"/>
    </row>
    <row r="79" spans="1:29" ht="20.100000000000001" hidden="1" customHeight="1">
      <c r="A79" s="405">
        <f>'GST 지식재산권 관리현황_요약본'!A78</f>
        <v>74</v>
      </c>
      <c r="B79" s="405" t="str">
        <f>'GST 지식재산권 관리현황_요약본'!B78</f>
        <v>특허</v>
      </c>
      <c r="C79" s="405" t="str">
        <f>'GST 지식재산권 관리현황_요약본'!C78</f>
        <v>거절</v>
      </c>
      <c r="D79" s="405" t="str">
        <f>'GST 지식재산권 관리현황_요약본'!D78</f>
        <v>국외(미국)</v>
      </c>
      <c r="E79" s="406">
        <f>'GST 지식재산권 관리현황_요약본'!E78</f>
        <v>41211</v>
      </c>
      <c r="F79" s="405" t="str">
        <f>'GST 지식재산권 관리현황_요약본'!F78</f>
        <v>13/663159</v>
      </c>
      <c r="G79" s="406">
        <f>'GST 지식재산권 관리현황_요약본'!G78</f>
        <v>0</v>
      </c>
      <c r="H79" s="405">
        <f>'GST 지식재산권 관리현황_요약본'!H78</f>
        <v>0</v>
      </c>
      <c r="I79" s="407" t="str">
        <f>'GST 지식재산권 관리현황_요약본'!I78</f>
        <v>선회류 예혼합 저공해 연소장치</v>
      </c>
      <c r="J79" s="406">
        <f>'GST 지식재산권 관리현황_요약본'!J78</f>
        <v>0</v>
      </c>
      <c r="K79" s="407" t="str">
        <f>'GST 지식재산권 관리현황_요약본'!K78</f>
        <v>김종철/정종국/이성욱/김선호/김원기/노완기</v>
      </c>
      <c r="L79" s="408" t="str">
        <f>'GST 지식재산권 관리현황_요약본'!L78</f>
        <v>다인특허</v>
      </c>
      <c r="M79" s="409"/>
      <c r="N79" s="405"/>
      <c r="O79" s="445"/>
      <c r="P79" s="445"/>
      <c r="Q79" s="550"/>
      <c r="R79" s="446"/>
      <c r="S79" s="409"/>
      <c r="T79" s="405"/>
      <c r="U79" s="445"/>
      <c r="V79" s="445"/>
      <c r="W79" s="446"/>
      <c r="X79" s="409"/>
      <c r="Y79" s="405"/>
      <c r="Z79" s="445"/>
      <c r="AA79" s="445"/>
      <c r="AB79" s="446"/>
      <c r="AC79" s="411"/>
    </row>
    <row r="80" spans="1:29" ht="20.100000000000001" hidden="1" customHeight="1">
      <c r="A80" s="405">
        <f>'GST 지식재산권 관리현황_요약본'!A79</f>
        <v>75</v>
      </c>
      <c r="B80" s="405" t="str">
        <f>'GST 지식재산권 관리현황_요약본'!B79</f>
        <v>특허</v>
      </c>
      <c r="C80" s="405" t="str">
        <f>'GST 지식재산권 관리현황_요약본'!C79</f>
        <v>거절</v>
      </c>
      <c r="D80" s="405" t="str">
        <f>'GST 지식재산권 관리현황_요약본'!D79</f>
        <v>국내</v>
      </c>
      <c r="E80" s="406">
        <f>'GST 지식재산권 관리현황_요약본'!E79</f>
        <v>41212</v>
      </c>
      <c r="F80" s="405" t="str">
        <f>'GST 지식재산권 관리현황_요약본'!F79</f>
        <v>10-2012-121431</v>
      </c>
      <c r="G80" s="406">
        <f>'GST 지식재산권 관리현황_요약본'!G79</f>
        <v>0</v>
      </c>
      <c r="H80" s="405">
        <f>'GST 지식재산권 관리현황_요약본'!H79</f>
        <v>0</v>
      </c>
      <c r="I80" s="407" t="str">
        <f>'GST 지식재산권 관리현황_요약본'!I79</f>
        <v>VOC 처리 시스템용 VOC 처리 로터의 소화제어 장치 및 그 방법</v>
      </c>
      <c r="J80" s="406">
        <f>'GST 지식재산권 관리현황_요약본'!J79</f>
        <v>0</v>
      </c>
      <c r="K80" s="407" t="str">
        <f>'GST 지식재산권 관리현황_요약본'!K79</f>
        <v>정종국, 채명기, 김병천, 김종철, 신지훈</v>
      </c>
      <c r="L80" s="408" t="str">
        <f>'GST 지식재산권 관리현황_요약본'!L79</f>
        <v>유니스특허</v>
      </c>
      <c r="M80" s="409"/>
      <c r="N80" s="405"/>
      <c r="O80" s="445"/>
      <c r="P80" s="445"/>
      <c r="Q80" s="550"/>
      <c r="R80" s="446"/>
      <c r="S80" s="409"/>
      <c r="T80" s="405"/>
      <c r="U80" s="445"/>
      <c r="V80" s="445"/>
      <c r="W80" s="446"/>
      <c r="X80" s="409"/>
      <c r="Y80" s="405"/>
      <c r="Z80" s="445"/>
      <c r="AA80" s="445"/>
      <c r="AB80" s="446"/>
      <c r="AC80" s="411"/>
    </row>
    <row r="81" spans="1:29" ht="20.100000000000001" hidden="1" customHeight="1">
      <c r="A81" s="380">
        <f>'GST 지식재산권 관리현황_요약본'!A80</f>
        <v>76</v>
      </c>
      <c r="B81" s="380" t="str">
        <f>'GST 지식재산권 관리현황_요약본'!B80</f>
        <v>특허</v>
      </c>
      <c r="C81" s="380" t="str">
        <f>'GST 지식재산권 관리현황_요약본'!C80</f>
        <v>등록</v>
      </c>
      <c r="D81" s="380" t="str">
        <f>'GST 지식재산권 관리현황_요약본'!D80</f>
        <v>국외(일본)</v>
      </c>
      <c r="E81" s="381">
        <f>'GST 지식재산권 관리현황_요약본'!E80</f>
        <v>41213</v>
      </c>
      <c r="F81" s="380" t="str">
        <f>'GST 지식재산권 관리현황_요약본'!F80</f>
        <v>2012-239853</v>
      </c>
      <c r="G81" s="381">
        <f>'GST 지식재산권 관리현황_요약본'!G80</f>
        <v>41649</v>
      </c>
      <c r="H81" s="380">
        <f>'GST 지식재산권 관리현황_요약본'!H80</f>
        <v>5451856</v>
      </c>
      <c r="I81" s="382" t="str">
        <f>'GST 지식재산권 관리현황_요약본'!I80</f>
        <v>선회류 예혼합 저공해 연소장치</v>
      </c>
      <c r="J81" s="381">
        <f>'GST 지식재산권 관리현황_요약본'!J80</f>
        <v>48518</v>
      </c>
      <c r="K81" s="382" t="str">
        <f>'GST 지식재산권 관리현황_요약본'!K80</f>
        <v>김종철/정종국/이성욱/김선호/김원기/노완기</v>
      </c>
      <c r="L81" s="388" t="str">
        <f>'GST 지식재산권 관리현황_요약본'!L80</f>
        <v>다인특허</v>
      </c>
      <c r="M81" s="392"/>
      <c r="N81" s="496"/>
      <c r="O81" s="435"/>
      <c r="P81" s="435"/>
      <c r="Q81" s="549"/>
      <c r="R81" s="436">
        <f t="shared" ref="R81:R82" si="1">O81+(P81*1.1)</f>
        <v>0</v>
      </c>
      <c r="S81" s="397"/>
      <c r="T81" s="387"/>
      <c r="U81" s="435"/>
      <c r="V81" s="435"/>
      <c r="W81" s="436"/>
      <c r="X81" s="396"/>
      <c r="Y81" s="386"/>
      <c r="Z81" s="435"/>
      <c r="AA81" s="435"/>
      <c r="AB81" s="436"/>
      <c r="AC81" s="394"/>
    </row>
    <row r="82" spans="1:29" ht="20.100000000000001" hidden="1" customHeight="1">
      <c r="A82" s="380">
        <f>'GST 지식재산권 관리현황_요약본'!A81</f>
        <v>77</v>
      </c>
      <c r="B82" s="380" t="str">
        <f>'GST 지식재산권 관리현황_요약본'!B81</f>
        <v>특허</v>
      </c>
      <c r="C82" s="380" t="str">
        <f>'GST 지식재산권 관리현황_요약본'!C81</f>
        <v>등록</v>
      </c>
      <c r="D82" s="380" t="str">
        <f>'GST 지식재산권 관리현황_요약본'!D81</f>
        <v>국외(미국)</v>
      </c>
      <c r="E82" s="381">
        <f>'GST 지식재산권 관리현황_요약본'!E81</f>
        <v>41241</v>
      </c>
      <c r="F82" s="380" t="str">
        <f>'GST 지식재산권 관리현황_요약본'!F81</f>
        <v>13/686960</v>
      </c>
      <c r="G82" s="381">
        <f>'GST 지식재산권 관리현황_요약본'!G81</f>
        <v>42318</v>
      </c>
      <c r="H82" s="380">
        <f>'GST 지식재산권 관리현황_요약본'!H81</f>
        <v>9182120</v>
      </c>
      <c r="I82" s="382" t="str">
        <f>'GST 지식재산권 관리현황_요약본'!I81</f>
        <v>CO,Nox 개별 제어 방식을 이용한 저공해 연소방법</v>
      </c>
      <c r="J82" s="381">
        <f>'GST 지식재산권 관리현황_요약본'!J81</f>
        <v>0</v>
      </c>
      <c r="K82" s="382" t="str">
        <f>'GST 지식재산권 관리현황_요약본'!K81</f>
        <v>김종철/정종국/이성욱/   노완기/김선호/강석호</v>
      </c>
      <c r="L82" s="388" t="str">
        <f>'GST 지식재산권 관리현황_요약본'!L81</f>
        <v>다인특허</v>
      </c>
      <c r="M82" s="392"/>
      <c r="N82" s="496"/>
      <c r="O82" s="435"/>
      <c r="P82" s="435"/>
      <c r="Q82" s="549"/>
      <c r="R82" s="436">
        <f t="shared" si="1"/>
        <v>0</v>
      </c>
      <c r="S82" s="392"/>
      <c r="T82" s="386"/>
      <c r="U82" s="435"/>
      <c r="V82" s="435"/>
      <c r="W82" s="436"/>
      <c r="X82" s="392"/>
      <c r="Y82" s="386"/>
      <c r="Z82" s="435"/>
      <c r="AA82" s="435"/>
      <c r="AB82" s="436"/>
      <c r="AC82" s="394"/>
    </row>
    <row r="83" spans="1:29" ht="20.100000000000001" hidden="1" customHeight="1">
      <c r="A83" s="380">
        <f>'GST 지식재산권 관리현황_요약본'!A82</f>
        <v>78</v>
      </c>
      <c r="B83" s="380" t="str">
        <f>'GST 지식재산권 관리현황_요약본'!B82</f>
        <v>특허</v>
      </c>
      <c r="C83" s="380" t="str">
        <f>'GST 지식재산권 관리현황_요약본'!C82</f>
        <v>등록</v>
      </c>
      <c r="D83" s="380" t="str">
        <f>'GST 지식재산권 관리현황_요약본'!D82</f>
        <v>국내</v>
      </c>
      <c r="E83" s="381">
        <f>'GST 지식재산권 관리현황_요약본'!E82</f>
        <v>41242</v>
      </c>
      <c r="F83" s="380" t="str">
        <f>'GST 지식재산권 관리현황_요약본'!F82</f>
        <v>2012-0136753</v>
      </c>
      <c r="G83" s="381">
        <f>'GST 지식재산권 관리현황_요약본'!G82</f>
        <v>41851</v>
      </c>
      <c r="H83" s="380" t="str">
        <f>'GST 지식재산권 관리현황_요약본'!H82</f>
        <v>10-1427217</v>
      </c>
      <c r="I83" s="382" t="str">
        <f>'GST 지식재산권 관리현황_요약본'!I82</f>
        <v>폐가스 정화처리용 순환수 공급 및 배출시스템</v>
      </c>
      <c r="J83" s="381">
        <f>'GST 지식재산권 관리현황_요약본'!J82</f>
        <v>48547</v>
      </c>
      <c r="K83" s="382" t="str">
        <f>'GST 지식재산권 관리현황_요약본'!K82</f>
        <v>김종철/장순기/최윤경/    이재복/채명기</v>
      </c>
      <c r="L83" s="388" t="str">
        <f>'GST 지식재산권 관리현황_요약본'!L82</f>
        <v>다인특허</v>
      </c>
      <c r="M83" s="392"/>
      <c r="N83" s="496"/>
      <c r="O83" s="435"/>
      <c r="P83" s="435"/>
      <c r="Q83" s="549"/>
      <c r="R83" s="436">
        <f>O83+(P83*1.1)</f>
        <v>0</v>
      </c>
      <c r="S83" s="392"/>
      <c r="T83" s="386"/>
      <c r="U83" s="435"/>
      <c r="V83" s="435"/>
      <c r="W83" s="436"/>
      <c r="X83" s="392"/>
      <c r="Y83" s="386"/>
      <c r="Z83" s="435"/>
      <c r="AA83" s="435"/>
      <c r="AB83" s="436"/>
      <c r="AC83" s="393"/>
    </row>
    <row r="84" spans="1:29" ht="20.100000000000001" hidden="1" customHeight="1">
      <c r="A84" s="405">
        <f>'GST 지식재산권 관리현황_요약본'!A83</f>
        <v>79</v>
      </c>
      <c r="B84" s="405" t="str">
        <f>'GST 지식재산권 관리현황_요약본'!B83</f>
        <v>특허</v>
      </c>
      <c r="C84" s="405" t="str">
        <f>'GST 지식재산권 관리현황_요약본'!C83</f>
        <v>거절</v>
      </c>
      <c r="D84" s="405" t="str">
        <f>'GST 지식재산권 관리현황_요약본'!D83</f>
        <v>국외(중국)</v>
      </c>
      <c r="E84" s="406">
        <f>'GST 지식재산권 관리현황_요약본'!E83</f>
        <v>41255</v>
      </c>
      <c r="F84" s="405">
        <f>'GST 지식재산권 관리현황_요약본'!F83</f>
        <v>2012105363591</v>
      </c>
      <c r="G84" s="406">
        <f>'GST 지식재산권 관리현황_요약본'!G83</f>
        <v>0</v>
      </c>
      <c r="H84" s="405">
        <f>'GST 지식재산권 관리현황_요약본'!H83</f>
        <v>0</v>
      </c>
      <c r="I84" s="407" t="str">
        <f>'GST 지식재산권 관리현황_요약본'!I83</f>
        <v>판재용 평탄 유지 장치</v>
      </c>
      <c r="J84" s="406">
        <f>'GST 지식재산권 관리현황_요약본'!J83</f>
        <v>0</v>
      </c>
      <c r="K84" s="407" t="str">
        <f>'GST 지식재산권 관리현황_요약본'!K83</f>
        <v>박필석,김병극</v>
      </c>
      <c r="L84" s="408" t="str">
        <f>'GST 지식재산권 관리현황_요약본'!L83</f>
        <v>다인특허</v>
      </c>
      <c r="M84" s="409"/>
      <c r="N84" s="405"/>
      <c r="O84" s="445"/>
      <c r="P84" s="445"/>
      <c r="Q84" s="550"/>
      <c r="R84" s="446"/>
      <c r="S84" s="409"/>
      <c r="T84" s="405"/>
      <c r="U84" s="445"/>
      <c r="V84" s="445"/>
      <c r="W84" s="446"/>
      <c r="X84" s="409"/>
      <c r="Y84" s="405"/>
      <c r="Z84" s="445"/>
      <c r="AA84" s="445"/>
      <c r="AB84" s="446"/>
      <c r="AC84" s="411"/>
    </row>
    <row r="85" spans="1:29" ht="20.100000000000001" hidden="1" customHeight="1">
      <c r="A85" s="405">
        <f>'GST 지식재산권 관리현황_요약본'!A84</f>
        <v>80</v>
      </c>
      <c r="B85" s="405" t="str">
        <f>'GST 지식재산권 관리현황_요약본'!B84</f>
        <v>특허</v>
      </c>
      <c r="C85" s="405" t="str">
        <f>'GST 지식재산권 관리현황_요약본'!C84</f>
        <v>거절</v>
      </c>
      <c r="D85" s="405" t="str">
        <f>'GST 지식재산권 관리현황_요약본'!D84</f>
        <v>국외(중국)</v>
      </c>
      <c r="E85" s="406">
        <f>'GST 지식재산권 관리현황_요약본'!E84</f>
        <v>41255</v>
      </c>
      <c r="F85" s="405">
        <f>'GST 지식재산권 관리현황_요약본'!F84</f>
        <v>2012105356723</v>
      </c>
      <c r="G85" s="406">
        <f>'GST 지식재산권 관리현황_요약본'!G84</f>
        <v>0</v>
      </c>
      <c r="H85" s="405">
        <f>'GST 지식재산권 관리현황_요약본'!H84</f>
        <v>0</v>
      </c>
      <c r="I85" s="407" t="str">
        <f>'GST 지식재산권 관리현황_요약본'!I84</f>
        <v>판재 자세 조절 장치</v>
      </c>
      <c r="J85" s="406">
        <f>'GST 지식재산권 관리현황_요약본'!J84</f>
        <v>0</v>
      </c>
      <c r="K85" s="407" t="str">
        <f>'GST 지식재산권 관리현황_요약본'!K84</f>
        <v>박필석/김병극</v>
      </c>
      <c r="L85" s="408" t="str">
        <f>'GST 지식재산권 관리현황_요약본'!L84</f>
        <v>다인특허</v>
      </c>
      <c r="M85" s="409"/>
      <c r="N85" s="405"/>
      <c r="O85" s="445"/>
      <c r="P85" s="445"/>
      <c r="Q85" s="550"/>
      <c r="R85" s="446"/>
      <c r="S85" s="409"/>
      <c r="T85" s="405"/>
      <c r="U85" s="445"/>
      <c r="V85" s="445"/>
      <c r="W85" s="446"/>
      <c r="X85" s="409"/>
      <c r="Y85" s="405"/>
      <c r="Z85" s="445"/>
      <c r="AA85" s="445"/>
      <c r="AB85" s="446"/>
      <c r="AC85" s="411"/>
    </row>
    <row r="86" spans="1:29" ht="20.100000000000001" hidden="1" customHeight="1">
      <c r="A86" s="405">
        <f>'GST 지식재산권 관리현황_요약본'!A85</f>
        <v>81</v>
      </c>
      <c r="B86" s="405" t="str">
        <f>'GST 지식재산권 관리현황_요약본'!B85</f>
        <v>특허</v>
      </c>
      <c r="C86" s="405" t="str">
        <f>'GST 지식재산권 관리현황_요약본'!C85</f>
        <v>거절</v>
      </c>
      <c r="D86" s="405" t="str">
        <f>'GST 지식재산권 관리현황_요약본'!D85</f>
        <v>국외(중국)</v>
      </c>
      <c r="E86" s="406">
        <f>'GST 지식재산권 관리현황_요약본'!E85</f>
        <v>41256</v>
      </c>
      <c r="F86" s="405">
        <f>'GST 지식재산권 관리현황_요약본'!F85</f>
        <v>2012105400069</v>
      </c>
      <c r="G86" s="406">
        <f>'GST 지식재산권 관리현황_요약본'!G85</f>
        <v>0</v>
      </c>
      <c r="H86" s="405">
        <f>'GST 지식재산권 관리현황_요약본'!H85</f>
        <v>0</v>
      </c>
      <c r="I86" s="407" t="str">
        <f>'GST 지식재산권 관리현황_요약본'!I85</f>
        <v>기판 합착장치 및 기판 합착방법</v>
      </c>
      <c r="J86" s="406">
        <f>'GST 지식재산권 관리현황_요약본'!J85</f>
        <v>0</v>
      </c>
      <c r="K86" s="407" t="str">
        <f>'GST 지식재산권 관리현황_요약본'!K85</f>
        <v>김병극/이정보/문장수</v>
      </c>
      <c r="L86" s="408" t="str">
        <f>'GST 지식재산권 관리현황_요약본'!L85</f>
        <v>다인특허</v>
      </c>
      <c r="M86" s="409"/>
      <c r="N86" s="405"/>
      <c r="O86" s="445"/>
      <c r="P86" s="445"/>
      <c r="Q86" s="550"/>
      <c r="R86" s="446"/>
      <c r="S86" s="409"/>
      <c r="T86" s="405"/>
      <c r="U86" s="445"/>
      <c r="V86" s="445"/>
      <c r="W86" s="446"/>
      <c r="X86" s="409"/>
      <c r="Y86" s="405"/>
      <c r="Z86" s="445"/>
      <c r="AA86" s="445"/>
      <c r="AB86" s="446"/>
      <c r="AC86" s="411"/>
    </row>
    <row r="87" spans="1:29" ht="20.100000000000001" hidden="1" customHeight="1">
      <c r="A87" s="380">
        <f>'GST 지식재산권 관리현황_요약본'!A86</f>
        <v>82</v>
      </c>
      <c r="B87" s="380" t="str">
        <f>'GST 지식재산권 관리현황_요약본'!B86</f>
        <v>특허</v>
      </c>
      <c r="C87" s="380" t="str">
        <f>'GST 지식재산권 관리현황_요약본'!C86</f>
        <v>등록</v>
      </c>
      <c r="D87" s="380" t="str">
        <f>'GST 지식재산권 관리현황_요약본'!D86</f>
        <v>국외(일본)</v>
      </c>
      <c r="E87" s="381">
        <f>'GST 지식재산권 관리현황_요약본'!E86</f>
        <v>41256</v>
      </c>
      <c r="F87" s="380" t="str">
        <f>'GST 지식재산권 관리현황_요약본'!F86</f>
        <v xml:space="preserve">2012-271970 </v>
      </c>
      <c r="G87" s="381">
        <f>'GST 지식재산권 관리현황_요약본'!G86</f>
        <v>41908</v>
      </c>
      <c r="H87" s="380">
        <f>'GST 지식재산권 관리현황_요약본'!H86</f>
        <v>5620461</v>
      </c>
      <c r="I87" s="382" t="str">
        <f>'GST 지식재산권 관리현황_요약본'!I86</f>
        <v>CO,Nox 개별 제어 방식을 이용한 저공해 연소방법</v>
      </c>
      <c r="J87" s="381">
        <f>'GST 지식재산권 관리현황_요약본'!J86</f>
        <v>48561</v>
      </c>
      <c r="K87" s="382" t="str">
        <f>'GST 지식재산권 관리현황_요약본'!K86</f>
        <v>김종철/정종국/이성욱/노완기/김선호/강석호</v>
      </c>
      <c r="L87" s="388" t="str">
        <f>'GST 지식재산권 관리현황_요약본'!L86</f>
        <v>다인특허</v>
      </c>
      <c r="M87" s="392"/>
      <c r="N87" s="496"/>
      <c r="O87" s="435"/>
      <c r="P87" s="435"/>
      <c r="Q87" s="549"/>
      <c r="R87" s="436">
        <f>O87+(P87*1.1)</f>
        <v>0</v>
      </c>
      <c r="S87" s="392"/>
      <c r="T87" s="386"/>
      <c r="U87" s="435"/>
      <c r="V87" s="435"/>
      <c r="W87" s="436"/>
      <c r="X87" s="392"/>
      <c r="Y87" s="386"/>
      <c r="Z87" s="435"/>
      <c r="AA87" s="435"/>
      <c r="AB87" s="436"/>
      <c r="AC87" s="394"/>
    </row>
    <row r="88" spans="1:29" ht="20.100000000000001" hidden="1" customHeight="1">
      <c r="A88" s="405">
        <f>'GST 지식재산권 관리현황_요약본'!A87</f>
        <v>83</v>
      </c>
      <c r="B88" s="405" t="str">
        <f>'GST 지식재산권 관리현황_요약본'!B87</f>
        <v>특허</v>
      </c>
      <c r="C88" s="405" t="str">
        <f>'GST 지식재산권 관리현황_요약본'!C87</f>
        <v>포기</v>
      </c>
      <c r="D88" s="405" t="str">
        <f>'GST 지식재산권 관리현황_요약본'!D87</f>
        <v>국외(미국)</v>
      </c>
      <c r="E88" s="406">
        <f>'GST 지식재산권 관리현황_요약본'!E87</f>
        <v>41267</v>
      </c>
      <c r="F88" s="405" t="str">
        <f>'GST 지식재산권 관리현황_요약본'!F87</f>
        <v>13/726,262</v>
      </c>
      <c r="G88" s="406">
        <f>'GST 지식재산권 관리현황_요약본'!G87</f>
        <v>0</v>
      </c>
      <c r="H88" s="405">
        <f>'GST 지식재산권 관리현황_요약본'!H87</f>
        <v>0</v>
      </c>
      <c r="I88" s="407" t="str">
        <f>'GST 지식재산권 관리현황_요약본'!I87</f>
        <v>과불화 화합물 처리 장치 및 방법(미국)</v>
      </c>
      <c r="J88" s="406">
        <f>'GST 지식재산권 관리현황_요약본'!J87</f>
        <v>0</v>
      </c>
      <c r="K88" s="407" t="str">
        <f>'GST 지식재산권 관리현황_요약본'!K87</f>
        <v>정종국, 채명기, 전재두, 김종철</v>
      </c>
      <c r="L88" s="408" t="str">
        <f>'GST 지식재산권 관리현황_요약본'!L87</f>
        <v>유니스특허</v>
      </c>
      <c r="M88" s="409"/>
      <c r="N88" s="405"/>
      <c r="O88" s="445"/>
      <c r="P88" s="445"/>
      <c r="Q88" s="550"/>
      <c r="R88" s="446"/>
      <c r="S88" s="409"/>
      <c r="T88" s="405"/>
      <c r="U88" s="445"/>
      <c r="V88" s="445"/>
      <c r="W88" s="446"/>
      <c r="X88" s="409"/>
      <c r="Y88" s="405"/>
      <c r="Z88" s="445"/>
      <c r="AA88" s="445"/>
      <c r="AB88" s="446"/>
      <c r="AC88" s="411"/>
    </row>
    <row r="89" spans="1:29" ht="20.100000000000001" hidden="1" customHeight="1">
      <c r="A89" s="405">
        <f>'GST 지식재산권 관리현황_요약본'!A88</f>
        <v>84</v>
      </c>
      <c r="B89" s="405" t="str">
        <f>'GST 지식재산권 관리현황_요약본'!B88</f>
        <v>상표</v>
      </c>
      <c r="C89" s="405" t="str">
        <f>'GST 지식재산권 관리현황_요약본'!C88</f>
        <v>거절</v>
      </c>
      <c r="D89" s="405" t="str">
        <f>'GST 지식재산권 관리현황_요약본'!D88</f>
        <v>국내</v>
      </c>
      <c r="E89" s="406">
        <f>'GST 지식재산권 관리현황_요약본'!E88</f>
        <v>41289</v>
      </c>
      <c r="F89" s="405" t="str">
        <f>'GST 지식재산권 관리현황_요약본'!F88</f>
        <v>41-2013-1568</v>
      </c>
      <c r="G89" s="406">
        <f>'GST 지식재산권 관리현황_요약본'!G88</f>
        <v>0</v>
      </c>
      <c r="H89" s="405">
        <f>'GST 지식재산권 관리현황_요약본'!H88</f>
        <v>0</v>
      </c>
      <c r="I89" s="407" t="str">
        <f>'GST 지식재산권 관리현황_요약본'!I88</f>
        <v>제37류, 글로벌스탠다드테크놀로지</v>
      </c>
      <c r="J89" s="406">
        <f>'GST 지식재산권 관리현황_요약본'!J88</f>
        <v>0</v>
      </c>
      <c r="K89" s="407">
        <f>'GST 지식재산권 관리현황_요약본'!K88</f>
        <v>0</v>
      </c>
      <c r="L89" s="408" t="str">
        <f>'GST 지식재산권 관리현황_요약본'!L88</f>
        <v>유니스특허</v>
      </c>
      <c r="M89" s="409"/>
      <c r="N89" s="405"/>
      <c r="O89" s="445"/>
      <c r="P89" s="445"/>
      <c r="Q89" s="550"/>
      <c r="R89" s="446"/>
      <c r="S89" s="409"/>
      <c r="T89" s="405"/>
      <c r="U89" s="445"/>
      <c r="V89" s="445"/>
      <c r="W89" s="446"/>
      <c r="X89" s="409"/>
      <c r="Y89" s="405"/>
      <c r="Z89" s="445"/>
      <c r="AA89" s="445"/>
      <c r="AB89" s="446"/>
      <c r="AC89" s="411"/>
    </row>
    <row r="90" spans="1:29" ht="20.100000000000001" hidden="1" customHeight="1">
      <c r="A90" s="405">
        <f>'GST 지식재산권 관리현황_요약본'!A89</f>
        <v>85</v>
      </c>
      <c r="B90" s="405" t="str">
        <f>'GST 지식재산권 관리현황_요약본'!B89</f>
        <v>상표</v>
      </c>
      <c r="C90" s="405" t="str">
        <f>'GST 지식재산권 관리현황_요약본'!C89</f>
        <v>거절</v>
      </c>
      <c r="D90" s="405" t="str">
        <f>'GST 지식재산권 관리현황_요약본'!D89</f>
        <v>국내</v>
      </c>
      <c r="E90" s="406">
        <f>'GST 지식재산권 관리현황_요약본'!E89</f>
        <v>41289</v>
      </c>
      <c r="F90" s="405" t="str">
        <f>'GST 지식재산권 관리현황_요약본'!F89</f>
        <v>41-2013-1569</v>
      </c>
      <c r="G90" s="406">
        <f>'GST 지식재산권 관리현황_요약본'!G89</f>
        <v>0</v>
      </c>
      <c r="H90" s="405">
        <f>'GST 지식재산권 관리현황_요약본'!H89</f>
        <v>0</v>
      </c>
      <c r="I90" s="407" t="str">
        <f>'GST 지식재산권 관리현황_요약본'!I89</f>
        <v>제40류, 글로벌스탠다드테크놀로지</v>
      </c>
      <c r="J90" s="406">
        <f>'GST 지식재산권 관리현황_요약본'!J89</f>
        <v>0</v>
      </c>
      <c r="K90" s="407">
        <f>'GST 지식재산권 관리현황_요약본'!K89</f>
        <v>0</v>
      </c>
      <c r="L90" s="408" t="str">
        <f>'GST 지식재산권 관리현황_요약본'!L89</f>
        <v>유니스특허</v>
      </c>
      <c r="M90" s="409"/>
      <c r="N90" s="405"/>
      <c r="O90" s="445"/>
      <c r="P90" s="445"/>
      <c r="Q90" s="550"/>
      <c r="R90" s="446"/>
      <c r="S90" s="409"/>
      <c r="T90" s="405"/>
      <c r="U90" s="445"/>
      <c r="V90" s="445"/>
      <c r="W90" s="446"/>
      <c r="X90" s="409"/>
      <c r="Y90" s="405"/>
      <c r="Z90" s="445"/>
      <c r="AA90" s="445"/>
      <c r="AB90" s="446"/>
      <c r="AC90" s="411"/>
    </row>
    <row r="91" spans="1:29" ht="20.100000000000001" hidden="1" customHeight="1">
      <c r="A91" s="405">
        <f>'GST 지식재산권 관리현황_요약본'!A90</f>
        <v>86</v>
      </c>
      <c r="B91" s="405" t="str">
        <f>'GST 지식재산권 관리현황_요약본'!B90</f>
        <v>상표</v>
      </c>
      <c r="C91" s="405" t="str">
        <f>'GST 지식재산권 관리현황_요약본'!C90</f>
        <v>거절</v>
      </c>
      <c r="D91" s="405" t="str">
        <f>'GST 지식재산권 관리현황_요약본'!D90</f>
        <v>국내</v>
      </c>
      <c r="E91" s="406">
        <f>'GST 지식재산권 관리현황_요약본'!E90</f>
        <v>41289</v>
      </c>
      <c r="F91" s="405" t="str">
        <f>'GST 지식재산권 관리현황_요약본'!F90</f>
        <v>41-2013-1570</v>
      </c>
      <c r="G91" s="406">
        <f>'GST 지식재산권 관리현황_요약본'!G90</f>
        <v>0</v>
      </c>
      <c r="H91" s="405">
        <f>'GST 지식재산권 관리현황_요약본'!H90</f>
        <v>0</v>
      </c>
      <c r="I91" s="407" t="str">
        <f>'GST 지식재산권 관리현황_요약본'!I90</f>
        <v>제37류, GLOBAL STANDARD TECHNOLOGY</v>
      </c>
      <c r="J91" s="406">
        <f>'GST 지식재산권 관리현황_요약본'!J90</f>
        <v>0</v>
      </c>
      <c r="K91" s="407">
        <f>'GST 지식재산권 관리현황_요약본'!K90</f>
        <v>0</v>
      </c>
      <c r="L91" s="408" t="str">
        <f>'GST 지식재산권 관리현황_요약본'!L90</f>
        <v>유니스특허</v>
      </c>
      <c r="M91" s="409"/>
      <c r="N91" s="405"/>
      <c r="O91" s="445"/>
      <c r="P91" s="445"/>
      <c r="Q91" s="550"/>
      <c r="R91" s="446"/>
      <c r="S91" s="409"/>
      <c r="T91" s="405"/>
      <c r="U91" s="445"/>
      <c r="V91" s="445"/>
      <c r="W91" s="446"/>
      <c r="X91" s="409"/>
      <c r="Y91" s="405"/>
      <c r="Z91" s="445"/>
      <c r="AA91" s="445"/>
      <c r="AB91" s="446"/>
      <c r="AC91" s="411"/>
    </row>
    <row r="92" spans="1:29" ht="20.100000000000001" hidden="1" customHeight="1">
      <c r="A92" s="405">
        <f>'GST 지식재산권 관리현황_요약본'!A91</f>
        <v>87</v>
      </c>
      <c r="B92" s="405" t="str">
        <f>'GST 지식재산권 관리현황_요약본'!B91</f>
        <v>상표</v>
      </c>
      <c r="C92" s="405" t="str">
        <f>'GST 지식재산권 관리현황_요약본'!C91</f>
        <v>거절</v>
      </c>
      <c r="D92" s="405" t="str">
        <f>'GST 지식재산권 관리현황_요약본'!D91</f>
        <v>국내</v>
      </c>
      <c r="E92" s="406">
        <f>'GST 지식재산권 관리현황_요약본'!E91</f>
        <v>41289</v>
      </c>
      <c r="F92" s="405" t="str">
        <f>'GST 지식재산권 관리현황_요약본'!F91</f>
        <v>41-2013-1571</v>
      </c>
      <c r="G92" s="406">
        <f>'GST 지식재산권 관리현황_요약본'!G91</f>
        <v>0</v>
      </c>
      <c r="H92" s="405">
        <f>'GST 지식재산권 관리현황_요약본'!H91</f>
        <v>0</v>
      </c>
      <c r="I92" s="407" t="str">
        <f>'GST 지식재산권 관리현황_요약본'!I91</f>
        <v>제40류, GLOBAL STANDARD TECHNOLOGY</v>
      </c>
      <c r="J92" s="406">
        <f>'GST 지식재산권 관리현황_요약본'!J91</f>
        <v>0</v>
      </c>
      <c r="K92" s="407">
        <f>'GST 지식재산권 관리현황_요약본'!K91</f>
        <v>0</v>
      </c>
      <c r="L92" s="408" t="str">
        <f>'GST 지식재산권 관리현황_요약본'!L91</f>
        <v>유니스특허</v>
      </c>
      <c r="M92" s="409"/>
      <c r="N92" s="405"/>
      <c r="O92" s="445"/>
      <c r="P92" s="445"/>
      <c r="Q92" s="550"/>
      <c r="R92" s="446"/>
      <c r="S92" s="409"/>
      <c r="T92" s="405"/>
      <c r="U92" s="445"/>
      <c r="V92" s="445"/>
      <c r="W92" s="446"/>
      <c r="X92" s="409"/>
      <c r="Y92" s="405"/>
      <c r="Z92" s="445"/>
      <c r="AA92" s="445"/>
      <c r="AB92" s="446"/>
      <c r="AC92" s="411"/>
    </row>
    <row r="93" spans="1:29" ht="20.100000000000001" hidden="1" customHeight="1">
      <c r="A93" s="405">
        <f>'GST 지식재산권 관리현황_요약본'!A92</f>
        <v>88</v>
      </c>
      <c r="B93" s="405" t="str">
        <f>'GST 지식재산권 관리현황_요약본'!B92</f>
        <v>특허</v>
      </c>
      <c r="C93" s="405" t="str">
        <f>'GST 지식재산권 관리현황_요약본'!C92</f>
        <v>거절</v>
      </c>
      <c r="D93" s="405" t="str">
        <f>'GST 지식재산권 관리현황_요약본'!D92</f>
        <v>국내</v>
      </c>
      <c r="E93" s="406">
        <f>'GST 지식재산권 관리현황_요약본'!E92</f>
        <v>41367</v>
      </c>
      <c r="F93" s="405" t="str">
        <f>'GST 지식재산권 관리현황_요약본'!F92</f>
        <v>2013-0036189</v>
      </c>
      <c r="G93" s="406">
        <f>'GST 지식재산권 관리현황_요약본'!G92</f>
        <v>0</v>
      </c>
      <c r="H93" s="405">
        <f>'GST 지식재산권 관리현황_요약본'!H92</f>
        <v>0</v>
      </c>
      <c r="I93" s="407" t="str">
        <f>'GST 지식재산권 관리현황_요약본'!I92</f>
        <v>공정 가스 정화장치를 구비한 누출가스 자동 제어 시스템</v>
      </c>
      <c r="J93" s="406">
        <f>'GST 지식재산권 관리현황_요약본'!J92</f>
        <v>0</v>
      </c>
      <c r="K93" s="407" t="str">
        <f>'GST 지식재산권 관리현황_요약본'!K92</f>
        <v>장순기/김종철/채명기</v>
      </c>
      <c r="L93" s="408" t="str">
        <f>'GST 지식재산권 관리현황_요약본'!L92</f>
        <v>다인특허</v>
      </c>
      <c r="M93" s="409"/>
      <c r="N93" s="405"/>
      <c r="O93" s="445"/>
      <c r="P93" s="445"/>
      <c r="Q93" s="550"/>
      <c r="R93" s="446"/>
      <c r="S93" s="409"/>
      <c r="T93" s="405"/>
      <c r="U93" s="445"/>
      <c r="V93" s="445"/>
      <c r="W93" s="446"/>
      <c r="X93" s="409"/>
      <c r="Y93" s="405"/>
      <c r="Z93" s="445"/>
      <c r="AA93" s="445"/>
      <c r="AB93" s="446"/>
      <c r="AC93" s="411"/>
    </row>
    <row r="94" spans="1:29" ht="20.100000000000001" hidden="1" customHeight="1">
      <c r="A94" s="380" t="e">
        <f>'GST 지식재산권 관리현황_요약본'!A93</f>
        <v>#REF!</v>
      </c>
      <c r="B94" s="380" t="e">
        <f>'GST 지식재산권 관리현황_요약본'!B93</f>
        <v>#REF!</v>
      </c>
      <c r="C94" s="380" t="e">
        <f>'GST 지식재산권 관리현황_요약본'!C93</f>
        <v>#REF!</v>
      </c>
      <c r="D94" s="380" t="e">
        <f>'GST 지식재산권 관리현황_요약본'!D93</f>
        <v>#REF!</v>
      </c>
      <c r="E94" s="381" t="e">
        <f>'GST 지식재산권 관리현황_요약본'!E93</f>
        <v>#REF!</v>
      </c>
      <c r="F94" s="380" t="e">
        <f>'GST 지식재산권 관리현황_요약본'!F93</f>
        <v>#REF!</v>
      </c>
      <c r="G94" s="475" t="e">
        <f>'GST 지식재산권 관리현황_요약본'!G93</f>
        <v>#REF!</v>
      </c>
      <c r="H94" s="380" t="e">
        <f>'GST 지식재산권 관리현황_요약본'!H93</f>
        <v>#REF!</v>
      </c>
      <c r="I94" s="382" t="e">
        <f>'GST 지식재산권 관리현황_요약본'!I93</f>
        <v>#REF!</v>
      </c>
      <c r="J94" s="381" t="e">
        <f>'GST 지식재산권 관리현황_요약본'!J93</f>
        <v>#REF!</v>
      </c>
      <c r="K94" s="382" t="e">
        <f>'GST 지식재산권 관리현황_요약본'!K93</f>
        <v>#REF!</v>
      </c>
      <c r="L94" s="388" t="e">
        <f>'GST 지식재산권 관리현황_요약본'!L93</f>
        <v>#REF!</v>
      </c>
      <c r="M94" s="392"/>
      <c r="N94" s="386"/>
      <c r="O94" s="435"/>
      <c r="P94" s="435"/>
      <c r="Q94" s="549"/>
      <c r="R94" s="436"/>
      <c r="S94" s="392"/>
      <c r="T94" s="386"/>
      <c r="U94" s="435"/>
      <c r="V94" s="435"/>
      <c r="W94" s="436"/>
      <c r="X94" s="392"/>
      <c r="Y94" s="386"/>
      <c r="Z94" s="435"/>
      <c r="AA94" s="435"/>
      <c r="AB94" s="436"/>
      <c r="AC94" s="394"/>
    </row>
    <row r="95" spans="1:29" ht="20.100000000000001" hidden="1" customHeight="1">
      <c r="A95" s="405">
        <f>'GST 지식재산권 관리현황_요약본'!A94</f>
        <v>90</v>
      </c>
      <c r="B95" s="405" t="str">
        <f>'GST 지식재산권 관리현황_요약본'!B94</f>
        <v>특허</v>
      </c>
      <c r="C95" s="405" t="str">
        <f>'GST 지식재산권 관리현황_요약본'!C94</f>
        <v>거절</v>
      </c>
      <c r="D95" s="405" t="str">
        <f>'GST 지식재산권 관리현황_요약본'!D94</f>
        <v>국내</v>
      </c>
      <c r="E95" s="406">
        <f>'GST 지식재산권 관리현황_요약본'!E94</f>
        <v>41422</v>
      </c>
      <c r="F95" s="405" t="str">
        <f>'GST 지식재산권 관리현황_요약본'!F94</f>
        <v>2013-0060103</v>
      </c>
      <c r="G95" s="406">
        <f>'GST 지식재산권 관리현황_요약본'!G94</f>
        <v>0</v>
      </c>
      <c r="H95" s="405">
        <f>'GST 지식재산권 관리현황_요약본'!H94</f>
        <v>0</v>
      </c>
      <c r="I95" s="407" t="str">
        <f>'GST 지식재산권 관리현황_요약본'!I94</f>
        <v>공정 가스 정화장치를 구비한 누출가스 자동 제어 시스템</v>
      </c>
      <c r="J95" s="406">
        <f>'GST 지식재산권 관리현황_요약본'!J94</f>
        <v>0</v>
      </c>
      <c r="K95" s="407" t="str">
        <f>'GST 지식재산권 관리현황_요약본'!K94</f>
        <v>장순기/김종철/채명기</v>
      </c>
      <c r="L95" s="408" t="str">
        <f>'GST 지식재산권 관리현황_요약본'!L94</f>
        <v>다인특허</v>
      </c>
      <c r="M95" s="409"/>
      <c r="N95" s="405"/>
      <c r="O95" s="445"/>
      <c r="P95" s="445"/>
      <c r="Q95" s="550"/>
      <c r="R95" s="446"/>
      <c r="S95" s="409"/>
      <c r="T95" s="405"/>
      <c r="U95" s="445"/>
      <c r="V95" s="445"/>
      <c r="W95" s="446"/>
      <c r="X95" s="409"/>
      <c r="Y95" s="405"/>
      <c r="Z95" s="445"/>
      <c r="AA95" s="445"/>
      <c r="AB95" s="446"/>
      <c r="AC95" s="411"/>
    </row>
    <row r="96" spans="1:29" ht="20.100000000000001" hidden="1" customHeight="1">
      <c r="A96" s="405">
        <f>'GST 지식재산권 관리현황_요약본'!A95</f>
        <v>91</v>
      </c>
      <c r="B96" s="405" t="str">
        <f>'GST 지식재산권 관리현황_요약본'!B95</f>
        <v>특허</v>
      </c>
      <c r="C96" s="405" t="str">
        <f>'GST 지식재산권 관리현황_요약본'!C95</f>
        <v>거절</v>
      </c>
      <c r="D96" s="405" t="str">
        <f>'GST 지식재산권 관리현황_요약본'!D95</f>
        <v>국내</v>
      </c>
      <c r="E96" s="406">
        <f>'GST 지식재산권 관리현황_요약본'!E95</f>
        <v>41425</v>
      </c>
      <c r="F96" s="405" t="str">
        <f>'GST 지식재산권 관리현황_요약본'!F95</f>
        <v>2013-0062312</v>
      </c>
      <c r="G96" s="406">
        <f>'GST 지식재산권 관리현황_요약본'!G95</f>
        <v>0</v>
      </c>
      <c r="H96" s="405">
        <f>'GST 지식재산권 관리현황_요약본'!H95</f>
        <v>0</v>
      </c>
      <c r="I96" s="407" t="str">
        <f>'GST 지식재산권 관리현황_요약본'!I95</f>
        <v>폐가스 정화처리용 부산물 제거유닛 및 이를 포함한 폐가스 정화처리장치</v>
      </c>
      <c r="J96" s="406">
        <f>'GST 지식재산권 관리현황_요약본'!J95</f>
        <v>0</v>
      </c>
      <c r="K96" s="407" t="str">
        <f>'GST 지식재산권 관리현황_요약본'!K95</f>
        <v>노완기/이성욱</v>
      </c>
      <c r="L96" s="408" t="str">
        <f>'GST 지식재산권 관리현황_요약본'!L95</f>
        <v>다인특허</v>
      </c>
      <c r="M96" s="409"/>
      <c r="N96" s="405"/>
      <c r="O96" s="445"/>
      <c r="P96" s="445"/>
      <c r="Q96" s="550"/>
      <c r="R96" s="446"/>
      <c r="S96" s="409"/>
      <c r="T96" s="405"/>
      <c r="U96" s="445"/>
      <c r="V96" s="445"/>
      <c r="W96" s="446"/>
      <c r="X96" s="409"/>
      <c r="Y96" s="405"/>
      <c r="Z96" s="445"/>
      <c r="AA96" s="445"/>
      <c r="AB96" s="446"/>
      <c r="AC96" s="411"/>
    </row>
    <row r="97" spans="1:29" ht="20.100000000000001" hidden="1" customHeight="1">
      <c r="A97" s="405">
        <f>'GST 지식재산권 관리현황_요약본'!A96</f>
        <v>92</v>
      </c>
      <c r="B97" s="405" t="str">
        <f>'GST 지식재산권 관리현황_요약본'!B96</f>
        <v>특허</v>
      </c>
      <c r="C97" s="405" t="str">
        <f>'GST 지식재산권 관리현황_요약본'!C96</f>
        <v>포기</v>
      </c>
      <c r="D97" s="405" t="str">
        <f>'GST 지식재산권 관리현황_요약본'!D96</f>
        <v>국내</v>
      </c>
      <c r="E97" s="406">
        <f>'GST 지식재산권 관리현황_요약본'!E96</f>
        <v>41677</v>
      </c>
      <c r="F97" s="405" t="str">
        <f>'GST 지식재산권 관리현황_요약본'!F96</f>
        <v>10-2014-0014124</v>
      </c>
      <c r="G97" s="406">
        <f>'GST 지식재산권 관리현황_요약본'!G96</f>
        <v>0</v>
      </c>
      <c r="H97" s="405">
        <f>'GST 지식재산권 관리현황_요약본'!H96</f>
        <v>0</v>
      </c>
      <c r="I97" s="407" t="str">
        <f>'GST 지식재산권 관리현황_요약본'!I96</f>
        <v>보조진공수단이 구비된 반도체공정설비용 배기라인</v>
      </c>
      <c r="J97" s="406">
        <f>'GST 지식재산권 관리현황_요약본'!J96</f>
        <v>0</v>
      </c>
      <c r="K97" s="407" t="str">
        <f>'GST 지식재산권 관리현황_요약본'!K96</f>
        <v>전동근, 모선희, 진용호, 신현욱</v>
      </c>
      <c r="L97" s="408" t="str">
        <f>'GST 지식재산권 관리현황_요약본'!L96</f>
        <v>유니스특허</v>
      </c>
      <c r="M97" s="409"/>
      <c r="N97" s="405"/>
      <c r="O97" s="445"/>
      <c r="P97" s="445"/>
      <c r="Q97" s="550"/>
      <c r="R97" s="446"/>
      <c r="S97" s="409"/>
      <c r="T97" s="405"/>
      <c r="U97" s="445"/>
      <c r="V97" s="445"/>
      <c r="W97" s="446"/>
      <c r="X97" s="409"/>
      <c r="Y97" s="405"/>
      <c r="Z97" s="445"/>
      <c r="AA97" s="445"/>
      <c r="AB97" s="446"/>
      <c r="AC97" s="411"/>
    </row>
    <row r="98" spans="1:29" ht="20.100000000000001" hidden="1" customHeight="1">
      <c r="A98" s="405">
        <f>'GST 지식재산권 관리현황_요약본'!A97</f>
        <v>93</v>
      </c>
      <c r="B98" s="405" t="str">
        <f>'GST 지식재산권 관리현황_요약본'!B97</f>
        <v>특허</v>
      </c>
      <c r="C98" s="405" t="str">
        <f>'GST 지식재산권 관리현황_요약본'!C97</f>
        <v>포기</v>
      </c>
      <c r="D98" s="405" t="str">
        <f>'GST 지식재산권 관리현황_요약본'!D97</f>
        <v>국내</v>
      </c>
      <c r="E98" s="406">
        <f>'GST 지식재산권 관리현황_요약본'!E97</f>
        <v>41677</v>
      </c>
      <c r="F98" s="405" t="str">
        <f>'GST 지식재산권 관리현황_요약본'!F97</f>
        <v>10-2014-0014125</v>
      </c>
      <c r="G98" s="406">
        <f>'GST 지식재산권 관리현황_요약본'!G97</f>
        <v>0</v>
      </c>
      <c r="H98" s="405">
        <f>'GST 지식재산권 관리현황_요약본'!H97</f>
        <v>0</v>
      </c>
      <c r="I98" s="407" t="str">
        <f>'GST 지식재산권 관리현황_요약본'!I97</f>
        <v>보조진공수단이 구비된 스크러버</v>
      </c>
      <c r="J98" s="406">
        <f>'GST 지식재산권 관리현황_요약본'!J97</f>
        <v>0</v>
      </c>
      <c r="K98" s="407" t="str">
        <f>'GST 지식재산권 관리현황_요약본'!K97</f>
        <v>전동근, 모선희, 진용호, 신현욱, 김원기, 문규동</v>
      </c>
      <c r="L98" s="408" t="str">
        <f>'GST 지식재산권 관리현황_요약본'!L97</f>
        <v>유니스특허</v>
      </c>
      <c r="M98" s="409"/>
      <c r="N98" s="405"/>
      <c r="O98" s="445"/>
      <c r="P98" s="445"/>
      <c r="Q98" s="550"/>
      <c r="R98" s="446"/>
      <c r="S98" s="409"/>
      <c r="T98" s="405"/>
      <c r="U98" s="445"/>
      <c r="V98" s="445"/>
      <c r="W98" s="446"/>
      <c r="X98" s="409"/>
      <c r="Y98" s="405"/>
      <c r="Z98" s="445"/>
      <c r="AA98" s="445"/>
      <c r="AB98" s="446"/>
      <c r="AC98" s="411"/>
    </row>
    <row r="99" spans="1:29" ht="20.100000000000001" hidden="1" customHeight="1">
      <c r="A99" s="405">
        <f>'GST 지식재산권 관리현황_요약본'!A98</f>
        <v>94</v>
      </c>
      <c r="B99" s="405" t="str">
        <f>'GST 지식재산권 관리현황_요약본'!B98</f>
        <v>특허</v>
      </c>
      <c r="C99" s="405" t="str">
        <f>'GST 지식재산권 관리현황_요약본'!C98</f>
        <v>포기</v>
      </c>
      <c r="D99" s="405" t="str">
        <f>'GST 지식재산권 관리현황_요약본'!D98</f>
        <v>국내</v>
      </c>
      <c r="E99" s="406">
        <f>'GST 지식재산권 관리현황_요약본'!E98</f>
        <v>41677</v>
      </c>
      <c r="F99" s="405" t="str">
        <f>'GST 지식재산권 관리현황_요약본'!F98</f>
        <v>10-2014-0014126</v>
      </c>
      <c r="G99" s="406">
        <f>'GST 지식재산권 관리현황_요약본'!G98</f>
        <v>0</v>
      </c>
      <c r="H99" s="405">
        <f>'GST 지식재산권 관리현황_요약본'!H98</f>
        <v>0</v>
      </c>
      <c r="I99" s="407" t="str">
        <f>'GST 지식재산권 관리현황_요약본'!I98</f>
        <v>습식세정기능을 가지는 수봉식 진공펌프</v>
      </c>
      <c r="J99" s="406">
        <f>'GST 지식재산권 관리현황_요약본'!J98</f>
        <v>0</v>
      </c>
      <c r="K99" s="407" t="str">
        <f>'GST 지식재산권 관리현황_요약본'!K98</f>
        <v>전동근, 모선희, 진용호, 신현욱, 김원기, 문규동</v>
      </c>
      <c r="L99" s="408" t="str">
        <f>'GST 지식재산권 관리현황_요약본'!L98</f>
        <v>유니스특허</v>
      </c>
      <c r="M99" s="409"/>
      <c r="N99" s="405"/>
      <c r="O99" s="445"/>
      <c r="P99" s="445"/>
      <c r="Q99" s="550"/>
      <c r="R99" s="446"/>
      <c r="S99" s="409"/>
      <c r="T99" s="405"/>
      <c r="U99" s="445"/>
      <c r="V99" s="445"/>
      <c r="W99" s="446"/>
      <c r="X99" s="409"/>
      <c r="Y99" s="405"/>
      <c r="Z99" s="445"/>
      <c r="AA99" s="445"/>
      <c r="AB99" s="446"/>
      <c r="AC99" s="411"/>
    </row>
    <row r="100" spans="1:29" ht="20.100000000000001" hidden="1" customHeight="1">
      <c r="A100" s="380">
        <f>'GST 지식재산권 관리현황_요약본'!A99</f>
        <v>95</v>
      </c>
      <c r="B100" s="380" t="str">
        <f>'GST 지식재산권 관리현황_요약본'!B99</f>
        <v>특허</v>
      </c>
      <c r="C100" s="380" t="str">
        <f>'GST 지식재산권 관리현황_요약본'!C99</f>
        <v>등록</v>
      </c>
      <c r="D100" s="380" t="str">
        <f>'GST 지식재산권 관리현황_요약본'!D99</f>
        <v>국내</v>
      </c>
      <c r="E100" s="381">
        <f>'GST 지식재산권 관리현황_요약본'!E99</f>
        <v>41712</v>
      </c>
      <c r="F100" s="380" t="str">
        <f>'GST 지식재산권 관리현황_요약본'!F99</f>
        <v>2014-0030247</v>
      </c>
      <c r="G100" s="381">
        <f>'GST 지식재산권 관리현황_요약본'!G99</f>
        <v>42341</v>
      </c>
      <c r="H100" s="380" t="str">
        <f>'GST 지식재산권 관리현황_요약본'!H99</f>
        <v>10-1576212</v>
      </c>
      <c r="I100" s="382" t="str">
        <f>'GST 지식재산권 관리현황_요약본'!I99</f>
        <v>사전 수처리 기능을 가지는 스크러버</v>
      </c>
      <c r="J100" s="381">
        <f>'GST 지식재산권 관리현황_요약본'!J99</f>
        <v>49017</v>
      </c>
      <c r="K100" s="382" t="str">
        <f>'GST 지식재산권 관리현황_요약본'!K99</f>
        <v>박상준 / 채명기 /장순기</v>
      </c>
      <c r="L100" s="388" t="str">
        <f>'GST 지식재산권 관리현황_요약본'!L99</f>
        <v>유니스특허</v>
      </c>
      <c r="M100" s="392"/>
      <c r="N100" s="386"/>
      <c r="O100" s="435"/>
      <c r="P100" s="435"/>
      <c r="Q100" s="549"/>
      <c r="R100" s="436">
        <f>O100+(P100*1.1)</f>
        <v>0</v>
      </c>
      <c r="S100" s="392"/>
      <c r="T100" s="386"/>
      <c r="U100" s="435"/>
      <c r="V100" s="435"/>
      <c r="W100" s="436"/>
      <c r="X100" s="392"/>
      <c r="Y100" s="386"/>
      <c r="Z100" s="435"/>
      <c r="AA100" s="435"/>
      <c r="AB100" s="436"/>
      <c r="AC100" s="393"/>
    </row>
    <row r="101" spans="1:29" ht="20.100000000000001" hidden="1" customHeight="1">
      <c r="A101" s="405">
        <f>'GST 지식재산권 관리현황_요약본'!A100</f>
        <v>96</v>
      </c>
      <c r="B101" s="405" t="str">
        <f>'GST 지식재산권 관리현황_요약본'!B100</f>
        <v>특허</v>
      </c>
      <c r="C101" s="405" t="str">
        <f>'GST 지식재산권 관리현황_요약본'!C100</f>
        <v>포기</v>
      </c>
      <c r="D101" s="405" t="str">
        <f>'GST 지식재산권 관리현황_요약본'!D100</f>
        <v>국내</v>
      </c>
      <c r="E101" s="406">
        <f>'GST 지식재산권 관리현황_요약본'!E100</f>
        <v>41820</v>
      </c>
      <c r="F101" s="405" t="str">
        <f>'GST 지식재산권 관리현황_요약본'!F100</f>
        <v>10-2014-0081047</v>
      </c>
      <c r="G101" s="406">
        <f>'GST 지식재산권 관리현황_요약본'!G100</f>
        <v>0</v>
      </c>
      <c r="H101" s="405">
        <f>'GST 지식재산권 관리현황_요약본'!H100</f>
        <v>0</v>
      </c>
      <c r="I101" s="407" t="str">
        <f>'GST 지식재산권 관리현황_요약본'!I100</f>
        <v>반응기 내벽에 수막이 형성되는 스크러버</v>
      </c>
      <c r="J101" s="406">
        <f>'GST 지식재산권 관리현황_요약본'!J100</f>
        <v>0</v>
      </c>
      <c r="K101" s="407" t="str">
        <f>'GST 지식재산권 관리현황_요약본'!K100</f>
        <v>박상준,전동근,이기용,장순기,모선희</v>
      </c>
      <c r="L101" s="408" t="str">
        <f>'GST 지식재산권 관리현황_요약본'!L100</f>
        <v>유니스특허</v>
      </c>
      <c r="M101" s="409"/>
      <c r="N101" s="405"/>
      <c r="O101" s="445"/>
      <c r="P101" s="445"/>
      <c r="Q101" s="550"/>
      <c r="R101" s="446"/>
      <c r="S101" s="409"/>
      <c r="T101" s="405"/>
      <c r="U101" s="445"/>
      <c r="V101" s="445"/>
      <c r="W101" s="446"/>
      <c r="X101" s="409"/>
      <c r="Y101" s="405"/>
      <c r="Z101" s="445"/>
      <c r="AA101" s="445"/>
      <c r="AB101" s="446"/>
      <c r="AC101" s="411"/>
    </row>
    <row r="102" spans="1:29" ht="20.100000000000001" hidden="1" customHeight="1">
      <c r="A102" s="405">
        <f>'GST 지식재산권 관리현황_요약본'!A101</f>
        <v>97</v>
      </c>
      <c r="B102" s="405" t="str">
        <f>'GST 지식재산권 관리현황_요약본'!B101</f>
        <v>특허</v>
      </c>
      <c r="C102" s="405" t="str">
        <f>'GST 지식재산권 관리현황_요약본'!C101</f>
        <v>거절</v>
      </c>
      <c r="D102" s="405" t="str">
        <f>'GST 지식재산권 관리현황_요약본'!D101</f>
        <v>국내</v>
      </c>
      <c r="E102" s="406">
        <f>'GST 지식재산권 관리현황_요약본'!E101</f>
        <v>41820</v>
      </c>
      <c r="F102" s="405" t="str">
        <f>'GST 지식재산권 관리현황_요약본'!F101</f>
        <v>10-2014-0081046</v>
      </c>
      <c r="G102" s="406">
        <f>'GST 지식재산권 관리현황_요약본'!G101</f>
        <v>0</v>
      </c>
      <c r="H102" s="405">
        <f>'GST 지식재산권 관리현황_요약본'!H101</f>
        <v>0</v>
      </c>
      <c r="I102" s="407" t="str">
        <f>'GST 지식재산권 관리현황_요약본'!I101</f>
        <v>예열기능을 가지는 스크러버</v>
      </c>
      <c r="J102" s="406">
        <f>'GST 지식재산권 관리현황_요약본'!J101</f>
        <v>0</v>
      </c>
      <c r="K102" s="407" t="str">
        <f>'GST 지식재산권 관리현황_요약본'!K101</f>
        <v>박상준, 전동근, 이기용, 김종철, 모선희</v>
      </c>
      <c r="L102" s="408" t="str">
        <f>'GST 지식재산권 관리현황_요약본'!L101</f>
        <v>유니스특허</v>
      </c>
      <c r="M102" s="409"/>
      <c r="N102" s="405"/>
      <c r="O102" s="445"/>
      <c r="P102" s="445"/>
      <c r="Q102" s="550"/>
      <c r="R102" s="446"/>
      <c r="S102" s="409"/>
      <c r="T102" s="405"/>
      <c r="U102" s="445"/>
      <c r="V102" s="445"/>
      <c r="W102" s="446"/>
      <c r="X102" s="409"/>
      <c r="Y102" s="405"/>
      <c r="Z102" s="445"/>
      <c r="AA102" s="445"/>
      <c r="AB102" s="446"/>
      <c r="AC102" s="411"/>
    </row>
    <row r="103" spans="1:29" ht="20.100000000000001" hidden="1" customHeight="1">
      <c r="A103" s="380">
        <f>'GST 지식재산권 관리현황_요약본'!A102</f>
        <v>98</v>
      </c>
      <c r="B103" s="380" t="str">
        <f>'GST 지식재산권 관리현황_요약본'!B102</f>
        <v>특허</v>
      </c>
      <c r="C103" s="380" t="str">
        <f>'GST 지식재산권 관리현황_요약본'!C102</f>
        <v>포기</v>
      </c>
      <c r="D103" s="380" t="str">
        <f>'GST 지식재산권 관리현황_요약본'!D102</f>
        <v>국내</v>
      </c>
      <c r="E103" s="381">
        <f>'GST 지식재산권 관리현황_요약본'!E102</f>
        <v>41989</v>
      </c>
      <c r="F103" s="380" t="str">
        <f>'GST 지식재산권 관리현황_요약본'!F102</f>
        <v>2014-0181177</v>
      </c>
      <c r="G103" s="381">
        <f>'GST 지식재산권 관리현황_요약본'!G102</f>
        <v>42545</v>
      </c>
      <c r="H103" s="380" t="str">
        <f>'GST 지식재산권 관리현황_요약본'!H102</f>
        <v>10-1635065</v>
      </c>
      <c r="I103" s="382" t="str">
        <f>'GST 지식재산권 관리현황_요약본'!I102</f>
        <v xml:space="preserve">사전 수처리 장치를 포함하는 스크러버 </v>
      </c>
      <c r="J103" s="381">
        <f>'GST 지식재산권 관리현황_요약본'!J102</f>
        <v>49294</v>
      </c>
      <c r="K103" s="382" t="str">
        <f>'GST 지식재산권 관리현황_요약본'!K102</f>
        <v>장순기, 박종민., 박진만. 박상준. 채명기. 김종윤, 이근환, 모선희., 김경민</v>
      </c>
      <c r="L103" s="388" t="str">
        <f>'GST 지식재산권 관리현황_요약본'!L102</f>
        <v>유니스특허</v>
      </c>
      <c r="M103" s="392"/>
      <c r="N103" s="386"/>
      <c r="O103" s="435"/>
      <c r="P103" s="435"/>
      <c r="Q103" s="549"/>
      <c r="R103" s="436"/>
      <c r="S103" s="392"/>
      <c r="T103" s="386"/>
      <c r="U103" s="435"/>
      <c r="V103" s="435"/>
      <c r="W103" s="436"/>
      <c r="X103" s="392"/>
      <c r="Y103" s="386"/>
      <c r="Z103" s="435"/>
      <c r="AA103" s="435"/>
      <c r="AB103" s="436"/>
      <c r="AC103" s="393"/>
    </row>
    <row r="104" spans="1:29" ht="20.100000000000001" hidden="1" customHeight="1">
      <c r="A104" s="380">
        <f>'GST 지식재산권 관리현황_요약본'!A103</f>
        <v>99</v>
      </c>
      <c r="B104" s="380" t="str">
        <f>'GST 지식재산권 관리현황_요약본'!B103</f>
        <v>특허</v>
      </c>
      <c r="C104" s="380" t="str">
        <f>'GST 지식재산권 관리현황_요약본'!C103</f>
        <v>등록</v>
      </c>
      <c r="D104" s="380" t="str">
        <f>'GST 지식재산권 관리현황_요약본'!D103</f>
        <v>국내</v>
      </c>
      <c r="E104" s="381">
        <f>'GST 지식재산권 관리현황_요약본'!E103</f>
        <v>41989</v>
      </c>
      <c r="F104" s="380" t="str">
        <f>'GST 지식재산권 관리현황_요약본'!F103</f>
        <v xml:space="preserve">10-2014-0181178
</v>
      </c>
      <c r="G104" s="475">
        <f>'GST 지식재산권 관리현황_요약본'!G103</f>
        <v>42751</v>
      </c>
      <c r="H104" s="380" t="str">
        <f>'GST 지식재산권 관리현황_요약본'!H103</f>
        <v>10-1698417</v>
      </c>
      <c r="I104" s="382" t="str">
        <f>'GST 지식재산권 관리현황_요약본'!I103</f>
        <v>반응기 내부에 수막이 형성되는 플라즈마 버너용 스크러버</v>
      </c>
      <c r="J104" s="381">
        <f>'GST 지식재산권 관리현황_요약본'!J103</f>
        <v>0</v>
      </c>
      <c r="K104" s="382" t="str">
        <f>'GST 지식재산권 관리현황_요약본'!K103</f>
        <v>박상준, 전동근, 이기용, 신현욱</v>
      </c>
      <c r="L104" s="388" t="str">
        <f>'GST 지식재산권 관리현황_요약본'!L103</f>
        <v>유니스특허</v>
      </c>
      <c r="M104" s="392"/>
      <c r="N104" s="386"/>
      <c r="O104" s="435"/>
      <c r="P104" s="435"/>
      <c r="Q104" s="549"/>
      <c r="R104" s="436">
        <f>O104+(P104*1.1)</f>
        <v>0</v>
      </c>
      <c r="S104" s="392"/>
      <c r="T104" s="386"/>
      <c r="U104" s="435"/>
      <c r="V104" s="435"/>
      <c r="W104" s="436"/>
      <c r="X104" s="392"/>
      <c r="Y104" s="386"/>
      <c r="Z104" s="435"/>
      <c r="AA104" s="435"/>
      <c r="AB104" s="436"/>
      <c r="AC104" s="394"/>
    </row>
    <row r="105" spans="1:29" ht="20.100000000000001" hidden="1" customHeight="1">
      <c r="A105" s="380">
        <f>'GST 지식재산권 관리현황_요약본'!A104</f>
        <v>100</v>
      </c>
      <c r="B105" s="380" t="str">
        <f>'GST 지식재산권 관리현황_요약본'!B104</f>
        <v>특허</v>
      </c>
      <c r="C105" s="380" t="str">
        <f>'GST 지식재산권 관리현황_요약본'!C104</f>
        <v>등록</v>
      </c>
      <c r="D105" s="380" t="str">
        <f>'GST 지식재산권 관리현황_요약본'!D104</f>
        <v>국내</v>
      </c>
      <c r="E105" s="381">
        <f>'GST 지식재산권 관리현황_요약본'!E104</f>
        <v>42004</v>
      </c>
      <c r="F105" s="380" t="str">
        <f>'GST 지식재산권 관리현황_요약본'!F104</f>
        <v>10-2014-0195598</v>
      </c>
      <c r="G105" s="381">
        <f>'GST 지식재산권 관리현황_요약본'!G104</f>
        <v>42545</v>
      </c>
      <c r="H105" s="380" t="str">
        <f>'GST 지식재산권 관리현황_요약본'!H104</f>
        <v>10-1635064</v>
      </c>
      <c r="I105" s="382" t="str">
        <f>'GST 지식재산권 관리현황_요약본'!I104</f>
        <v>스크러버의 버너</v>
      </c>
      <c r="J105" s="381">
        <f>'GST 지식재산권 관리현황_요약본'!J104</f>
        <v>49309</v>
      </c>
      <c r="K105" s="382" t="str">
        <f>'GST 지식재산권 관리현황_요약본'!K104</f>
        <v>전동근,이성욱,채명기,신현욱</v>
      </c>
      <c r="L105" s="388" t="str">
        <f>'GST 지식재산권 관리현황_요약본'!L104</f>
        <v>유니스특허</v>
      </c>
      <c r="M105" s="392"/>
      <c r="N105" s="496"/>
      <c r="O105" s="435"/>
      <c r="P105" s="435"/>
      <c r="Q105" s="549"/>
      <c r="R105" s="436">
        <f>O105+(P105*1.1)</f>
        <v>0</v>
      </c>
      <c r="S105" s="392"/>
      <c r="T105" s="386"/>
      <c r="U105" s="435"/>
      <c r="V105" s="435"/>
      <c r="W105" s="436"/>
      <c r="X105" s="392"/>
      <c r="Y105" s="386"/>
      <c r="Z105" s="435"/>
      <c r="AA105" s="435"/>
      <c r="AB105" s="436"/>
      <c r="AC105" s="393"/>
    </row>
    <row r="106" spans="1:29" ht="20.100000000000001" hidden="1" customHeight="1">
      <c r="A106" s="380">
        <f>'GST 지식재산권 관리현황_요약본'!A105</f>
        <v>101</v>
      </c>
      <c r="B106" s="380" t="str">
        <f>'GST 지식재산권 관리현황_요약본'!B105</f>
        <v>특허</v>
      </c>
      <c r="C106" s="380" t="str">
        <f>'GST 지식재산권 관리현황_요약본'!C105</f>
        <v>등록</v>
      </c>
      <c r="D106" s="380" t="str">
        <f>'GST 지식재산권 관리현황_요약본'!D105</f>
        <v>국내</v>
      </c>
      <c r="E106" s="381">
        <f>'GST 지식재산권 관리현황_요약본'!E105</f>
        <v>42027</v>
      </c>
      <c r="F106" s="380" t="str">
        <f>'GST 지식재산권 관리현황_요약본'!F105</f>
        <v>10-2015-0010727</v>
      </c>
      <c r="G106" s="381">
        <f>'GST 지식재산권 관리현황_요약본'!G105</f>
        <v>42621</v>
      </c>
      <c r="H106" s="380" t="str">
        <f>'GST 지식재산권 관리현황_요약본'!H105</f>
        <v>10-1657468</v>
      </c>
      <c r="I106" s="382" t="str">
        <f>'GST 지식재산권 관리현황_요약본'!I105</f>
        <v>난분해성 유해가스의 소각처리를 위한 배가스 전처리 장치 및 그 전처리장치를 이용한 배가스 전처리 방법</v>
      </c>
      <c r="J106" s="381">
        <f>'GST 지식재산권 관리현황_요약본'!J105</f>
        <v>0</v>
      </c>
      <c r="K106" s="382" t="str">
        <f>'GST 지식재산권 관리현황_요약본'!K105</f>
        <v>정종국,이기용</v>
      </c>
      <c r="L106" s="388" t="str">
        <f>'GST 지식재산권 관리현황_요약본'!L105</f>
        <v>아이퍼스</v>
      </c>
      <c r="M106" s="392"/>
      <c r="N106" s="496"/>
      <c r="O106" s="435"/>
      <c r="P106" s="435"/>
      <c r="Q106" s="549"/>
      <c r="R106" s="436">
        <f>O106+(P106*1.1)</f>
        <v>0</v>
      </c>
      <c r="S106" s="392"/>
      <c r="T106" s="386"/>
      <c r="U106" s="435"/>
      <c r="V106" s="435"/>
      <c r="W106" s="436"/>
      <c r="X106" s="392"/>
      <c r="Y106" s="386"/>
      <c r="Z106" s="435"/>
      <c r="AA106" s="435"/>
      <c r="AB106" s="436"/>
      <c r="AC106" s="394"/>
    </row>
    <row r="107" spans="1:29" ht="20.100000000000001" hidden="1" customHeight="1">
      <c r="A107" s="405">
        <f>'GST 지식재산권 관리현황_요약본'!A106</f>
        <v>102</v>
      </c>
      <c r="B107" s="405" t="str">
        <f>'GST 지식재산권 관리현황_요약본'!B106</f>
        <v>특허</v>
      </c>
      <c r="C107" s="405" t="str">
        <f>'GST 지식재산권 관리현황_요약본'!C106</f>
        <v>거절</v>
      </c>
      <c r="D107" s="405" t="str">
        <f>'GST 지식재산권 관리현황_요약본'!D106</f>
        <v>국내</v>
      </c>
      <c r="E107" s="406">
        <f>'GST 지식재산권 관리현황_요약본'!E106</f>
        <v>42027</v>
      </c>
      <c r="F107" s="405" t="str">
        <f>'GST 지식재산권 관리현황_요약본'!F106</f>
        <v>10-2015-0010738</v>
      </c>
      <c r="G107" s="406">
        <f>'GST 지식재산권 관리현황_요약본'!G106</f>
        <v>0</v>
      </c>
      <c r="H107" s="405">
        <f>'GST 지식재산권 관리현황_요약본'!H106</f>
        <v>0</v>
      </c>
      <c r="I107" s="407" t="str">
        <f>'GST 지식재산권 관리현황_요약본'!I106</f>
        <v>난분해성 유해가스의 처리공정 시스템</v>
      </c>
      <c r="J107" s="406">
        <f>'GST 지식재산권 관리현황_요약본'!J106</f>
        <v>0</v>
      </c>
      <c r="K107" s="407" t="str">
        <f>'GST 지식재산권 관리현황_요약본'!K106</f>
        <v>정종국,이기용</v>
      </c>
      <c r="L107" s="408" t="str">
        <f>'GST 지식재산권 관리현황_요약본'!L106</f>
        <v>아이퍼스</v>
      </c>
      <c r="M107" s="409"/>
      <c r="N107" s="405"/>
      <c r="O107" s="445"/>
      <c r="P107" s="445"/>
      <c r="Q107" s="550"/>
      <c r="R107" s="446"/>
      <c r="S107" s="409"/>
      <c r="T107" s="405"/>
      <c r="U107" s="445"/>
      <c r="V107" s="445"/>
      <c r="W107" s="446"/>
      <c r="X107" s="409"/>
      <c r="Y107" s="405"/>
      <c r="Z107" s="445"/>
      <c r="AA107" s="445"/>
      <c r="AB107" s="446"/>
      <c r="AC107" s="411"/>
    </row>
    <row r="108" spans="1:29" ht="20.100000000000001" hidden="1" customHeight="1">
      <c r="A108" s="405">
        <f>'GST 지식재산권 관리현황_요약본'!A107</f>
        <v>103</v>
      </c>
      <c r="B108" s="405" t="str">
        <f>'GST 지식재산권 관리현황_요약본'!B107</f>
        <v>특허</v>
      </c>
      <c r="C108" s="405" t="str">
        <f>'GST 지식재산권 관리현황_요약본'!C107</f>
        <v>포기</v>
      </c>
      <c r="D108" s="405" t="str">
        <f>'GST 지식재산권 관리현황_요약본'!D107</f>
        <v>국외(PCT)</v>
      </c>
      <c r="E108" s="406">
        <f>'GST 지식재산권 관리현황_요약본'!E107</f>
        <v>42034</v>
      </c>
      <c r="F108" s="405" t="str">
        <f>'GST 지식재산권 관리현황_요약본'!F107</f>
        <v>PCT/KR2015/000764</v>
      </c>
      <c r="G108" s="406">
        <f>'GST 지식재산권 관리현황_요약본'!G107</f>
        <v>0</v>
      </c>
      <c r="H108" s="405">
        <f>'GST 지식재산권 관리현황_요약본'!H107</f>
        <v>0</v>
      </c>
      <c r="I108" s="407" t="str">
        <f>'GST 지식재산권 관리현황_요약본'!I107</f>
        <v>난분해성 유해가스의 소각처리를 위한 배가스 전처리 장치 및 그 전처리장치를 이용한 배가스 전처리 방법</v>
      </c>
      <c r="J108" s="406">
        <f>'GST 지식재산권 관리현황_요약본'!J107</f>
        <v>0</v>
      </c>
      <c r="K108" s="407" t="str">
        <f>'GST 지식재산권 관리현황_요약본'!K107</f>
        <v>정종국,이기용</v>
      </c>
      <c r="L108" s="408" t="str">
        <f>'GST 지식재산권 관리현황_요약본'!L107</f>
        <v>아이퍼스</v>
      </c>
      <c r="M108" s="409"/>
      <c r="N108" s="405"/>
      <c r="O108" s="445"/>
      <c r="P108" s="445"/>
      <c r="Q108" s="550"/>
      <c r="R108" s="446"/>
      <c r="S108" s="409"/>
      <c r="T108" s="405"/>
      <c r="U108" s="445"/>
      <c r="V108" s="445"/>
      <c r="W108" s="446"/>
      <c r="X108" s="409"/>
      <c r="Y108" s="405"/>
      <c r="Z108" s="445"/>
      <c r="AA108" s="445"/>
      <c r="AB108" s="446"/>
      <c r="AC108" s="411"/>
    </row>
    <row r="109" spans="1:29" ht="20.100000000000001" hidden="1" customHeight="1">
      <c r="A109" s="405">
        <f>'GST 지식재산권 관리현황_요약본'!A108</f>
        <v>104</v>
      </c>
      <c r="B109" s="405" t="str">
        <f>'GST 지식재산권 관리현황_요약본'!B108</f>
        <v>특허</v>
      </c>
      <c r="C109" s="405" t="str">
        <f>'GST 지식재산권 관리현황_요약본'!C108</f>
        <v>포기</v>
      </c>
      <c r="D109" s="405" t="str">
        <f>'GST 지식재산권 관리현황_요약본'!D108</f>
        <v>국외(PCT)</v>
      </c>
      <c r="E109" s="406">
        <f>'GST 지식재산권 관리현황_요약본'!E108</f>
        <v>42034</v>
      </c>
      <c r="F109" s="405" t="str">
        <f>'GST 지식재산권 관리현황_요약본'!F108</f>
        <v>PCT/KR2015/000765</v>
      </c>
      <c r="G109" s="406">
        <f>'GST 지식재산권 관리현황_요약본'!G108</f>
        <v>0</v>
      </c>
      <c r="H109" s="405">
        <f>'GST 지식재산권 관리현황_요약본'!H108</f>
        <v>0</v>
      </c>
      <c r="I109" s="407" t="str">
        <f>'GST 지식재산권 관리현황_요약본'!I108</f>
        <v>난분해성 유해가스의 처리공정 시스템</v>
      </c>
      <c r="J109" s="406">
        <f>'GST 지식재산권 관리현황_요약본'!J108</f>
        <v>0</v>
      </c>
      <c r="K109" s="407" t="str">
        <f>'GST 지식재산권 관리현황_요약본'!K108</f>
        <v>정종국,이기용</v>
      </c>
      <c r="L109" s="408" t="str">
        <f>'GST 지식재산권 관리현황_요약본'!L108</f>
        <v>아이퍼스</v>
      </c>
      <c r="M109" s="409"/>
      <c r="N109" s="405"/>
      <c r="O109" s="445"/>
      <c r="P109" s="445"/>
      <c r="Q109" s="550"/>
      <c r="R109" s="446"/>
      <c r="S109" s="409"/>
      <c r="T109" s="405"/>
      <c r="U109" s="445"/>
      <c r="V109" s="445"/>
      <c r="W109" s="446"/>
      <c r="X109" s="409"/>
      <c r="Y109" s="405"/>
      <c r="Z109" s="445"/>
      <c r="AA109" s="445"/>
      <c r="AB109" s="446"/>
      <c r="AC109" s="411"/>
    </row>
    <row r="110" spans="1:29" ht="20.100000000000001" hidden="1" customHeight="1">
      <c r="A110" s="405">
        <f>'GST 지식재산권 관리현황_요약본'!A109</f>
        <v>105</v>
      </c>
      <c r="B110" s="405" t="str">
        <f>'GST 지식재산권 관리현황_요약본'!B109</f>
        <v>특허</v>
      </c>
      <c r="C110" s="405" t="str">
        <f>'GST 지식재산권 관리현황_요약본'!C109</f>
        <v>거절</v>
      </c>
      <c r="D110" s="405" t="str">
        <f>'GST 지식재산권 관리현황_요약본'!D109</f>
        <v>국내</v>
      </c>
      <c r="E110" s="406">
        <f>'GST 지식재산권 관리현황_요약본'!E109</f>
        <v>42044</v>
      </c>
      <c r="F110" s="405" t="str">
        <f>'GST 지식재산권 관리현황_요약본'!F109</f>
        <v>10-2015-0019624</v>
      </c>
      <c r="G110" s="406">
        <f>'GST 지식재산권 관리현황_요약본'!G109</f>
        <v>0</v>
      </c>
      <c r="H110" s="405">
        <f>'GST 지식재산권 관리현황_요약본'!H109</f>
        <v>0</v>
      </c>
      <c r="I110" s="407" t="str">
        <f>'GST 지식재산권 관리현황_요약본'!I109</f>
        <v>보조진공수단이 구비된 공정설비용 배기라인  /우선권 주장</v>
      </c>
      <c r="J110" s="406">
        <f>'GST 지식재산권 관리현황_요약본'!J109</f>
        <v>0</v>
      </c>
      <c r="K110" s="407" t="str">
        <f>'GST 지식재산권 관리현황_요약본'!K109</f>
        <v>전동근,신현욱,진용호,모선희</v>
      </c>
      <c r="L110" s="408" t="str">
        <f>'GST 지식재산권 관리현황_요약본'!L109</f>
        <v>유니스특허</v>
      </c>
      <c r="M110" s="409"/>
      <c r="N110" s="405"/>
      <c r="O110" s="445"/>
      <c r="P110" s="445"/>
      <c r="Q110" s="550"/>
      <c r="R110" s="446"/>
      <c r="S110" s="409"/>
      <c r="T110" s="405"/>
      <c r="U110" s="445"/>
      <c r="V110" s="445"/>
      <c r="W110" s="446"/>
      <c r="X110" s="409"/>
      <c r="Y110" s="405"/>
      <c r="Z110" s="445"/>
      <c r="AA110" s="445"/>
      <c r="AB110" s="446"/>
      <c r="AC110" s="411"/>
    </row>
    <row r="111" spans="1:29" ht="20.100000000000001" hidden="1" customHeight="1">
      <c r="A111" s="380">
        <f>'GST 지식재산권 관리현황_요약본'!A110</f>
        <v>106</v>
      </c>
      <c r="B111" s="380" t="str">
        <f>'GST 지식재산권 관리현황_요약본'!B110</f>
        <v>특허</v>
      </c>
      <c r="C111" s="380" t="str">
        <f>'GST 지식재산권 관리현황_요약본'!C110</f>
        <v>등록</v>
      </c>
      <c r="D111" s="380" t="str">
        <f>'GST 지식재산권 관리현황_요약본'!D110</f>
        <v>국내</v>
      </c>
      <c r="E111" s="381">
        <f>'GST 지식재산권 관리현황_요약본'!E110</f>
        <v>42044</v>
      </c>
      <c r="F111" s="380" t="str">
        <f>'GST 지식재산권 관리현황_요약본'!F110</f>
        <v>10-2015-0019625</v>
      </c>
      <c r="G111" s="381">
        <f>'GST 지식재산권 관리현황_요약본'!G110</f>
        <v>42563</v>
      </c>
      <c r="H111" s="380" t="str">
        <f>'GST 지식재산권 관리현황_요약본'!H110</f>
        <v>10-1640395</v>
      </c>
      <c r="I111" s="382" t="str">
        <f>'GST 지식재산권 관리현황_요약본'!I110</f>
        <v>보조진공수단이 구비된 스크러버 /우선권 주장</v>
      </c>
      <c r="J111" s="381">
        <f>'GST 지식재산권 관리현황_요약본'!J110</f>
        <v>0</v>
      </c>
      <c r="K111" s="382" t="str">
        <f>'GST 지식재산권 관리현황_요약본'!K110</f>
        <v>전동근,신현욱,진용호,김원기,문규동,모선희</v>
      </c>
      <c r="L111" s="388" t="str">
        <f>'GST 지식재산권 관리현황_요약본'!L110</f>
        <v>유니스특허</v>
      </c>
      <c r="M111" s="392"/>
      <c r="N111" s="386"/>
      <c r="O111" s="435"/>
      <c r="P111" s="435"/>
      <c r="Q111" s="549"/>
      <c r="R111" s="436">
        <f>O111+(P111*1.1)</f>
        <v>0</v>
      </c>
      <c r="S111" s="392"/>
      <c r="T111" s="386"/>
      <c r="U111" s="435"/>
      <c r="V111" s="435"/>
      <c r="W111" s="436"/>
      <c r="X111" s="392"/>
      <c r="Y111" s="386"/>
      <c r="Z111" s="435"/>
      <c r="AA111" s="435"/>
      <c r="AB111" s="436"/>
      <c r="AC111" s="393"/>
    </row>
    <row r="112" spans="1:29" ht="20.100000000000001" hidden="1" customHeight="1">
      <c r="A112" s="405">
        <f>'GST 지식재산권 관리현황_요약본'!A111</f>
        <v>107</v>
      </c>
      <c r="B112" s="405" t="str">
        <f>'GST 지식재산권 관리현황_요약본'!B111</f>
        <v>특허</v>
      </c>
      <c r="C112" s="405" t="str">
        <f>'GST 지식재산권 관리현황_요약본'!C111</f>
        <v>거절</v>
      </c>
      <c r="D112" s="405" t="str">
        <f>'GST 지식재산권 관리현황_요약본'!D111</f>
        <v>국내</v>
      </c>
      <c r="E112" s="406">
        <f>'GST 지식재산권 관리현황_요약본'!E111</f>
        <v>42044</v>
      </c>
      <c r="F112" s="405" t="str">
        <f>'GST 지식재산권 관리현황_요약본'!F111</f>
        <v>10-2015-0019626</v>
      </c>
      <c r="G112" s="406">
        <f>'GST 지식재산권 관리현황_요약본'!G111</f>
        <v>0</v>
      </c>
      <c r="H112" s="405">
        <f>'GST 지식재산권 관리현황_요약본'!H111</f>
        <v>0</v>
      </c>
      <c r="I112" s="407" t="str">
        <f>'GST 지식재산권 관리현황_요약본'!I111</f>
        <v>습식세정기능을 가지는 수봉식 진공펌프 /우선권 주장</v>
      </c>
      <c r="J112" s="406">
        <f>'GST 지식재산권 관리현황_요약본'!J111</f>
        <v>0</v>
      </c>
      <c r="K112" s="407" t="str">
        <f>'GST 지식재산권 관리현황_요약본'!K111</f>
        <v>전동근,신현욱,진용호,김원기,문규동,모선희</v>
      </c>
      <c r="L112" s="408" t="str">
        <f>'GST 지식재산권 관리현황_요약본'!L111</f>
        <v>유니스특허</v>
      </c>
      <c r="M112" s="409"/>
      <c r="N112" s="405"/>
      <c r="O112" s="445"/>
      <c r="P112" s="445"/>
      <c r="Q112" s="550"/>
      <c r="R112" s="446"/>
      <c r="S112" s="409"/>
      <c r="T112" s="405"/>
      <c r="U112" s="445"/>
      <c r="V112" s="445"/>
      <c r="W112" s="446"/>
      <c r="X112" s="409"/>
      <c r="Y112" s="405"/>
      <c r="Z112" s="445"/>
      <c r="AA112" s="445"/>
      <c r="AB112" s="446"/>
      <c r="AC112" s="411"/>
    </row>
    <row r="113" spans="1:29" ht="20.100000000000001" hidden="1" customHeight="1">
      <c r="A113" s="380">
        <f>'GST 지식재산권 관리현황_요약본'!A112</f>
        <v>108</v>
      </c>
      <c r="B113" s="380" t="str">
        <f>'GST 지식재산권 관리현황_요약본'!B112</f>
        <v>특허</v>
      </c>
      <c r="C113" s="380" t="str">
        <f>'GST 지식재산권 관리현황_요약본'!C112</f>
        <v>등록</v>
      </c>
      <c r="D113" s="380" t="str">
        <f>'GST 지식재산권 관리현황_요약본'!D112</f>
        <v>국내</v>
      </c>
      <c r="E113" s="381">
        <f>'GST 지식재산권 관리현황_요약본'!E112</f>
        <v>42066</v>
      </c>
      <c r="F113" s="380" t="str">
        <f>'GST 지식재산권 관리현황_요약본'!F112</f>
        <v>10-2015-0029723</v>
      </c>
      <c r="G113" s="381">
        <f>'GST 지식재산권 관리현황_요약본'!G112</f>
        <v>42607</v>
      </c>
      <c r="H113" s="380" t="str">
        <f>'GST 지식재산권 관리현황_요약본'!H112</f>
        <v>10-1652911</v>
      </c>
      <c r="I113" s="382" t="str">
        <f>'GST 지식재산권 관리현황_요약본'!I112</f>
        <v>스크러버의 수처리 탱크용 순환펌프</v>
      </c>
      <c r="J113" s="381">
        <f>'GST 지식재산권 관리현황_요약본'!J112</f>
        <v>0</v>
      </c>
      <c r="K113" s="382" t="str">
        <f>'GST 지식재산권 관리현황_요약본'!K112</f>
        <v>박상준,박진만,전동근,이기용</v>
      </c>
      <c r="L113" s="388" t="str">
        <f>'GST 지식재산권 관리현황_요약본'!L112</f>
        <v>유니스특허</v>
      </c>
      <c r="M113" s="392"/>
      <c r="N113" s="496"/>
      <c r="O113" s="435"/>
      <c r="P113" s="435"/>
      <c r="Q113" s="549"/>
      <c r="R113" s="436">
        <f>O113+(P113*1.1)</f>
        <v>0</v>
      </c>
      <c r="S113" s="392"/>
      <c r="T113" s="386"/>
      <c r="U113" s="435"/>
      <c r="V113" s="435"/>
      <c r="W113" s="436"/>
      <c r="X113" s="392"/>
      <c r="Y113" s="386"/>
      <c r="Z113" s="435"/>
      <c r="AA113" s="435"/>
      <c r="AB113" s="436"/>
      <c r="AC113" s="394"/>
    </row>
    <row r="114" spans="1:29" ht="20.100000000000001" hidden="1" customHeight="1">
      <c r="A114" s="380">
        <f>'GST 지식재산권 관리현황_요약본'!A113</f>
        <v>109</v>
      </c>
      <c r="B114" s="380" t="str">
        <f>'GST 지식재산권 관리현황_요약본'!B113</f>
        <v>특허</v>
      </c>
      <c r="C114" s="380" t="str">
        <f>'GST 지식재산권 관리현황_요약본'!C113</f>
        <v>포기</v>
      </c>
      <c r="D114" s="380" t="str">
        <f>'GST 지식재산권 관리현황_요약본'!D113</f>
        <v>국내</v>
      </c>
      <c r="E114" s="381">
        <f>'GST 지식재산권 관리현황_요약본'!E113</f>
        <v>42083</v>
      </c>
      <c r="F114" s="380" t="str">
        <f>'GST 지식재산권 관리현황_요약본'!F113</f>
        <v>10-2015-0039052</v>
      </c>
      <c r="G114" s="381">
        <f>'GST 지식재산권 관리현황_요약본'!G113</f>
        <v>42650</v>
      </c>
      <c r="H114" s="380" t="str">
        <f>'GST 지식재산권 관리현황_요약본'!H113</f>
        <v>10-1666069</v>
      </c>
      <c r="I114" s="382" t="str">
        <f>'GST 지식재산권 관리현황_요약본'!I113</f>
        <v>반도체 폐가스 처리용 스크러버의 출력 저감방법 및 장치</v>
      </c>
      <c r="J114" s="381">
        <f>'GST 지식재산권 관리현황_요약본'!J113</f>
        <v>0</v>
      </c>
      <c r="K114" s="382" t="str">
        <f>'GST 지식재산권 관리현황_요약본'!K113</f>
        <v>김원기,전동근,문규동,진용호,이창환</v>
      </c>
      <c r="L114" s="388" t="str">
        <f>'GST 지식재산권 관리현황_요약본'!L113</f>
        <v>유니스특허</v>
      </c>
      <c r="M114" s="392"/>
      <c r="N114" s="386"/>
      <c r="O114" s="435"/>
      <c r="P114" s="435"/>
      <c r="Q114" s="549"/>
      <c r="R114" s="436"/>
      <c r="S114" s="392"/>
      <c r="T114" s="386"/>
      <c r="U114" s="435"/>
      <c r="V114" s="435"/>
      <c r="W114" s="436"/>
      <c r="X114" s="392"/>
      <c r="Y114" s="386"/>
      <c r="Z114" s="435"/>
      <c r="AA114" s="435"/>
      <c r="AB114" s="436"/>
      <c r="AC114" s="394"/>
    </row>
    <row r="115" spans="1:29" ht="20.100000000000001" hidden="1" customHeight="1">
      <c r="A115" s="380">
        <f>'GST 지식재산권 관리현황_요약본'!A114</f>
        <v>110</v>
      </c>
      <c r="B115" s="380" t="str">
        <f>'GST 지식재산권 관리현황_요약본'!B114</f>
        <v>특허</v>
      </c>
      <c r="C115" s="380" t="str">
        <f>'GST 지식재산권 관리현황_요약본'!C114</f>
        <v>등록</v>
      </c>
      <c r="D115" s="380" t="str">
        <f>'GST 지식재산권 관리현황_요약본'!D114</f>
        <v>국내</v>
      </c>
      <c r="E115" s="381">
        <f>'GST 지식재산권 관리현황_요약본'!E114</f>
        <v>42192</v>
      </c>
      <c r="F115" s="380" t="str">
        <f>'GST 지식재산권 관리현황_요약본'!F114</f>
        <v>10-2015-0096541</v>
      </c>
      <c r="G115" s="381">
        <f>'GST 지식재산권 관리현황_요약본'!G114</f>
        <v>42992</v>
      </c>
      <c r="H115" s="380" t="str">
        <f>'GST 지식재산권 관리현황_요약본'!H114</f>
        <v>10-1780254</v>
      </c>
      <c r="I115" s="382" t="str">
        <f>'GST 지식재산권 관리현황_요약본'!I114</f>
        <v>폐가스 정화장치용 측면화염버너장치(사이드연소 방식 버너장치)</v>
      </c>
      <c r="J115" s="381">
        <f>'GST 지식재산권 관리현황_요약본'!J114</f>
        <v>0</v>
      </c>
      <c r="K115" s="382" t="str">
        <f>'GST 지식재산권 관리현황_요약본'!K114</f>
        <v>장순기,박종민,박진만,박상준,김종윤, 성창현,이근환,모선회,김경민</v>
      </c>
      <c r="L115" s="388" t="str">
        <f>'GST 지식재산권 관리현황_요약본'!L114</f>
        <v>유니스특허</v>
      </c>
      <c r="M115" s="392"/>
      <c r="N115" s="496"/>
      <c r="O115" s="435"/>
      <c r="P115" s="435"/>
      <c r="Q115" s="549"/>
      <c r="R115" s="436">
        <f>O115+(P115*1.1)</f>
        <v>0</v>
      </c>
      <c r="S115" s="392"/>
      <c r="T115" s="386"/>
      <c r="U115" s="435"/>
      <c r="V115" s="435"/>
      <c r="W115" s="436"/>
      <c r="X115" s="392"/>
      <c r="Y115" s="386"/>
      <c r="Z115" s="435"/>
      <c r="AA115" s="435"/>
      <c r="AB115" s="436"/>
      <c r="AC115" s="394"/>
    </row>
    <row r="116" spans="1:29" ht="20.100000000000001" hidden="1" customHeight="1">
      <c r="A116" s="380">
        <f>'GST 지식재산권 관리현황_요약본'!A115</f>
        <v>111</v>
      </c>
      <c r="B116" s="380" t="str">
        <f>'GST 지식재산권 관리현황_요약본'!B115</f>
        <v>특허</v>
      </c>
      <c r="C116" s="380" t="str">
        <f>'GST 지식재산권 관리현황_요약본'!C115</f>
        <v>등록</v>
      </c>
      <c r="D116" s="380" t="str">
        <f>'GST 지식재산권 관리현황_요약본'!D115</f>
        <v>국내</v>
      </c>
      <c r="E116" s="381">
        <f>'GST 지식재산권 관리현황_요약본'!E115</f>
        <v>42248</v>
      </c>
      <c r="F116" s="380" t="str">
        <f>'GST 지식재산권 관리현황_요약본'!F115</f>
        <v>10-2015-0123691</v>
      </c>
      <c r="G116" s="381">
        <f>'GST 지식재산권 관리현황_요약본'!G115</f>
        <v>42804</v>
      </c>
      <c r="H116" s="380" t="str">
        <f>'GST 지식재산권 관리현황_요약본'!H115</f>
        <v>10-1717103</v>
      </c>
      <c r="I116" s="382" t="str">
        <f>'GST 지식재산권 관리현황_요약본'!I115</f>
        <v>전원 공급 장치와 그에 사용되는 전력제어부 및 그의 전원 제어방법</v>
      </c>
      <c r="J116" s="381">
        <f>'GST 지식재산권 관리현황_요약본'!J115</f>
        <v>0</v>
      </c>
      <c r="K116" s="382" t="str">
        <f>'GST 지식재산권 관리현황_요약본'!K115</f>
        <v>이현진,이인희</v>
      </c>
      <c r="L116" s="388" t="str">
        <f>'GST 지식재산권 관리현황_요약본'!L115</f>
        <v>유니스특허</v>
      </c>
      <c r="M116" s="392"/>
      <c r="N116" s="496"/>
      <c r="O116" s="435"/>
      <c r="P116" s="435"/>
      <c r="Q116" s="549"/>
      <c r="R116" s="436">
        <f>O116+(P116*1.1)</f>
        <v>0</v>
      </c>
      <c r="S116" s="392"/>
      <c r="T116" s="386"/>
      <c r="U116" s="435"/>
      <c r="V116" s="435"/>
      <c r="W116" s="436"/>
      <c r="X116" s="392"/>
      <c r="Y116" s="386"/>
      <c r="Z116" s="435"/>
      <c r="AA116" s="435"/>
      <c r="AB116" s="436"/>
      <c r="AC116" s="394"/>
    </row>
    <row r="117" spans="1:29" ht="20.100000000000001" hidden="1" customHeight="1">
      <c r="A117" s="380">
        <f>'GST 지식재산권 관리현황_요약본'!A116</f>
        <v>112</v>
      </c>
      <c r="B117" s="380" t="str">
        <f>'GST 지식재산권 관리현황_요약본'!B116</f>
        <v>특허</v>
      </c>
      <c r="C117" s="380" t="str">
        <f>'GST 지식재산권 관리현황_요약본'!C116</f>
        <v>등록</v>
      </c>
      <c r="D117" s="380" t="str">
        <f>'GST 지식재산권 관리현황_요약본'!D116</f>
        <v>국내</v>
      </c>
      <c r="E117" s="381">
        <f>'GST 지식재산권 관리현황_요약본'!E116</f>
        <v>42251</v>
      </c>
      <c r="F117" s="380" t="str">
        <f>'GST 지식재산권 관리현황_요약본'!F116</f>
        <v>10-2015-0125530</v>
      </c>
      <c r="G117" s="475">
        <f>'GST 지식재산권 관리현황_요약본'!G116</f>
        <v>42815</v>
      </c>
      <c r="H117" s="380" t="str">
        <f>'GST 지식재산권 관리현황_요약본'!H116</f>
        <v>10-1720086</v>
      </c>
      <c r="I117" s="382" t="str">
        <f>'GST 지식재산권 관리현황_요약본'!I116</f>
        <v>통합형 반도체 폐가스 정화장치</v>
      </c>
      <c r="J117" s="381">
        <f>'GST 지식재산권 관리현황_요약본'!J116</f>
        <v>0</v>
      </c>
      <c r="K117" s="382" t="str">
        <f>'GST 지식재산권 관리현황_요약본'!K116</f>
        <v>김덕준,박상준,전동근,이기용,신현욱,문규동</v>
      </c>
      <c r="L117" s="388" t="str">
        <f>'GST 지식재산권 관리현황_요약본'!L116</f>
        <v>유니스특허</v>
      </c>
      <c r="M117" s="392"/>
      <c r="N117" s="496"/>
      <c r="O117" s="435"/>
      <c r="P117" s="435"/>
      <c r="Q117" s="549"/>
      <c r="R117" s="436">
        <f>O117+(P117*1.1)</f>
        <v>0</v>
      </c>
      <c r="S117" s="392"/>
      <c r="T117" s="386"/>
      <c r="U117" s="435"/>
      <c r="V117" s="435"/>
      <c r="W117" s="436"/>
      <c r="X117" s="392"/>
      <c r="Y117" s="386"/>
      <c r="Z117" s="435"/>
      <c r="AA117" s="435"/>
      <c r="AB117" s="436"/>
      <c r="AC117" s="394"/>
    </row>
    <row r="118" spans="1:29" ht="20.100000000000001" hidden="1" customHeight="1">
      <c r="A118" s="380">
        <f>'GST 지식재산권 관리현황_요약본'!A117</f>
        <v>113</v>
      </c>
      <c r="B118" s="380" t="str">
        <f>'GST 지식재산권 관리현황_요약본'!B117</f>
        <v>특허</v>
      </c>
      <c r="C118" s="380" t="str">
        <f>'GST 지식재산권 관리현황_요약본'!C117</f>
        <v>등록</v>
      </c>
      <c r="D118" s="380" t="str">
        <f>'GST 지식재산권 관리현황_요약본'!D117</f>
        <v>국내</v>
      </c>
      <c r="E118" s="381">
        <f>'GST 지식재산권 관리현황_요약본'!E117</f>
        <v>42256</v>
      </c>
      <c r="F118" s="380" t="str">
        <f>'GST 지식재산권 관리현황_요약본'!F117</f>
        <v>10-2015-0059415</v>
      </c>
      <c r="G118" s="381">
        <f>'GST 지식재산권 관리현황_요약본'!G117</f>
        <v>42487</v>
      </c>
      <c r="H118" s="380" t="str">
        <f>'GST 지식재산권 관리현황_요약본'!H117</f>
        <v>10-1617691</v>
      </c>
      <c r="I118" s="382" t="str">
        <f>'GST 지식재산권 관리현황_요약본'!I117</f>
        <v>화학기상증착공정(CVD)으로부터 발생되는 폐가스 정화장치</v>
      </c>
      <c r="J118" s="381">
        <f>'GST 지식재산권 관리현황_요약본'!J117</f>
        <v>49427</v>
      </c>
      <c r="K118" s="382" t="str">
        <f>'GST 지식재산권 관리현황_요약본'!K117</f>
        <v>정종국,이기용,김도훈</v>
      </c>
      <c r="L118" s="388" t="str">
        <f>'GST 지식재산권 관리현황_요약본'!L117</f>
        <v>아이퍼스</v>
      </c>
      <c r="M118" s="392"/>
      <c r="N118" s="496"/>
      <c r="O118" s="435"/>
      <c r="P118" s="435"/>
      <c r="Q118" s="549"/>
      <c r="R118" s="436">
        <f>O118+(1.1*P118)</f>
        <v>0</v>
      </c>
      <c r="S118" s="392"/>
      <c r="T118" s="386"/>
      <c r="U118" s="435"/>
      <c r="V118" s="435"/>
      <c r="W118" s="436"/>
      <c r="X118" s="392"/>
      <c r="Y118" s="386"/>
      <c r="Z118" s="435"/>
      <c r="AA118" s="435"/>
      <c r="AB118" s="436"/>
      <c r="AC118" s="394"/>
    </row>
    <row r="119" spans="1:29" ht="20.100000000000001" hidden="1" customHeight="1">
      <c r="A119" s="380">
        <f>'GST 지식재산권 관리현황_요약본'!A118</f>
        <v>114</v>
      </c>
      <c r="B119" s="380" t="str">
        <f>'GST 지식재산권 관리현황_요약본'!B118</f>
        <v>특허</v>
      </c>
      <c r="C119" s="380" t="str">
        <f>'GST 지식재산권 관리현황_요약본'!C118</f>
        <v>등록</v>
      </c>
      <c r="D119" s="380" t="str">
        <f>'GST 지식재산권 관리현황_요약본'!D118</f>
        <v>국내</v>
      </c>
      <c r="E119" s="381" t="str">
        <f>'GST 지식재산권 관리현황_요약본'!E118</f>
        <v xml:space="preserve">  </v>
      </c>
      <c r="F119" s="380" t="str">
        <f>'GST 지식재산권 관리현황_요약본'!F118</f>
        <v>10-2015-0059417</v>
      </c>
      <c r="G119" s="475">
        <f>'GST 지식재산권 관리현황_요약본'!G118</f>
        <v>42817</v>
      </c>
      <c r="H119" s="380" t="str">
        <f>'GST 지식재산권 관리현황_요약본'!H118</f>
        <v>10-1720987</v>
      </c>
      <c r="I119" s="382" t="str">
        <f>'GST 지식재산권 관리현황_요약본'!I118</f>
        <v xml:space="preserve">난분해성 유해가스의 처리 장치 및 방법 </v>
      </c>
      <c r="J119" s="381">
        <f>'GST 지식재산권 관리현황_요약본'!J118</f>
        <v>0</v>
      </c>
      <c r="K119" s="382" t="str">
        <f>'GST 지식재산권 관리현황_요약본'!K118</f>
        <v>정종국, 이기용, 김도훈</v>
      </c>
      <c r="L119" s="388" t="str">
        <f>'GST 지식재산권 관리현황_요약본'!L118</f>
        <v>아이퍼스</v>
      </c>
      <c r="M119" s="392"/>
      <c r="N119" s="496"/>
      <c r="O119" s="435"/>
      <c r="P119" s="435"/>
      <c r="Q119" s="549"/>
      <c r="R119" s="436">
        <f>O119+(P119*1.1)</f>
        <v>0</v>
      </c>
      <c r="S119" s="392"/>
      <c r="T119" s="386"/>
      <c r="U119" s="435"/>
      <c r="V119" s="435"/>
      <c r="W119" s="436"/>
      <c r="X119" s="392"/>
      <c r="Y119" s="386"/>
      <c r="Z119" s="435"/>
      <c r="AA119" s="435"/>
      <c r="AB119" s="436"/>
      <c r="AC119" s="394"/>
    </row>
    <row r="120" spans="1:29" ht="20.100000000000001" hidden="1" customHeight="1">
      <c r="A120" s="380">
        <f>'GST 지식재산권 관리현황_요약본'!A119</f>
        <v>115</v>
      </c>
      <c r="B120" s="380" t="str">
        <f>'GST 지식재산권 관리현황_요약본'!B119</f>
        <v>특허</v>
      </c>
      <c r="C120" s="380" t="str">
        <f>'GST 지식재산권 관리현황_요약본'!C119</f>
        <v>등록</v>
      </c>
      <c r="D120" s="380" t="str">
        <f>'GST 지식재산권 관리현황_요약본'!D119</f>
        <v>국외(일본)</v>
      </c>
      <c r="E120" s="381">
        <f>'GST 지식재산권 관리현황_요약본'!E119</f>
        <v>42363</v>
      </c>
      <c r="F120" s="380" t="str">
        <f>'GST 지식재산권 관리현황_요약본'!F119</f>
        <v>2015-252749</v>
      </c>
      <c r="G120" s="381">
        <f>'GST 지식재산권 관리현황_요약본'!G119</f>
        <v>42699</v>
      </c>
      <c r="H120" s="380" t="str">
        <f>'GST 지식재산권 관리현황_요약본'!H119</f>
        <v>6047652/JP</v>
      </c>
      <c r="I120" s="382" t="str">
        <f>'GST 지식재산권 관리현황_요약본'!I119</f>
        <v>통합형 반도체 폐가스 정화장치 (일본 )</v>
      </c>
      <c r="J120" s="381">
        <f>'GST 지식재산권 관리현황_요약본'!J119</f>
        <v>0</v>
      </c>
      <c r="K120" s="382" t="str">
        <f>'GST 지식재산권 관리현황_요약본'!K119</f>
        <v>김덕준, 박상준, 전동근, 이기용, 신현욱, 문규동</v>
      </c>
      <c r="L120" s="388" t="str">
        <f>'GST 지식재산권 관리현황_요약본'!L119</f>
        <v>유니스특허</v>
      </c>
      <c r="M120" s="392"/>
      <c r="N120" s="496"/>
      <c r="O120" s="435"/>
      <c r="P120" s="435"/>
      <c r="Q120" s="549"/>
      <c r="R120" s="436">
        <f>O120+(P120*1.1)</f>
        <v>0</v>
      </c>
      <c r="S120" s="392"/>
      <c r="T120" s="386"/>
      <c r="U120" s="435"/>
      <c r="V120" s="435"/>
      <c r="W120" s="436"/>
      <c r="X120" s="392"/>
      <c r="Y120" s="386"/>
      <c r="Z120" s="435"/>
      <c r="AA120" s="435"/>
      <c r="AB120" s="436"/>
      <c r="AC120" s="394"/>
    </row>
    <row r="121" spans="1:29" ht="20.100000000000001" hidden="1" customHeight="1">
      <c r="A121" s="380">
        <f>'GST 지식재산권 관리현황_요약본'!A120</f>
        <v>116</v>
      </c>
      <c r="B121" s="380" t="str">
        <f>'GST 지식재산권 관리현황_요약본'!B120</f>
        <v>특허</v>
      </c>
      <c r="C121" s="380" t="str">
        <f>'GST 지식재산권 관리현황_요약본'!C120</f>
        <v>등록</v>
      </c>
      <c r="D121" s="380" t="str">
        <f>'GST 지식재산권 관리현황_요약본'!D120</f>
        <v>국외(미국)</v>
      </c>
      <c r="E121" s="381">
        <f>'GST 지식재산권 관리현황_요약본'!E120</f>
        <v>42381</v>
      </c>
      <c r="F121" s="380" t="str">
        <f>'GST 지식재산권 관리현황_요약본'!F120</f>
        <v>14/993,170</v>
      </c>
      <c r="G121" s="381">
        <f>'GST 지식재산권 관리현황_요약본'!G120</f>
        <v>43221</v>
      </c>
      <c r="H121" s="380">
        <f>'GST 지식재산권 관리현황_요약본'!H120</f>
        <v>9956525</v>
      </c>
      <c r="I121" s="382" t="str">
        <f>'GST 지식재산권 관리현황_요약본'!I120</f>
        <v>통합형 반도체 폐가스 정화장치</v>
      </c>
      <c r="J121" s="381">
        <f>'GST 지식재산권 관리현황_요약본'!J120</f>
        <v>0</v>
      </c>
      <c r="K121" s="382" t="str">
        <f>'GST 지식재산권 관리현황_요약본'!K120</f>
        <v>김덕준, 박상준, 전동근, 이기용, 신현욱, 문규동</v>
      </c>
      <c r="L121" s="388" t="str">
        <f>'GST 지식재산권 관리현황_요약본'!L120</f>
        <v>유니스특허</v>
      </c>
      <c r="M121" s="392"/>
      <c r="N121" s="496"/>
      <c r="O121" s="435"/>
      <c r="P121" s="435"/>
      <c r="Q121" s="549"/>
      <c r="R121" s="436">
        <f>O121+(P121*1.1)</f>
        <v>0</v>
      </c>
      <c r="S121" s="392"/>
      <c r="T121" s="386"/>
      <c r="U121" s="435"/>
      <c r="V121" s="435"/>
      <c r="W121" s="436"/>
      <c r="X121" s="392"/>
      <c r="Y121" s="386"/>
      <c r="Z121" s="435"/>
      <c r="AA121" s="435"/>
      <c r="AB121" s="436"/>
      <c r="AC121" s="394"/>
    </row>
    <row r="122" spans="1:29" ht="20.100000000000001" hidden="1" customHeight="1">
      <c r="A122" s="458">
        <f>'GST 지식재산권 관리현황_요약본'!A121</f>
        <v>117</v>
      </c>
      <c r="B122" s="458" t="str">
        <f>'GST 지식재산권 관리현황_요약본'!B121</f>
        <v>특허</v>
      </c>
      <c r="C122" s="458" t="str">
        <f>'GST 지식재산권 관리현황_요약본'!C121</f>
        <v>거절</v>
      </c>
      <c r="D122" s="458" t="str">
        <f>'GST 지식재산권 관리현황_요약본'!D121</f>
        <v>국외(중국)</v>
      </c>
      <c r="E122" s="459">
        <f>'GST 지식재산권 관리현황_요약본'!E121</f>
        <v>42383</v>
      </c>
      <c r="F122" s="458" t="str">
        <f>'GST 지식재산권 관리현황_요약본'!F121</f>
        <v>201610023976.X</v>
      </c>
      <c r="G122" s="459">
        <f>'GST 지식재산권 관리현황_요약본'!G121</f>
        <v>0</v>
      </c>
      <c r="H122" s="458">
        <f>'GST 지식재산권 관리현황_요약본'!H121</f>
        <v>0</v>
      </c>
      <c r="I122" s="460" t="str">
        <f>'GST 지식재산권 관리현황_요약본'!I121</f>
        <v>통합형 반도체 폐가스 정화장치 (중국 )</v>
      </c>
      <c r="J122" s="459">
        <f>'GST 지식재산권 관리현황_요약본'!J121</f>
        <v>0</v>
      </c>
      <c r="K122" s="460" t="str">
        <f>'GST 지식재산권 관리현황_요약본'!K121</f>
        <v>김덕준, 박상준, 전동근, 이기용, 신현욱, 문규동</v>
      </c>
      <c r="L122" s="461" t="str">
        <f>'GST 지식재산권 관리현황_요약본'!L121</f>
        <v>유니스특허</v>
      </c>
      <c r="M122" s="462"/>
      <c r="N122" s="458"/>
      <c r="O122" s="463"/>
      <c r="P122" s="463"/>
      <c r="Q122" s="552"/>
      <c r="R122" s="464"/>
      <c r="S122" s="462"/>
      <c r="T122" s="458"/>
      <c r="U122" s="463"/>
      <c r="V122" s="463"/>
      <c r="W122" s="464"/>
      <c r="X122" s="462"/>
      <c r="Y122" s="458"/>
      <c r="Z122" s="463"/>
      <c r="AA122" s="463"/>
      <c r="AB122" s="464"/>
      <c r="AC122" s="465"/>
    </row>
    <row r="123" spans="1:29" ht="20.100000000000001" hidden="1" customHeight="1">
      <c r="A123" s="380">
        <f>'GST 지식재산권 관리현황_요약본'!A122</f>
        <v>118</v>
      </c>
      <c r="B123" s="380" t="str">
        <f>'GST 지식재산권 관리현황_요약본'!B122</f>
        <v>특허</v>
      </c>
      <c r="C123" s="380" t="str">
        <f>'GST 지식재산권 관리현황_요약본'!C122</f>
        <v>등록</v>
      </c>
      <c r="D123" s="380" t="str">
        <f>'GST 지식재산권 관리현황_요약본'!D122</f>
        <v>국내</v>
      </c>
      <c r="E123" s="381">
        <f>'GST 지식재산권 관리현황_요약본'!E122</f>
        <v>42515</v>
      </c>
      <c r="F123" s="380" t="str">
        <f>'GST 지식재산권 관리현황_요약본'!F122</f>
        <v>10-2016-0064323</v>
      </c>
      <c r="G123" s="381">
        <f>'GST 지식재산권 관리현황_요약본'!G122</f>
        <v>43236</v>
      </c>
      <c r="H123" s="380" t="str">
        <f>'GST 지식재산권 관리현황_요약본'!H122</f>
        <v>10-1860633</v>
      </c>
      <c r="I123" s="382" t="str">
        <f>'GST 지식재산권 관리현황_요약본'!I122</f>
        <v>플라즈마와 촉매를 적용한 하이브리드 건식 유해가스 처리 시스템 및 이의 운전 방법</v>
      </c>
      <c r="J123" s="381">
        <f>'GST 지식재산권 관리현황_요약본'!J122</f>
        <v>0</v>
      </c>
      <c r="K123" s="382" t="str">
        <f>'GST 지식재산권 관리현황_요약본'!K122</f>
        <v>정종국, 이기용, 모선희, 이은미</v>
      </c>
      <c r="L123" s="388" t="str">
        <f>'GST 지식재산권 관리현황_요약본'!L122</f>
        <v>아이퍼스</v>
      </c>
      <c r="M123" s="392"/>
      <c r="N123" s="496"/>
      <c r="O123" s="435"/>
      <c r="P123" s="435"/>
      <c r="Q123" s="549"/>
      <c r="R123" s="436">
        <f t="shared" ref="R123:R128" si="2">O123+(P123*1.1)</f>
        <v>0</v>
      </c>
      <c r="S123" s="392"/>
      <c r="T123" s="386"/>
      <c r="U123" s="435"/>
      <c r="V123" s="435"/>
      <c r="W123" s="436"/>
      <c r="X123" s="392"/>
      <c r="Y123" s="386"/>
      <c r="Z123" s="435"/>
      <c r="AA123" s="435"/>
      <c r="AB123" s="436"/>
      <c r="AC123" s="394"/>
    </row>
    <row r="124" spans="1:29" ht="20.100000000000001" hidden="1" customHeight="1">
      <c r="A124" s="380">
        <f>'GST 지식재산권 관리현황_요약본'!A123</f>
        <v>119</v>
      </c>
      <c r="B124" s="380" t="str">
        <f>'GST 지식재산권 관리현황_요약본'!B123</f>
        <v>특허</v>
      </c>
      <c r="C124" s="380" t="str">
        <f>'GST 지식재산권 관리현황_요약본'!C123</f>
        <v>등록</v>
      </c>
      <c r="D124" s="380" t="str">
        <f>'GST 지식재산권 관리현황_요약본'!D123</f>
        <v>국내</v>
      </c>
      <c r="E124" s="381">
        <f>'GST 지식재산권 관리현황_요약본'!E123</f>
        <v>42670</v>
      </c>
      <c r="F124" s="380" t="str">
        <f>'GST 지식재산권 관리현황_요약본'!F123</f>
        <v>2016-0140736</v>
      </c>
      <c r="G124" s="381">
        <f>'GST 지식재산권 관리현황_요약본'!G123</f>
        <v>42976</v>
      </c>
      <c r="H124" s="380" t="str">
        <f>'GST 지식재산권 관리현황_요약본'!H123</f>
        <v>10-1774710</v>
      </c>
      <c r="I124" s="382" t="str">
        <f>'GST 지식재산권 관리현황_요약본'!I123</f>
        <v>플라즈마와 촉매를 이용한 하이브리드 건식 유해가스 처리 장치 및 이의 운전방법</v>
      </c>
      <c r="J124" s="381">
        <f>'GST 지식재산권 관리현황_요약본'!J123</f>
        <v>0</v>
      </c>
      <c r="K124" s="382" t="str">
        <f>'GST 지식재산권 관리현황_요약본'!K123</f>
        <v>정종국, 이기용, 모선희, 이은미</v>
      </c>
      <c r="L124" s="388" t="str">
        <f>'GST 지식재산권 관리현황_요약본'!L123</f>
        <v>아이퍼스</v>
      </c>
      <c r="M124" s="392"/>
      <c r="N124" s="496"/>
      <c r="O124" s="435"/>
      <c r="P124" s="435"/>
      <c r="Q124" s="549"/>
      <c r="R124" s="436">
        <f t="shared" si="2"/>
        <v>0</v>
      </c>
      <c r="S124" s="392"/>
      <c r="T124" s="386"/>
      <c r="U124" s="435"/>
      <c r="V124" s="435"/>
      <c r="W124" s="436"/>
      <c r="X124" s="392"/>
      <c r="Y124" s="386"/>
      <c r="Z124" s="435"/>
      <c r="AA124" s="435"/>
      <c r="AB124" s="436"/>
      <c r="AC124" s="394"/>
    </row>
    <row r="125" spans="1:29" ht="20.100000000000001" hidden="1" customHeight="1">
      <c r="A125" s="380">
        <f>'GST 지식재산권 관리현황_요약본'!A124</f>
        <v>120</v>
      </c>
      <c r="B125" s="380" t="str">
        <f>'GST 지식재산권 관리현황_요약본'!B124</f>
        <v xml:space="preserve">특허 </v>
      </c>
      <c r="C125" s="380" t="str">
        <f>'GST 지식재산권 관리현황_요약본'!C124</f>
        <v>등록</v>
      </c>
      <c r="D125" s="380" t="str">
        <f>'GST 지식재산권 관리현황_요약본'!D124</f>
        <v>국내</v>
      </c>
      <c r="E125" s="381">
        <f>'GST 지식재산권 관리현황_요약본'!E124</f>
        <v>42709</v>
      </c>
      <c r="F125" s="380" t="str">
        <f>'GST 지식재산권 관리현황_요약본'!F124</f>
        <v>10-2016-0164378</v>
      </c>
      <c r="G125" s="381">
        <f>'GST 지식재산권 관리현황_요약본'!G124</f>
        <v>43389</v>
      </c>
      <c r="H125" s="380" t="str">
        <f>'GST 지식재산권 관리현황_요약본'!H124</f>
        <v>10-1910347</v>
      </c>
      <c r="I125" s="382" t="str">
        <f>'GST 지식재산권 관리현황_요약본'!I124</f>
        <v>반도체 제조설비의 고도화 온도제어장치</v>
      </c>
      <c r="J125" s="381">
        <f>'GST 지식재산권 관리현황_요약본'!J124</f>
        <v>0</v>
      </c>
      <c r="K125" s="382" t="str">
        <f>'GST 지식재산권 관리현황_요약본'!K124</f>
        <v>김종배 양승진 허재석 최치원 김제민 김형관 최용호</v>
      </c>
      <c r="L125" s="388" t="str">
        <f>'GST 지식재산권 관리현황_요약본'!L124</f>
        <v>명문(명륜)</v>
      </c>
      <c r="M125" s="392"/>
      <c r="N125" s="496"/>
      <c r="O125" s="435"/>
      <c r="P125" s="435"/>
      <c r="Q125" s="549"/>
      <c r="R125" s="436">
        <f t="shared" si="2"/>
        <v>0</v>
      </c>
      <c r="S125" s="392"/>
      <c r="T125" s="386"/>
      <c r="U125" s="435"/>
      <c r="V125" s="435"/>
      <c r="W125" s="436"/>
      <c r="X125" s="396"/>
      <c r="Y125" s="496"/>
      <c r="Z125" s="435"/>
      <c r="AA125" s="435"/>
      <c r="AB125" s="436"/>
      <c r="AC125" s="394"/>
    </row>
    <row r="126" spans="1:29" ht="20.100000000000001" customHeight="1">
      <c r="A126" s="380">
        <f>'GST 지식재산권 현황_최신'!B116</f>
        <v>121</v>
      </c>
      <c r="B126" s="380" t="str">
        <f>'GST 지식재산권 관리현황_요약본'!B125</f>
        <v>특허</v>
      </c>
      <c r="C126" s="380" t="str">
        <f>'GST 지식재산권 관리현황_요약본'!C125</f>
        <v>등록</v>
      </c>
      <c r="D126" s="380" t="str">
        <f>'GST 지식재산권 관리현황_요약본'!D125</f>
        <v>국내</v>
      </c>
      <c r="E126" s="381">
        <f>'GST 지식재산권 관리현황_요약본'!E125</f>
        <v>42870</v>
      </c>
      <c r="F126" s="380" t="str">
        <f>'GST 지식재산권 관리현황_요약본'!F125</f>
        <v>10-2017-0059766</v>
      </c>
      <c r="G126" s="381">
        <f>'GST 지식재산권 관리현황_요약본'!G125</f>
        <v>43537</v>
      </c>
      <c r="H126" s="380" t="str">
        <f>'GST 지식재산권 관리현황_요약본'!H125</f>
        <v>10-1959868</v>
      </c>
      <c r="I126" s="382" t="str">
        <f>'GST 지식재산권 관리현황_요약본'!I125</f>
        <v>열전소자모듈의 열교환기</v>
      </c>
      <c r="J126" s="381"/>
      <c r="K126" s="382" t="str">
        <f>'GST 지식재산권 관리현황_요약본'!K125</f>
        <v>안세훈, 김병호, 김성완</v>
      </c>
      <c r="L126" s="388" t="str">
        <f>'GST 지식재산권 관리현황_요약본'!L125</f>
        <v>명문(명륜)</v>
      </c>
      <c r="M126" s="392" t="s">
        <v>2152</v>
      </c>
      <c r="N126" s="496">
        <v>45702</v>
      </c>
      <c r="O126" s="435">
        <v>229600</v>
      </c>
      <c r="P126" s="435">
        <v>30000</v>
      </c>
      <c r="Q126" s="549"/>
      <c r="R126" s="436">
        <f>O126+(P126*1.1)+Q126</f>
        <v>262600</v>
      </c>
      <c r="S126" s="392"/>
      <c r="T126" s="386"/>
      <c r="U126" s="435"/>
      <c r="V126" s="435"/>
      <c r="W126" s="436"/>
      <c r="X126" s="392"/>
      <c r="Y126" s="386"/>
      <c r="Z126" s="435"/>
      <c r="AA126" s="435"/>
      <c r="AB126" s="436"/>
      <c r="AC126" s="393"/>
    </row>
    <row r="127" spans="1:29" ht="20.100000000000001" customHeight="1">
      <c r="A127" s="380">
        <f>'GST 지식재산권 현황_최신'!B117</f>
        <v>122</v>
      </c>
      <c r="B127" s="380" t="str">
        <f>'GST 지식재산권 관리현황_요약본'!B126</f>
        <v>특허</v>
      </c>
      <c r="C127" s="380" t="str">
        <f>'GST 지식재산권 관리현황_요약본'!C126</f>
        <v>등록</v>
      </c>
      <c r="D127" s="380" t="str">
        <f>'GST 지식재산권 관리현황_요약본'!D126</f>
        <v>국내</v>
      </c>
      <c r="E127" s="381">
        <f>'GST 지식재산권 관리현황_요약본'!E126</f>
        <v>42870</v>
      </c>
      <c r="F127" s="380" t="str">
        <f>'GST 지식재산권 관리현황_요약본'!F126</f>
        <v>10-2017-0059767</v>
      </c>
      <c r="G127" s="381">
        <f>'GST 지식재산권 관리현황_요약본'!G126</f>
        <v>43537</v>
      </c>
      <c r="H127" s="380" t="str">
        <f>'GST 지식재산권 관리현황_요약본'!H126</f>
        <v>10-1959874</v>
      </c>
      <c r="I127" s="382" t="str">
        <f>'GST 지식재산권 관리현황_요약본'!I126</f>
        <v>온도제어모듈의 응축방지시스템</v>
      </c>
      <c r="J127" s="381"/>
      <c r="K127" s="382" t="str">
        <f>'GST 지식재산권 관리현황_요약본'!K126</f>
        <v>안세훈, 김병호, 김성완</v>
      </c>
      <c r="L127" s="388" t="str">
        <f>'GST 지식재산권 관리현황_요약본'!L126</f>
        <v>명문(명륜)</v>
      </c>
      <c r="M127" s="392" t="s">
        <v>2152</v>
      </c>
      <c r="N127" s="496">
        <v>45702</v>
      </c>
      <c r="O127" s="435">
        <v>205800</v>
      </c>
      <c r="P127" s="435">
        <v>30000</v>
      </c>
      <c r="Q127" s="549"/>
      <c r="R127" s="436">
        <f>O127+(P127*1.1)+Q127</f>
        <v>238800</v>
      </c>
      <c r="S127" s="392"/>
      <c r="T127" s="386"/>
      <c r="U127" s="435"/>
      <c r="V127" s="435"/>
      <c r="W127" s="436"/>
      <c r="X127" s="392"/>
      <c r="Y127" s="386"/>
      <c r="Z127" s="435"/>
      <c r="AA127" s="435"/>
      <c r="AB127" s="436"/>
      <c r="AC127" s="393"/>
    </row>
    <row r="128" spans="1:29" ht="20.100000000000001" hidden="1" customHeight="1">
      <c r="A128" s="380">
        <f>'GST 지식재산권 관리현황_요약본'!A127</f>
        <v>123</v>
      </c>
      <c r="B128" s="380" t="str">
        <f>'GST 지식재산권 관리현황_요약본'!B127</f>
        <v xml:space="preserve">특허 </v>
      </c>
      <c r="C128" s="380" t="str">
        <f>'GST 지식재산권 관리현황_요약본'!C127</f>
        <v>등록</v>
      </c>
      <c r="D128" s="380" t="str">
        <f>'GST 지식재산권 관리현황_요약본'!D127</f>
        <v>미국</v>
      </c>
      <c r="E128" s="381">
        <f>'GST 지식재산권 관리현황_요약본'!E127</f>
        <v>43070</v>
      </c>
      <c r="F128" s="380" t="str">
        <f>'GST 지식재산권 관리현황_요약본'!F127</f>
        <v>15/828,655</v>
      </c>
      <c r="G128" s="381">
        <f>'GST 지식재산권 관리현황_요약본'!G127</f>
        <v>44005</v>
      </c>
      <c r="H128" s="380">
        <f>'GST 지식재산권 관리현황_요약본'!H127</f>
        <v>10692748</v>
      </c>
      <c r="I128" s="382" t="str">
        <f>'GST 지식재산권 관리현황_요약본'!I127</f>
        <v>반도체 제조설비의 고도화 온도제어장치</v>
      </c>
      <c r="J128" s="381">
        <f>'GST 지식재산권 관리현황_요약본'!J127</f>
        <v>0</v>
      </c>
      <c r="K128" s="382" t="str">
        <f>'GST 지식재산권 관리현황_요약본'!K127</f>
        <v>김종배 양승진 허재석 최치원 김제민 김형관 최용호</v>
      </c>
      <c r="L128" s="388" t="str">
        <f>'GST 지식재산권 관리현황_요약본'!L127</f>
        <v>명문(명륜)</v>
      </c>
      <c r="M128" s="392"/>
      <c r="N128" s="386"/>
      <c r="O128" s="435"/>
      <c r="P128" s="435"/>
      <c r="Q128" s="549"/>
      <c r="R128" s="436">
        <f t="shared" si="2"/>
        <v>0</v>
      </c>
      <c r="S128" s="392"/>
      <c r="T128" s="386"/>
      <c r="U128" s="435"/>
      <c r="V128" s="435"/>
      <c r="W128" s="436"/>
      <c r="X128" s="392"/>
      <c r="Y128" s="386"/>
      <c r="Z128" s="435"/>
      <c r="AA128" s="435"/>
      <c r="AB128" s="436"/>
      <c r="AC128" s="394"/>
    </row>
    <row r="129" spans="1:29" ht="20.100000000000001" customHeight="1">
      <c r="A129" s="380">
        <f>'GST 지식재산권 현황_최신'!B21</f>
        <v>19</v>
      </c>
      <c r="B129" s="380" t="str">
        <f>'GST 지식재산권 관리현황_요약본'!B128</f>
        <v xml:space="preserve">특허 </v>
      </c>
      <c r="C129" s="380" t="str">
        <f>'GST 지식재산권 관리현황_요약본'!C128</f>
        <v>등록</v>
      </c>
      <c r="D129" s="380" t="str">
        <f>'GST 지식재산권 관리현황_요약본'!D128</f>
        <v>일본</v>
      </c>
      <c r="E129" s="381">
        <f>'GST 지식재산권 관리현황_요약본'!E128</f>
        <v>43068</v>
      </c>
      <c r="F129" s="380" t="str">
        <f>'GST 지식재산권 관리현황_요약본'!F128</f>
        <v>2017-228684</v>
      </c>
      <c r="G129" s="381">
        <f>'GST 지식재산권 관리현황_요약본'!G128</f>
        <v>43644</v>
      </c>
      <c r="H129" s="380">
        <f>'GST 지식재산권 관리현황_요약본'!H128</f>
        <v>6546253</v>
      </c>
      <c r="I129" s="382" t="str">
        <f>'GST 지식재산권 관리현황_요약본'!I128</f>
        <v>반도체 제조설비의 고도화 온도제어장치</v>
      </c>
      <c r="J129" s="381"/>
      <c r="K129" s="382" t="str">
        <f>'GST 지식재산권 관리현황_요약본'!K128</f>
        <v>김종배 양승진 허재석 최치원 김제민 김형관 최용호</v>
      </c>
      <c r="L129" s="388" t="str">
        <f>'GST 지식재산권 관리현황_요약본'!L128</f>
        <v>명문(명륜)</v>
      </c>
      <c r="M129" s="392" t="s">
        <v>2154</v>
      </c>
      <c r="N129" s="496">
        <v>45723</v>
      </c>
      <c r="O129" s="435">
        <v>814000</v>
      </c>
      <c r="P129" s="435">
        <v>30000</v>
      </c>
      <c r="Q129" s="549"/>
      <c r="R129" s="436">
        <f>O129+(P129*1.1)+Q129</f>
        <v>847000</v>
      </c>
      <c r="S129" s="392"/>
      <c r="T129" s="496"/>
      <c r="U129" s="435"/>
      <c r="V129" s="435"/>
      <c r="W129" s="436"/>
      <c r="X129" s="392"/>
      <c r="Y129" s="386"/>
      <c r="Z129" s="435"/>
      <c r="AA129" s="435"/>
      <c r="AB129" s="436"/>
      <c r="AC129" s="394"/>
    </row>
    <row r="130" spans="1:29" ht="20.100000000000001" hidden="1" customHeight="1">
      <c r="A130" s="380">
        <f>'GST 지식재산권 관리현황_요약본'!A129</f>
        <v>125</v>
      </c>
      <c r="B130" s="380" t="str">
        <f>'GST 지식재산권 관리현황_요약본'!B129</f>
        <v xml:space="preserve">특허 </v>
      </c>
      <c r="C130" s="380" t="str">
        <f>'GST 지식재산권 관리현황_요약본'!C129</f>
        <v>거절</v>
      </c>
      <c r="D130" s="380" t="str">
        <f>'GST 지식재산권 관리현황_요약본'!D129</f>
        <v>중국</v>
      </c>
      <c r="E130" s="381">
        <f>'GST 지식재산권 관리현황_요약본'!E129</f>
        <v>42999</v>
      </c>
      <c r="F130" s="380" t="str">
        <f>'GST 지식재산권 관리현황_요약본'!F129</f>
        <v>2017-10-858160.3</v>
      </c>
      <c r="G130" s="381">
        <f>'GST 지식재산권 관리현황_요약본'!G129</f>
        <v>0</v>
      </c>
      <c r="H130" s="380">
        <f>'GST 지식재산권 관리현황_요약본'!H129</f>
        <v>0</v>
      </c>
      <c r="I130" s="382" t="str">
        <f>'GST 지식재산권 관리현황_요약본'!I129</f>
        <v>반도체 제조설비의 고도화 온도제어장치</v>
      </c>
      <c r="J130" s="381">
        <f>'GST 지식재산권 관리현황_요약본'!J129</f>
        <v>0</v>
      </c>
      <c r="K130" s="382" t="str">
        <f>'GST 지식재산권 관리현황_요약본'!K129</f>
        <v>김종배 양승진 허재석 최치원 김제민 김형관 최용호</v>
      </c>
      <c r="L130" s="388" t="str">
        <f>'GST 지식재산권 관리현황_요약본'!L129</f>
        <v>명문(명륜)</v>
      </c>
      <c r="M130" s="392"/>
      <c r="N130" s="386"/>
      <c r="O130" s="435"/>
      <c r="P130" s="435"/>
      <c r="Q130" s="549"/>
      <c r="R130" s="436"/>
      <c r="S130" s="392"/>
      <c r="T130" s="386"/>
      <c r="U130" s="435"/>
      <c r="V130" s="435"/>
      <c r="W130" s="436"/>
      <c r="X130" s="392"/>
      <c r="Y130" s="386"/>
      <c r="Z130" s="435"/>
      <c r="AA130" s="435"/>
      <c r="AB130" s="436"/>
      <c r="AC130" s="394"/>
    </row>
    <row r="131" spans="1:29" ht="20.100000000000001" customHeight="1">
      <c r="A131" s="380"/>
      <c r="B131" s="380"/>
      <c r="C131" s="380"/>
      <c r="D131" s="380"/>
      <c r="E131" s="381"/>
      <c r="F131" s="380"/>
      <c r="G131" s="381"/>
      <c r="H131" s="380"/>
      <c r="I131" s="382"/>
      <c r="J131" s="381"/>
      <c r="K131" s="382"/>
      <c r="L131" s="388"/>
      <c r="M131" s="392"/>
      <c r="N131" s="496"/>
      <c r="O131" s="435"/>
      <c r="P131" s="435"/>
      <c r="Q131" s="549"/>
      <c r="R131" s="436"/>
      <c r="S131" s="392"/>
      <c r="T131" s="386"/>
      <c r="U131" s="435"/>
      <c r="V131" s="435"/>
      <c r="W131" s="436"/>
      <c r="X131" s="392"/>
      <c r="Y131" s="386"/>
      <c r="Z131" s="435"/>
      <c r="AA131" s="435"/>
      <c r="AB131" s="436"/>
      <c r="AC131" s="394"/>
    </row>
    <row r="132" spans="1:29" ht="20.100000000000001" hidden="1" customHeight="1">
      <c r="A132" s="405">
        <f>'GST 지식재산권 관리현황_요약본'!A131</f>
        <v>127</v>
      </c>
      <c r="B132" s="405" t="str">
        <f>'GST 지식재산권 관리현황_요약본'!B131</f>
        <v>특허</v>
      </c>
      <c r="C132" s="405" t="str">
        <f>'GST 지식재산권 관리현황_요약본'!C131</f>
        <v>포기</v>
      </c>
      <c r="D132" s="405" t="str">
        <f>'GST 지식재산권 관리현황_요약본'!D131</f>
        <v>국내</v>
      </c>
      <c r="E132" s="406">
        <f>'GST 지식재산권 관리현황_요약본'!E131</f>
        <v>43063</v>
      </c>
      <c r="F132" s="405" t="str">
        <f>'GST 지식재산권 관리현황_요약본'!F131</f>
        <v>10-2017-0158466</v>
      </c>
      <c r="G132" s="406">
        <f>'GST 지식재산권 관리현황_요약본'!G131</f>
        <v>0</v>
      </c>
      <c r="H132" s="405">
        <f>'GST 지식재산권 관리현황_요약본'!H131</f>
        <v>0</v>
      </c>
      <c r="I132" s="407" t="str">
        <f>'GST 지식재산권 관리현황_요약본'!I131</f>
        <v>플라즈마 및 유전가열 촉매 기반의 유해가스 처리 시스템</v>
      </c>
      <c r="J132" s="406">
        <f>'GST 지식재산권 관리현황_요약본'!J131</f>
        <v>0</v>
      </c>
      <c r="K132" s="407" t="str">
        <f>'GST 지식재산권 관리현황_요약본'!K131</f>
        <v>정종국, 강연석, 정창구, 김영민, 이은미</v>
      </c>
      <c r="L132" s="408" t="str">
        <f>'GST 지식재산권 관리현황_요약본'!L131</f>
        <v>아이퍼스</v>
      </c>
      <c r="M132" s="409"/>
      <c r="N132" s="405"/>
      <c r="O132" s="445"/>
      <c r="P132" s="445"/>
      <c r="Q132" s="550"/>
      <c r="R132" s="446"/>
      <c r="S132" s="409"/>
      <c r="T132" s="405"/>
      <c r="U132" s="445"/>
      <c r="V132" s="445"/>
      <c r="W132" s="446"/>
      <c r="X132" s="409"/>
      <c r="Y132" s="405"/>
      <c r="Z132" s="445"/>
      <c r="AA132" s="445"/>
      <c r="AB132" s="446"/>
      <c r="AC132" s="411"/>
    </row>
    <row r="133" spans="1:29" ht="20.100000000000001" hidden="1" customHeight="1">
      <c r="A133" s="380">
        <f>'GST 지식재산권 관리현황_요약본'!A132</f>
        <v>128</v>
      </c>
      <c r="B133" s="380" t="str">
        <f>'GST 지식재산권 관리현황_요약본'!B132</f>
        <v>특허</v>
      </c>
      <c r="C133" s="380" t="str">
        <f>'GST 지식재산권 관리현황_요약본'!C132</f>
        <v>등록</v>
      </c>
      <c r="D133" s="380" t="str">
        <f>'GST 지식재산권 관리현황_요약본'!D132</f>
        <v>국내</v>
      </c>
      <c r="E133" s="381">
        <f>'GST 지식재산권 관리현황_요약본'!E132</f>
        <v>43266</v>
      </c>
      <c r="F133" s="380" t="str">
        <f>'GST 지식재산권 관리현황_요약본'!F132</f>
        <v>10-2018-0068560</v>
      </c>
      <c r="G133" s="381">
        <f>'GST 지식재산권 관리현황_요약본'!G132</f>
        <v>43759</v>
      </c>
      <c r="H133" s="380" t="str">
        <f>'GST 지식재산권 관리현황_요약본'!H132</f>
        <v>10-2036697</v>
      </c>
      <c r="I133" s="382" t="str">
        <f>'GST 지식재산권 관리현황_요약본'!I132</f>
        <v>입자를 포함하는 유체의 흐름을 제어하기 위한 매니폴드를 포함하는 미모 시스템</v>
      </c>
      <c r="J133" s="381">
        <f>'GST 지식재산권 관리현황_요약본'!J132</f>
        <v>0</v>
      </c>
      <c r="K133" s="382" t="str">
        <f>'GST 지식재산권 관리현황_요약본'!K132</f>
        <v>최익성</v>
      </c>
      <c r="L133" s="388" t="str">
        <f>'GST 지식재산권 관리현황_요약본'!L132</f>
        <v>명문</v>
      </c>
      <c r="M133" s="392"/>
      <c r="N133" s="386"/>
      <c r="O133" s="435"/>
      <c r="P133" s="435"/>
      <c r="Q133" s="549"/>
      <c r="R133" s="436"/>
      <c r="S133" s="392"/>
      <c r="T133" s="386"/>
      <c r="U133" s="435"/>
      <c r="V133" s="435"/>
      <c r="W133" s="436"/>
      <c r="X133" s="392"/>
      <c r="Y133" s="386"/>
      <c r="Z133" s="435"/>
      <c r="AA133" s="435"/>
      <c r="AB133" s="436"/>
      <c r="AC133" s="394"/>
    </row>
    <row r="134" spans="1:29" ht="20.100000000000001" hidden="1" customHeight="1">
      <c r="A134" s="380">
        <f>'GST 지식재산권 관리현황_요약본'!A133</f>
        <v>129</v>
      </c>
      <c r="B134" s="380" t="str">
        <f>'GST 지식재산권 관리현황_요약본'!B133</f>
        <v>특허</v>
      </c>
      <c r="C134" s="380" t="str">
        <f>'GST 지식재산권 관리현황_요약본'!C133</f>
        <v>거절</v>
      </c>
      <c r="D134" s="380" t="str">
        <f>'GST 지식재산권 관리현황_요약본'!D133</f>
        <v>국내</v>
      </c>
      <c r="E134" s="381">
        <f>'GST 지식재산권 관리현황_요약본'!E133</f>
        <v>43334</v>
      </c>
      <c r="F134" s="380" t="str">
        <f>'GST 지식재산권 관리현황_요약본'!F133</f>
        <v>10-2018-0098052</v>
      </c>
      <c r="G134" s="381">
        <f>'GST 지식재산권 관리현황_요약본'!G133</f>
        <v>0</v>
      </c>
      <c r="H134" s="380">
        <f>'GST 지식재산권 관리현황_요약본'!H133</f>
        <v>0</v>
      </c>
      <c r="I134" s="382" t="str">
        <f>'GST 지식재산권 관리현황_요약본'!I133</f>
        <v>풀브릿지 부스트 컨버터를 활용한 능동형 PFC가 적용된 컨버터 시스템</v>
      </c>
      <c r="J134" s="381">
        <f>'GST 지식재산권 관리현황_요약본'!J133</f>
        <v>0</v>
      </c>
      <c r="K134" s="382" t="str">
        <f>'GST 지식재산권 관리현황_요약본'!K133</f>
        <v>조은석, 이현진, 김기범</v>
      </c>
      <c r="L134" s="388" t="str">
        <f>'GST 지식재산권 관리현황_요약본'!L133</f>
        <v>유니스특허</v>
      </c>
      <c r="M134" s="392"/>
      <c r="N134" s="386"/>
      <c r="O134" s="435"/>
      <c r="P134" s="435"/>
      <c r="Q134" s="549"/>
      <c r="R134" s="436"/>
      <c r="S134" s="392"/>
      <c r="T134" s="386"/>
      <c r="U134" s="435"/>
      <c r="V134" s="435"/>
      <c r="W134" s="436"/>
      <c r="X134" s="392"/>
      <c r="Y134" s="386"/>
      <c r="Z134" s="435"/>
      <c r="AA134" s="435"/>
      <c r="AB134" s="436"/>
      <c r="AC134" s="394"/>
    </row>
    <row r="135" spans="1:29" ht="20.100000000000001" hidden="1" customHeight="1">
      <c r="A135" s="380">
        <f>'GST 지식재산권 관리현황_요약본'!A134</f>
        <v>130</v>
      </c>
      <c r="B135" s="380" t="str">
        <f>'GST 지식재산권 관리현황_요약본'!B134</f>
        <v>특허</v>
      </c>
      <c r="C135" s="380" t="str">
        <f>'GST 지식재산권 관리현황_요약본'!C134</f>
        <v>등록</v>
      </c>
      <c r="D135" s="380" t="str">
        <f>'GST 지식재산권 관리현황_요약본'!D134</f>
        <v>국내</v>
      </c>
      <c r="E135" s="381">
        <f>'GST 지식재산권 관리현황_요약본'!E134</f>
        <v>43334</v>
      </c>
      <c r="F135" s="380" t="str">
        <f>'GST 지식재산권 관리현황_요약본'!F134</f>
        <v>10-2018-0098053</v>
      </c>
      <c r="G135" s="381">
        <f>'GST 지식재산권 관리현황_요약본'!G134</f>
        <v>44090</v>
      </c>
      <c r="H135" s="380" t="str">
        <f>'GST 지식재산권 관리현황_요약본'!H134</f>
        <v>10-2158616</v>
      </c>
      <c r="I135" s="382" t="str">
        <f>'GST 지식재산권 관리현황_요약본'!I134</f>
        <v>능동형 PFC가 적용된 출력극성 가변형 벅컨버터 시스템 및 그 제어 방법</v>
      </c>
      <c r="J135" s="381">
        <f>'GST 지식재산권 관리현황_요약본'!J134</f>
        <v>0</v>
      </c>
      <c r="K135" s="382" t="str">
        <f>'GST 지식재산권 관리현황_요약본'!K134</f>
        <v>조은석, 이현진, 김기범</v>
      </c>
      <c r="L135" s="388" t="str">
        <f>'GST 지식재산권 관리현황_요약본'!L134</f>
        <v>유니스특허</v>
      </c>
      <c r="M135" s="392"/>
      <c r="N135" s="386"/>
      <c r="O135" s="435"/>
      <c r="P135" s="435"/>
      <c r="Q135" s="549"/>
      <c r="R135" s="436">
        <f>O135+(P135*1.1)</f>
        <v>0</v>
      </c>
      <c r="S135" s="392"/>
      <c r="T135" s="386"/>
      <c r="U135" s="435"/>
      <c r="V135" s="435"/>
      <c r="W135" s="436"/>
      <c r="X135" s="392"/>
      <c r="Y135" s="386"/>
      <c r="Z135" s="435"/>
      <c r="AA135" s="435"/>
      <c r="AB135" s="436"/>
      <c r="AC135" s="394"/>
    </row>
    <row r="136" spans="1:29" ht="20.100000000000001" hidden="1" customHeight="1">
      <c r="A136" s="380">
        <f>'GST 지식재산권 관리현황_요약본'!A135</f>
        <v>131</v>
      </c>
      <c r="B136" s="380" t="str">
        <f>'GST 지식재산권 관리현황_요약본'!B135</f>
        <v>특허</v>
      </c>
      <c r="C136" s="380" t="str">
        <f>'GST 지식재산권 관리현황_요약본'!C135</f>
        <v>등록</v>
      </c>
      <c r="D136" s="380" t="str">
        <f>'GST 지식재산권 관리현황_요약본'!D135</f>
        <v>국내</v>
      </c>
      <c r="E136" s="381">
        <f>'GST 지식재산권 관리현황_요약본'!E135</f>
        <v>43343</v>
      </c>
      <c r="F136" s="380" t="str">
        <f>'GST 지식재산권 관리현황_요약본'!F135</f>
        <v>10-2018-0103408</v>
      </c>
      <c r="G136" s="381">
        <f>'GST 지식재산권 관리현황_요약본'!G135</f>
        <v>43902</v>
      </c>
      <c r="H136" s="380" t="str">
        <f>'GST 지식재산권 관리현황_요약본'!H135</f>
        <v>10-2090873</v>
      </c>
      <c r="I136" s="382" t="str">
        <f>'GST 지식재산권 관리현황_요약본'!I135</f>
        <v>흡착제를 이용하여 폐가스에 포함된 질소산화물을 제거하는 장치 및 방법</v>
      </c>
      <c r="J136" s="381">
        <f>'GST 지식재산권 관리현황_요약본'!J135</f>
        <v>0</v>
      </c>
      <c r="K136" s="382" t="str">
        <f>'GST 지식재산권 관리현황_요약본'!K135</f>
        <v>정종국, 오주형, 이은미, 채명기</v>
      </c>
      <c r="L136" s="388" t="str">
        <f>'GST 지식재산권 관리현황_요약본'!L135</f>
        <v>아이퍼스</v>
      </c>
      <c r="M136" s="392"/>
      <c r="N136" s="496"/>
      <c r="O136" s="435"/>
      <c r="P136" s="435"/>
      <c r="Q136" s="549"/>
      <c r="R136" s="436">
        <f>O136+(P136*1.1)</f>
        <v>0</v>
      </c>
      <c r="S136" s="392"/>
      <c r="T136" s="386"/>
      <c r="U136" s="435"/>
      <c r="V136" s="435"/>
      <c r="W136" s="436">
        <f>U136+(V136*1.1)</f>
        <v>0</v>
      </c>
      <c r="X136" s="392"/>
      <c r="Y136" s="386"/>
      <c r="Z136" s="435"/>
      <c r="AA136" s="435"/>
      <c r="AB136" s="436"/>
      <c r="AC136" s="394"/>
    </row>
    <row r="137" spans="1:29" ht="20.100000000000001" hidden="1" customHeight="1">
      <c r="A137" s="380">
        <f>'GST 지식재산권 관리현황_요약본'!A136</f>
        <v>132</v>
      </c>
      <c r="B137" s="380" t="str">
        <f>'GST 지식재산권 관리현황_요약본'!B136</f>
        <v>특허</v>
      </c>
      <c r="C137" s="380" t="str">
        <f>'GST 지식재산권 관리현황_요약본'!C136</f>
        <v>등록</v>
      </c>
      <c r="D137" s="380" t="str">
        <f>'GST 지식재산권 관리현황_요약본'!D136</f>
        <v>국내</v>
      </c>
      <c r="E137" s="381">
        <f>'GST 지식재산권 관리현황_요약본'!E136</f>
        <v>43343</v>
      </c>
      <c r="F137" s="380" t="str">
        <f>'GST 지식재산권 관리현황_요약본'!F136</f>
        <v>10-2018-0103409</v>
      </c>
      <c r="G137" s="381">
        <f>'GST 지식재산권 관리현황_요약본'!G136</f>
        <v>44165</v>
      </c>
      <c r="H137" s="380" t="str">
        <f>'GST 지식재산권 관리현황_요약본'!H136</f>
        <v>10-2187036</v>
      </c>
      <c r="I137" s="382" t="str">
        <f>'GST 지식재산권 관리현황_요약본'!I136</f>
        <v>흡착 ROTOR와 산화촉매를 이용한 모듈화 VOCs 제거 시스템 및 그 방법</v>
      </c>
      <c r="J137" s="381">
        <f>'GST 지식재산권 관리현황_요약본'!J136</f>
        <v>0</v>
      </c>
      <c r="K137" s="382" t="str">
        <f>'GST 지식재산권 관리현황_요약본'!K136</f>
        <v>정종국, 오현석, 오주형</v>
      </c>
      <c r="L137" s="388" t="str">
        <f>'GST 지식재산권 관리현황_요약본'!L136</f>
        <v>아이퍼스</v>
      </c>
      <c r="M137" s="392"/>
      <c r="N137" s="386"/>
      <c r="O137" s="435"/>
      <c r="P137" s="435"/>
      <c r="Q137" s="549"/>
      <c r="R137" s="436">
        <f>O137+(P137*1.1)</f>
        <v>0</v>
      </c>
      <c r="S137" s="392"/>
      <c r="T137" s="386"/>
      <c r="U137" s="435"/>
      <c r="V137" s="435"/>
      <c r="W137" s="436">
        <f>U137+(V137*1.1)</f>
        <v>0</v>
      </c>
      <c r="X137" s="392"/>
      <c r="Y137" s="386"/>
      <c r="Z137" s="435"/>
      <c r="AA137" s="435"/>
      <c r="AB137" s="436"/>
      <c r="AC137" s="394"/>
    </row>
    <row r="138" spans="1:29" ht="20.100000000000001" hidden="1" customHeight="1">
      <c r="A138" s="380">
        <f>'GST 지식재산권 관리현황_요약본'!A137</f>
        <v>133</v>
      </c>
      <c r="B138" s="380" t="str">
        <f>'GST 지식재산권 관리현황_요약본'!B137</f>
        <v>특허</v>
      </c>
      <c r="C138" s="380" t="str">
        <f>'GST 지식재산권 관리현황_요약본'!C137</f>
        <v>등록</v>
      </c>
      <c r="D138" s="380" t="str">
        <f>'GST 지식재산권 관리현황_요약본'!D137</f>
        <v>국내</v>
      </c>
      <c r="E138" s="381">
        <f>'GST 지식재산권 관리현황_요약본'!E137</f>
        <v>43360</v>
      </c>
      <c r="F138" s="380" t="str">
        <f>'GST 지식재산권 관리현황_요약본'!F137</f>
        <v>10-2018-0110866</v>
      </c>
      <c r="G138" s="381">
        <f>'GST 지식재산권 관리현황_요약본'!G137</f>
        <v>44119</v>
      </c>
      <c r="H138" s="380" t="str">
        <f>'GST 지식재산권 관리현황_요약본'!H137</f>
        <v>10-2168514</v>
      </c>
      <c r="I138" s="382" t="str">
        <f>'GST 지식재산권 관리현황_요약본'!I137</f>
        <v>돌입전류 방지기능을 가진 3상 전파정류장치</v>
      </c>
      <c r="J138" s="381">
        <f>'GST 지식재산권 관리현황_요약본'!J137</f>
        <v>0</v>
      </c>
      <c r="K138" s="382" t="str">
        <f>'GST 지식재산권 관리현황_요약본'!K137</f>
        <v>이현진, 조은석, 김기범</v>
      </c>
      <c r="L138" s="388" t="str">
        <f>'GST 지식재산권 관리현황_요약본'!L137</f>
        <v>유니스특허</v>
      </c>
      <c r="M138" s="392"/>
      <c r="N138" s="386"/>
      <c r="O138" s="435"/>
      <c r="P138" s="435"/>
      <c r="Q138" s="549"/>
      <c r="R138" s="436">
        <f>O138+(P138*1.1)</f>
        <v>0</v>
      </c>
      <c r="S138" s="392"/>
      <c r="T138" s="386"/>
      <c r="U138" s="435"/>
      <c r="V138" s="435"/>
      <c r="W138" s="436"/>
      <c r="X138" s="392"/>
      <c r="Y138" s="386"/>
      <c r="Z138" s="435"/>
      <c r="AA138" s="435"/>
      <c r="AB138" s="436"/>
      <c r="AC138" s="394"/>
    </row>
    <row r="139" spans="1:29" ht="20.100000000000001" hidden="1" customHeight="1">
      <c r="A139" s="405">
        <f>'GST 지식재산권 관리현황_요약본'!A138</f>
        <v>134</v>
      </c>
      <c r="B139" s="405" t="str">
        <f>'GST 지식재산권 관리현황_요약본'!B138</f>
        <v>특허</v>
      </c>
      <c r="C139" s="405" t="str">
        <f>'GST 지식재산권 관리현황_요약본'!C138</f>
        <v>포기</v>
      </c>
      <c r="D139" s="405" t="str">
        <f>'GST 지식재산권 관리현황_요약본'!D138</f>
        <v>국외(PCT)</v>
      </c>
      <c r="E139" s="406">
        <f>'GST 지식재산권 관리현황_요약본'!E138</f>
        <v>43389</v>
      </c>
      <c r="F139" s="405" t="str">
        <f>'GST 지식재산권 관리현황_요약본'!F138</f>
        <v>PCT/KR2018/012204</v>
      </c>
      <c r="G139" s="406">
        <f>'GST 지식재산권 관리현황_요약본'!G138</f>
        <v>0</v>
      </c>
      <c r="H139" s="405">
        <f>'GST 지식재산권 관리현황_요약본'!H138</f>
        <v>0</v>
      </c>
      <c r="I139" s="407" t="str">
        <f>'GST 지식재산권 관리현황_요약본'!I138</f>
        <v>플라즈마 및 유전가열 촉매 기반의 유해가스 처리 시스템</v>
      </c>
      <c r="J139" s="406">
        <f>'GST 지식재산권 관리현황_요약본'!J138</f>
        <v>0</v>
      </c>
      <c r="K139" s="407" t="str">
        <f>'GST 지식재산권 관리현황_요약본'!K138</f>
        <v>정종국, 강연석, 정창구, 김영민, 이은미</v>
      </c>
      <c r="L139" s="408" t="str">
        <f>'GST 지식재산권 관리현황_요약본'!L138</f>
        <v>아이퍼스</v>
      </c>
      <c r="M139" s="409"/>
      <c r="N139" s="405"/>
      <c r="O139" s="445"/>
      <c r="P139" s="445"/>
      <c r="Q139" s="550"/>
      <c r="R139" s="446"/>
      <c r="S139" s="413"/>
      <c r="T139" s="410"/>
      <c r="U139" s="445"/>
      <c r="V139" s="445"/>
      <c r="W139" s="446"/>
      <c r="X139" s="409"/>
      <c r="Y139" s="405"/>
      <c r="Z139" s="445"/>
      <c r="AA139" s="445"/>
      <c r="AB139" s="446"/>
      <c r="AC139" s="411"/>
    </row>
    <row r="140" spans="1:29" ht="20.100000000000001" hidden="1" customHeight="1">
      <c r="A140" s="380">
        <f>'GST 지식재산권 관리현황_요약본'!A139</f>
        <v>135</v>
      </c>
      <c r="B140" s="380" t="str">
        <f>'GST 지식재산권 관리현황_요약본'!B139</f>
        <v>특허</v>
      </c>
      <c r="C140" s="380" t="str">
        <f>'GST 지식재산권 관리현황_요약본'!C139</f>
        <v>등록</v>
      </c>
      <c r="D140" s="380" t="str">
        <f>'GST 지식재산권 관리현황_요약본'!D139</f>
        <v>국내</v>
      </c>
      <c r="E140" s="381">
        <f>'GST 지식재산권 관리현황_요약본'!E139</f>
        <v>43468</v>
      </c>
      <c r="F140" s="380" t="str">
        <f>'GST 지식재산권 관리현황_요약본'!F139</f>
        <v>10-2019-0000653</v>
      </c>
      <c r="G140" s="381">
        <f>'GST 지식재산권 관리현황_요약본'!G139</f>
        <v>44319</v>
      </c>
      <c r="H140" s="380" t="str">
        <f>'GST 지식재산권 관리현황_요약본'!H139</f>
        <v>10-2251369</v>
      </c>
      <c r="I140" s="382" t="str">
        <f>'GST 지식재산권 관리현황_요약본'!I139</f>
        <v>플라즈마 및 유전가열 촉매 기반의 유해가스 처리 시스템</v>
      </c>
      <c r="J140" s="381">
        <f>'GST 지식재산권 관리현황_요약본'!J139</f>
        <v>0</v>
      </c>
      <c r="K140" s="382" t="str">
        <f>'GST 지식재산권 관리현황_요약본'!K139</f>
        <v>정종국, 김영민</v>
      </c>
      <c r="L140" s="388" t="str">
        <f>'GST 지식재산권 관리현황_요약본'!L139</f>
        <v>아이퍼스</v>
      </c>
      <c r="M140" s="392"/>
      <c r="N140" s="496"/>
      <c r="O140" s="435"/>
      <c r="P140" s="435"/>
      <c r="Q140" s="549"/>
      <c r="R140" s="436">
        <f t="shared" ref="R140:R141" si="3">O140+(P140*1.1)</f>
        <v>0</v>
      </c>
      <c r="S140" s="392"/>
      <c r="T140" s="386"/>
      <c r="U140" s="435"/>
      <c r="V140" s="435"/>
      <c r="W140" s="436"/>
      <c r="X140" s="392"/>
      <c r="Y140" s="386"/>
      <c r="Z140" s="435"/>
      <c r="AA140" s="435"/>
      <c r="AB140" s="436"/>
      <c r="AC140" s="394"/>
    </row>
    <row r="141" spans="1:29" ht="20.100000000000001" hidden="1" customHeight="1">
      <c r="A141" s="380">
        <f>'GST 지식재산권 관리현황_요약본'!A140</f>
        <v>136</v>
      </c>
      <c r="B141" s="380" t="str">
        <f>'GST 지식재산권 관리현황_요약본'!B140</f>
        <v>특허</v>
      </c>
      <c r="C141" s="380" t="str">
        <f>'GST 지식재산권 관리현황_요약본'!C140</f>
        <v>출원</v>
      </c>
      <c r="D141" s="380" t="str">
        <f>'GST 지식재산권 관리현황_요약본'!D140</f>
        <v>국외(PCT)</v>
      </c>
      <c r="E141" s="381">
        <f>'GST 지식재산권 관리현황_요약본'!E140</f>
        <v>43468</v>
      </c>
      <c r="F141" s="380" t="str">
        <f>'GST 지식재산권 관리현황_요약본'!F140</f>
        <v>PCT/KR2019/000117</v>
      </c>
      <c r="G141" s="381">
        <f>'GST 지식재산권 관리현황_요약본'!G140</f>
        <v>0</v>
      </c>
      <c r="H141" s="380">
        <f>'GST 지식재산권 관리현황_요약본'!H140</f>
        <v>0</v>
      </c>
      <c r="I141" s="382" t="str">
        <f>'GST 지식재산권 관리현황_요약본'!I140</f>
        <v>플라즈마 및 유전가열 촉매 기반의 유해가스 처리 시스템</v>
      </c>
      <c r="J141" s="381">
        <f>'GST 지식재산권 관리현황_요약본'!J140</f>
        <v>0</v>
      </c>
      <c r="K141" s="382" t="str">
        <f>'GST 지식재산권 관리현황_요약본'!K140</f>
        <v>정종국, 김영민</v>
      </c>
      <c r="L141" s="388" t="str">
        <f>'GST 지식재산권 관리현황_요약본'!L140</f>
        <v>아이퍼스</v>
      </c>
      <c r="M141" s="392"/>
      <c r="N141" s="386"/>
      <c r="O141" s="435"/>
      <c r="P141" s="435"/>
      <c r="Q141" s="549"/>
      <c r="R141" s="436">
        <f t="shared" si="3"/>
        <v>0</v>
      </c>
      <c r="S141" s="392"/>
      <c r="T141" s="386"/>
      <c r="U141" s="435"/>
      <c r="V141" s="435"/>
      <c r="W141" s="436"/>
      <c r="X141" s="392"/>
      <c r="Y141" s="386"/>
      <c r="Z141" s="435"/>
      <c r="AA141" s="435"/>
      <c r="AB141" s="436"/>
      <c r="AC141" s="394"/>
    </row>
    <row r="142" spans="1:29" ht="20.100000000000001" hidden="1" customHeight="1">
      <c r="A142" s="380">
        <f>'GST 지식재산권 관리현황_요약본'!A141</f>
        <v>137</v>
      </c>
      <c r="B142" s="380" t="str">
        <f>'GST 지식재산권 관리현황_요약본'!B141</f>
        <v>특허</v>
      </c>
      <c r="C142" s="380" t="str">
        <f>'GST 지식재산권 관리현황_요약본'!C141</f>
        <v>등록</v>
      </c>
      <c r="D142" s="380" t="str">
        <f>'GST 지식재산권 관리현황_요약본'!D141</f>
        <v>국내</v>
      </c>
      <c r="E142" s="381">
        <f>'GST 지식재산권 관리현황_요약본'!E141</f>
        <v>43539</v>
      </c>
      <c r="F142" s="380" t="str">
        <f>'GST 지식재산권 관리현황_요약본'!F141</f>
        <v>10-2019-0029850</v>
      </c>
      <c r="G142" s="381">
        <f>'GST 지식재산권 관리현황_요약본'!G141</f>
        <v>43832</v>
      </c>
      <c r="H142" s="380" t="str">
        <f>'GST 지식재산권 관리현황_요약본'!H141</f>
        <v>10-2063855</v>
      </c>
      <c r="I142" s="382" t="str">
        <f>'GST 지식재산권 관리현황_요약본'!I141</f>
        <v>배관의 막힘을 방지하는 스크래퍼가 부가된 밸브</v>
      </c>
      <c r="J142" s="381">
        <f>'GST 지식재산권 관리현황_요약본'!J141</f>
        <v>0</v>
      </c>
      <c r="K142" s="382" t="str">
        <f>'GST 지식재산권 관리현황_요약본'!K141</f>
        <v>최익성, 정종국, 이상준, 김덕준</v>
      </c>
      <c r="L142" s="388" t="str">
        <f>'GST 지식재산권 관리현황_요약본'!L141</f>
        <v>명문</v>
      </c>
      <c r="M142" s="392"/>
      <c r="N142" s="496"/>
      <c r="O142" s="435"/>
      <c r="P142" s="435"/>
      <c r="Q142" s="549"/>
      <c r="R142" s="436">
        <f>O142+(P142*1.1)</f>
        <v>0</v>
      </c>
      <c r="S142" s="392"/>
      <c r="T142" s="386"/>
      <c r="U142" s="435"/>
      <c r="V142" s="435"/>
      <c r="W142" s="436"/>
      <c r="X142" s="392"/>
      <c r="Y142" s="386"/>
      <c r="Z142" s="435"/>
      <c r="AA142" s="435"/>
      <c r="AB142" s="436"/>
      <c r="AC142" s="393"/>
    </row>
    <row r="143" spans="1:29" ht="20.100000000000001" hidden="1" customHeight="1">
      <c r="A143" s="380">
        <f>'GST 지식재산권 관리현황_요약본'!A142</f>
        <v>138</v>
      </c>
      <c r="B143" s="380" t="str">
        <f>'GST 지식재산권 관리현황_요약본'!B142</f>
        <v>특허</v>
      </c>
      <c r="C143" s="380" t="str">
        <f>'GST 지식재산권 관리현황_요약본'!C142</f>
        <v>등록</v>
      </c>
      <c r="D143" s="380" t="str">
        <f>'GST 지식재산권 관리현황_요약본'!D142</f>
        <v>국내</v>
      </c>
      <c r="E143" s="381">
        <f>'GST 지식재산권 관리현황_요약본'!E142</f>
        <v>43574</v>
      </c>
      <c r="F143" s="380" t="str">
        <f>'GST 지식재산권 관리현황_요약본'!F142</f>
        <v>10-2019-0045872</v>
      </c>
      <c r="G143" s="381">
        <f>'GST 지식재산권 관리현황_요약본'!G142</f>
        <v>43859</v>
      </c>
      <c r="H143" s="380" t="str">
        <f>'GST 지식재산권 관리현황_요약본'!H142</f>
        <v>10-2073202</v>
      </c>
      <c r="I143" s="382" t="str">
        <f>'GST 지식재산권 관리현황_요약본'!I142</f>
        <v>자체 세정이 가능한 전기 집진기 방전봉 및 이를 이용한 전기 집진기 방전봉 세정 방법</v>
      </c>
      <c r="J143" s="381">
        <f>'GST 지식재산권 관리현황_요약본'!J142</f>
        <v>0</v>
      </c>
      <c r="K143" s="382" t="str">
        <f>'GST 지식재산권 관리현황_요약본'!K142</f>
        <v>최익성, 김영민, 김재환, 이상준, 김덕준</v>
      </c>
      <c r="L143" s="388" t="str">
        <f>'GST 지식재산권 관리현황_요약본'!L142</f>
        <v>명문</v>
      </c>
      <c r="M143" s="392"/>
      <c r="N143" s="496"/>
      <c r="O143" s="435"/>
      <c r="P143" s="435"/>
      <c r="Q143" s="549"/>
      <c r="R143" s="436">
        <f>O143+(P143*1.1)</f>
        <v>0</v>
      </c>
      <c r="S143" s="392"/>
      <c r="T143" s="386"/>
      <c r="U143" s="435"/>
      <c r="V143" s="435"/>
      <c r="W143" s="436"/>
      <c r="X143" s="392"/>
      <c r="Y143" s="386"/>
      <c r="Z143" s="435"/>
      <c r="AA143" s="435"/>
      <c r="AB143" s="436"/>
      <c r="AC143" s="393"/>
    </row>
    <row r="144" spans="1:29" ht="33.75" hidden="1">
      <c r="A144" s="380">
        <f>'GST 지식재산권 관리현황_요약본'!A143</f>
        <v>139</v>
      </c>
      <c r="B144" s="380" t="str">
        <f>'GST 지식재산권 관리현황_요약본'!B143</f>
        <v>특허</v>
      </c>
      <c r="C144" s="380" t="str">
        <f>'GST 지식재산권 관리현황_요약본'!C143</f>
        <v>등록</v>
      </c>
      <c r="D144" s="380" t="str">
        <f>'GST 지식재산권 관리현황_요약본'!D143</f>
        <v>국내</v>
      </c>
      <c r="E144" s="381">
        <f>'GST 지식재산권 관리현황_요약본'!E143</f>
        <v>43601</v>
      </c>
      <c r="F144" s="380" t="str">
        <f>'GST 지식재산권 관리현황_요약본'!F143</f>
        <v>10-2019-0057595</v>
      </c>
      <c r="G144" s="381">
        <f>'GST 지식재산권 관리현황_요약본'!G143</f>
        <v>44330</v>
      </c>
      <c r="H144" s="380" t="str">
        <f>'GST 지식재산권 관리현황_요약본'!H143</f>
        <v>10-2254518</v>
      </c>
      <c r="I144" s="382" t="str">
        <f>'GST 지식재산권 관리현황_요약본'!I143</f>
        <v>흡착 로터, 산화촉매, 열교환기를 이용한 모듈화 VOCs 제거 시스템</v>
      </c>
      <c r="J144" s="381">
        <f>'GST 지식재산권 관리현황_요약본'!J143</f>
        <v>0</v>
      </c>
      <c r="K144" s="382" t="str">
        <f>'GST 지식재산권 관리현황_요약본'!K143</f>
        <v>정종국, 오현석, 오주형, 이용만, 김정길</v>
      </c>
      <c r="L144" s="388" t="str">
        <f>'GST 지식재산권 관리현황_요약본'!L143</f>
        <v>아이퍼스</v>
      </c>
      <c r="M144" s="392"/>
      <c r="N144" s="496"/>
      <c r="O144" s="435"/>
      <c r="P144" s="435"/>
      <c r="Q144" s="549"/>
      <c r="R144" s="436">
        <f t="shared" ref="R144:R145" si="4">O144+(P144*1.1)</f>
        <v>0</v>
      </c>
      <c r="S144" s="392"/>
      <c r="T144" s="386"/>
      <c r="U144" s="435"/>
      <c r="V144" s="435"/>
      <c r="W144" s="436"/>
      <c r="X144" s="392"/>
      <c r="Y144" s="386"/>
      <c r="Z144" s="435"/>
      <c r="AA144" s="435"/>
      <c r="AB144" s="436"/>
      <c r="AC144" s="393"/>
    </row>
    <row r="145" spans="1:29" ht="22.5" hidden="1">
      <c r="A145" s="380">
        <f>'GST 지식재산권 관리현황_요약본'!A144</f>
        <v>140</v>
      </c>
      <c r="B145" s="380" t="str">
        <f>'GST 지식재산권 관리현황_요약본'!B144</f>
        <v>특허</v>
      </c>
      <c r="C145" s="380" t="str">
        <f>'GST 지식재산권 관리현황_요약본'!C144</f>
        <v>포기</v>
      </c>
      <c r="D145" s="380" t="str">
        <f>'GST 지식재산권 관리현황_요약본'!D144</f>
        <v>국내</v>
      </c>
      <c r="E145" s="381">
        <f>'GST 지식재산권 관리현황_요약본'!E144</f>
        <v>43601</v>
      </c>
      <c r="F145" s="380" t="str">
        <f>'GST 지식재산권 관리현황_요약본'!F144</f>
        <v>10-2019-0057596</v>
      </c>
      <c r="G145" s="381">
        <f>'GST 지식재산권 관리현황_요약본'!G144</f>
        <v>0</v>
      </c>
      <c r="H145" s="380">
        <f>'GST 지식재산권 관리현황_요약본'!H144</f>
        <v>0</v>
      </c>
      <c r="I145" s="382" t="str">
        <f>'GST 지식재산권 관리현황_요약본'!I144</f>
        <v>촉매를 이용한 수소 제거 시스템</v>
      </c>
      <c r="J145" s="381">
        <f>'GST 지식재산권 관리현황_요약본'!J144</f>
        <v>0</v>
      </c>
      <c r="K145" s="382" t="str">
        <f>'GST 지식재산권 관리현황_요약본'!K144</f>
        <v>정종국, 오현석, 김재환,, 오주형</v>
      </c>
      <c r="L145" s="388" t="str">
        <f>'GST 지식재산권 관리현황_요약본'!L144</f>
        <v>아이퍼스</v>
      </c>
      <c r="M145" s="392"/>
      <c r="N145" s="386"/>
      <c r="O145" s="435"/>
      <c r="P145" s="435"/>
      <c r="Q145" s="549"/>
      <c r="R145" s="436">
        <f t="shared" si="4"/>
        <v>0</v>
      </c>
      <c r="S145" s="392"/>
      <c r="T145" s="386"/>
      <c r="U145" s="435"/>
      <c r="V145" s="435"/>
      <c r="W145" s="436"/>
      <c r="X145" s="392"/>
      <c r="Y145" s="386"/>
      <c r="Z145" s="435"/>
      <c r="AA145" s="435"/>
      <c r="AB145" s="436"/>
      <c r="AC145" s="393"/>
    </row>
    <row r="146" spans="1:29" ht="33.75" hidden="1">
      <c r="A146" s="380">
        <f>'GST 지식재산권 관리현황_요약본'!A145</f>
        <v>141</v>
      </c>
      <c r="B146" s="380" t="str">
        <f>'GST 지식재산권 관리현황_요약본'!B145</f>
        <v>특허</v>
      </c>
      <c r="C146" s="380" t="str">
        <f>'GST 지식재산권 관리현황_요약본'!C145</f>
        <v>등록</v>
      </c>
      <c r="D146" s="380" t="str">
        <f>'GST 지식재산권 관리현황_요약본'!D145</f>
        <v>국내</v>
      </c>
      <c r="E146" s="381">
        <f>'GST 지식재산권 관리현황_요약본'!E145</f>
        <v>43601</v>
      </c>
      <c r="F146" s="380" t="str">
        <f>'GST 지식재산권 관리현황_요약본'!F145</f>
        <v>10-2019-0057266</v>
      </c>
      <c r="G146" s="381">
        <f>'GST 지식재산권 관리현황_요약본'!G145</f>
        <v>43977</v>
      </c>
      <c r="H146" s="380" t="str">
        <f>'GST 지식재산권 관리현황_요약본'!H145</f>
        <v>10-2117255</v>
      </c>
      <c r="I146" s="382" t="str">
        <f>'GST 지식재산권 관리현황_요약본'!I145</f>
        <v>폐가스 소각용 버너</v>
      </c>
      <c r="J146" s="381">
        <f>'GST 지식재산권 관리현황_요약본'!J145</f>
        <v>0</v>
      </c>
      <c r="K146" s="382" t="str">
        <f>'GST 지식재산권 관리현황_요약본'!K145</f>
        <v>임재범, Jay Jung, 이상준, 김재환, 한재식</v>
      </c>
      <c r="L146" s="388" t="str">
        <f>'GST 지식재산권 관리현황_요약본'!L145</f>
        <v>명문</v>
      </c>
      <c r="M146" s="392"/>
      <c r="N146" s="496"/>
      <c r="O146" s="435"/>
      <c r="P146" s="435"/>
      <c r="Q146" s="549"/>
      <c r="R146" s="436">
        <f>O146+(P146*1.1)</f>
        <v>0</v>
      </c>
      <c r="S146" s="392"/>
      <c r="T146" s="386"/>
      <c r="U146" s="435"/>
      <c r="V146" s="435"/>
      <c r="W146" s="436"/>
      <c r="X146" s="392"/>
      <c r="Y146" s="386"/>
      <c r="Z146" s="435"/>
      <c r="AA146" s="435"/>
      <c r="AB146" s="436"/>
      <c r="AC146" s="393"/>
    </row>
    <row r="147" spans="1:29" ht="33.75" hidden="1">
      <c r="A147" s="380">
        <f>'GST 지식재산권 관리현황_요약본'!A146</f>
        <v>142</v>
      </c>
      <c r="B147" s="380" t="str">
        <f>'GST 지식재산권 관리현황_요약본'!B146</f>
        <v>특허</v>
      </c>
      <c r="C147" s="380" t="str">
        <f>'GST 지식재산권 관리현황_요약본'!C146</f>
        <v>등록</v>
      </c>
      <c r="D147" s="380" t="str">
        <f>'GST 지식재산권 관리현황_요약본'!D146</f>
        <v>중국</v>
      </c>
      <c r="E147" s="381">
        <f>'GST 지식재산권 관리현황_요약본'!E146</f>
        <v>43621</v>
      </c>
      <c r="F147" s="380" t="str">
        <f>'GST 지식재산권 관리현황_요약본'!F146</f>
        <v>2019-10-484514.1</v>
      </c>
      <c r="G147" s="381">
        <f>'GST 지식재산권 관리현황_요약본'!G146</f>
        <v>44299</v>
      </c>
      <c r="H147" s="380" t="str">
        <f>'GST 지식재산권 관리현황_요약본'!H146</f>
        <v>ZL201910484514.1</v>
      </c>
      <c r="I147" s="382" t="str">
        <f>'GST 지식재산권 관리현황_요약본'!I146</f>
        <v>폐가스 소각용 버너</v>
      </c>
      <c r="J147" s="381">
        <f>'GST 지식재산권 관리현황_요약본'!J146</f>
        <v>0</v>
      </c>
      <c r="K147" s="382" t="str">
        <f>'GST 지식재산권 관리현황_요약본'!K146</f>
        <v>임재범, Jay Jung, 이상준, 김재환, 한재식</v>
      </c>
      <c r="L147" s="388" t="str">
        <f>'GST 지식재산권 관리현황_요약본'!L146</f>
        <v>명문</v>
      </c>
      <c r="M147" s="396"/>
      <c r="N147" s="496"/>
      <c r="O147" s="435"/>
      <c r="P147" s="435"/>
      <c r="Q147" s="549"/>
      <c r="R147" s="436">
        <f>O147+(P147*1.1)</f>
        <v>0</v>
      </c>
      <c r="S147" s="392"/>
      <c r="T147" s="386"/>
      <c r="U147" s="435"/>
      <c r="V147" s="435"/>
      <c r="W147" s="436"/>
      <c r="X147" s="392"/>
      <c r="Y147" s="386"/>
      <c r="Z147" s="435"/>
      <c r="AA147" s="435"/>
      <c r="AB147" s="436"/>
      <c r="AC147" s="393"/>
    </row>
    <row r="148" spans="1:29" hidden="1">
      <c r="A148" s="380">
        <f>'GST 지식재산권 관리현황_요약본'!A147</f>
        <v>143</v>
      </c>
      <c r="B148" s="380" t="str">
        <f>'GST 지식재산권 관리현황_요약본'!B147</f>
        <v>특허</v>
      </c>
      <c r="C148" s="380" t="str">
        <f>'GST 지식재산권 관리현황_요약본'!C147</f>
        <v>등록</v>
      </c>
      <c r="D148" s="380" t="str">
        <f>'GST 지식재산권 관리현황_요약본'!D147</f>
        <v>국내</v>
      </c>
      <c r="E148" s="381">
        <f>'GST 지식재산권 관리현황_요약본'!E147</f>
        <v>43648</v>
      </c>
      <c r="F148" s="380" t="str">
        <f>'GST 지식재산권 관리현황_요약본'!F147</f>
        <v>10-2019-0079265</v>
      </c>
      <c r="G148" s="381">
        <f>'GST 지식재산권 관리현황_요약본'!G147</f>
        <v>44182</v>
      </c>
      <c r="H148" s="380" t="str">
        <f>'GST 지식재산권 관리현황_요약본'!H147</f>
        <v>10-2194627</v>
      </c>
      <c r="I148" s="382" t="str">
        <f>'GST 지식재산권 관리현황_요약본'!I147</f>
        <v>하이브리드 방식의 플라즈마 점화방법 및 그 장치</v>
      </c>
      <c r="J148" s="381">
        <f>'GST 지식재산권 관리현황_요약본'!J147</f>
        <v>0</v>
      </c>
      <c r="K148" s="382" t="str">
        <f>'GST 지식재산권 관리현황_요약본'!K147</f>
        <v>조은석</v>
      </c>
      <c r="L148" s="388" t="str">
        <f>'GST 지식재산권 관리현황_요약본'!L147</f>
        <v>유니스특허</v>
      </c>
      <c r="M148" s="392"/>
      <c r="N148" s="386"/>
      <c r="O148" s="435"/>
      <c r="P148" s="435"/>
      <c r="Q148" s="549"/>
      <c r="R148" s="436">
        <f>O148+(P148*1.1)</f>
        <v>0</v>
      </c>
      <c r="S148" s="392"/>
      <c r="T148" s="386"/>
      <c r="U148" s="435"/>
      <c r="V148" s="435"/>
      <c r="W148" s="436"/>
      <c r="X148" s="392"/>
      <c r="Y148" s="386"/>
      <c r="Z148" s="435"/>
      <c r="AA148" s="435"/>
      <c r="AB148" s="436"/>
      <c r="AC148" s="393"/>
    </row>
    <row r="149" spans="1:29" hidden="1">
      <c r="A149" s="380">
        <f>'GST 지식재산권 관리현황_요약본'!A148</f>
        <v>144</v>
      </c>
      <c r="B149" s="380" t="str">
        <f>'GST 지식재산권 관리현황_요약본'!B148</f>
        <v>특허</v>
      </c>
      <c r="C149" s="380" t="str">
        <f>'GST 지식재산권 관리현황_요약본'!C148</f>
        <v>등록</v>
      </c>
      <c r="D149" s="380" t="str">
        <f>'GST 지식재산권 관리현황_요약본'!D148</f>
        <v>국내</v>
      </c>
      <c r="E149" s="381">
        <f>'GST 지식재산권 관리현황_요약본'!E148</f>
        <v>43630</v>
      </c>
      <c r="F149" s="380" t="str">
        <f>'GST 지식재산권 관리현황_요약본'!F148</f>
        <v>10-2019-0070511</v>
      </c>
      <c r="G149" s="381">
        <f>'GST 지식재산권 관리현황_요약본'!G148</f>
        <v>43781</v>
      </c>
      <c r="H149" s="380" t="str">
        <f>'GST 지식재산권 관리현황_요약본'!H148</f>
        <v>10-2046097</v>
      </c>
      <c r="I149" s="382" t="str">
        <f>'GST 지식재산권 관리현황_요약본'!I148</f>
        <v>배기가스를 포함하는 유체의 흐름을 제어하기 위한 매니폴드</v>
      </c>
      <c r="J149" s="381">
        <f>'GST 지식재산권 관리현황_요약본'!J148</f>
        <v>0</v>
      </c>
      <c r="K149" s="382" t="str">
        <f>'GST 지식재산권 관리현황_요약본'!K148</f>
        <v>최익성, 정재윤</v>
      </c>
      <c r="L149" s="388" t="str">
        <f>'GST 지식재산권 관리현황_요약본'!L148</f>
        <v>명문</v>
      </c>
      <c r="M149" s="392"/>
      <c r="N149" s="386"/>
      <c r="O149" s="435"/>
      <c r="P149" s="435"/>
      <c r="Q149" s="549"/>
      <c r="R149" s="436"/>
      <c r="S149" s="392"/>
      <c r="T149" s="386"/>
      <c r="U149" s="435"/>
      <c r="V149" s="435"/>
      <c r="W149" s="436"/>
      <c r="X149" s="392"/>
      <c r="Y149" s="386"/>
      <c r="Z149" s="435"/>
      <c r="AA149" s="435"/>
      <c r="AB149" s="436"/>
      <c r="AC149" s="393"/>
    </row>
    <row r="150" spans="1:29" ht="22.5" hidden="1">
      <c r="A150" s="380">
        <f>'GST 지식재산권 관리현황_요약본'!A149</f>
        <v>145</v>
      </c>
      <c r="B150" s="380" t="str">
        <f>'GST 지식재산권 관리현황_요약본'!B149</f>
        <v>특허</v>
      </c>
      <c r="C150" s="380" t="str">
        <f>'GST 지식재산권 관리현황_요약본'!C149</f>
        <v>포기</v>
      </c>
      <c r="D150" s="380" t="str">
        <f>'GST 지식재산권 관리현황_요약본'!D149</f>
        <v>국외(PCT)</v>
      </c>
      <c r="E150" s="381">
        <f>'GST 지식재산권 관리현황_요약본'!E149</f>
        <v>43630</v>
      </c>
      <c r="F150" s="380" t="str">
        <f>'GST 지식재산권 관리현황_요약본'!F149</f>
        <v>PCT/KR2019/007188</v>
      </c>
      <c r="G150" s="381">
        <f>'GST 지식재산권 관리현황_요약본'!G149</f>
        <v>0</v>
      </c>
      <c r="H150" s="380">
        <f>'GST 지식재산권 관리현황_요약본'!H149</f>
        <v>0</v>
      </c>
      <c r="I150" s="382" t="str">
        <f>'GST 지식재산권 관리현황_요약본'!I149</f>
        <v>배기가스를 포함하는 유체의 흐름을 제어하기 위한 매니폴드</v>
      </c>
      <c r="J150" s="381">
        <f>'GST 지식재산권 관리현황_요약본'!J149</f>
        <v>0</v>
      </c>
      <c r="K150" s="382" t="str">
        <f>'GST 지식재산권 관리현황_요약본'!K149</f>
        <v>최익성, 정재윤, 김덕준</v>
      </c>
      <c r="L150" s="388" t="str">
        <f>'GST 지식재산권 관리현황_요약본'!L149</f>
        <v>명문</v>
      </c>
      <c r="M150" s="392"/>
      <c r="N150" s="493"/>
      <c r="O150" s="494"/>
      <c r="P150" s="494"/>
      <c r="Q150" s="553"/>
      <c r="R150" s="495">
        <f>O150+(P150*1.1)</f>
        <v>0</v>
      </c>
      <c r="S150" s="392"/>
      <c r="T150" s="386"/>
      <c r="U150" s="435"/>
      <c r="V150" s="435"/>
      <c r="W150" s="436"/>
      <c r="X150" s="392"/>
      <c r="Y150" s="386"/>
      <c r="Z150" s="435"/>
      <c r="AA150" s="435"/>
      <c r="AB150" s="436"/>
      <c r="AC150" s="393"/>
    </row>
    <row r="151" spans="1:29" ht="22.5" hidden="1">
      <c r="A151" s="380">
        <f>'GST 지식재산권 관리현황_요약본'!A150</f>
        <v>146</v>
      </c>
      <c r="B151" s="380" t="str">
        <f>'GST 지식재산권 관리현황_요약본'!B150</f>
        <v>특허</v>
      </c>
      <c r="C151" s="380" t="str">
        <f>'GST 지식재산권 관리현황_요약본'!C150</f>
        <v>등록</v>
      </c>
      <c r="D151" s="380" t="str">
        <f>'GST 지식재산권 관리현황_요약본'!D150</f>
        <v>국내</v>
      </c>
      <c r="E151" s="381">
        <f>'GST 지식재산권 관리현황_요약본'!E150</f>
        <v>43879</v>
      </c>
      <c r="F151" s="380" t="str">
        <f>'GST 지식재산권 관리현황_요약본'!F150</f>
        <v>10-2020-0019791</v>
      </c>
      <c r="G151" s="381">
        <f>'GST 지식재산권 관리현황_요약본'!G150</f>
        <v>44455</v>
      </c>
      <c r="H151" s="380" t="str">
        <f>'GST 지식재산권 관리현황_요약본'!H150</f>
        <v>10-2020-0019791</v>
      </c>
      <c r="I151" s="382" t="str">
        <f>'GST 지식재산권 관리현황_요약본'!I150</f>
        <v>열전소자를 활용한 온도제어 시스템 및 온도제어 시스템의 선형 가변 파라미터 PID 제어 방법</v>
      </c>
      <c r="J151" s="381">
        <f>'GST 지식재산권 관리현황_요약본'!J150</f>
        <v>0</v>
      </c>
      <c r="K151" s="382" t="str">
        <f>'GST 지식재산권 관리현황_요약본'!K150</f>
        <v>조은석, 김기범, 이현진</v>
      </c>
      <c r="L151" s="388" t="str">
        <f>'GST 지식재산권 관리현황_요약본'!L150</f>
        <v>유니스특허</v>
      </c>
      <c r="M151" s="392"/>
      <c r="N151" s="496"/>
      <c r="O151" s="435"/>
      <c r="P151" s="435"/>
      <c r="Q151" s="549"/>
      <c r="R151" s="436">
        <f t="shared" ref="R151:R179" si="5">O151+(P151*1.1)</f>
        <v>0</v>
      </c>
      <c r="S151" s="392"/>
      <c r="T151" s="386"/>
      <c r="U151" s="435"/>
      <c r="V151" s="435"/>
      <c r="W151" s="436"/>
      <c r="X151" s="392"/>
      <c r="Y151" s="386"/>
      <c r="Z151" s="435"/>
      <c r="AA151" s="435"/>
      <c r="AB151" s="436"/>
      <c r="AC151" s="393"/>
    </row>
    <row r="152" spans="1:29" ht="22.5" hidden="1">
      <c r="A152" s="380">
        <f>'GST 지식재산권 관리현황_요약본'!A151</f>
        <v>147</v>
      </c>
      <c r="B152" s="380" t="str">
        <f>'GST 지식재산권 관리현황_요약본'!B151</f>
        <v>특허</v>
      </c>
      <c r="C152" s="380" t="str">
        <f>'GST 지식재산권 관리현황_요약본'!C151</f>
        <v>등록</v>
      </c>
      <c r="D152" s="380" t="str">
        <f>'GST 지식재산권 관리현황_요약본'!D151</f>
        <v>국내</v>
      </c>
      <c r="E152" s="381">
        <f>'GST 지식재산권 관리현황_요약본'!E151</f>
        <v>43879</v>
      </c>
      <c r="F152" s="380" t="str">
        <f>'GST 지식재산권 관리현황_요약본'!F151</f>
        <v>10-2020-0019783</v>
      </c>
      <c r="G152" s="381">
        <f>'GST 지식재산권 관리현황_요약본'!G151</f>
        <v>44651</v>
      </c>
      <c r="H152" s="380" t="str">
        <f>'GST 지식재산권 관리현황_요약본'!H151</f>
        <v>10-2379933</v>
      </c>
      <c r="I152" s="382" t="str">
        <f>'GST 지식재산권 관리현황_요약본'!I151</f>
        <v>능동 역률제어가 가능한 고승압비의 다단계 벅 부스트 PFC 컨버터 및 부스트 PFC 컨버터</v>
      </c>
      <c r="J152" s="381">
        <f>'GST 지식재산권 관리현황_요약본'!J151</f>
        <v>0</v>
      </c>
      <c r="K152" s="382" t="str">
        <f>'GST 지식재산권 관리현황_요약본'!K151</f>
        <v>조은석, 김기범, 이현진</v>
      </c>
      <c r="L152" s="388" t="str">
        <f>'GST 지식재산권 관리현황_요약본'!L151</f>
        <v>유니스특허</v>
      </c>
      <c r="M152" s="392"/>
      <c r="N152" s="496"/>
      <c r="O152" s="435"/>
      <c r="P152" s="435"/>
      <c r="Q152" s="549"/>
      <c r="R152" s="436">
        <f t="shared" si="5"/>
        <v>0</v>
      </c>
      <c r="S152" s="392"/>
      <c r="T152" s="386"/>
      <c r="U152" s="435"/>
      <c r="V152" s="435"/>
      <c r="W152" s="436"/>
      <c r="X152" s="392"/>
      <c r="Y152" s="386"/>
      <c r="Z152" s="435"/>
      <c r="AA152" s="435"/>
      <c r="AB152" s="436"/>
      <c r="AC152" s="393"/>
    </row>
    <row r="153" spans="1:29" ht="22.5" hidden="1">
      <c r="A153" s="380">
        <f>'GST 지식재산권 관리현황_요약본'!A152</f>
        <v>148</v>
      </c>
      <c r="B153" s="380" t="str">
        <f>'GST 지식재산권 관리현황_요약본'!B152</f>
        <v>특허</v>
      </c>
      <c r="C153" s="380" t="str">
        <f>'GST 지식재산권 관리현황_요약본'!C152</f>
        <v>등록</v>
      </c>
      <c r="D153" s="380" t="str">
        <f>'GST 지식재산권 관리현황_요약본'!D152</f>
        <v>국내</v>
      </c>
      <c r="E153" s="381">
        <f>'GST 지식재산권 관리현황_요약본'!E152</f>
        <v>43964</v>
      </c>
      <c r="F153" s="380" t="str">
        <f>'GST 지식재산권 관리현황_요약본'!F152</f>
        <v>10-2020-0056820</v>
      </c>
      <c r="G153" s="381">
        <f>'GST 지식재산권 관리현황_요약본'!G152</f>
        <v>44651</v>
      </c>
      <c r="H153" s="380" t="str">
        <f>'GST 지식재산권 관리현황_요약본'!H152</f>
        <v>10-2379932</v>
      </c>
      <c r="I153" s="382" t="str">
        <f>'GST 지식재산권 관리현황_요약본'!I152</f>
        <v>동기식 벅 컨버터가 적용된 출력극성 가변형 전원공급장치 및 제어방법</v>
      </c>
      <c r="J153" s="381">
        <f>'GST 지식재산권 관리현황_요약본'!J152</f>
        <v>0</v>
      </c>
      <c r="K153" s="382" t="str">
        <f>'GST 지식재산권 관리현황_요약본'!K152</f>
        <v>김기범</v>
      </c>
      <c r="L153" s="388" t="str">
        <f>'GST 지식재산권 관리현황_요약본'!L152</f>
        <v>유니스특허</v>
      </c>
      <c r="M153" s="392"/>
      <c r="N153" s="496"/>
      <c r="O153" s="435"/>
      <c r="P153" s="435"/>
      <c r="Q153" s="549"/>
      <c r="R153" s="436">
        <f t="shared" si="5"/>
        <v>0</v>
      </c>
      <c r="S153" s="392"/>
      <c r="T153" s="386"/>
      <c r="U153" s="435"/>
      <c r="V153" s="435"/>
      <c r="W153" s="436">
        <f>U153+(V153*1.1)</f>
        <v>0</v>
      </c>
      <c r="X153" s="392"/>
      <c r="Y153" s="386"/>
      <c r="Z153" s="435"/>
      <c r="AA153" s="435"/>
      <c r="AB153" s="436"/>
      <c r="AC153" s="393"/>
    </row>
    <row r="154" spans="1:29" ht="45" hidden="1">
      <c r="A154" s="380">
        <f>'GST 지식재산권 관리현황_요약본'!A153</f>
        <v>149</v>
      </c>
      <c r="B154" s="380" t="str">
        <f>'GST 지식재산권 관리현황_요약본'!B153</f>
        <v>특허</v>
      </c>
      <c r="C154" s="380" t="str">
        <f>'GST 지식재산권 관리현황_요약본'!C153</f>
        <v>등록</v>
      </c>
      <c r="D154" s="380" t="str">
        <f>'GST 지식재산권 관리현황_요약본'!D153</f>
        <v>국내</v>
      </c>
      <c r="E154" s="381">
        <f>'GST 지식재산권 관리현황_요약본'!E153</f>
        <v>43900</v>
      </c>
      <c r="F154" s="380" t="str">
        <f>'GST 지식재산권 관리현황_요약본'!F153</f>
        <v>10-2020-0029654</v>
      </c>
      <c r="G154" s="381">
        <f>'GST 지식재산권 관리현황_요약본'!G153</f>
        <v>44202</v>
      </c>
      <c r="H154" s="380" t="str">
        <f>'GST 지식재산권 관리현황_요약본'!H153</f>
        <v>10-2349738</v>
      </c>
      <c r="I154" s="382" t="str">
        <f>'GST 지식재산권 관리현황_요약본'!I153</f>
        <v>니켈계 활성 촉매 제조방법</v>
      </c>
      <c r="J154" s="381">
        <f>'GST 지식재산권 관리현황_요약본'!J153</f>
        <v>0</v>
      </c>
      <c r="K154" s="382" t="str">
        <f>'GST 지식재산권 관리현황_요약본'!K153</f>
        <v>정종국, 오주형, 이상문(경기대), 김성수(경기대), 장영희(경기대)</v>
      </c>
      <c r="L154" s="388" t="str">
        <f>'GST 지식재산권 관리현황_요약본'!L153</f>
        <v>아이퍼스</v>
      </c>
      <c r="M154" s="392"/>
      <c r="N154" s="496"/>
      <c r="O154" s="435"/>
      <c r="P154" s="435"/>
      <c r="Q154" s="549"/>
      <c r="R154" s="436">
        <f t="shared" si="5"/>
        <v>0</v>
      </c>
      <c r="S154" s="392"/>
      <c r="T154" s="386"/>
      <c r="U154" s="435"/>
      <c r="V154" s="435"/>
      <c r="W154" s="436"/>
      <c r="X154" s="392"/>
      <c r="Y154" s="386"/>
      <c r="Z154" s="435"/>
      <c r="AA154" s="435"/>
      <c r="AB154" s="436"/>
      <c r="AC154" s="393"/>
    </row>
    <row r="155" spans="1:29" ht="22.5" hidden="1">
      <c r="A155" s="380">
        <f>'GST 지식재산권 관리현황_요약본'!A154</f>
        <v>150</v>
      </c>
      <c r="B155" s="380" t="str">
        <f>'GST 지식재산권 관리현황_요약본'!B154</f>
        <v>특허</v>
      </c>
      <c r="C155" s="380" t="str">
        <f>'GST 지식재산권 관리현황_요약본'!C154</f>
        <v>등록</v>
      </c>
      <c r="D155" s="380" t="str">
        <f>'GST 지식재산권 관리현황_요약본'!D154</f>
        <v>국내</v>
      </c>
      <c r="E155" s="381">
        <f>'GST 지식재산권 관리현황_요약본'!E154</f>
        <v>43972</v>
      </c>
      <c r="F155" s="380" t="str">
        <f>'GST 지식재산권 관리현황_요약본'!F154</f>
        <v>10-2020-0061113</v>
      </c>
      <c r="G155" s="381">
        <f>'GST 지식재산권 관리현황_요약본'!G154</f>
        <v>44692</v>
      </c>
      <c r="H155" s="380" t="str">
        <f>'GST 지식재산권 관리현황_요약본'!H154</f>
        <v>10-2398681</v>
      </c>
      <c r="I155" s="382" t="str">
        <f>'GST 지식재산권 관리현황_요약본'!I154</f>
        <v>Nox 흡착제 제조방법</v>
      </c>
      <c r="J155" s="381">
        <f>'GST 지식재산권 관리현황_요약본'!J154</f>
        <v>0</v>
      </c>
      <c r="K155" s="382" t="str">
        <f>'GST 지식재산권 관리현황_요약본'!K154</f>
        <v>김재환, 오주형, 정종국, 이상준</v>
      </c>
      <c r="L155" s="388" t="str">
        <f>'GST 지식재산권 관리현황_요약본'!L154</f>
        <v>아이퍼스</v>
      </c>
      <c r="M155" s="392"/>
      <c r="N155" s="496"/>
      <c r="O155" s="435"/>
      <c r="P155" s="435"/>
      <c r="Q155" s="549"/>
      <c r="R155" s="436">
        <f t="shared" si="5"/>
        <v>0</v>
      </c>
      <c r="S155" s="392"/>
      <c r="T155" s="386"/>
      <c r="U155" s="435"/>
      <c r="V155" s="435"/>
      <c r="W155" s="436"/>
      <c r="X155" s="392"/>
      <c r="Y155" s="386"/>
      <c r="Z155" s="435"/>
      <c r="AA155" s="435"/>
      <c r="AB155" s="436"/>
      <c r="AC155" s="393"/>
    </row>
    <row r="156" spans="1:29" hidden="1">
      <c r="A156" s="380">
        <f>'GST 지식재산권 관리현황_요약본'!A155</f>
        <v>151</v>
      </c>
      <c r="B156" s="380" t="str">
        <f>'GST 지식재산권 관리현황_요약본'!B155</f>
        <v>특허</v>
      </c>
      <c r="C156" s="380" t="str">
        <f>'GST 지식재산권 관리현황_요약본'!C155</f>
        <v>거절</v>
      </c>
      <c r="D156" s="380" t="str">
        <f>'GST 지식재산권 관리현황_요약본'!D155</f>
        <v>국내</v>
      </c>
      <c r="E156" s="381">
        <f>'GST 지식재산권 관리현황_요약본'!E155</f>
        <v>44007</v>
      </c>
      <c r="F156" s="380" t="str">
        <f>'GST 지식재산권 관리현황_요약본'!F155</f>
        <v>10-2020-0077658</v>
      </c>
      <c r="G156" s="381">
        <f>'GST 지식재산권 관리현황_요약본'!G155</f>
        <v>0</v>
      </c>
      <c r="H156" s="380">
        <f>'GST 지식재산권 관리현황_요약본'!H155</f>
        <v>0</v>
      </c>
      <c r="I156" s="382" t="str">
        <f>'GST 지식재산권 관리현황_요약본'!I155</f>
        <v>히트자켓의 온도제어방법</v>
      </c>
      <c r="J156" s="381">
        <f>'GST 지식재산권 관리현황_요약본'!J155</f>
        <v>0</v>
      </c>
      <c r="K156" s="382" t="str">
        <f>'GST 지식재산권 관리현황_요약본'!K155</f>
        <v>김남돈</v>
      </c>
      <c r="L156" s="388" t="str">
        <f>'GST 지식재산권 관리현황_요약본'!L155</f>
        <v>유니스특허</v>
      </c>
      <c r="M156" s="392"/>
      <c r="N156" s="386"/>
      <c r="O156" s="435"/>
      <c r="P156" s="435"/>
      <c r="Q156" s="549"/>
      <c r="R156" s="436">
        <f t="shared" si="5"/>
        <v>0</v>
      </c>
      <c r="S156" s="392"/>
      <c r="T156" s="386"/>
      <c r="U156" s="435"/>
      <c r="V156" s="435"/>
      <c r="W156" s="436"/>
      <c r="X156" s="392"/>
      <c r="Y156" s="386"/>
      <c r="Z156" s="435"/>
      <c r="AA156" s="435"/>
      <c r="AB156" s="436"/>
      <c r="AC156" s="393"/>
    </row>
    <row r="157" spans="1:29" ht="33.75" hidden="1">
      <c r="A157" s="380">
        <f>'GST 지식재산권 관리현황_요약본'!A156</f>
        <v>152</v>
      </c>
      <c r="B157" s="380" t="str">
        <f>'GST 지식재산권 관리현황_요약본'!B156</f>
        <v>특허</v>
      </c>
      <c r="C157" s="380" t="str">
        <f>'GST 지식재산권 관리현황_요약본'!C156</f>
        <v>등록</v>
      </c>
      <c r="D157" s="380" t="str">
        <f>'GST 지식재산권 관리현황_요약본'!D156</f>
        <v>국내</v>
      </c>
      <c r="E157" s="381">
        <f>'GST 지식재산권 관리현황_요약본'!E156</f>
        <v>44127</v>
      </c>
      <c r="F157" s="380" t="str">
        <f>'GST 지식재산권 관리현황_요약본'!F156</f>
        <v>10-2020-0138567</v>
      </c>
      <c r="G157" s="381">
        <f>'GST 지식재산권 관리현황_요약본'!G156</f>
        <v>45134</v>
      </c>
      <c r="H157" s="380" t="str">
        <f>'GST 지식재산권 관리현황_요약본'!H156</f>
        <v>10-2562306</v>
      </c>
      <c r="I157" s="382" t="str">
        <f>'GST 지식재산권 관리현황_요약본'!I156</f>
        <v>온도제어모듈의 수분응축 방지장치</v>
      </c>
      <c r="J157" s="381">
        <f>'GST 지식재산권 관리현황_요약본'!J156</f>
        <v>0</v>
      </c>
      <c r="K157" s="382" t="str">
        <f>'GST 지식재산권 관리현황_요약본'!K156</f>
        <v>안세훈, 양승진, 이희진., 허재석, 이재훈</v>
      </c>
      <c r="L157" s="388" t="str">
        <f>'GST 지식재산권 관리현황_요약본'!L156</f>
        <v>명문(명륜)</v>
      </c>
      <c r="M157" s="396"/>
      <c r="N157" s="496"/>
      <c r="O157" s="435"/>
      <c r="P157" s="435"/>
      <c r="Q157" s="549"/>
      <c r="R157" s="436">
        <f t="shared" si="5"/>
        <v>0</v>
      </c>
      <c r="S157" s="392"/>
      <c r="T157" s="386"/>
      <c r="U157" s="435"/>
      <c r="V157" s="435"/>
      <c r="W157" s="436"/>
      <c r="X157" s="392"/>
      <c r="Y157" s="386"/>
      <c r="Z157" s="435"/>
      <c r="AA157" s="435"/>
      <c r="AB157" s="436"/>
      <c r="AC157" s="393"/>
    </row>
    <row r="158" spans="1:29" hidden="1">
      <c r="A158" s="380">
        <f>'GST 지식재산권 관리현황_요약본'!A157</f>
        <v>153</v>
      </c>
      <c r="B158" s="380" t="str">
        <f>'GST 지식재산권 관리현황_요약본'!B157</f>
        <v>특허</v>
      </c>
      <c r="C158" s="380" t="str">
        <f>'GST 지식재산권 관리현황_요약본'!C157</f>
        <v>등록</v>
      </c>
      <c r="D158" s="380" t="str">
        <f>'GST 지식재산권 관리현황_요약본'!D157</f>
        <v>국내</v>
      </c>
      <c r="E158" s="381">
        <f>'GST 지식재산권 관리현황_요약본'!E157</f>
        <v>44126</v>
      </c>
      <c r="F158" s="380" t="str">
        <f>'GST 지식재산권 관리현황_요약본'!F157</f>
        <v>10-2020-0137403</v>
      </c>
      <c r="G158" s="381">
        <f>'GST 지식재산권 관리현황_요약본'!G157</f>
        <v>44649</v>
      </c>
      <c r="H158" s="380" t="str">
        <f>'GST 지식재산권 관리현황_요약본'!H157</f>
        <v>10-2381543</v>
      </c>
      <c r="I158" s="382" t="str">
        <f>'GST 지식재산권 관리현황_요약본'!I157</f>
        <v>인터락 장치를 구비한 밸브</v>
      </c>
      <c r="J158" s="381">
        <f>'GST 지식재산권 관리현황_요약본'!J157</f>
        <v>0</v>
      </c>
      <c r="K158" s="382" t="str">
        <f>'GST 지식재산권 관리현황_요약본'!K157</f>
        <v>김덕준, 최익성</v>
      </c>
      <c r="L158" s="388" t="str">
        <f>'GST 지식재산권 관리현황_요약본'!L157</f>
        <v>다인특허</v>
      </c>
      <c r="M158" s="392"/>
      <c r="N158" s="496"/>
      <c r="O158" s="435"/>
      <c r="P158" s="435"/>
      <c r="Q158" s="549"/>
      <c r="R158" s="436">
        <f t="shared" si="5"/>
        <v>0</v>
      </c>
      <c r="S158" s="392"/>
      <c r="T158" s="386"/>
      <c r="U158" s="435"/>
      <c r="V158" s="435"/>
      <c r="W158" s="436"/>
      <c r="X158" s="392"/>
      <c r="Y158" s="386"/>
      <c r="Z158" s="435"/>
      <c r="AA158" s="435"/>
      <c r="AB158" s="436"/>
      <c r="AC158" s="393"/>
    </row>
    <row r="159" spans="1:29" ht="22.5" hidden="1">
      <c r="A159" s="380">
        <f>'GST 지식재산권 관리현황_요약본'!A158</f>
        <v>154</v>
      </c>
      <c r="B159" s="380" t="str">
        <f>'GST 지식재산권 관리현황_요약본'!B158</f>
        <v>특허</v>
      </c>
      <c r="C159" s="380" t="str">
        <f>'GST 지식재산권 관리현황_요약본'!C158</f>
        <v>등록</v>
      </c>
      <c r="D159" s="380" t="str">
        <f>'GST 지식재산권 관리현황_요약본'!D158</f>
        <v>중국</v>
      </c>
      <c r="E159" s="381">
        <f>'GST 지식재산권 관리현황_요약본'!E158</f>
        <v>43630</v>
      </c>
      <c r="F159" s="380">
        <f>'GST 지식재산권 관리현황_요약본'!F158</f>
        <v>201980040233.5</v>
      </c>
      <c r="G159" s="381">
        <f>'GST 지식재산권 관리현황_요약본'!G158</f>
        <v>45562</v>
      </c>
      <c r="H159" s="380" t="str">
        <f>'GST 지식재산권 관리현황_요약본'!H158</f>
        <v>ZL201980040233.5</v>
      </c>
      <c r="I159" s="382" t="str">
        <f>'GST 지식재산권 관리현황_요약본'!I158</f>
        <v>배기가스를 포함하는 유체의 흐름을 제어하기 위한 매니폴드</v>
      </c>
      <c r="J159" s="381">
        <f>'GST 지식재산권 관리현황_요약본'!J158</f>
        <v>50935</v>
      </c>
      <c r="K159" s="382" t="str">
        <f>'GST 지식재산권 관리현황_요약본'!K158</f>
        <v>최익성, 정재윤, 김덕준</v>
      </c>
      <c r="L159" s="388" t="str">
        <f>'GST 지식재산권 관리현황_요약본'!L158</f>
        <v>다인특허</v>
      </c>
      <c r="M159" s="392"/>
      <c r="N159" s="496"/>
      <c r="O159" s="435"/>
      <c r="P159" s="435"/>
      <c r="Q159" s="549"/>
      <c r="R159" s="436">
        <f t="shared" si="5"/>
        <v>0</v>
      </c>
      <c r="S159" s="392"/>
      <c r="T159" s="496"/>
      <c r="U159" s="435"/>
      <c r="V159" s="435"/>
      <c r="W159" s="436">
        <f>U159+(V159*1.1)</f>
        <v>0</v>
      </c>
      <c r="X159" s="392"/>
      <c r="Y159" s="386"/>
      <c r="Z159" s="435"/>
      <c r="AA159" s="435"/>
      <c r="AB159" s="436"/>
      <c r="AC159" s="393"/>
    </row>
    <row r="160" spans="1:29" ht="67.5" hidden="1">
      <c r="A160" s="380">
        <f>'GST 지식재산권 관리현황_요약본'!A159</f>
        <v>155</v>
      </c>
      <c r="B160" s="380" t="str">
        <f>'GST 지식재산권 관리현황_요약본'!B159</f>
        <v>특허</v>
      </c>
      <c r="C160" s="380" t="str">
        <f>'GST 지식재산권 관리현황_요약본'!C159</f>
        <v>출원</v>
      </c>
      <c r="D160" s="380" t="str">
        <f>'GST 지식재산권 관리현황_요약본'!D159</f>
        <v>국내</v>
      </c>
      <c r="E160" s="381">
        <f>'GST 지식재산권 관리현황_요약본'!E159</f>
        <v>44215</v>
      </c>
      <c r="F160" s="380" t="str">
        <f>'GST 지식재산권 관리현황_요약본'!F159</f>
        <v>10-2021-0007386</v>
      </c>
      <c r="G160" s="381">
        <f>'GST 지식재산권 관리현황_요약본'!G159</f>
        <v>0</v>
      </c>
      <c r="H160" s="380">
        <f>'GST 지식재산권 관리현황_요약본'!H159</f>
        <v>0</v>
      </c>
      <c r="I160" s="382" t="str">
        <f>'GST 지식재산권 관리현황_요약본'!I159</f>
        <v>스크러버 시스템 및 이를 이용한 습식 세정 방법</v>
      </c>
      <c r="J160" s="381">
        <f>'GST 지식재산권 관리현황_요약본'!J159</f>
        <v>0</v>
      </c>
      <c r="K160" s="382" t="str">
        <f>'GST 지식재산권 관리현황_요약본'!K159</f>
        <v>노영석(삼성) 김수지(삼성) 김희섭(삼성) 박희옥(삼성) 배종용(삼성) 이선수(삼성) 주진경(삼성) 윤성철 전동근</v>
      </c>
      <c r="L160" s="388" t="str">
        <f>'GST 지식재산권 관리현황_요약본'!L159</f>
        <v>특허법인고려</v>
      </c>
      <c r="M160" s="392"/>
      <c r="N160" s="386"/>
      <c r="O160" s="435"/>
      <c r="P160" s="435"/>
      <c r="Q160" s="549"/>
      <c r="R160" s="436">
        <f t="shared" si="5"/>
        <v>0</v>
      </c>
      <c r="S160" s="392"/>
      <c r="T160" s="386"/>
      <c r="U160" s="435"/>
      <c r="V160" s="435"/>
      <c r="W160" s="436">
        <f t="shared" ref="W160:W161" si="6">U160+(V160*1.1)</f>
        <v>0</v>
      </c>
      <c r="X160" s="392"/>
      <c r="Y160" s="386"/>
      <c r="Z160" s="435"/>
      <c r="AA160" s="435"/>
      <c r="AB160" s="436"/>
      <c r="AC160" s="393"/>
    </row>
    <row r="161" spans="1:29" ht="22.5" hidden="1">
      <c r="A161" s="380">
        <f>'GST 지식재산권 관리현황_요약본'!A160</f>
        <v>156</v>
      </c>
      <c r="B161" s="380" t="str">
        <f>'GST 지식재산권 관리현황_요약본'!B160</f>
        <v>특허</v>
      </c>
      <c r="C161" s="380" t="str">
        <f>'GST 지식재산권 관리현황_요약본'!C160</f>
        <v>포기</v>
      </c>
      <c r="D161" s="380" t="str">
        <f>'GST 지식재산권 관리현황_요약본'!D160</f>
        <v>국내</v>
      </c>
      <c r="E161" s="381">
        <f>'GST 지식재산권 관리현황_요약본'!E160</f>
        <v>44287</v>
      </c>
      <c r="F161" s="380" t="str">
        <f>'GST 지식재산권 관리현황_요약본'!F160</f>
        <v>10-2021-0042708</v>
      </c>
      <c r="G161" s="381">
        <f>'GST 지식재산권 관리현황_요약본'!G160</f>
        <v>0</v>
      </c>
      <c r="H161" s="380">
        <f>'GST 지식재산권 관리현황_요약본'!H160</f>
        <v>0</v>
      </c>
      <c r="I161" s="382" t="str">
        <f>'GST 지식재산권 관리현황_요약본'!I160</f>
        <v>폐가스 배관 장치</v>
      </c>
      <c r="J161" s="381">
        <f>'GST 지식재산권 관리현황_요약본'!J160</f>
        <v>0</v>
      </c>
      <c r="K161" s="382" t="str">
        <f>'GST 지식재산권 관리현황_요약본'!K160</f>
        <v>이정우, 권성안, 한재식</v>
      </c>
      <c r="L161" s="388" t="str">
        <f>'GST 지식재산권 관리현황_요약본'!L160</f>
        <v>다인특허</v>
      </c>
      <c r="M161" s="392"/>
      <c r="N161" s="496"/>
      <c r="O161" s="435"/>
      <c r="P161" s="435"/>
      <c r="Q161" s="549"/>
      <c r="R161" s="436">
        <f t="shared" si="5"/>
        <v>0</v>
      </c>
      <c r="S161" s="396"/>
      <c r="T161" s="496"/>
      <c r="U161" s="435"/>
      <c r="V161" s="435"/>
      <c r="W161" s="436">
        <f t="shared" si="6"/>
        <v>0</v>
      </c>
      <c r="X161" s="392"/>
      <c r="Y161" s="496"/>
      <c r="Z161" s="435"/>
      <c r="AA161" s="435"/>
      <c r="AB161" s="436">
        <f t="shared" ref="AB161" si="7">Z161+(AA161*1.1)</f>
        <v>0</v>
      </c>
      <c r="AC161" s="393"/>
    </row>
    <row r="162" spans="1:29" ht="22.5" hidden="1">
      <c r="A162" s="380">
        <f>'GST 지식재산권 관리현황_요약본'!A161</f>
        <v>157</v>
      </c>
      <c r="B162" s="380" t="str">
        <f>'GST 지식재산권 관리현황_요약본'!B161</f>
        <v>특허</v>
      </c>
      <c r="C162" s="380" t="str">
        <f>'GST 지식재산권 관리현황_요약본'!C161</f>
        <v>등록</v>
      </c>
      <c r="D162" s="380" t="str">
        <f>'GST 지식재산권 관리현황_요약본'!D161</f>
        <v>국내</v>
      </c>
      <c r="E162" s="381">
        <f>'GST 지식재산권 관리현황_요약본'!E161</f>
        <v>44307</v>
      </c>
      <c r="F162" s="380" t="str">
        <f>'GST 지식재산권 관리현황_요약본'!F161</f>
        <v>10-2021-0051852</v>
      </c>
      <c r="G162" s="381">
        <f>'GST 지식재산권 관리현황_요약본'!G161</f>
        <v>45244</v>
      </c>
      <c r="H162" s="380" t="str">
        <f>'GST 지식재산권 관리현황_요약본'!H161</f>
        <v>10-2603815</v>
      </c>
      <c r="I162" s="382" t="str">
        <f>'GST 지식재산권 관리현황_요약본'!I161</f>
        <v>유해물질 가스 제거 시스템</v>
      </c>
      <c r="J162" s="381">
        <f>'GST 지식재산권 관리현황_요약본'!J161</f>
        <v>0</v>
      </c>
      <c r="K162" s="382" t="str">
        <f>'GST 지식재산권 관리현황_요약본'!K161</f>
        <v>정종국, 이성욱, 윤성철, 전동근</v>
      </c>
      <c r="L162" s="388" t="str">
        <f>'GST 지식재산권 관리현황_요약본'!L161</f>
        <v>아이퍼스</v>
      </c>
      <c r="M162" s="392"/>
      <c r="N162" s="496"/>
      <c r="O162" s="435"/>
      <c r="P162" s="435"/>
      <c r="Q162" s="549"/>
      <c r="R162" s="436">
        <f t="shared" si="5"/>
        <v>0</v>
      </c>
      <c r="S162" s="392"/>
      <c r="T162" s="386"/>
      <c r="U162" s="435"/>
      <c r="V162" s="435"/>
      <c r="W162" s="436"/>
      <c r="X162" s="392"/>
      <c r="Y162" s="386"/>
      <c r="Z162" s="435"/>
      <c r="AA162" s="435"/>
      <c r="AB162" s="436"/>
      <c r="AC162" s="393"/>
    </row>
    <row r="163" spans="1:29" ht="22.5" hidden="1">
      <c r="A163" s="380">
        <f>'GST 지식재산권 관리현황_요약본'!A162</f>
        <v>158</v>
      </c>
      <c r="B163" s="380" t="str">
        <f>'GST 지식재산권 관리현황_요약본'!B162</f>
        <v>특허</v>
      </c>
      <c r="C163" s="380" t="str">
        <f>'GST 지식재산권 관리현황_요약본'!C162</f>
        <v>등록</v>
      </c>
      <c r="D163" s="380" t="str">
        <f>'GST 지식재산권 관리현황_요약본'!D162</f>
        <v>국내</v>
      </c>
      <c r="E163" s="381">
        <f>'GST 지식재산권 관리현황_요약본'!E162</f>
        <v>44342</v>
      </c>
      <c r="F163" s="380" t="str">
        <f>'GST 지식재산권 관리현황_요약본'!F162</f>
        <v>10-2021-0067781</v>
      </c>
      <c r="G163" s="381">
        <f>'GST 지식재산권 관리현황_요약본'!G162</f>
        <v>45099</v>
      </c>
      <c r="H163" s="380" t="str">
        <f>'GST 지식재산권 관리현황_요약본'!H162</f>
        <v>10-2548072</v>
      </c>
      <c r="I163" s="382" t="str">
        <f>'GST 지식재산권 관리현황_요약본'!I162</f>
        <v>하이브리드 스크러버의 가변 운전 시스템</v>
      </c>
      <c r="J163" s="381">
        <f>'GST 지식재산권 관리현황_요약본'!J162</f>
        <v>0</v>
      </c>
      <c r="K163" s="382" t="str">
        <f>'GST 지식재산권 관리현황_요약본'!K162</f>
        <v>이정우 김형관 정종국 이성욱</v>
      </c>
      <c r="L163" s="388" t="str">
        <f>'GST 지식재산권 관리현황_요약본'!L162</f>
        <v>아이퍼스</v>
      </c>
      <c r="M163" s="392"/>
      <c r="N163" s="496"/>
      <c r="O163" s="435"/>
      <c r="P163" s="435"/>
      <c r="Q163" s="549"/>
      <c r="R163" s="436">
        <f t="shared" si="5"/>
        <v>0</v>
      </c>
      <c r="S163" s="392"/>
      <c r="T163" s="386"/>
      <c r="U163" s="435"/>
      <c r="V163" s="435"/>
      <c r="W163" s="436"/>
      <c r="X163" s="392"/>
      <c r="Y163" s="386"/>
      <c r="Z163" s="435"/>
      <c r="AA163" s="435"/>
      <c r="AB163" s="436"/>
      <c r="AC163" s="393"/>
    </row>
    <row r="164" spans="1:29" hidden="1">
      <c r="A164" s="380" t="e">
        <f>'GST 지식재산권 관리현황_요약본'!A163</f>
        <v>#REF!</v>
      </c>
      <c r="B164" s="380" t="e">
        <f>'GST 지식재산권 관리현황_요약본'!B163</f>
        <v>#REF!</v>
      </c>
      <c r="C164" s="380" t="e">
        <f>'GST 지식재산권 관리현황_요약본'!C163</f>
        <v>#REF!</v>
      </c>
      <c r="D164" s="380" t="e">
        <f>'GST 지식재산권 관리현황_요약본'!D163</f>
        <v>#REF!</v>
      </c>
      <c r="E164" s="381" t="e">
        <f>'GST 지식재산권 관리현황_요약본'!E163</f>
        <v>#REF!</v>
      </c>
      <c r="F164" s="380" t="e">
        <f>'GST 지식재산권 관리현황_요약본'!F163</f>
        <v>#REF!</v>
      </c>
      <c r="G164" s="381" t="e">
        <f>'GST 지식재산권 관리현황_요약본'!G163</f>
        <v>#REF!</v>
      </c>
      <c r="H164" s="380" t="e">
        <f>'GST 지식재산권 관리현황_요약본'!H163</f>
        <v>#REF!</v>
      </c>
      <c r="I164" s="382" t="e">
        <f>'GST 지식재산권 관리현황_요약본'!I163</f>
        <v>#REF!</v>
      </c>
      <c r="J164" s="381" t="e">
        <f>'GST 지식재산권 관리현황_요약본'!J163</f>
        <v>#REF!</v>
      </c>
      <c r="K164" s="382" t="e">
        <f>'GST 지식재산권 관리현황_요약본'!K163</f>
        <v>#REF!</v>
      </c>
      <c r="L164" s="388" t="e">
        <f>'GST 지식재산권 관리현황_요약본'!L163</f>
        <v>#REF!</v>
      </c>
      <c r="M164" s="392"/>
      <c r="N164" s="496"/>
      <c r="O164" s="435"/>
      <c r="P164" s="435"/>
      <c r="Q164" s="549"/>
      <c r="R164" s="436">
        <f t="shared" si="5"/>
        <v>0</v>
      </c>
      <c r="S164" s="392"/>
      <c r="T164" s="386"/>
      <c r="U164" s="435"/>
      <c r="V164" s="435"/>
      <c r="W164" s="436"/>
      <c r="X164" s="392"/>
      <c r="Y164" s="386"/>
      <c r="Z164" s="435"/>
      <c r="AA164" s="435"/>
      <c r="AB164" s="436"/>
      <c r="AC164" s="393"/>
    </row>
    <row r="165" spans="1:29" ht="22.5" hidden="1">
      <c r="A165" s="380">
        <f>'GST 지식재산권 관리현황_요약본'!A164</f>
        <v>160</v>
      </c>
      <c r="B165" s="380" t="str">
        <f>'GST 지식재산권 관리현황_요약본'!B164</f>
        <v>특허</v>
      </c>
      <c r="C165" s="380" t="str">
        <f>'GST 지식재산권 관리현황_요약본'!C164</f>
        <v>출원</v>
      </c>
      <c r="D165" s="380" t="str">
        <f>'GST 지식재산권 관리현황_요약본'!D164</f>
        <v>국내</v>
      </c>
      <c r="E165" s="381">
        <f>'GST 지식재산권 관리현황_요약본'!E164</f>
        <v>44616</v>
      </c>
      <c r="F165" s="380" t="str">
        <f>'GST 지식재산권 관리현황_요약본'!F164</f>
        <v>10-2022-0024525</v>
      </c>
      <c r="G165" s="381">
        <f>'GST 지식재산권 관리현황_요약본'!G164</f>
        <v>45582</v>
      </c>
      <c r="H165" s="380" t="str">
        <f>'GST 지식재산권 관리현황_요약본'!H164</f>
        <v>10-2720343</v>
      </c>
      <c r="I165" s="382" t="str">
        <f>'GST 지식재산권 관리현황_요약본'!I164</f>
        <v>열전소자 모듈 모니터링 시스템 및 방법</v>
      </c>
      <c r="J165" s="381">
        <f>'GST 지식재산권 관리현황_요약본'!J164</f>
        <v>0</v>
      </c>
      <c r="K165" s="382" t="str">
        <f>'GST 지식재산권 관리현황_요약본'!K164</f>
        <v>이진영, 이현진, 김기범</v>
      </c>
      <c r="L165" s="388" t="str">
        <f>'GST 지식재산권 관리현황_요약본'!L164</f>
        <v>유니스특허</v>
      </c>
      <c r="M165" s="392"/>
      <c r="N165" s="496"/>
      <c r="O165" s="435"/>
      <c r="P165" s="435"/>
      <c r="Q165" s="549"/>
      <c r="R165" s="436">
        <f t="shared" si="5"/>
        <v>0</v>
      </c>
      <c r="S165" s="392"/>
      <c r="T165" s="496"/>
      <c r="U165" s="435"/>
      <c r="V165" s="435"/>
      <c r="W165" s="436">
        <f t="shared" ref="W165:W179" si="8">U165+(V165*1.1)</f>
        <v>0</v>
      </c>
      <c r="X165" s="392"/>
      <c r="Y165" s="386"/>
      <c r="Z165" s="435"/>
      <c r="AA165" s="435"/>
      <c r="AB165" s="436"/>
      <c r="AC165" s="393"/>
    </row>
    <row r="166" spans="1:29" ht="67.5" hidden="1">
      <c r="A166" s="380">
        <f>'GST 지식재산권 관리현황_요약본'!A165</f>
        <v>161</v>
      </c>
      <c r="B166" s="380" t="str">
        <f>'GST 지식재산권 관리현황_요약본'!B165</f>
        <v>특허</v>
      </c>
      <c r="C166" s="380" t="str">
        <f>'GST 지식재산권 관리현황_요약본'!C165</f>
        <v>출원</v>
      </c>
      <c r="D166" s="380" t="str">
        <f>'GST 지식재산권 관리현황_요약본'!D165</f>
        <v>미국</v>
      </c>
      <c r="E166" s="381">
        <f>'GST 지식재산권 관리현황_요약본'!E165</f>
        <v>44484</v>
      </c>
      <c r="F166" s="380" t="str">
        <f>'GST 지식재산권 관리현황_요약본'!F165</f>
        <v>17/502,463</v>
      </c>
      <c r="G166" s="381">
        <f>'GST 지식재산권 관리현황_요약본'!G165</f>
        <v>0</v>
      </c>
      <c r="H166" s="380">
        <f>'GST 지식재산권 관리현황_요약본'!H165</f>
        <v>0</v>
      </c>
      <c r="I166" s="382" t="str">
        <f>'GST 지식재산권 관리현황_요약본'!I165</f>
        <v>스크러버 시스템 및 이를 이용한 습식 세정 방법</v>
      </c>
      <c r="J166" s="381">
        <f>'GST 지식재산권 관리현황_요약본'!J165</f>
        <v>0</v>
      </c>
      <c r="K166" s="382" t="str">
        <f>'GST 지식재산권 관리현황_요약본'!K165</f>
        <v>노영석(삼성) 김수지(삼성) 김희섭(삼성) 박희옥(삼성) 배종용(삼성) 이선수(삼성) 주진경(삼성) 윤성철 전동근</v>
      </c>
      <c r="L166" s="388" t="str">
        <f>'GST 지식재산권 관리현황_요약본'!L165</f>
        <v>특허법인고려</v>
      </c>
      <c r="M166" s="392"/>
      <c r="N166" s="496"/>
      <c r="O166" s="435"/>
      <c r="P166" s="435"/>
      <c r="Q166" s="549"/>
      <c r="R166" s="436">
        <f t="shared" si="5"/>
        <v>0</v>
      </c>
      <c r="S166" s="392"/>
      <c r="T166" s="386"/>
      <c r="U166" s="435"/>
      <c r="V166" s="435"/>
      <c r="W166" s="436">
        <f t="shared" si="8"/>
        <v>0</v>
      </c>
      <c r="X166" s="392"/>
      <c r="Y166" s="386"/>
      <c r="Z166" s="435"/>
      <c r="AA166" s="435"/>
      <c r="AB166" s="436"/>
      <c r="AC166" s="393"/>
    </row>
    <row r="167" spans="1:29" hidden="1">
      <c r="A167" s="380">
        <f>'GST 지식재산권 관리현황_요약본'!A166</f>
        <v>162</v>
      </c>
      <c r="B167" s="380" t="str">
        <f>'GST 지식재산권 관리현황_요약본'!B166</f>
        <v>특허</v>
      </c>
      <c r="C167" s="380" t="str">
        <f>'GST 지식재산권 관리현황_요약본'!C166</f>
        <v>출원</v>
      </c>
      <c r="D167" s="380" t="str">
        <f>'GST 지식재산권 관리현황_요약본'!D166</f>
        <v>국내</v>
      </c>
      <c r="E167" s="381">
        <f>'GST 지식재산권 관리현황_요약본'!E166</f>
        <v>44643</v>
      </c>
      <c r="F167" s="380" t="str">
        <f>'GST 지식재산권 관리현황_요약본'!F166</f>
        <v>10-2022-0035775</v>
      </c>
      <c r="G167" s="381">
        <f>'GST 지식재산권 관리현황_요약본'!G166</f>
        <v>45582</v>
      </c>
      <c r="H167" s="380" t="str">
        <f>'GST 지식재산권 관리현황_요약본'!H166</f>
        <v>10-2720342</v>
      </c>
      <c r="I167" s="382" t="str">
        <f>'GST 지식재산권 관리현황_요약본'!I166</f>
        <v>릴레이 모듈</v>
      </c>
      <c r="J167" s="381">
        <f>'GST 지식재산권 관리현황_요약본'!J166</f>
        <v>0</v>
      </c>
      <c r="K167" s="382" t="str">
        <f>'GST 지식재산권 관리현황_요약본'!K166</f>
        <v>김기범. 최익성</v>
      </c>
      <c r="L167" s="388" t="str">
        <f>'GST 지식재산권 관리현황_요약본'!L166</f>
        <v>유니스특허</v>
      </c>
      <c r="M167" s="392"/>
      <c r="N167" s="496"/>
      <c r="O167" s="435"/>
      <c r="P167" s="435"/>
      <c r="Q167" s="549"/>
      <c r="R167" s="436">
        <f t="shared" si="5"/>
        <v>0</v>
      </c>
      <c r="S167" s="392"/>
      <c r="T167" s="386"/>
      <c r="U167" s="435"/>
      <c r="V167" s="435"/>
      <c r="W167" s="436">
        <f t="shared" si="8"/>
        <v>0</v>
      </c>
      <c r="X167" s="392"/>
      <c r="Y167" s="386"/>
      <c r="Z167" s="435"/>
      <c r="AA167" s="435"/>
      <c r="AB167" s="436"/>
      <c r="AC167" s="393"/>
    </row>
    <row r="168" spans="1:29" ht="22.5" hidden="1">
      <c r="A168" s="380">
        <f>'GST 지식재산권 관리현황_요약본'!A167</f>
        <v>163</v>
      </c>
      <c r="B168" s="380" t="str">
        <f>'GST 지식재산권 관리현황_요약본'!B167</f>
        <v>특허</v>
      </c>
      <c r="C168" s="380" t="str">
        <f>'GST 지식재산권 관리현황_요약본'!C167</f>
        <v>등록</v>
      </c>
      <c r="D168" s="380" t="str">
        <f>'GST 지식재산권 관리현황_요약본'!D167</f>
        <v>국내</v>
      </c>
      <c r="E168" s="381">
        <f>'GST 지식재산권 관리현황_요약본'!E167</f>
        <v>44698</v>
      </c>
      <c r="F168" s="380" t="str">
        <f>'GST 지식재산권 관리현황_요약본'!F167</f>
        <v>10-2022-0060327</v>
      </c>
      <c r="G168" s="381">
        <f>'GST 지식재산권 관리현황_요약본'!G167</f>
        <v>45751</v>
      </c>
      <c r="H168" s="380" t="str">
        <f>'GST 지식재산권 관리현황_요약본'!H167</f>
        <v>10-2793590</v>
      </c>
      <c r="I168" s="382" t="str">
        <f>'GST 지식재산권 관리현황_요약본'!I167</f>
        <v>유해 가스 제거용 스크러버의 가변 운전 시스템</v>
      </c>
      <c r="J168" s="381">
        <f>'GST 지식재산권 관리현황_요약본'!J167</f>
        <v>52003</v>
      </c>
      <c r="K168" s="382" t="str">
        <f>'GST 지식재산권 관리현황_요약본'!K167</f>
        <v>이정우, 김형관, 이성욱, 김재환</v>
      </c>
      <c r="L168" s="388" t="str">
        <f>'GST 지식재산권 관리현황_요약본'!L167</f>
        <v>아이퍼스</v>
      </c>
      <c r="M168" s="392"/>
      <c r="N168" s="496"/>
      <c r="O168" s="435"/>
      <c r="P168" s="435"/>
      <c r="Q168" s="549"/>
      <c r="R168" s="436">
        <f t="shared" si="5"/>
        <v>0</v>
      </c>
      <c r="S168" s="392"/>
      <c r="T168" s="386"/>
      <c r="U168" s="435"/>
      <c r="V168" s="435"/>
      <c r="W168" s="436">
        <f t="shared" si="8"/>
        <v>0</v>
      </c>
      <c r="X168" s="392"/>
      <c r="Y168" s="386"/>
      <c r="Z168" s="435"/>
      <c r="AA168" s="435"/>
      <c r="AB168" s="436"/>
      <c r="AC168" s="393"/>
    </row>
    <row r="169" spans="1:29" ht="22.5" hidden="1">
      <c r="A169" s="380">
        <f>'GST 지식재산권 관리현황_요약본'!A168</f>
        <v>164</v>
      </c>
      <c r="B169" s="380" t="str">
        <f>'GST 지식재산권 관리현황_요약본'!B168</f>
        <v>특허</v>
      </c>
      <c r="C169" s="380" t="str">
        <f>'GST 지식재산권 관리현황_요약본'!C168</f>
        <v>출원</v>
      </c>
      <c r="D169" s="380" t="str">
        <f>'GST 지식재산권 관리현황_요약본'!D168</f>
        <v>국내</v>
      </c>
      <c r="E169" s="381">
        <f>'GST 지식재산권 관리현황_요약본'!E168</f>
        <v>44781</v>
      </c>
      <c r="F169" s="380" t="str">
        <f>'GST 지식재산권 관리현황_요약본'!F168</f>
        <v>10-2022-0098612</v>
      </c>
      <c r="G169" s="381">
        <f>'GST 지식재산권 관리현황_요약본'!G168</f>
        <v>0</v>
      </c>
      <c r="H169" s="380">
        <f>'GST 지식재산권 관리현황_요약본'!H168</f>
        <v>0</v>
      </c>
      <c r="I169" s="382" t="str">
        <f>'GST 지식재산권 관리현황_요약본'!I168</f>
        <v>능동형 에너지 세이빙 스크러버</v>
      </c>
      <c r="J169" s="381">
        <f>'GST 지식재산권 관리현황_요약본'!J168</f>
        <v>0</v>
      </c>
      <c r="K169" s="382" t="str">
        <f>'GST 지식재산권 관리현황_요약본'!K168</f>
        <v>권성안, 강석호, 이동우</v>
      </c>
      <c r="L169" s="388" t="str">
        <f>'GST 지식재산권 관리현황_요약본'!L168</f>
        <v>유니스특허</v>
      </c>
      <c r="M169" s="392"/>
      <c r="N169" s="496"/>
      <c r="O169" s="435"/>
      <c r="P169" s="435"/>
      <c r="Q169" s="549"/>
      <c r="R169" s="436">
        <f t="shared" si="5"/>
        <v>0</v>
      </c>
      <c r="S169" s="392"/>
      <c r="T169" s="386"/>
      <c r="U169" s="435"/>
      <c r="V169" s="435"/>
      <c r="W169" s="436">
        <f t="shared" si="8"/>
        <v>0</v>
      </c>
      <c r="X169" s="392"/>
      <c r="Y169" s="386"/>
      <c r="Z169" s="435"/>
      <c r="AA169" s="435"/>
      <c r="AB169" s="436"/>
      <c r="AC169" s="393"/>
    </row>
    <row r="170" spans="1:29" ht="22.5" hidden="1">
      <c r="A170" s="380">
        <f>'GST 지식재산권 관리현황_요약본'!A169</f>
        <v>165</v>
      </c>
      <c r="B170" s="380" t="str">
        <f>'GST 지식재산권 관리현황_요약본'!B169</f>
        <v>특허</v>
      </c>
      <c r="C170" s="380" t="str">
        <f>'GST 지식재산권 관리현황_요약본'!C169</f>
        <v>출원</v>
      </c>
      <c r="D170" s="380" t="str">
        <f>'GST 지식재산권 관리현황_요약본'!D169</f>
        <v>국내</v>
      </c>
      <c r="E170" s="381">
        <f>'GST 지식재산권 관리현황_요약본'!E169</f>
        <v>44781</v>
      </c>
      <c r="F170" s="380" t="str">
        <f>'GST 지식재산권 관리현황_요약본'!F169</f>
        <v>10-2022-0098613</v>
      </c>
      <c r="G170" s="381">
        <f>'GST 지식재산권 관리현황_요약본'!G169</f>
        <v>0</v>
      </c>
      <c r="H170" s="380">
        <f>'GST 지식재산권 관리현황_요약본'!H169</f>
        <v>0</v>
      </c>
      <c r="I170" s="382" t="str">
        <f>'GST 지식재산권 관리현황_요약본'!I169</f>
        <v>스크러버고착 파우더의 자동 세정 방법 및 자동 세정장치</v>
      </c>
      <c r="J170" s="381">
        <f>'GST 지식재산권 관리현황_요약본'!J169</f>
        <v>0</v>
      </c>
      <c r="K170" s="382" t="str">
        <f>'GST 지식재산권 관리현황_요약본'!K169</f>
        <v>권성안, 한재식, 신경민, 장영일</v>
      </c>
      <c r="L170" s="388" t="str">
        <f>'GST 지식재산권 관리현황_요약본'!L169</f>
        <v>유니스특허</v>
      </c>
      <c r="M170" s="392"/>
      <c r="N170" s="496"/>
      <c r="O170" s="435"/>
      <c r="P170" s="435"/>
      <c r="Q170" s="549"/>
      <c r="R170" s="436">
        <f t="shared" si="5"/>
        <v>0</v>
      </c>
      <c r="S170" s="392"/>
      <c r="T170" s="386"/>
      <c r="U170" s="435"/>
      <c r="V170" s="435"/>
      <c r="W170" s="436">
        <f t="shared" si="8"/>
        <v>0</v>
      </c>
      <c r="X170" s="392"/>
      <c r="Y170" s="386"/>
      <c r="Z170" s="435"/>
      <c r="AA170" s="435"/>
      <c r="AB170" s="436"/>
      <c r="AC170" s="393"/>
    </row>
    <row r="171" spans="1:29" ht="22.5" hidden="1">
      <c r="A171" s="380">
        <f>'GST 지식재산권 관리현황_요약본'!A170</f>
        <v>166</v>
      </c>
      <c r="B171" s="380" t="str">
        <f>'GST 지식재산권 관리현황_요약본'!B170</f>
        <v>특허</v>
      </c>
      <c r="C171" s="380" t="str">
        <f>'GST 지식재산권 관리현황_요약본'!C170</f>
        <v>포기</v>
      </c>
      <c r="D171" s="380" t="str">
        <f>'GST 지식재산권 관리현황_요약본'!D170</f>
        <v>중국</v>
      </c>
      <c r="E171" s="381">
        <f>'GST 지식재산권 관리현황_요약본'!E170</f>
        <v>44426</v>
      </c>
      <c r="F171" s="380" t="str">
        <f>'GST 지식재산권 관리현황_요약본'!F170</f>
        <v>202110948151.X</v>
      </c>
      <c r="G171" s="381">
        <f>'GST 지식재산권 관리현황_요약본'!G170</f>
        <v>0</v>
      </c>
      <c r="H171" s="380">
        <f>'GST 지식재산권 관리현황_요약본'!H170</f>
        <v>0</v>
      </c>
      <c r="I171" s="382" t="str">
        <f>'GST 지식재산권 관리현황_요약본'!I170</f>
        <v>스크류실린더를 이용한 가스처리설비용 파우더제거장치</v>
      </c>
      <c r="J171" s="381">
        <f>'GST 지식재산권 관리현황_요약본'!J170</f>
        <v>0</v>
      </c>
      <c r="K171" s="382" t="str">
        <f>'GST 지식재산권 관리현황_요약본'!K170</f>
        <v>박종민, 글로벌스탠다드테크놀로지</v>
      </c>
      <c r="L171" s="388" t="str">
        <f>'GST 지식재산권 관리현황_요약본'!L170</f>
        <v>유니스특허</v>
      </c>
      <c r="M171" s="392"/>
      <c r="N171" s="496"/>
      <c r="O171" s="435"/>
      <c r="P171" s="435"/>
      <c r="Q171" s="549"/>
      <c r="R171" s="436">
        <f t="shared" si="5"/>
        <v>0</v>
      </c>
      <c r="S171" s="392"/>
      <c r="T171" s="386"/>
      <c r="U171" s="435"/>
      <c r="V171" s="435"/>
      <c r="W171" s="436">
        <f t="shared" si="8"/>
        <v>0</v>
      </c>
      <c r="X171" s="392"/>
      <c r="Y171" s="386"/>
      <c r="Z171" s="435"/>
      <c r="AA171" s="435"/>
      <c r="AB171" s="436"/>
      <c r="AC171" s="393"/>
    </row>
    <row r="172" spans="1:29" ht="22.5" hidden="1">
      <c r="A172" s="380">
        <f>'GST 지식재산권 관리현황_요약본'!A171</f>
        <v>167</v>
      </c>
      <c r="B172" s="380" t="str">
        <f>'GST 지식재산권 관리현황_요약본'!B171</f>
        <v>특허</v>
      </c>
      <c r="C172" s="380" t="str">
        <f>'GST 지식재산권 관리현황_요약본'!C171</f>
        <v>출원</v>
      </c>
      <c r="D172" s="380" t="str">
        <f>'GST 지식재산권 관리현황_요약본'!D171</f>
        <v>유럽</v>
      </c>
      <c r="E172" s="381">
        <f>'GST 지식재산권 관리현황_요약본'!E171</f>
        <v>44427</v>
      </c>
      <c r="F172" s="380">
        <f>'GST 지식재산권 관리현황_요약본'!F171</f>
        <v>21192188.699999999</v>
      </c>
      <c r="G172" s="381">
        <f>'GST 지식재산권 관리현황_요약본'!G171</f>
        <v>0</v>
      </c>
      <c r="H172" s="380">
        <f>'GST 지식재산권 관리현황_요약본'!H171</f>
        <v>0</v>
      </c>
      <c r="I172" s="382" t="str">
        <f>'GST 지식재산권 관리현황_요약본'!I171</f>
        <v>스크류실린더를 이용한 가스처리설비용 파우더제거장치</v>
      </c>
      <c r="J172" s="381">
        <f>'GST 지식재산권 관리현황_요약본'!J171</f>
        <v>0</v>
      </c>
      <c r="K172" s="382" t="str">
        <f>'GST 지식재산권 관리현황_요약본'!K171</f>
        <v>박종민, 글로벌스탠다드테크놀로지</v>
      </c>
      <c r="L172" s="388" t="str">
        <f>'GST 지식재산권 관리현황_요약본'!L171</f>
        <v>유니스특허</v>
      </c>
      <c r="M172" s="392"/>
      <c r="N172" s="496"/>
      <c r="O172" s="435"/>
      <c r="P172" s="435"/>
      <c r="Q172" s="549"/>
      <c r="R172" s="436">
        <f t="shared" si="5"/>
        <v>0</v>
      </c>
      <c r="S172" s="392"/>
      <c r="T172" s="386"/>
      <c r="U172" s="435"/>
      <c r="V172" s="435"/>
      <c r="W172" s="436">
        <f t="shared" si="8"/>
        <v>0</v>
      </c>
      <c r="X172" s="392"/>
      <c r="Y172" s="386"/>
      <c r="Z172" s="435"/>
      <c r="AA172" s="435"/>
      <c r="AB172" s="436"/>
      <c r="AC172" s="393"/>
    </row>
    <row r="173" spans="1:29" ht="22.5" hidden="1">
      <c r="A173" s="380">
        <f>'GST 지식재산권 관리현황_요약본'!A172</f>
        <v>168</v>
      </c>
      <c r="B173" s="380" t="str">
        <f>'GST 지식재산권 관리현황_요약본'!B172</f>
        <v>특허</v>
      </c>
      <c r="C173" s="380" t="str">
        <f>'GST 지식재산권 관리현황_요약본'!C172</f>
        <v>출원</v>
      </c>
      <c r="D173" s="380" t="str">
        <f>'GST 지식재산권 관리현황_요약본'!D172</f>
        <v>일본</v>
      </c>
      <c r="E173" s="381">
        <f>'GST 지식재산권 관리현황_요약본'!E172</f>
        <v>44419</v>
      </c>
      <c r="F173" s="380" t="str">
        <f>'GST 지식재산권 관리현황_요약본'!F172</f>
        <v>2021-131234</v>
      </c>
      <c r="G173" s="381">
        <f>'GST 지식재산권 관리현황_요약본'!G172</f>
        <v>0</v>
      </c>
      <c r="H173" s="380">
        <f>'GST 지식재산권 관리현황_요약본'!H172</f>
        <v>0</v>
      </c>
      <c r="I173" s="382" t="str">
        <f>'GST 지식재산권 관리현황_요약본'!I172</f>
        <v>스크류실린더를 이용한 가스처리설비용 파우더제거장치</v>
      </c>
      <c r="J173" s="381">
        <f>'GST 지식재산권 관리현황_요약본'!J172</f>
        <v>0</v>
      </c>
      <c r="K173" s="382" t="str">
        <f>'GST 지식재산권 관리현황_요약본'!K172</f>
        <v>박종민, 글로벌스탠다드테크놀로지</v>
      </c>
      <c r="L173" s="388" t="str">
        <f>'GST 지식재산권 관리현황_요약본'!L172</f>
        <v>유니스특허</v>
      </c>
      <c r="M173" s="392"/>
      <c r="N173" s="496"/>
      <c r="O173" s="435"/>
      <c r="P173" s="435"/>
      <c r="Q173" s="549"/>
      <c r="R173" s="436">
        <f t="shared" si="5"/>
        <v>0</v>
      </c>
      <c r="S173" s="392"/>
      <c r="T173" s="496"/>
      <c r="U173" s="435"/>
      <c r="V173" s="435"/>
      <c r="W173" s="436">
        <f t="shared" si="8"/>
        <v>0</v>
      </c>
      <c r="X173" s="392"/>
      <c r="Y173" s="496"/>
      <c r="Z173" s="435"/>
      <c r="AA173" s="435"/>
      <c r="AB173" s="436">
        <f>Z173+(AA173*1.1)</f>
        <v>0</v>
      </c>
      <c r="AC173" s="393"/>
    </row>
    <row r="174" spans="1:29" ht="22.5" hidden="1">
      <c r="A174" s="380">
        <f>'GST 지식재산권 관리현황_요약본'!A173</f>
        <v>169</v>
      </c>
      <c r="B174" s="380" t="str">
        <f>'GST 지식재산권 관리현황_요약본'!B173</f>
        <v>특허</v>
      </c>
      <c r="C174" s="380" t="str">
        <f>'GST 지식재산권 관리현황_요약본'!C173</f>
        <v>등록</v>
      </c>
      <c r="D174" s="380" t="str">
        <f>'GST 지식재산권 관리현황_요약본'!D173</f>
        <v>대만</v>
      </c>
      <c r="E174" s="381">
        <f>'GST 지식재산권 관리현황_요약본'!E173</f>
        <v>44427</v>
      </c>
      <c r="F174" s="380">
        <f>'GST 지식재산권 관리현황_요약본'!F173</f>
        <v>110130604</v>
      </c>
      <c r="G174" s="381">
        <f>'GST 지식재산권 관리현황_요약본'!G173</f>
        <v>45281</v>
      </c>
      <c r="H174" s="380" t="str">
        <f>'GST 지식재산권 관리현황_요약본'!H173</f>
        <v>I826817</v>
      </c>
      <c r="I174" s="382" t="str">
        <f>'GST 지식재산권 관리현황_요약본'!I173</f>
        <v>스크류실린더를 이용한 가스처리설비용 파우더제거장치</v>
      </c>
      <c r="J174" s="381">
        <f>'GST 지식재산권 관리현황_요약본'!J173</f>
        <v>0</v>
      </c>
      <c r="K174" s="382" t="str">
        <f>'GST 지식재산권 관리현황_요약본'!K173</f>
        <v>박종민, 글로벌스탠다드테크놀로지</v>
      </c>
      <c r="L174" s="388" t="str">
        <f>'GST 지식재산권 관리현황_요약본'!L173</f>
        <v>유니스특허</v>
      </c>
      <c r="M174" s="392"/>
      <c r="N174" s="496"/>
      <c r="O174" s="435"/>
      <c r="P174" s="435"/>
      <c r="Q174" s="549"/>
      <c r="R174" s="436">
        <f t="shared" si="5"/>
        <v>0</v>
      </c>
      <c r="S174" s="392"/>
      <c r="T174" s="496"/>
      <c r="U174" s="435"/>
      <c r="V174" s="435"/>
      <c r="W174" s="436">
        <f t="shared" si="8"/>
        <v>0</v>
      </c>
      <c r="X174" s="392"/>
      <c r="Y174" s="496"/>
      <c r="Z174" s="435"/>
      <c r="AA174" s="435"/>
      <c r="AB174" s="436">
        <f>Z174+(AA174*1.1)</f>
        <v>0</v>
      </c>
      <c r="AC174" s="393"/>
    </row>
    <row r="175" spans="1:29" ht="22.5" hidden="1">
      <c r="A175" s="380">
        <f>'GST 지식재산권 관리현황_요약본'!A174</f>
        <v>170</v>
      </c>
      <c r="B175" s="380" t="str">
        <f>'GST 지식재산권 관리현황_요약본'!B174</f>
        <v>특허</v>
      </c>
      <c r="C175" s="380" t="str">
        <f>'GST 지식재산권 관리현황_요약본'!C174</f>
        <v>등록</v>
      </c>
      <c r="D175" s="380" t="str">
        <f>'GST 지식재산권 관리현황_요약본'!D174</f>
        <v>미국</v>
      </c>
      <c r="E175" s="381">
        <f>'GST 지식재산권 관리현황_요약본'!E174</f>
        <v>44426</v>
      </c>
      <c r="F175" s="380" t="str">
        <f>'GST 지식재산권 관리현황_요약본'!F174</f>
        <v>17/405,346</v>
      </c>
      <c r="G175" s="381">
        <f>'GST 지식재산권 관리현황_요약본'!G174</f>
        <v>45188</v>
      </c>
      <c r="H175" s="380">
        <f>'GST 지식재산권 관리현황_요약본'!H174</f>
        <v>11759832</v>
      </c>
      <c r="I175" s="382" t="str">
        <f>'GST 지식재산권 관리현황_요약본'!I174</f>
        <v>스크류실린더를 이용한 가스처리설비용 파우더제거장치</v>
      </c>
      <c r="J175" s="381">
        <f>'GST 지식재산권 관리현황_요약본'!J174</f>
        <v>0</v>
      </c>
      <c r="K175" s="382" t="str">
        <f>'GST 지식재산권 관리현황_요약본'!K174</f>
        <v>박종민, 글로벌스탠다드테크놀로지</v>
      </c>
      <c r="L175" s="388" t="str">
        <f>'GST 지식재산권 관리현황_요약본'!L174</f>
        <v>유니스특허</v>
      </c>
      <c r="M175" s="392"/>
      <c r="N175" s="496"/>
      <c r="O175" s="435"/>
      <c r="P175" s="435"/>
      <c r="Q175" s="549"/>
      <c r="R175" s="436">
        <f t="shared" si="5"/>
        <v>0</v>
      </c>
      <c r="S175" s="392"/>
      <c r="T175" s="386"/>
      <c r="U175" s="435"/>
      <c r="V175" s="435"/>
      <c r="W175" s="436">
        <f t="shared" si="8"/>
        <v>0</v>
      </c>
      <c r="X175" s="392"/>
      <c r="Y175" s="386"/>
      <c r="Z175" s="435"/>
      <c r="AA175" s="435"/>
      <c r="AB175" s="436"/>
      <c r="AC175" s="393"/>
    </row>
    <row r="176" spans="1:29" ht="22.5" hidden="1">
      <c r="A176" s="380">
        <f>'GST 지식재산권 관리현황_요약본'!A175</f>
        <v>171</v>
      </c>
      <c r="B176" s="380" t="str">
        <f>'GST 지식재산권 관리현황_요약본'!B175</f>
        <v>특허</v>
      </c>
      <c r="C176" s="380" t="str">
        <f>'GST 지식재산권 관리현황_요약본'!C175</f>
        <v>등록</v>
      </c>
      <c r="D176" s="380" t="str">
        <f>'GST 지식재산권 관리현황_요약본'!D175</f>
        <v>국내</v>
      </c>
      <c r="E176" s="381">
        <f>'GST 지식재산권 관리현황_요약본'!E175</f>
        <v>44797</v>
      </c>
      <c r="F176" s="380" t="str">
        <f>'GST 지식재산권 관리현황_요약본'!F175</f>
        <v>10-2022-0106383</v>
      </c>
      <c r="G176" s="381">
        <f>'GST 지식재산권 관리현황_요약본'!G175</f>
        <v>45756</v>
      </c>
      <c r="H176" s="380" t="str">
        <f>'GST 지식재산권 관리현황_요약본'!H175</f>
        <v>10-2795314</v>
      </c>
      <c r="I176" s="382" t="str">
        <f>'GST 지식재산권 관리현황_요약본'!I175</f>
        <v>이종 가스 제거를 위한 흡착필터, 이를 포함하는 흄 처리장치, 및 이를 이용한 이종 가스 제거방법</v>
      </c>
      <c r="J176" s="381">
        <f>'GST 지식재산권 관리현황_요약본'!J175</f>
        <v>52102</v>
      </c>
      <c r="K176" s="382" t="str">
        <f>'GST 지식재산권 관리현황_요약본'!K175</f>
        <v>남기복, 황인혁, 김재환, 안세훈</v>
      </c>
      <c r="L176" s="388" t="str">
        <f>'GST 지식재산권 관리현황_요약본'!L175</f>
        <v>명륜특허</v>
      </c>
      <c r="M176" s="392"/>
      <c r="N176" s="496"/>
      <c r="O176" s="435"/>
      <c r="P176" s="435"/>
      <c r="Q176" s="549"/>
      <c r="R176" s="436">
        <f t="shared" si="5"/>
        <v>0</v>
      </c>
      <c r="S176" s="392"/>
      <c r="T176" s="386"/>
      <c r="U176" s="435"/>
      <c r="V176" s="435"/>
      <c r="W176" s="436">
        <f t="shared" si="8"/>
        <v>0</v>
      </c>
      <c r="X176" s="392"/>
      <c r="Y176" s="386"/>
      <c r="Z176" s="435"/>
      <c r="AA176" s="435"/>
      <c r="AB176" s="436"/>
      <c r="AC176" s="393"/>
    </row>
    <row r="177" spans="1:29" s="563" customFormat="1">
      <c r="A177" s="554"/>
      <c r="B177" s="554"/>
      <c r="C177" s="554"/>
      <c r="D177" s="554"/>
      <c r="E177" s="555"/>
      <c r="F177" s="554"/>
      <c r="G177" s="555"/>
      <c r="H177" s="554"/>
      <c r="I177" s="556"/>
      <c r="J177" s="555"/>
      <c r="K177" s="556"/>
      <c r="L177" s="557"/>
      <c r="M177" s="564"/>
      <c r="N177" s="555"/>
      <c r="O177" s="559"/>
      <c r="P177" s="559"/>
      <c r="Q177" s="560"/>
      <c r="R177" s="561"/>
      <c r="S177" s="558"/>
      <c r="T177" s="554"/>
      <c r="U177" s="559"/>
      <c r="V177" s="559"/>
      <c r="W177" s="561"/>
      <c r="X177" s="558"/>
      <c r="Y177" s="554"/>
      <c r="Z177" s="559"/>
      <c r="AA177" s="559"/>
      <c r="AB177" s="561"/>
      <c r="AC177" s="562"/>
    </row>
    <row r="178" spans="1:29">
      <c r="A178" s="380"/>
      <c r="B178" s="380"/>
      <c r="C178" s="380"/>
      <c r="D178" s="380"/>
      <c r="E178" s="381"/>
      <c r="F178" s="380"/>
      <c r="G178" s="381"/>
      <c r="H178" s="380"/>
      <c r="I178" s="382"/>
      <c r="J178" s="381"/>
      <c r="K178" s="382"/>
      <c r="L178" s="388"/>
      <c r="M178" s="392"/>
      <c r="N178" s="496"/>
      <c r="O178" s="435"/>
      <c r="P178" s="435"/>
      <c r="Q178" s="549"/>
      <c r="R178" s="436"/>
      <c r="S178" s="392"/>
      <c r="T178" s="386"/>
      <c r="U178" s="435"/>
      <c r="V178" s="435"/>
      <c r="W178" s="436"/>
      <c r="X178" s="392"/>
      <c r="Y178" s="386"/>
      <c r="Z178" s="435"/>
      <c r="AA178" s="435"/>
      <c r="AB178" s="436"/>
      <c r="AC178" s="393"/>
    </row>
    <row r="179" spans="1:29">
      <c r="A179" s="380">
        <f>'GST 지식재산권 관리현황_요약본'!A179</f>
        <v>178</v>
      </c>
      <c r="B179" s="380" t="str">
        <f>'GST 지식재산권 관리현황_요약본'!B179</f>
        <v>특허</v>
      </c>
      <c r="C179" s="380" t="str">
        <f>'GST 지식재산권 관리현황_요약본'!C179</f>
        <v>출원</v>
      </c>
      <c r="D179" s="380">
        <f>'GST 지식재산권 관리현황_요약본'!D179</f>
        <v>0</v>
      </c>
      <c r="E179" s="381">
        <f>'GST 지식재산권 관리현황_요약본'!E179</f>
        <v>0</v>
      </c>
      <c r="F179" s="380">
        <f>'GST 지식재산권 관리현황_요약본'!F179</f>
        <v>0</v>
      </c>
      <c r="G179" s="381">
        <f>'GST 지식재산권 관리현황_요약본'!G179</f>
        <v>0</v>
      </c>
      <c r="H179" s="380">
        <f>'GST 지식재산권 관리현황_요약본'!H179</f>
        <v>0</v>
      </c>
      <c r="I179" s="382">
        <f>'GST 지식재산권 관리현황_요약본'!I179</f>
        <v>0</v>
      </c>
      <c r="J179" s="381">
        <f>'GST 지식재산권 관리현황_요약본'!J179</f>
        <v>0</v>
      </c>
      <c r="K179" s="382">
        <f>'GST 지식재산권 관리현황_요약본'!K179</f>
        <v>0</v>
      </c>
      <c r="L179" s="388">
        <f>'GST 지식재산권 관리현황_요약본'!L179</f>
        <v>0</v>
      </c>
      <c r="M179" s="392"/>
      <c r="N179" s="386"/>
      <c r="O179" s="435"/>
      <c r="P179" s="435"/>
      <c r="Q179" s="549"/>
      <c r="R179" s="436">
        <f t="shared" si="5"/>
        <v>0</v>
      </c>
      <c r="S179" s="392"/>
      <c r="T179" s="386"/>
      <c r="U179" s="435"/>
      <c r="V179" s="435"/>
      <c r="W179" s="436">
        <f t="shared" si="8"/>
        <v>0</v>
      </c>
      <c r="X179" s="392"/>
      <c r="Y179" s="386"/>
      <c r="Z179" s="435"/>
      <c r="AA179" s="435"/>
      <c r="AB179" s="436"/>
      <c r="AC179" s="393"/>
    </row>
  </sheetData>
  <autoFilter ref="A5:AC177" xr:uid="{00000000-0009-0000-0000-000005000000}">
    <filterColumn colId="12">
      <customFilters>
        <customFilter operator="notEqual" val=" "/>
      </customFilters>
    </filterColumn>
  </autoFilter>
  <mergeCells count="16">
    <mergeCell ref="K4:K5"/>
    <mergeCell ref="L4:L5"/>
    <mergeCell ref="M4:AB4"/>
    <mergeCell ref="AC4:AC5"/>
    <mergeCell ref="E4:E5"/>
    <mergeCell ref="F4:F5"/>
    <mergeCell ref="G4:G5"/>
    <mergeCell ref="H4:H5"/>
    <mergeCell ref="I4:I5"/>
    <mergeCell ref="J4:J5"/>
    <mergeCell ref="D4:D5"/>
    <mergeCell ref="A1:C1"/>
    <mergeCell ref="A2:C2"/>
    <mergeCell ref="A4:A5"/>
    <mergeCell ref="B4:B5"/>
    <mergeCell ref="C4:C5"/>
  </mergeCells>
  <phoneticPr fontId="6" type="noConversion"/>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C189"/>
  <sheetViews>
    <sheetView view="pageBreakPreview" zoomScale="85" zoomScaleNormal="100" zoomScaleSheetLayoutView="85" workbookViewId="0">
      <pane ySplit="5" topLeftCell="A24" activePane="bottomLeft" state="frozen"/>
      <selection pane="bottomLeft" activeCell="N194" sqref="N194"/>
    </sheetView>
  </sheetViews>
  <sheetFormatPr defaultRowHeight="13.5"/>
  <cols>
    <col min="1" max="2" width="5.77734375" customWidth="1"/>
    <col min="3" max="3" width="6.6640625" bestFit="1" customWidth="1"/>
    <col min="4" max="4" width="7" bestFit="1" customWidth="1"/>
    <col min="5" max="5" width="7.77734375" bestFit="1" customWidth="1"/>
    <col min="6" max="6" width="11.21875" bestFit="1" customWidth="1"/>
    <col min="7" max="7" width="7.77734375" bestFit="1" customWidth="1"/>
    <col min="8" max="8" width="8.5546875" bestFit="1" customWidth="1"/>
    <col min="9" max="9" width="10.77734375" customWidth="1"/>
    <col min="10" max="10" width="8.6640625" bestFit="1" customWidth="1"/>
    <col min="11" max="11" width="10.77734375" customWidth="1"/>
    <col min="12" max="12" width="7.44140625" bestFit="1" customWidth="1"/>
    <col min="13" max="13" width="12.44140625" bestFit="1" customWidth="1"/>
    <col min="14" max="28" width="8.77734375" customWidth="1"/>
    <col min="29" max="29" width="5.77734375" customWidth="1"/>
    <col min="32" max="32" width="8.88671875" customWidth="1"/>
  </cols>
  <sheetData>
    <row r="1" spans="1:29" ht="16.5">
      <c r="A1" s="785" t="s">
        <v>500</v>
      </c>
      <c r="B1" s="785"/>
      <c r="C1" s="785"/>
      <c r="D1" s="5"/>
      <c r="E1" s="5"/>
      <c r="F1" s="5"/>
      <c r="G1" s="5"/>
      <c r="H1" s="5"/>
      <c r="I1" s="5"/>
      <c r="J1" s="5"/>
      <c r="K1" s="5"/>
      <c r="L1" s="5"/>
      <c r="M1" s="5"/>
      <c r="N1" s="5"/>
      <c r="O1" s="5"/>
      <c r="P1" s="5"/>
      <c r="Q1" s="5"/>
      <c r="R1" s="5"/>
      <c r="S1" s="5"/>
      <c r="T1" s="5"/>
      <c r="U1" s="5"/>
      <c r="V1" s="5"/>
      <c r="W1" s="5"/>
      <c r="X1" s="5"/>
      <c r="Y1" s="5"/>
      <c r="Z1" s="5"/>
      <c r="AA1" s="5"/>
      <c r="AB1" s="5"/>
    </row>
    <row r="2" spans="1:29" ht="26.25">
      <c r="A2" s="786" t="s">
        <v>2061</v>
      </c>
      <c r="B2" s="786"/>
      <c r="C2" s="786"/>
      <c r="D2" s="1"/>
      <c r="E2" s="1"/>
      <c r="F2" s="2"/>
      <c r="G2" s="2"/>
      <c r="H2" s="2"/>
      <c r="I2" s="2" t="s">
        <v>290</v>
      </c>
      <c r="J2" s="2"/>
      <c r="K2" s="2"/>
    </row>
    <row r="4" spans="1:29" ht="30" customHeight="1" thickBot="1">
      <c r="A4" s="783" t="s">
        <v>371</v>
      </c>
      <c r="B4" s="783" t="s">
        <v>380</v>
      </c>
      <c r="C4" s="783" t="s">
        <v>422</v>
      </c>
      <c r="D4" s="783" t="s">
        <v>370</v>
      </c>
      <c r="E4" s="783" t="s">
        <v>25</v>
      </c>
      <c r="F4" s="783" t="s">
        <v>21</v>
      </c>
      <c r="G4" s="783" t="s">
        <v>26</v>
      </c>
      <c r="H4" s="783" t="s">
        <v>22</v>
      </c>
      <c r="I4" s="792" t="s">
        <v>431</v>
      </c>
      <c r="J4" s="783" t="s">
        <v>31</v>
      </c>
      <c r="K4" s="783" t="s">
        <v>36</v>
      </c>
      <c r="L4" s="787" t="s">
        <v>446</v>
      </c>
      <c r="M4" s="789" t="s">
        <v>1636</v>
      </c>
      <c r="N4" s="789"/>
      <c r="O4" s="789"/>
      <c r="P4" s="789"/>
      <c r="Q4" s="789"/>
      <c r="R4" s="789"/>
      <c r="S4" s="789"/>
      <c r="T4" s="789"/>
      <c r="U4" s="789"/>
      <c r="V4" s="789"/>
      <c r="W4" s="789"/>
      <c r="X4" s="789"/>
      <c r="Y4" s="789"/>
      <c r="Z4" s="789"/>
      <c r="AA4" s="789"/>
      <c r="AB4" s="789"/>
      <c r="AC4" s="790" t="s">
        <v>450</v>
      </c>
    </row>
    <row r="5" spans="1:29" ht="30" customHeight="1">
      <c r="A5" s="784"/>
      <c r="B5" s="784"/>
      <c r="C5" s="784"/>
      <c r="D5" s="784"/>
      <c r="E5" s="784"/>
      <c r="F5" s="784"/>
      <c r="G5" s="784"/>
      <c r="H5" s="784"/>
      <c r="I5" s="793"/>
      <c r="J5" s="784"/>
      <c r="K5" s="784"/>
      <c r="L5" s="788"/>
      <c r="M5" s="389" t="s">
        <v>495</v>
      </c>
      <c r="N5" s="390" t="s">
        <v>1438</v>
      </c>
      <c r="O5" s="390" t="s">
        <v>1435</v>
      </c>
      <c r="P5" s="390" t="s">
        <v>1436</v>
      </c>
      <c r="Q5" s="547" t="s">
        <v>2113</v>
      </c>
      <c r="R5" s="391" t="s">
        <v>1437</v>
      </c>
      <c r="S5" s="389" t="s">
        <v>495</v>
      </c>
      <c r="T5" s="390" t="s">
        <v>1438</v>
      </c>
      <c r="U5" s="390" t="s">
        <v>1435</v>
      </c>
      <c r="V5" s="390" t="s">
        <v>1436</v>
      </c>
      <c r="W5" s="391" t="s">
        <v>1437</v>
      </c>
      <c r="X5" s="395" t="s">
        <v>495</v>
      </c>
      <c r="Y5" s="390" t="s">
        <v>1438</v>
      </c>
      <c r="Z5" s="390" t="s">
        <v>1435</v>
      </c>
      <c r="AA5" s="390" t="s">
        <v>1436</v>
      </c>
      <c r="AB5" s="391" t="s">
        <v>1437</v>
      </c>
      <c r="AC5" s="791"/>
    </row>
    <row r="6" spans="1:29" ht="20.100000000000001" hidden="1" customHeight="1">
      <c r="A6" s="401">
        <f>'GST 지식재산권 관리현황_요약본'!A5</f>
        <v>1</v>
      </c>
      <c r="B6" s="401" t="str">
        <f>'GST 지식재산권 관리현황_요약본'!B5</f>
        <v>특허</v>
      </c>
      <c r="C6" s="401" t="str">
        <f>'GST 지식재산권 관리현황_요약본'!C5</f>
        <v>포기</v>
      </c>
      <c r="D6" s="401" t="str">
        <f>'GST 지식재산권 관리현황_요약본'!D5</f>
        <v>국내</v>
      </c>
      <c r="E6" s="402">
        <f>'GST 지식재산권 관리현황_요약본'!E5</f>
        <v>37418</v>
      </c>
      <c r="F6" s="401" t="str">
        <f>'GST 지식재산권 관리현황_요약본'!F5</f>
        <v>2002-0032654</v>
      </c>
      <c r="G6" s="402">
        <f>'GST 지식재산권 관리현황_요약본'!G5</f>
        <v>38433</v>
      </c>
      <c r="H6" s="401" t="str">
        <f>'GST 지식재산권 관리현황_요약본'!H5</f>
        <v>10-0479935</v>
      </c>
      <c r="I6" s="403" t="str">
        <f>'GST 지식재산권 관리현황_요약본'!I5</f>
        <v>이중 진공배관 및 그 제조방법</v>
      </c>
      <c r="J6" s="402">
        <f>'GST 지식재산권 관리현황_요약본'!J5</f>
        <v>44723</v>
      </c>
      <c r="K6" s="403" t="str">
        <f>'GST 지식재산권 관리현황_요약본'!K5</f>
        <v>김 덕 준</v>
      </c>
      <c r="L6" s="404" t="str">
        <f>'GST 지식재산권 관리현황_요약본'!L5</f>
        <v>유니스특허</v>
      </c>
      <c r="M6" s="398"/>
      <c r="N6" s="399"/>
      <c r="O6" s="443"/>
      <c r="P6" s="443"/>
      <c r="Q6" s="548"/>
      <c r="R6" s="444"/>
      <c r="S6" s="398"/>
      <c r="T6" s="399"/>
      <c r="U6" s="443"/>
      <c r="V6" s="443"/>
      <c r="W6" s="444"/>
      <c r="X6" s="398"/>
      <c r="Y6" s="400"/>
      <c r="Z6" s="441"/>
      <c r="AA6" s="441"/>
      <c r="AB6" s="442"/>
      <c r="AC6" s="412"/>
    </row>
    <row r="7" spans="1:29" ht="20.100000000000001" hidden="1" customHeight="1">
      <c r="A7" s="401">
        <f>'GST 지식재산권 관리현황_요약본'!A6</f>
        <v>2</v>
      </c>
      <c r="B7" s="401" t="str">
        <f>'GST 지식재산권 관리현황_요약본'!B6</f>
        <v>실용신안</v>
      </c>
      <c r="C7" s="401" t="str">
        <f>'GST 지식재산권 관리현황_요약본'!C6</f>
        <v>포기</v>
      </c>
      <c r="D7" s="401" t="str">
        <f>'GST 지식재산권 관리현황_요약본'!D6</f>
        <v>국내</v>
      </c>
      <c r="E7" s="402">
        <f>'GST 지식재산권 관리현황_요약본'!E6</f>
        <v>37931</v>
      </c>
      <c r="F7" s="401" t="str">
        <f>'GST 지식재산권 관리현황_요약본'!F6</f>
        <v>2003-0034801</v>
      </c>
      <c r="G7" s="402">
        <f>'GST 지식재산권 관리현황_요약본'!G6</f>
        <v>38020</v>
      </c>
      <c r="H7" s="401" t="str">
        <f>'GST 지식재산권 관리현황_요약본'!H6</f>
        <v>20-0341827</v>
      </c>
      <c r="I7" s="403" t="str">
        <f>'GST 지식재산권 관리현황_요약본'!I6</f>
        <v>반도체 제조 설비의 온도 제어 대응속도 개선 구조</v>
      </c>
      <c r="J7" s="402">
        <f>'GST 지식재산권 관리현황_요약본'!J6</f>
        <v>0</v>
      </c>
      <c r="K7" s="403">
        <f>'GST 지식재산권 관리현황_요약본'!K6</f>
        <v>0</v>
      </c>
      <c r="L7" s="404" t="str">
        <f>'GST 지식재산권 관리현황_요약본'!L6</f>
        <v>유니스특허</v>
      </c>
      <c r="M7" s="398"/>
      <c r="N7" s="399"/>
      <c r="O7" s="443"/>
      <c r="P7" s="443"/>
      <c r="Q7" s="548"/>
      <c r="R7" s="444"/>
      <c r="S7" s="398"/>
      <c r="T7" s="399"/>
      <c r="U7" s="443"/>
      <c r="V7" s="443"/>
      <c r="W7" s="444"/>
      <c r="X7" s="398"/>
      <c r="Y7" s="399"/>
      <c r="Z7" s="443"/>
      <c r="AA7" s="443"/>
      <c r="AB7" s="444"/>
      <c r="AC7" s="412"/>
    </row>
    <row r="8" spans="1:29" ht="20.100000000000001" hidden="1" customHeight="1">
      <c r="A8" s="401">
        <f>'GST 지식재산권 관리현황_요약본'!A7</f>
        <v>3</v>
      </c>
      <c r="B8" s="401" t="str">
        <f>'GST 지식재산권 관리현황_요약본'!B7</f>
        <v>실용신안</v>
      </c>
      <c r="C8" s="401" t="str">
        <f>'GST 지식재산권 관리현황_요약본'!C7</f>
        <v>포기</v>
      </c>
      <c r="D8" s="401" t="str">
        <f>'GST 지식재산권 관리현황_요약본'!D7</f>
        <v>국내</v>
      </c>
      <c r="E8" s="402">
        <f>'GST 지식재산권 관리현황_요약본'!E7</f>
        <v>37985</v>
      </c>
      <c r="F8" s="401" t="str">
        <f>'GST 지식재산권 관리현황_요약본'!F7</f>
        <v>20-2003-40740</v>
      </c>
      <c r="G8" s="402">
        <f>'GST 지식재산권 관리현황_요약본'!G7</f>
        <v>38104</v>
      </c>
      <c r="H8" s="401" t="str">
        <f>'GST 지식재산권 관리현황_요약본'!H7</f>
        <v>20-349617</v>
      </c>
      <c r="I8" s="403" t="str">
        <f>'GST 지식재산권 관리현황_요약본'!I7</f>
        <v>체결장치를 구비한 단열재</v>
      </c>
      <c r="J8" s="402">
        <f>'GST 지식재산권 관리현황_요약본'!J7</f>
        <v>41638</v>
      </c>
      <c r="K8" s="403" t="str">
        <f>'GST 지식재산권 관리현황_요약본'!K7</f>
        <v>김덕준, 김영덕</v>
      </c>
      <c r="L8" s="404" t="str">
        <f>'GST 지식재산권 관리현황_요약본'!L7</f>
        <v>유니스특허</v>
      </c>
      <c r="M8" s="398"/>
      <c r="N8" s="399"/>
      <c r="O8" s="443"/>
      <c r="P8" s="443"/>
      <c r="Q8" s="548"/>
      <c r="R8" s="444"/>
      <c r="S8" s="398"/>
      <c r="T8" s="399"/>
      <c r="U8" s="443"/>
      <c r="V8" s="443"/>
      <c r="W8" s="444"/>
      <c r="X8" s="398"/>
      <c r="Y8" s="399"/>
      <c r="Z8" s="443"/>
      <c r="AA8" s="443"/>
      <c r="AB8" s="444"/>
      <c r="AC8" s="412"/>
    </row>
    <row r="9" spans="1:29" ht="20.100000000000001" hidden="1" customHeight="1">
      <c r="A9" s="380" t="e">
        <f>'GST 지식재산권 관리현황_요약본'!A8</f>
        <v>#REF!</v>
      </c>
      <c r="B9" s="380" t="e">
        <f>'GST 지식재산권 관리현황_요약본'!B8</f>
        <v>#REF!</v>
      </c>
      <c r="C9" s="380" t="e">
        <f>'GST 지식재산권 관리현황_요약본'!C8</f>
        <v>#REF!</v>
      </c>
      <c r="D9" s="380" t="e">
        <f>'GST 지식재산권 관리현황_요약본'!D8</f>
        <v>#REF!</v>
      </c>
      <c r="E9" s="381" t="e">
        <f>'GST 지식재산권 관리현황_요약본'!E8</f>
        <v>#REF!</v>
      </c>
      <c r="F9" s="380" t="e">
        <f>'GST 지식재산권 관리현황_요약본'!F8</f>
        <v>#REF!</v>
      </c>
      <c r="G9" s="475" t="e">
        <f>'GST 지식재산권 관리현황_요약본'!G8</f>
        <v>#REF!</v>
      </c>
      <c r="H9" s="380" t="e">
        <f>'GST 지식재산권 관리현황_요약본'!H8</f>
        <v>#REF!</v>
      </c>
      <c r="I9" s="382" t="e">
        <f>'GST 지식재산권 관리현황_요약본'!I8</f>
        <v>#REF!</v>
      </c>
      <c r="J9" s="381" t="e">
        <f>'GST 지식재산권 관리현황_요약본'!J8</f>
        <v>#REF!</v>
      </c>
      <c r="K9" s="382" t="e">
        <f>'GST 지식재산권 관리현황_요약본'!K8</f>
        <v>#REF!</v>
      </c>
      <c r="L9" s="388" t="e">
        <f>'GST 지식재산권 관리현황_요약본'!L8</f>
        <v>#REF!</v>
      </c>
      <c r="M9" s="392"/>
      <c r="N9" s="386"/>
      <c r="O9" s="435"/>
      <c r="P9" s="435"/>
      <c r="Q9" s="549"/>
      <c r="R9" s="436"/>
      <c r="S9" s="392"/>
      <c r="T9" s="386"/>
      <c r="U9" s="435"/>
      <c r="V9" s="435"/>
      <c r="W9" s="436"/>
      <c r="X9" s="392"/>
      <c r="Y9" s="386"/>
      <c r="Z9" s="435"/>
      <c r="AA9" s="435"/>
      <c r="AB9" s="436"/>
      <c r="AC9" s="393"/>
    </row>
    <row r="10" spans="1:29" ht="19.5" hidden="1" customHeight="1">
      <c r="A10" s="380" t="e">
        <f>'GST 지식재산권 관리현황_요약본'!A9</f>
        <v>#REF!</v>
      </c>
      <c r="B10" s="380" t="e">
        <f>'GST 지식재산권 관리현황_요약본'!B9</f>
        <v>#REF!</v>
      </c>
      <c r="C10" s="380" t="e">
        <f>'GST 지식재산권 관리현황_요약본'!C9</f>
        <v>#REF!</v>
      </c>
      <c r="D10" s="380" t="e">
        <f>'GST 지식재산권 관리현황_요약본'!D9</f>
        <v>#REF!</v>
      </c>
      <c r="E10" s="381" t="e">
        <f>'GST 지식재산권 관리현황_요약본'!E9</f>
        <v>#REF!</v>
      </c>
      <c r="F10" s="380" t="e">
        <f>'GST 지식재산권 관리현황_요약본'!F9</f>
        <v>#REF!</v>
      </c>
      <c r="G10" s="381" t="e">
        <f>'GST 지식재산권 관리현황_요약본'!G9</f>
        <v>#REF!</v>
      </c>
      <c r="H10" s="380" t="e">
        <f>'GST 지식재산권 관리현황_요약본'!H9</f>
        <v>#REF!</v>
      </c>
      <c r="I10" s="382" t="e">
        <f>'GST 지식재산권 관리현황_요약본'!I9</f>
        <v>#REF!</v>
      </c>
      <c r="J10" s="381" t="e">
        <f>'GST 지식재산권 관리현황_요약본'!J9</f>
        <v>#REF!</v>
      </c>
      <c r="K10" s="382" t="e">
        <f>'GST 지식재산권 관리현황_요약본'!K9</f>
        <v>#REF!</v>
      </c>
      <c r="L10" s="388" t="e">
        <f>'GST 지식재산권 관리현황_요약본'!L9</f>
        <v>#REF!</v>
      </c>
      <c r="M10" s="392"/>
      <c r="N10" s="496"/>
      <c r="O10" s="435"/>
      <c r="P10" s="435"/>
      <c r="Q10" s="549"/>
      <c r="R10" s="436">
        <f>O10+(P10*1.1)</f>
        <v>0</v>
      </c>
      <c r="S10" s="392"/>
      <c r="T10" s="386"/>
      <c r="U10" s="435"/>
      <c r="V10" s="435"/>
      <c r="W10" s="436"/>
      <c r="X10" s="392"/>
      <c r="Y10" s="386"/>
      <c r="Z10" s="435"/>
      <c r="AA10" s="435"/>
      <c r="AB10" s="436"/>
      <c r="AC10" s="393"/>
    </row>
    <row r="11" spans="1:29" ht="20.100000000000001" hidden="1" customHeight="1">
      <c r="A11" s="380" t="e">
        <f>'GST 지식재산권 관리현황_요약본'!A10</f>
        <v>#REF!</v>
      </c>
      <c r="B11" s="380" t="e">
        <f>'GST 지식재산권 관리현황_요약본'!B10</f>
        <v>#REF!</v>
      </c>
      <c r="C11" s="380" t="e">
        <f>'GST 지식재산권 관리현황_요약본'!C10</f>
        <v>#REF!</v>
      </c>
      <c r="D11" s="380" t="e">
        <f>'GST 지식재산권 관리현황_요약본'!D10</f>
        <v>#REF!</v>
      </c>
      <c r="E11" s="381" t="e">
        <f>'GST 지식재산권 관리현황_요약본'!E10</f>
        <v>#REF!</v>
      </c>
      <c r="F11" s="380" t="e">
        <f>'GST 지식재산권 관리현황_요약본'!F10</f>
        <v>#REF!</v>
      </c>
      <c r="G11" s="381" t="e">
        <f>'GST 지식재산권 관리현황_요약본'!G10</f>
        <v>#REF!</v>
      </c>
      <c r="H11" s="380" t="e">
        <f>'GST 지식재산권 관리현황_요약본'!H10</f>
        <v>#REF!</v>
      </c>
      <c r="I11" s="382" t="e">
        <f>'GST 지식재산권 관리현황_요약본'!I10</f>
        <v>#REF!</v>
      </c>
      <c r="J11" s="381" t="e">
        <f>'GST 지식재산권 관리현황_요약본'!J10</f>
        <v>#REF!</v>
      </c>
      <c r="K11" s="382" t="e">
        <f>'GST 지식재산권 관리현황_요약본'!K10</f>
        <v>#REF!</v>
      </c>
      <c r="L11" s="388" t="e">
        <f>'GST 지식재산권 관리현황_요약본'!L10</f>
        <v>#REF!</v>
      </c>
      <c r="M11" s="392"/>
      <c r="N11" s="496"/>
      <c r="O11" s="435"/>
      <c r="P11" s="435"/>
      <c r="Q11" s="549"/>
      <c r="R11" s="436">
        <f>O11+(P11*1.1)</f>
        <v>0</v>
      </c>
      <c r="S11" s="392"/>
      <c r="T11" s="386"/>
      <c r="U11" s="435"/>
      <c r="V11" s="435"/>
      <c r="W11" s="436"/>
      <c r="X11" s="392"/>
      <c r="Y11" s="386"/>
      <c r="Z11" s="435"/>
      <c r="AA11" s="435"/>
      <c r="AB11" s="436"/>
      <c r="AC11" s="393"/>
    </row>
    <row r="12" spans="1:29" ht="20.100000000000001" hidden="1" customHeight="1">
      <c r="A12" s="405">
        <f>'GST 지식재산권 관리현황_요약본'!A11</f>
        <v>7</v>
      </c>
      <c r="B12" s="405" t="str">
        <f>'GST 지식재산권 관리현황_요약본'!B11</f>
        <v>실용신안</v>
      </c>
      <c r="C12" s="405" t="str">
        <f>'GST 지식재산권 관리현황_요약본'!C11</f>
        <v>취소</v>
      </c>
      <c r="D12" s="405" t="str">
        <f>'GST 지식재산권 관리현황_요약본'!D11</f>
        <v>국내</v>
      </c>
      <c r="E12" s="406">
        <f>'GST 지식재산권 관리현황_요약본'!E11</f>
        <v>38358</v>
      </c>
      <c r="F12" s="405" t="str">
        <f>'GST 지식재산권 관리현황_요약본'!F11</f>
        <v>20-2005-425</v>
      </c>
      <c r="G12" s="406">
        <f>'GST 지식재산권 관리현황_요약본'!G11</f>
        <v>38493</v>
      </c>
      <c r="H12" s="405" t="str">
        <f>'GST 지식재산권 관리현황_요약본'!H11</f>
        <v>20-385461</v>
      </c>
      <c r="I12" s="407" t="str">
        <f>'GST 지식재산권 관리현황_요약본'!I11</f>
        <v>폐가스 정화 처리장치의 가스 버너 노즐</v>
      </c>
      <c r="J12" s="406">
        <f>'GST 지식재산권 관리현황_요약본'!J11</f>
        <v>0</v>
      </c>
      <c r="K12" s="407">
        <f>'GST 지식재산권 관리현황_요약본'!K11</f>
        <v>0</v>
      </c>
      <c r="L12" s="408" t="str">
        <f>'GST 지식재산권 관리현황_요약본'!L11</f>
        <v>유니스특허</v>
      </c>
      <c r="M12" s="409"/>
      <c r="N12" s="405"/>
      <c r="O12" s="445"/>
      <c r="P12" s="445"/>
      <c r="Q12" s="550"/>
      <c r="R12" s="446"/>
      <c r="S12" s="409"/>
      <c r="T12" s="405"/>
      <c r="U12" s="445"/>
      <c r="V12" s="445"/>
      <c r="W12" s="446"/>
      <c r="X12" s="409"/>
      <c r="Y12" s="405"/>
      <c r="Z12" s="445"/>
      <c r="AA12" s="445"/>
      <c r="AB12" s="446"/>
      <c r="AC12" s="412"/>
    </row>
    <row r="13" spans="1:29" ht="20.100000000000001" hidden="1" customHeight="1">
      <c r="A13" s="405">
        <f>'GST 지식재산권 관리현황_요약본'!A12</f>
        <v>8</v>
      </c>
      <c r="B13" s="405" t="str">
        <f>'GST 지식재산권 관리현황_요약본'!B12</f>
        <v>실용신안</v>
      </c>
      <c r="C13" s="405" t="str">
        <f>'GST 지식재산권 관리현황_요약본'!C12</f>
        <v>취소</v>
      </c>
      <c r="D13" s="405" t="str">
        <f>'GST 지식재산권 관리현황_요약본'!D12</f>
        <v>국내</v>
      </c>
      <c r="E13" s="406">
        <f>'GST 지식재산권 관리현황_요약본'!E12</f>
        <v>38358</v>
      </c>
      <c r="F13" s="405" t="str">
        <f>'GST 지식재산권 관리현황_요약본'!F12</f>
        <v>20-2005-426</v>
      </c>
      <c r="G13" s="406">
        <f>'GST 지식재산권 관리현황_요약본'!G12</f>
        <v>38472</v>
      </c>
      <c r="H13" s="405" t="str">
        <f>'GST 지식재산권 관리현황_요약본'!H12</f>
        <v>20-383760</v>
      </c>
      <c r="I13" s="407" t="str">
        <f>'GST 지식재산권 관리현황_요약본'!I12</f>
        <v>습식 전기집진을 이용한 폐가스 정화처리장치</v>
      </c>
      <c r="J13" s="406">
        <f>'GST 지식재산권 관리현황_요약본'!J12</f>
        <v>0</v>
      </c>
      <c r="K13" s="407" t="str">
        <f>'GST 지식재산권 관리현황_요약본'!K12</f>
        <v>최운선</v>
      </c>
      <c r="L13" s="408" t="str">
        <f>'GST 지식재산권 관리현황_요약본'!L12</f>
        <v>유니스특허</v>
      </c>
      <c r="M13" s="409"/>
      <c r="N13" s="405"/>
      <c r="O13" s="445"/>
      <c r="P13" s="445"/>
      <c r="Q13" s="550"/>
      <c r="R13" s="446"/>
      <c r="S13" s="409"/>
      <c r="T13" s="405"/>
      <c r="U13" s="445"/>
      <c r="V13" s="445"/>
      <c r="W13" s="446"/>
      <c r="X13" s="409"/>
      <c r="Y13" s="405"/>
      <c r="Z13" s="445"/>
      <c r="AA13" s="445"/>
      <c r="AB13" s="446"/>
      <c r="AC13" s="411"/>
    </row>
    <row r="14" spans="1:29" ht="20.100000000000001" hidden="1" customHeight="1">
      <c r="A14" s="380">
        <f>'GST 지식재산권 관리현황_요약본'!A13</f>
        <v>9</v>
      </c>
      <c r="B14" s="380" t="str">
        <f>'GST 지식재산권 관리현황_요약본'!B13</f>
        <v>특허</v>
      </c>
      <c r="C14" s="380" t="str">
        <f>'GST 지식재산권 관리현황_요약본'!C13</f>
        <v>등록</v>
      </c>
      <c r="D14" s="380" t="str">
        <f>'GST 지식재산권 관리현황_요약본'!D13</f>
        <v>국내</v>
      </c>
      <c r="E14" s="381">
        <f>'GST 지식재산권 관리현황_요약본'!E13</f>
        <v>38652</v>
      </c>
      <c r="F14" s="380" t="str">
        <f>'GST 지식재산권 관리현황_요약본'!F13</f>
        <v>2005-0101829</v>
      </c>
      <c r="G14" s="381">
        <f>'GST 지식재산권 관리현황_요약본'!G13</f>
        <v>39192</v>
      </c>
      <c r="H14" s="380" t="str">
        <f>'GST 지식재산권 관리현황_요약본'!H13</f>
        <v>10-0711940</v>
      </c>
      <c r="I14" s="382" t="str">
        <f>'GST 지식재산권 관리현황_요약본'!I13</f>
        <v>폐가스 정화처리장치용 습식 유닛</v>
      </c>
      <c r="J14" s="381">
        <f>'GST 지식재산권 관리현황_요약본'!J13</f>
        <v>45957</v>
      </c>
      <c r="K14" s="382" t="str">
        <f>'GST 지식재산권 관리현황_요약본'!K13</f>
        <v>최 운 선</v>
      </c>
      <c r="L14" s="388" t="str">
        <f>'GST 지식재산권 관리현황_요약본'!L13</f>
        <v>유니스특허</v>
      </c>
      <c r="M14" s="392"/>
      <c r="N14" s="496"/>
      <c r="O14" s="435"/>
      <c r="P14" s="435"/>
      <c r="Q14" s="549"/>
      <c r="R14" s="436">
        <f>O14+(P14*1.1)</f>
        <v>0</v>
      </c>
      <c r="S14" s="392"/>
      <c r="T14" s="386"/>
      <c r="U14" s="435"/>
      <c r="V14" s="435"/>
      <c r="W14" s="436"/>
      <c r="X14" s="392"/>
      <c r="Y14" s="386"/>
      <c r="Z14" s="435"/>
      <c r="AA14" s="435"/>
      <c r="AB14" s="436"/>
      <c r="AC14" s="393"/>
    </row>
    <row r="15" spans="1:29" ht="20.100000000000001" hidden="1" customHeight="1">
      <c r="A15" s="405">
        <f>'GST 지식재산권 관리현황_요약본'!A14</f>
        <v>10</v>
      </c>
      <c r="B15" s="405" t="str">
        <f>'GST 지식재산권 관리현황_요약본'!B14</f>
        <v>특허</v>
      </c>
      <c r="C15" s="405" t="str">
        <f>'GST 지식재산권 관리현황_요약본'!C14</f>
        <v>취소</v>
      </c>
      <c r="D15" s="405" t="str">
        <f>'GST 지식재산권 관리현황_요약본'!D14</f>
        <v>국내</v>
      </c>
      <c r="E15" s="406">
        <f>'GST 지식재산권 관리현황_요약본'!E14</f>
        <v>38652</v>
      </c>
      <c r="F15" s="405" t="str">
        <f>'GST 지식재산권 관리현황_요약본'!F14</f>
        <v>2005-0101830</v>
      </c>
      <c r="G15" s="406">
        <f>'GST 지식재산권 관리현황_요약본'!G14</f>
        <v>39192</v>
      </c>
      <c r="H15" s="405" t="str">
        <f>'GST 지식재산권 관리현황_요약본'!H14</f>
        <v>10-0711941</v>
      </c>
      <c r="I15" s="407" t="str">
        <f>'GST 지식재산권 관리현황_요약본'!I14</f>
        <v>폐가스 정화처리장치</v>
      </c>
      <c r="J15" s="406">
        <f>'GST 지식재산권 관리현황_요약본'!J14</f>
        <v>45957</v>
      </c>
      <c r="K15" s="407" t="str">
        <f>'GST 지식재산권 관리현황_요약본'!K14</f>
        <v>최 운 선</v>
      </c>
      <c r="L15" s="408" t="str">
        <f>'GST 지식재산권 관리현황_요약본'!L14</f>
        <v>유니스특허</v>
      </c>
      <c r="M15" s="409"/>
      <c r="N15" s="405"/>
      <c r="O15" s="445"/>
      <c r="P15" s="445"/>
      <c r="Q15" s="550"/>
      <c r="R15" s="446"/>
      <c r="S15" s="409"/>
      <c r="T15" s="405"/>
      <c r="U15" s="445"/>
      <c r="V15" s="445"/>
      <c r="W15" s="446"/>
      <c r="X15" s="409"/>
      <c r="Y15" s="405"/>
      <c r="Z15" s="445"/>
      <c r="AA15" s="445"/>
      <c r="AB15" s="446"/>
      <c r="AC15" s="411"/>
    </row>
    <row r="16" spans="1:29" ht="20.100000000000001" hidden="1" customHeight="1">
      <c r="A16" s="405">
        <f>'GST 지식재산권 관리현황_요약본'!A15</f>
        <v>11</v>
      </c>
      <c r="B16" s="405" t="str">
        <f>'GST 지식재산권 관리현황_요약본'!B15</f>
        <v>실용</v>
      </c>
      <c r="C16" s="405" t="str">
        <f>'GST 지식재산권 관리현황_요약본'!C15</f>
        <v>취소</v>
      </c>
      <c r="D16" s="405" t="str">
        <f>'GST 지식재산권 관리현황_요약본'!D15</f>
        <v>국내</v>
      </c>
      <c r="E16" s="406">
        <f>'GST 지식재산권 관리현황_요약본'!E15</f>
        <v>38652</v>
      </c>
      <c r="F16" s="405" t="str">
        <f>'GST 지식재산권 관리현황_요약본'!F15</f>
        <v>2005-0030557</v>
      </c>
      <c r="G16" s="406">
        <f>'GST 지식재산권 관리현황_요약본'!G15</f>
        <v>38716</v>
      </c>
      <c r="H16" s="405" t="str">
        <f>'GST 지식재산권 관리현황_요약본'!H15</f>
        <v>20-0405301</v>
      </c>
      <c r="I16" s="407" t="str">
        <f>'GST 지식재산권 관리현황_요약본'!I15</f>
        <v>폐가스 정화처리장치에 사용되는 헤드 유닛 및 그 제어장치</v>
      </c>
      <c r="J16" s="406">
        <f>'GST 지식재산권 관리현황_요약본'!J15</f>
        <v>42304</v>
      </c>
      <c r="K16" s="407" t="str">
        <f>'GST 지식재산권 관리현황_요약본'!K15</f>
        <v>최 운 선</v>
      </c>
      <c r="L16" s="408" t="str">
        <f>'GST 지식재산권 관리현황_요약본'!L15</f>
        <v>유니스특허</v>
      </c>
      <c r="M16" s="409"/>
      <c r="N16" s="405"/>
      <c r="O16" s="445"/>
      <c r="P16" s="445"/>
      <c r="Q16" s="550"/>
      <c r="R16" s="446"/>
      <c r="S16" s="409"/>
      <c r="T16" s="405"/>
      <c r="U16" s="445"/>
      <c r="V16" s="445"/>
      <c r="W16" s="446"/>
      <c r="X16" s="409"/>
      <c r="Y16" s="405"/>
      <c r="Z16" s="445"/>
      <c r="AA16" s="445"/>
      <c r="AB16" s="446"/>
      <c r="AC16" s="411"/>
    </row>
    <row r="17" spans="1:29" ht="20.100000000000001" hidden="1" customHeight="1">
      <c r="A17" s="405">
        <f>'GST 지식재산권 관리현황_요약본'!A16</f>
        <v>12</v>
      </c>
      <c r="B17" s="405" t="str">
        <f>'GST 지식재산권 관리현황_요약본'!B16</f>
        <v>실용</v>
      </c>
      <c r="C17" s="405" t="str">
        <f>'GST 지식재산권 관리현황_요약본'!C16</f>
        <v>취소</v>
      </c>
      <c r="D17" s="405" t="str">
        <f>'GST 지식재산권 관리현황_요약본'!D16</f>
        <v>국내</v>
      </c>
      <c r="E17" s="406">
        <f>'GST 지식재산권 관리현황_요약본'!E16</f>
        <v>38652</v>
      </c>
      <c r="F17" s="405" t="str">
        <f>'GST 지식재산권 관리현황_요약본'!F16</f>
        <v>2005-0030558</v>
      </c>
      <c r="G17" s="406">
        <f>'GST 지식재산권 관리현황_요약본'!G16</f>
        <v>38716</v>
      </c>
      <c r="H17" s="405" t="str">
        <f>'GST 지식재산권 관리현황_요약본'!H16</f>
        <v>20-0405302</v>
      </c>
      <c r="I17" s="407" t="str">
        <f>'GST 지식재산권 관리현황_요약본'!I16</f>
        <v>폐가스 정화처리장치의 연소챔버부</v>
      </c>
      <c r="J17" s="406">
        <f>'GST 지식재산권 관리현황_요약본'!J16</f>
        <v>42304</v>
      </c>
      <c r="K17" s="407" t="str">
        <f>'GST 지식재산권 관리현황_요약본'!K16</f>
        <v>최 운 선</v>
      </c>
      <c r="L17" s="408" t="str">
        <f>'GST 지식재산권 관리현황_요약본'!L16</f>
        <v>유니스특허</v>
      </c>
      <c r="M17" s="409"/>
      <c r="N17" s="405"/>
      <c r="O17" s="445"/>
      <c r="P17" s="445"/>
      <c r="Q17" s="550"/>
      <c r="R17" s="446"/>
      <c r="S17" s="409"/>
      <c r="T17" s="405"/>
      <c r="U17" s="445"/>
      <c r="V17" s="445"/>
      <c r="W17" s="446"/>
      <c r="X17" s="409"/>
      <c r="Y17" s="405"/>
      <c r="Z17" s="445"/>
      <c r="AA17" s="445"/>
      <c r="AB17" s="446"/>
      <c r="AC17" s="411"/>
    </row>
    <row r="18" spans="1:29" ht="20.100000000000001" hidden="1" customHeight="1">
      <c r="A18" s="405">
        <f>'GST 지식재산권 관리현황_요약본'!A17</f>
        <v>13</v>
      </c>
      <c r="B18" s="405" t="str">
        <f>'GST 지식재산권 관리현황_요약본'!B17</f>
        <v>실용신안</v>
      </c>
      <c r="C18" s="405" t="str">
        <f>'GST 지식재산권 관리현황_요약본'!C17</f>
        <v>취소</v>
      </c>
      <c r="D18" s="405" t="str">
        <f>'GST 지식재산권 관리현황_요약본'!D17</f>
        <v>국내</v>
      </c>
      <c r="E18" s="406">
        <f>'GST 지식재산권 관리현황_요약본'!E17</f>
        <v>38652</v>
      </c>
      <c r="F18" s="405" t="str">
        <f>'GST 지식재산권 관리현황_요약본'!F17</f>
        <v>20-2005-30561</v>
      </c>
      <c r="G18" s="406">
        <f>'GST 지식재산권 관리현황_요약본'!G17</f>
        <v>38716</v>
      </c>
      <c r="H18" s="405" t="str">
        <f>'GST 지식재산권 관리현황_요약본'!H17</f>
        <v>20-405303</v>
      </c>
      <c r="I18" s="407" t="str">
        <f>'GST 지식재산권 관리현황_요약본'!I17</f>
        <v>폐가스 정화처리 장치</v>
      </c>
      <c r="J18" s="406">
        <f>'GST 지식재산권 관리현황_요약본'!J17</f>
        <v>0</v>
      </c>
      <c r="K18" s="407" t="str">
        <f>'GST 지식재산권 관리현황_요약본'!K17</f>
        <v>최운선</v>
      </c>
      <c r="L18" s="408" t="str">
        <f>'GST 지식재산권 관리현황_요약본'!L17</f>
        <v>유니스특허</v>
      </c>
      <c r="M18" s="409"/>
      <c r="N18" s="405"/>
      <c r="O18" s="445"/>
      <c r="P18" s="445"/>
      <c r="Q18" s="550"/>
      <c r="R18" s="446"/>
      <c r="S18" s="409"/>
      <c r="T18" s="405"/>
      <c r="U18" s="445"/>
      <c r="V18" s="445"/>
      <c r="W18" s="446"/>
      <c r="X18" s="409"/>
      <c r="Y18" s="405"/>
      <c r="Z18" s="445"/>
      <c r="AA18" s="445"/>
      <c r="AB18" s="446"/>
      <c r="AC18" s="411"/>
    </row>
    <row r="19" spans="1:29" ht="20.100000000000001" hidden="1" customHeight="1">
      <c r="A19" s="405">
        <f>'GST 지식재산권 관리현황_요약본'!A18</f>
        <v>14</v>
      </c>
      <c r="B19" s="405" t="str">
        <f>'GST 지식재산권 관리현황_요약본'!B18</f>
        <v>특허</v>
      </c>
      <c r="C19" s="405" t="str">
        <f>'GST 지식재산권 관리현황_요약본'!C18</f>
        <v>포기</v>
      </c>
      <c r="D19" s="405" t="str">
        <f>'GST 지식재산권 관리현황_요약본'!D18</f>
        <v>국내</v>
      </c>
      <c r="E19" s="406">
        <f>'GST 지식재산권 관리현황_요약본'!E18</f>
        <v>38665</v>
      </c>
      <c r="F19" s="405" t="str">
        <f>'GST 지식재산권 관리현황_요약본'!F18</f>
        <v>2005-0107080</v>
      </c>
      <c r="G19" s="406">
        <f>'GST 지식재산권 관리현황_요약본'!G18</f>
        <v>39042</v>
      </c>
      <c r="H19" s="405" t="str">
        <f>'GST 지식재산권 관리현황_요약본'!H18</f>
        <v>10-0650277</v>
      </c>
      <c r="I19" s="407" t="str">
        <f>'GST 지식재산권 관리현황_요약본'!I18</f>
        <v>폐가스 정화처리장치에 사용하는 버너조립체의 챔버구조</v>
      </c>
      <c r="J19" s="406">
        <f>'GST 지식재산권 관리현황_요약본'!J18</f>
        <v>45970</v>
      </c>
      <c r="K19" s="407" t="str">
        <f>'GST 지식재산권 관리현황_요약본'!K18</f>
        <v>최 운 선</v>
      </c>
      <c r="L19" s="408" t="str">
        <f>'GST 지식재산권 관리현황_요약본'!L18</f>
        <v>유니스특허</v>
      </c>
      <c r="M19" s="409"/>
      <c r="N19" s="405"/>
      <c r="O19" s="445"/>
      <c r="P19" s="445"/>
      <c r="Q19" s="550"/>
      <c r="R19" s="446"/>
      <c r="S19" s="409"/>
      <c r="T19" s="405"/>
      <c r="U19" s="445"/>
      <c r="V19" s="445"/>
      <c r="W19" s="446"/>
      <c r="X19" s="409"/>
      <c r="Y19" s="405"/>
      <c r="Z19" s="445"/>
      <c r="AA19" s="445"/>
      <c r="AB19" s="446"/>
      <c r="AC19" s="411"/>
    </row>
    <row r="20" spans="1:29" ht="20.100000000000001" hidden="1" customHeight="1">
      <c r="A20" s="405">
        <f>'GST 지식재산권 관리현황_요약본'!A19</f>
        <v>15</v>
      </c>
      <c r="B20" s="405" t="str">
        <f>'GST 지식재산권 관리현황_요약본'!B19</f>
        <v>특허</v>
      </c>
      <c r="C20" s="405" t="str">
        <f>'GST 지식재산권 관리현황_요약본'!C19</f>
        <v>포기</v>
      </c>
      <c r="D20" s="405" t="str">
        <f>'GST 지식재산권 관리현황_요약본'!D19</f>
        <v>국내</v>
      </c>
      <c r="E20" s="406">
        <f>'GST 지식재산권 관리현황_요약본'!E19</f>
        <v>38665</v>
      </c>
      <c r="F20" s="405" t="str">
        <f>'GST 지식재산권 관리현황_요약본'!F19</f>
        <v>2005-0107079</v>
      </c>
      <c r="G20" s="406">
        <f>'GST 지식재산권 관리현황_요약본'!G19</f>
        <v>39043</v>
      </c>
      <c r="H20" s="405" t="str">
        <f>'GST 지식재산권 관리현황_요약본'!H19</f>
        <v>10-0650937</v>
      </c>
      <c r="I20" s="407" t="str">
        <f>'GST 지식재산권 관리현황_요약본'!I19</f>
        <v>폐가스 정화처리장치의 버너조립체</v>
      </c>
      <c r="J20" s="406">
        <f>'GST 지식재산권 관리현황_요약본'!J19</f>
        <v>45970</v>
      </c>
      <c r="K20" s="407" t="str">
        <f>'GST 지식재산권 관리현황_요약본'!K19</f>
        <v>최 운 선</v>
      </c>
      <c r="L20" s="408" t="str">
        <f>'GST 지식재산권 관리현황_요약본'!L19</f>
        <v>유니스특허</v>
      </c>
      <c r="M20" s="409"/>
      <c r="N20" s="405"/>
      <c r="O20" s="445"/>
      <c r="P20" s="445"/>
      <c r="Q20" s="550"/>
      <c r="R20" s="446"/>
      <c r="S20" s="409"/>
      <c r="T20" s="405"/>
      <c r="U20" s="445"/>
      <c r="V20" s="445"/>
      <c r="W20" s="446"/>
      <c r="X20" s="409"/>
      <c r="Y20" s="405"/>
      <c r="Z20" s="445"/>
      <c r="AA20" s="445"/>
      <c r="AB20" s="446"/>
      <c r="AC20" s="411"/>
    </row>
    <row r="21" spans="1:29" ht="20.100000000000001" hidden="1" customHeight="1">
      <c r="A21" s="405">
        <f>'GST 지식재산권 관리현황_요약본'!A20</f>
        <v>16</v>
      </c>
      <c r="B21" s="405" t="str">
        <f>'GST 지식재산권 관리현황_요약본'!B20</f>
        <v>실용</v>
      </c>
      <c r="C21" s="405" t="str">
        <f>'GST 지식재산권 관리현황_요약본'!C20</f>
        <v>취소</v>
      </c>
      <c r="D21" s="405" t="str">
        <f>'GST 지식재산권 관리현황_요약본'!D20</f>
        <v>국내</v>
      </c>
      <c r="E21" s="406">
        <f>'GST 지식재산권 관리현황_요약본'!E20</f>
        <v>38665</v>
      </c>
      <c r="F21" s="405" t="str">
        <f>'GST 지식재산권 관리현황_요약본'!F20</f>
        <v>2005-0031812</v>
      </c>
      <c r="G21" s="406">
        <f>'GST 지식재산권 관리현황_요약본'!G20</f>
        <v>38744</v>
      </c>
      <c r="H21" s="405" t="str">
        <f>'GST 지식재산권 관리현황_요약본'!H20</f>
        <v>20-0407845</v>
      </c>
      <c r="I21" s="407" t="str">
        <f>'GST 지식재산권 관리현황_요약본'!I20</f>
        <v>폐가스 정화처리 장치</v>
      </c>
      <c r="J21" s="406">
        <f>'GST 지식재산권 관리현황_요약본'!J20</f>
        <v>42317</v>
      </c>
      <c r="K21" s="407" t="str">
        <f>'GST 지식재산권 관리현황_요약본'!K20</f>
        <v>최 운 선</v>
      </c>
      <c r="L21" s="408" t="str">
        <f>'GST 지식재산권 관리현황_요약본'!L20</f>
        <v>유니스특허</v>
      </c>
      <c r="M21" s="409"/>
      <c r="N21" s="405"/>
      <c r="O21" s="445"/>
      <c r="P21" s="445"/>
      <c r="Q21" s="550"/>
      <c r="R21" s="446"/>
      <c r="S21" s="409"/>
      <c r="T21" s="405"/>
      <c r="U21" s="445"/>
      <c r="V21" s="445"/>
      <c r="W21" s="446"/>
      <c r="X21" s="409"/>
      <c r="Y21" s="405"/>
      <c r="Z21" s="445"/>
      <c r="AA21" s="445"/>
      <c r="AB21" s="446"/>
      <c r="AC21" s="411"/>
    </row>
    <row r="22" spans="1:29" ht="20.100000000000001" hidden="1" customHeight="1">
      <c r="A22" s="405">
        <f>'GST 지식재산권 관리현황_요약본'!A21</f>
        <v>17</v>
      </c>
      <c r="B22" s="405" t="str">
        <f>'GST 지식재산권 관리현황_요약본'!B21</f>
        <v>특허</v>
      </c>
      <c r="C22" s="405" t="str">
        <f>'GST 지식재산권 관리현황_요약본'!C21</f>
        <v>취소</v>
      </c>
      <c r="D22" s="405" t="str">
        <f>'GST 지식재산권 관리현황_요약본'!D21</f>
        <v>국외(대만)</v>
      </c>
      <c r="E22" s="406">
        <f>'GST 지식재산권 관리현황_요약본'!E21</f>
        <v>38692</v>
      </c>
      <c r="F22" s="405">
        <f>'GST 지식재산권 관리현황_요약본'!F21</f>
        <v>94142921</v>
      </c>
      <c r="G22" s="406">
        <f>'GST 지식재산권 관리현황_요약본'!G21</f>
        <v>39134</v>
      </c>
      <c r="H22" s="405" t="str">
        <f>'GST 지식재산권 관리현황_요약본'!H21</f>
        <v>I274129</v>
      </c>
      <c r="I22" s="407" t="str">
        <f>'GST 지식재산권 관리현황_요약본'!I21</f>
        <v>폐가스 정화처리장치(대만)</v>
      </c>
      <c r="J22" s="406">
        <f>'GST 지식재산권 관리현황_요약본'!J21</f>
        <v>0</v>
      </c>
      <c r="K22" s="407" t="str">
        <f>'GST 지식재산권 관리현황_요약본'!K21</f>
        <v>최운선</v>
      </c>
      <c r="L22" s="408" t="str">
        <f>'GST 지식재산권 관리현황_요약본'!L21</f>
        <v>유니스특허</v>
      </c>
      <c r="M22" s="409"/>
      <c r="N22" s="405"/>
      <c r="O22" s="445"/>
      <c r="P22" s="445"/>
      <c r="Q22" s="550"/>
      <c r="R22" s="446"/>
      <c r="S22" s="409"/>
      <c r="T22" s="405"/>
      <c r="U22" s="445"/>
      <c r="V22" s="445"/>
      <c r="W22" s="446"/>
      <c r="X22" s="409"/>
      <c r="Y22" s="405"/>
      <c r="Z22" s="445"/>
      <c r="AA22" s="445"/>
      <c r="AB22" s="446"/>
      <c r="AC22" s="411"/>
    </row>
    <row r="23" spans="1:29" ht="20.100000000000001" hidden="1" customHeight="1">
      <c r="A23" s="380">
        <f>'GST 지식재산권 관리현황_요약본'!A22</f>
        <v>18</v>
      </c>
      <c r="B23" s="380" t="str">
        <f>'GST 지식재산권 관리현황_요약본'!B22</f>
        <v>특허</v>
      </c>
      <c r="C23" s="380" t="str">
        <f>'GST 지식재산권 관리현황_요약본'!C22</f>
        <v>등록</v>
      </c>
      <c r="D23" s="380" t="str">
        <f>'GST 지식재산권 관리현황_요약본'!D22</f>
        <v>국외(일본)</v>
      </c>
      <c r="E23" s="381">
        <f>'GST 지식재산권 관리현황_요약본'!E22</f>
        <v>38695</v>
      </c>
      <c r="F23" s="380" t="str">
        <f>'GST 지식재산권 관리현황_요약본'!F22</f>
        <v>2005-355660</v>
      </c>
      <c r="G23" s="381">
        <f>'GST 지식재산권 관리현황_요약본'!G22</f>
        <v>39654</v>
      </c>
      <c r="H23" s="380">
        <f>'GST 지식재산권 관리현황_요약본'!H22</f>
        <v>4160977</v>
      </c>
      <c r="I23" s="382" t="str">
        <f>'GST 지식재산권 관리현황_요약본'!I22</f>
        <v>폐가스 정화처리 장치</v>
      </c>
      <c r="J23" s="381">
        <f>'GST 지식재산권 관리현황_요약본'!J22</f>
        <v>46000</v>
      </c>
      <c r="K23" s="382" t="str">
        <f>'GST 지식재산권 관리현황_요약본'!K22</f>
        <v>최 운 선</v>
      </c>
      <c r="L23" s="388" t="str">
        <f>'GST 지식재산권 관리현황_요약본'!L22</f>
        <v>유니스특허</v>
      </c>
      <c r="M23" s="392"/>
      <c r="N23" s="386"/>
      <c r="O23" s="435"/>
      <c r="P23" s="435"/>
      <c r="Q23" s="549"/>
      <c r="R23" s="436"/>
      <c r="S23" s="392"/>
      <c r="T23" s="386"/>
      <c r="U23" s="435"/>
      <c r="V23" s="435"/>
      <c r="W23" s="436"/>
      <c r="X23" s="392"/>
      <c r="Y23" s="386"/>
      <c r="Z23" s="435"/>
      <c r="AA23" s="435"/>
      <c r="AB23" s="436"/>
      <c r="AC23" s="394"/>
    </row>
    <row r="24" spans="1:29" ht="20.100000000000001" customHeight="1">
      <c r="A24" s="380">
        <f>'GST 지식재산권 관리현황_요약본'!A23</f>
        <v>19</v>
      </c>
      <c r="B24" s="380" t="str">
        <f>'GST 지식재산권 관리현황_요약본'!B23</f>
        <v>특허</v>
      </c>
      <c r="C24" s="380" t="str">
        <f>'GST 지식재산권 관리현황_요약본'!C23</f>
        <v>등록</v>
      </c>
      <c r="D24" s="380" t="str">
        <f>'GST 지식재산권 관리현황_요약본'!D23</f>
        <v>국내</v>
      </c>
      <c r="E24" s="381">
        <f>'GST 지식재산권 관리현황_요약본'!E23</f>
        <v>38707</v>
      </c>
      <c r="F24" s="380" t="str">
        <f>'GST 지식재산권 관리현황_요약본'!F23</f>
        <v>2005-0126721</v>
      </c>
      <c r="G24" s="381">
        <f>'GST 지식재산권 관리현황_요약본'!G23</f>
        <v>39213</v>
      </c>
      <c r="H24" s="380" t="str">
        <f>'GST 지식재산권 관리현황_요약본'!H23</f>
        <v>10-0719225</v>
      </c>
      <c r="I24" s="382" t="str">
        <f>'GST 지식재산권 관리현황_요약본'!I23</f>
        <v>반도체 제조 공정용 온도조절 시스템</v>
      </c>
      <c r="J24" s="381">
        <f>'GST 지식재산권 관리현황_요약본'!J23</f>
        <v>46012</v>
      </c>
      <c r="K24" s="382" t="str">
        <f>'GST 지식재산권 관리현황_요약본'!K23</f>
        <v>송 경 호</v>
      </c>
      <c r="L24" s="388" t="str">
        <f>'GST 지식재산권 관리현황_요약본'!L23</f>
        <v>유니스특허</v>
      </c>
      <c r="M24" s="392" t="s">
        <v>2128</v>
      </c>
      <c r="N24" s="496">
        <v>45362</v>
      </c>
      <c r="O24" s="435">
        <v>814000</v>
      </c>
      <c r="P24" s="435">
        <v>30000</v>
      </c>
      <c r="Q24" s="549">
        <v>0</v>
      </c>
      <c r="R24" s="436">
        <f>O24+(P24*1.1)</f>
        <v>847000</v>
      </c>
      <c r="S24" s="392"/>
      <c r="T24" s="386"/>
      <c r="U24" s="435"/>
      <c r="V24" s="435"/>
      <c r="W24" s="436"/>
      <c r="X24" s="392"/>
      <c r="Y24" s="386"/>
      <c r="Z24" s="435"/>
      <c r="AA24" s="435"/>
      <c r="AB24" s="436"/>
      <c r="AC24" s="393"/>
    </row>
    <row r="25" spans="1:29" ht="20.100000000000001" hidden="1" customHeight="1">
      <c r="A25" s="380" t="e">
        <f>'GST 지식재산권 관리현황_요약본'!A24</f>
        <v>#REF!</v>
      </c>
      <c r="B25" s="380" t="e">
        <f>'GST 지식재산권 관리현황_요약본'!B24</f>
        <v>#REF!</v>
      </c>
      <c r="C25" s="380" t="e">
        <f>'GST 지식재산권 관리현황_요약본'!C24</f>
        <v>#REF!</v>
      </c>
      <c r="D25" s="380" t="e">
        <f>'GST 지식재산권 관리현황_요약본'!D24</f>
        <v>#REF!</v>
      </c>
      <c r="E25" s="381" t="e">
        <f>'GST 지식재산권 관리현황_요약본'!E24</f>
        <v>#REF!</v>
      </c>
      <c r="F25" s="380" t="e">
        <f>'GST 지식재산권 관리현황_요약본'!F24</f>
        <v>#REF!</v>
      </c>
      <c r="G25" s="381" t="e">
        <f>'GST 지식재산권 관리현황_요약본'!G24</f>
        <v>#REF!</v>
      </c>
      <c r="H25" s="380" t="e">
        <f>'GST 지식재산권 관리현황_요약본'!H24</f>
        <v>#REF!</v>
      </c>
      <c r="I25" s="382" t="e">
        <f>'GST 지식재산권 관리현황_요약본'!I24</f>
        <v>#REF!</v>
      </c>
      <c r="J25" s="381" t="e">
        <f>'GST 지식재산권 관리현황_요약본'!J24</f>
        <v>#REF!</v>
      </c>
      <c r="K25" s="382" t="e">
        <f>'GST 지식재산권 관리현황_요약본'!K24</f>
        <v>#REF!</v>
      </c>
      <c r="L25" s="388" t="e">
        <f>'GST 지식재산권 관리현황_요약본'!L24</f>
        <v>#REF!</v>
      </c>
      <c r="M25" s="392"/>
      <c r="N25" s="386"/>
      <c r="O25" s="435"/>
      <c r="P25" s="435"/>
      <c r="Q25" s="549"/>
      <c r="R25" s="436"/>
      <c r="S25" s="392"/>
      <c r="T25" s="386"/>
      <c r="U25" s="435"/>
      <c r="V25" s="435"/>
      <c r="W25" s="436"/>
      <c r="X25" s="392"/>
      <c r="Y25" s="386"/>
      <c r="Z25" s="435"/>
      <c r="AA25" s="435"/>
      <c r="AB25" s="436"/>
      <c r="AC25" s="394"/>
    </row>
    <row r="26" spans="1:29" ht="20.100000000000001" hidden="1" customHeight="1">
      <c r="A26" s="380">
        <f>'GST 지식재산권 관리현황_요약본'!A25</f>
        <v>21</v>
      </c>
      <c r="B26" s="380" t="str">
        <f>'GST 지식재산권 관리현황_요약본'!B25</f>
        <v>특허</v>
      </c>
      <c r="C26" s="380" t="str">
        <f>'GST 지식재산권 관리현황_요약본'!C25</f>
        <v>등록</v>
      </c>
      <c r="D26" s="380" t="str">
        <f>'GST 지식재산권 관리현황_요약본'!D25</f>
        <v>국내</v>
      </c>
      <c r="E26" s="381">
        <f>'GST 지식재산권 관리현황_요약본'!E25</f>
        <v>38875</v>
      </c>
      <c r="F26" s="380" t="str">
        <f>'GST 지식재산권 관리현황_요약본'!F25</f>
        <v>2006-0050821</v>
      </c>
      <c r="G26" s="381">
        <f>'GST 지식재산권 관리현황_요약본'!G25</f>
        <v>39545</v>
      </c>
      <c r="H26" s="380" t="str">
        <f>'GST 지식재산권 관리현황_요약본'!H25</f>
        <v>10-0822048</v>
      </c>
      <c r="I26" s="382" t="str">
        <f>'GST 지식재산권 관리현황_요약본'!I25</f>
        <v>플라즈마 토치를 이용한 폐가스 처리장치</v>
      </c>
      <c r="J26" s="381">
        <f>'GST 지식재산권 관리현황_요약본'!J25</f>
        <v>46180</v>
      </c>
      <c r="K26" s="382" t="str">
        <f>'GST 지식재산권 관리현황_요약본'!K25</f>
        <v>최 운 선</v>
      </c>
      <c r="L26" s="388" t="str">
        <f>'GST 지식재산권 관리현황_요약본'!L25</f>
        <v>유니스특허</v>
      </c>
      <c r="M26" s="392"/>
      <c r="N26" s="496"/>
      <c r="O26" s="435"/>
      <c r="P26" s="435"/>
      <c r="Q26" s="549"/>
      <c r="R26" s="436">
        <f>O26+(P26*1.1)</f>
        <v>0</v>
      </c>
      <c r="S26" s="392"/>
      <c r="T26" s="386"/>
      <c r="U26" s="435"/>
      <c r="V26" s="435"/>
      <c r="W26" s="436"/>
      <c r="X26" s="392"/>
      <c r="Y26" s="386"/>
      <c r="Z26" s="435"/>
      <c r="AA26" s="435"/>
      <c r="AB26" s="436"/>
      <c r="AC26" s="393"/>
    </row>
    <row r="27" spans="1:29" ht="20.100000000000001" hidden="1" customHeight="1">
      <c r="A27" s="405">
        <f>'GST 지식재산권 관리현황_요약본'!A26</f>
        <v>22</v>
      </c>
      <c r="B27" s="405" t="str">
        <f>'GST 지식재산권 관리현황_요약본'!B26</f>
        <v>실용</v>
      </c>
      <c r="C27" s="405" t="str">
        <f>'GST 지식재산권 관리현황_요약본'!C26</f>
        <v>포기</v>
      </c>
      <c r="D27" s="405" t="str">
        <f>'GST 지식재산권 관리현황_요약본'!D26</f>
        <v>국내</v>
      </c>
      <c r="E27" s="406">
        <f>'GST 지식재산권 관리현황_요약본'!E26</f>
        <v>38875</v>
      </c>
      <c r="F27" s="405" t="str">
        <f>'GST 지식재산권 관리현황_요약본'!F26</f>
        <v>2006-0015186</v>
      </c>
      <c r="G27" s="406">
        <f>'GST 지식재산권 관리현황_요약본'!G26</f>
        <v>38952</v>
      </c>
      <c r="H27" s="405" t="str">
        <f>'GST 지식재산권 관리현황_요약본'!H26</f>
        <v>20-0425108</v>
      </c>
      <c r="I27" s="407" t="str">
        <f>'GST 지식재산권 관리현황_요약본'!I26</f>
        <v>플라즈마 토치의 워킹 가스 공급기</v>
      </c>
      <c r="J27" s="406">
        <f>'GST 지식재산권 관리현황_요약본'!J26</f>
        <v>42528</v>
      </c>
      <c r="K27" s="407" t="str">
        <f>'GST 지식재산권 관리현황_요약본'!K26</f>
        <v>최 운 선</v>
      </c>
      <c r="L27" s="408" t="str">
        <f>'GST 지식재산권 관리현황_요약본'!L26</f>
        <v>유니스특허</v>
      </c>
      <c r="M27" s="409"/>
      <c r="N27" s="405"/>
      <c r="O27" s="445"/>
      <c r="P27" s="445"/>
      <c r="Q27" s="550"/>
      <c r="R27" s="446"/>
      <c r="S27" s="409"/>
      <c r="T27" s="405"/>
      <c r="U27" s="445"/>
      <c r="V27" s="445"/>
      <c r="W27" s="446"/>
      <c r="X27" s="409"/>
      <c r="Y27" s="405"/>
      <c r="Z27" s="445"/>
      <c r="AA27" s="445"/>
      <c r="AB27" s="446"/>
      <c r="AC27" s="411"/>
    </row>
    <row r="28" spans="1:29" ht="20.100000000000001" hidden="1" customHeight="1">
      <c r="A28" s="405">
        <f>'GST 지식재산권 관리현황_요약본'!A27</f>
        <v>23</v>
      </c>
      <c r="B28" s="405" t="str">
        <f>'GST 지식재산권 관리현황_요약본'!B27</f>
        <v>실용신안</v>
      </c>
      <c r="C28" s="405" t="str">
        <f>'GST 지식재산권 관리현황_요약본'!C27</f>
        <v>포기</v>
      </c>
      <c r="D28" s="405" t="str">
        <f>'GST 지식재산권 관리현황_요약본'!D27</f>
        <v>국내</v>
      </c>
      <c r="E28" s="406">
        <f>'GST 지식재산권 관리현황_요약본'!E27</f>
        <v>38875</v>
      </c>
      <c r="F28" s="405" t="str">
        <f>'GST 지식재산권 관리현황_요약본'!F27</f>
        <v>20-2006-15205</v>
      </c>
      <c r="G28" s="406">
        <f>'GST 지식재산권 관리현황_요약본'!G27</f>
        <v>38940</v>
      </c>
      <c r="H28" s="405" t="str">
        <f>'GST 지식재산권 관리현황_요약본'!H27</f>
        <v>20-0424378</v>
      </c>
      <c r="I28" s="407" t="str">
        <f>'GST 지식재산권 관리현황_요약본'!I27</f>
        <v>플라즈마 토치를 이용한 폐가스 처리장치</v>
      </c>
      <c r="J28" s="406">
        <f>'GST 지식재산권 관리현황_요약본'!J27</f>
        <v>0</v>
      </c>
      <c r="K28" s="407" t="str">
        <f>'GST 지식재산권 관리현황_요약본'!K27</f>
        <v>최운선</v>
      </c>
      <c r="L28" s="408" t="str">
        <f>'GST 지식재산권 관리현황_요약본'!L27</f>
        <v>유니스특허</v>
      </c>
      <c r="M28" s="409"/>
      <c r="N28" s="405"/>
      <c r="O28" s="445"/>
      <c r="P28" s="445"/>
      <c r="Q28" s="550"/>
      <c r="R28" s="446"/>
      <c r="S28" s="409"/>
      <c r="T28" s="405"/>
      <c r="U28" s="445"/>
      <c r="V28" s="445"/>
      <c r="W28" s="446"/>
      <c r="X28" s="409"/>
      <c r="Y28" s="405"/>
      <c r="Z28" s="445"/>
      <c r="AA28" s="445"/>
      <c r="AB28" s="446"/>
      <c r="AC28" s="411"/>
    </row>
    <row r="29" spans="1:29" ht="20.100000000000001" hidden="1" customHeight="1">
      <c r="A29" s="405">
        <f>'GST 지식재산권 관리현황_요약본'!A28</f>
        <v>24</v>
      </c>
      <c r="B29" s="405" t="str">
        <f>'GST 지식재산권 관리현황_요약본'!B28</f>
        <v>실용신안</v>
      </c>
      <c r="C29" s="405" t="str">
        <f>'GST 지식재산권 관리현황_요약본'!C28</f>
        <v>포기</v>
      </c>
      <c r="D29" s="405" t="str">
        <f>'GST 지식재산권 관리현황_요약본'!D28</f>
        <v>국내</v>
      </c>
      <c r="E29" s="406">
        <f>'GST 지식재산권 관리현황_요약본'!E28</f>
        <v>38875</v>
      </c>
      <c r="F29" s="405" t="str">
        <f>'GST 지식재산권 관리현황_요약본'!F28</f>
        <v>20-2006-15206</v>
      </c>
      <c r="G29" s="406">
        <f>'GST 지식재산권 관리현황_요약본'!G28</f>
        <v>38952</v>
      </c>
      <c r="H29" s="405" t="str">
        <f>'GST 지식재산권 관리현황_요약본'!H28</f>
        <v>20-425109</v>
      </c>
      <c r="I29" s="407" t="str">
        <f>'GST 지식재산권 관리현황_요약본'!I28</f>
        <v>플라즈마 토치</v>
      </c>
      <c r="J29" s="406">
        <f>'GST 지식재산권 관리현황_요약본'!J28</f>
        <v>0</v>
      </c>
      <c r="K29" s="407" t="str">
        <f>'GST 지식재산권 관리현황_요약본'!K28</f>
        <v>최운선</v>
      </c>
      <c r="L29" s="408" t="str">
        <f>'GST 지식재산권 관리현황_요약본'!L28</f>
        <v>유니스특허</v>
      </c>
      <c r="M29" s="409"/>
      <c r="N29" s="405"/>
      <c r="O29" s="445"/>
      <c r="P29" s="445"/>
      <c r="Q29" s="550"/>
      <c r="R29" s="446"/>
      <c r="S29" s="409"/>
      <c r="T29" s="405"/>
      <c r="U29" s="445"/>
      <c r="V29" s="445"/>
      <c r="W29" s="446"/>
      <c r="X29" s="409"/>
      <c r="Y29" s="405"/>
      <c r="Z29" s="445"/>
      <c r="AA29" s="445"/>
      <c r="AB29" s="446"/>
      <c r="AC29" s="411"/>
    </row>
    <row r="30" spans="1:29" ht="20.100000000000001" hidden="1" customHeight="1">
      <c r="A30" s="405">
        <f>'GST 지식재산권 관리현황_요약본'!A29</f>
        <v>25</v>
      </c>
      <c r="B30" s="405" t="str">
        <f>'GST 지식재산권 관리현황_요약본'!B29</f>
        <v>실용</v>
      </c>
      <c r="C30" s="405" t="str">
        <f>'GST 지식재산권 관리현황_요약본'!C29</f>
        <v>포기</v>
      </c>
      <c r="D30" s="405" t="str">
        <f>'GST 지식재산권 관리현황_요약본'!D29</f>
        <v>국내</v>
      </c>
      <c r="E30" s="406">
        <f>'GST 지식재산권 관리현황_요약본'!E29</f>
        <v>38876</v>
      </c>
      <c r="F30" s="405" t="str">
        <f>'GST 지식재산권 관리현황_요약본'!F29</f>
        <v>2006-0015365</v>
      </c>
      <c r="G30" s="406">
        <f>'GST 지식재산권 관리현황_요약본'!G29</f>
        <v>38959</v>
      </c>
      <c r="H30" s="405" t="str">
        <f>'GST 지식재산권 관리현황_요약본'!H29</f>
        <v>20-0425668</v>
      </c>
      <c r="I30" s="407" t="str">
        <f>'GST 지식재산권 관리현황_요약본'!I29</f>
        <v>맥동방지장치</v>
      </c>
      <c r="J30" s="406">
        <f>'GST 지식재산권 관리현황_요약본'!J29</f>
        <v>42529</v>
      </c>
      <c r="K30" s="407" t="str">
        <f>'GST 지식재산권 관리현황_요약본'!K29</f>
        <v>최 윤 경</v>
      </c>
      <c r="L30" s="408" t="str">
        <f>'GST 지식재산권 관리현황_요약본'!L29</f>
        <v>유니스특허</v>
      </c>
      <c r="M30" s="409"/>
      <c r="N30" s="405"/>
      <c r="O30" s="445"/>
      <c r="P30" s="445"/>
      <c r="Q30" s="550"/>
      <c r="R30" s="446"/>
      <c r="S30" s="409"/>
      <c r="T30" s="405"/>
      <c r="U30" s="445"/>
      <c r="V30" s="445"/>
      <c r="W30" s="446"/>
      <c r="X30" s="409"/>
      <c r="Y30" s="405"/>
      <c r="Z30" s="445"/>
      <c r="AA30" s="445"/>
      <c r="AB30" s="446"/>
      <c r="AC30" s="411"/>
    </row>
    <row r="31" spans="1:29" ht="20.100000000000001" hidden="1" customHeight="1">
      <c r="A31" s="380">
        <f>'GST 지식재산권 관리현황_요약본'!A30</f>
        <v>26</v>
      </c>
      <c r="B31" s="380" t="str">
        <f>'GST 지식재산권 관리현황_요약본'!B30</f>
        <v>특허</v>
      </c>
      <c r="C31" s="380" t="str">
        <f>'GST 지식재산권 관리현황_요약본'!C30</f>
        <v>포기</v>
      </c>
      <c r="D31" s="380" t="str">
        <f>'GST 지식재산권 관리현황_요약본'!D30</f>
        <v>국외(미국)</v>
      </c>
      <c r="E31" s="381">
        <f>'GST 지식재산권 관리현황_요약본'!E30</f>
        <v>38894</v>
      </c>
      <c r="F31" s="380" t="str">
        <f>'GST 지식재산권 관리현황_요약본'!F30</f>
        <v>11/474,624</v>
      </c>
      <c r="G31" s="381">
        <f>'GST 지식재산권 관리현황_요약본'!G30</f>
        <v>39630</v>
      </c>
      <c r="H31" s="380" t="str">
        <f>'GST 지식재산권 관리현황_요약본'!H30</f>
        <v>7394041</v>
      </c>
      <c r="I31" s="382" t="str">
        <f>'GST 지식재산권 관리현황_요약본'!I30</f>
        <v>플라즈마 토치를 이용한 폐가스 처리장치</v>
      </c>
      <c r="J31" s="381">
        <f>'GST 지식재산권 관리현황_요약본'!J30</f>
        <v>46211</v>
      </c>
      <c r="K31" s="382" t="str">
        <f>'GST 지식재산권 관리현황_요약본'!K30</f>
        <v>최 운 선</v>
      </c>
      <c r="L31" s="388" t="str">
        <f>'GST 지식재산권 관리현황_요약본'!L30</f>
        <v>유니스특허</v>
      </c>
      <c r="M31" s="392"/>
      <c r="N31" s="386"/>
      <c r="O31" s="435"/>
      <c r="P31" s="435"/>
      <c r="Q31" s="549"/>
      <c r="R31" s="436"/>
      <c r="S31" s="392"/>
      <c r="T31" s="386"/>
      <c r="U31" s="435"/>
      <c r="V31" s="435"/>
      <c r="W31" s="436"/>
      <c r="X31" s="392"/>
      <c r="Y31" s="386"/>
      <c r="Z31" s="435"/>
      <c r="AA31" s="435"/>
      <c r="AB31" s="436"/>
      <c r="AC31" s="394"/>
    </row>
    <row r="32" spans="1:29" ht="20.100000000000001" hidden="1" customHeight="1">
      <c r="A32" s="405">
        <f>'GST 지식재산권 관리현황_요약본'!A31</f>
        <v>27</v>
      </c>
      <c r="B32" s="405" t="str">
        <f>'GST 지식재산권 관리현황_요약본'!B31</f>
        <v>특허</v>
      </c>
      <c r="C32" s="405" t="str">
        <f>'GST 지식재산권 관리현황_요약본'!C31</f>
        <v>포기</v>
      </c>
      <c r="D32" s="405" t="str">
        <f>'GST 지식재산권 관리현황_요약본'!D31</f>
        <v>국외(유럽)</v>
      </c>
      <c r="E32" s="406">
        <f>'GST 지식재산권 관리현황_요약본'!E31</f>
        <v>38896</v>
      </c>
      <c r="F32" s="405">
        <f>'GST 지식재산권 관리현황_요약본'!F31</f>
        <v>6013315.4000000004</v>
      </c>
      <c r="G32" s="406">
        <f>'GST 지식재산권 관리현황_요약본'!G31</f>
        <v>0</v>
      </c>
      <c r="H32" s="405">
        <f>'GST 지식재산권 관리현황_요약본'!H31</f>
        <v>0</v>
      </c>
      <c r="I32" s="407" t="str">
        <f>'GST 지식재산권 관리현황_요약본'!I31</f>
        <v>플라즈마 토치를 이용한 폐가스 처리장치(유럽)</v>
      </c>
      <c r="J32" s="406">
        <f>'GST 지식재산권 관리현황_요약본'!J31</f>
        <v>0</v>
      </c>
      <c r="K32" s="407" t="str">
        <f>'GST 지식재산권 관리현황_요약본'!K31</f>
        <v>최운선</v>
      </c>
      <c r="L32" s="408" t="str">
        <f>'GST 지식재산권 관리현황_요약본'!L31</f>
        <v>유니스특허</v>
      </c>
      <c r="M32" s="409"/>
      <c r="N32" s="405"/>
      <c r="O32" s="445"/>
      <c r="P32" s="445"/>
      <c r="Q32" s="550"/>
      <c r="R32" s="446"/>
      <c r="S32" s="409"/>
      <c r="T32" s="405"/>
      <c r="U32" s="445"/>
      <c r="V32" s="445"/>
      <c r="W32" s="446"/>
      <c r="X32" s="409"/>
      <c r="Y32" s="405"/>
      <c r="Z32" s="445"/>
      <c r="AA32" s="445"/>
      <c r="AB32" s="446"/>
      <c r="AC32" s="411"/>
    </row>
    <row r="33" spans="1:29" ht="20.100000000000001" hidden="1" customHeight="1">
      <c r="A33" s="405">
        <f>'GST 지식재산권 관리현황_요약본'!A32</f>
        <v>28</v>
      </c>
      <c r="B33" s="405" t="str">
        <f>'GST 지식재산권 관리현황_요약본'!B32</f>
        <v>특허</v>
      </c>
      <c r="C33" s="405" t="str">
        <f>'GST 지식재산권 관리현황_요약본'!C32</f>
        <v>포기</v>
      </c>
      <c r="D33" s="405" t="str">
        <f>'GST 지식재산권 관리현황_요약본'!D32</f>
        <v>국외(일본)</v>
      </c>
      <c r="E33" s="406">
        <f>'GST 지식재산권 관리현황_요약본'!E32</f>
        <v>38902</v>
      </c>
      <c r="F33" s="405" t="str">
        <f>'GST 지식재산권 관리현황_요약본'!F32</f>
        <v>2006-184158</v>
      </c>
      <c r="G33" s="406">
        <f>'GST 지식재산권 관리현황_요약본'!G32</f>
        <v>0</v>
      </c>
      <c r="H33" s="405">
        <f>'GST 지식재산권 관리현황_요약본'!H32</f>
        <v>0</v>
      </c>
      <c r="I33" s="407" t="str">
        <f>'GST 지식재산권 관리현황_요약본'!I32</f>
        <v>플라즈마 토치를 이용한 폐가스 처리장치(일본)</v>
      </c>
      <c r="J33" s="406">
        <f>'GST 지식재산권 관리현황_요약본'!J32</f>
        <v>0</v>
      </c>
      <c r="K33" s="407" t="str">
        <f>'GST 지식재산권 관리현황_요약본'!K32</f>
        <v>최운선</v>
      </c>
      <c r="L33" s="408" t="str">
        <f>'GST 지식재산권 관리현황_요약본'!L32</f>
        <v>유니스특허</v>
      </c>
      <c r="M33" s="409"/>
      <c r="N33" s="405"/>
      <c r="O33" s="445"/>
      <c r="P33" s="445"/>
      <c r="Q33" s="550"/>
      <c r="R33" s="446"/>
      <c r="S33" s="409"/>
      <c r="T33" s="405"/>
      <c r="U33" s="445"/>
      <c r="V33" s="445"/>
      <c r="W33" s="446"/>
      <c r="X33" s="409"/>
      <c r="Y33" s="405"/>
      <c r="Z33" s="445"/>
      <c r="AA33" s="445"/>
      <c r="AB33" s="446"/>
      <c r="AC33" s="411"/>
    </row>
    <row r="34" spans="1:29" ht="20.100000000000001" hidden="1" customHeight="1">
      <c r="A34" s="405">
        <f>'GST 지식재산권 관리현황_요약본'!A33</f>
        <v>29</v>
      </c>
      <c r="B34" s="405" t="str">
        <f>'GST 지식재산권 관리현황_요약본'!B33</f>
        <v>특허</v>
      </c>
      <c r="C34" s="405" t="str">
        <f>'GST 지식재산권 관리현황_요약본'!C33</f>
        <v>포기</v>
      </c>
      <c r="D34" s="405" t="str">
        <f>'GST 지식재산권 관리현황_요약본'!D33</f>
        <v>국외(PCT)</v>
      </c>
      <c r="E34" s="406">
        <f>'GST 지식재산권 관리현황_요약본'!E33</f>
        <v>39071</v>
      </c>
      <c r="F34" s="405" t="str">
        <f>'GST 지식재산권 관리현황_요약본'!F33</f>
        <v>PCT/KR2006/005595</v>
      </c>
      <c r="G34" s="406">
        <f>'GST 지식재산권 관리현황_요약본'!G33</f>
        <v>0</v>
      </c>
      <c r="H34" s="405">
        <f>'GST 지식재산권 관리현황_요약본'!H33</f>
        <v>0</v>
      </c>
      <c r="I34" s="407" t="str">
        <f>'GST 지식재산권 관리현황_요약본'!I33</f>
        <v>반도체 제조공정용 온도조절 시스템 (PCT)</v>
      </c>
      <c r="J34" s="406">
        <f>'GST 지식재산권 관리현황_요약본'!J33</f>
        <v>0</v>
      </c>
      <c r="K34" s="407" t="str">
        <f>'GST 지식재산권 관리현황_요약본'!K33</f>
        <v>송경호</v>
      </c>
      <c r="L34" s="408" t="str">
        <f>'GST 지식재산권 관리현황_요약본'!L33</f>
        <v>유니스특허</v>
      </c>
      <c r="M34" s="409"/>
      <c r="N34" s="405"/>
      <c r="O34" s="445"/>
      <c r="P34" s="445"/>
      <c r="Q34" s="550"/>
      <c r="R34" s="446"/>
      <c r="S34" s="409"/>
      <c r="T34" s="405"/>
      <c r="U34" s="445"/>
      <c r="V34" s="445"/>
      <c r="W34" s="446"/>
      <c r="X34" s="409"/>
      <c r="Y34" s="405"/>
      <c r="Z34" s="445"/>
      <c r="AA34" s="445"/>
      <c r="AB34" s="446"/>
      <c r="AC34" s="411"/>
    </row>
    <row r="35" spans="1:29" ht="20.100000000000001" hidden="1" customHeight="1">
      <c r="A35" s="380">
        <f>'GST 지식재산권 관리현황_요약본'!A34</f>
        <v>30</v>
      </c>
      <c r="B35" s="380" t="str">
        <f>'GST 지식재산권 관리현황_요약본'!B34</f>
        <v>특허</v>
      </c>
      <c r="C35" s="380" t="str">
        <f>'GST 지식재산권 관리현황_요약본'!C34</f>
        <v>등록</v>
      </c>
      <c r="D35" s="380" t="str">
        <f>'GST 지식재산권 관리현황_요약본'!D34</f>
        <v>국내</v>
      </c>
      <c r="E35" s="381">
        <f>'GST 지식재산권 관리현황_요약본'!E34</f>
        <v>39085</v>
      </c>
      <c r="F35" s="380" t="str">
        <f>'GST 지식재산권 관리현황_요약본'!F34</f>
        <v>2007-0000642</v>
      </c>
      <c r="G35" s="381">
        <f>'GST 지식재산권 관리현황_요약본'!G34</f>
        <v>39385</v>
      </c>
      <c r="H35" s="380" t="str">
        <f>'GST 지식재산권 관리현황_요약본'!H34</f>
        <v>10-0773474</v>
      </c>
      <c r="I35" s="382" t="str">
        <f>'GST 지식재산권 관리현황_요약본'!I34</f>
        <v>반도체 제조장비의 칠러 시스템</v>
      </c>
      <c r="J35" s="381">
        <f>'GST 지식재산권 관리현황_요약본'!J34</f>
        <v>46390</v>
      </c>
      <c r="K35" s="382" t="str">
        <f>'GST 지식재산권 관리현황_요약본'!K34</f>
        <v>송경호/조봉현</v>
      </c>
      <c r="L35" s="388" t="str">
        <f>'GST 지식재산권 관리현황_요약본'!L34</f>
        <v>유니스특허</v>
      </c>
      <c r="M35" s="392"/>
      <c r="N35" s="496"/>
      <c r="O35" s="435"/>
      <c r="P35" s="435"/>
      <c r="Q35" s="549"/>
      <c r="R35" s="436">
        <f>O35+(P35*1.1)</f>
        <v>0</v>
      </c>
      <c r="S35" s="392"/>
      <c r="T35" s="386"/>
      <c r="U35" s="435"/>
      <c r="V35" s="435"/>
      <c r="W35" s="436"/>
      <c r="X35" s="392"/>
      <c r="Y35" s="386"/>
      <c r="Z35" s="435"/>
      <c r="AA35" s="435"/>
      <c r="AB35" s="436"/>
      <c r="AC35" s="394"/>
    </row>
    <row r="36" spans="1:29" ht="20.100000000000001" hidden="1" customHeight="1">
      <c r="A36" s="405">
        <f>'GST 지식재산권 관리현황_요약본'!A35</f>
        <v>31</v>
      </c>
      <c r="B36" s="405" t="str">
        <f>'GST 지식재산권 관리현황_요약본'!B35</f>
        <v>특허</v>
      </c>
      <c r="C36" s="405" t="str">
        <f>'GST 지식재산권 관리현황_요약본'!C35</f>
        <v>포기</v>
      </c>
      <c r="D36" s="405" t="str">
        <f>'GST 지식재산권 관리현황_요약본'!D35</f>
        <v>국내</v>
      </c>
      <c r="E36" s="406">
        <f>'GST 지식재산권 관리현황_요약본'!E35</f>
        <v>39087</v>
      </c>
      <c r="F36" s="405" t="str">
        <f>'GST 지식재산권 관리현황_요약본'!F35</f>
        <v>2007-0001382</v>
      </c>
      <c r="G36" s="406">
        <f>'GST 지식재산권 관리현황_요약본'!G35</f>
        <v>39699</v>
      </c>
      <c r="H36" s="405" t="str">
        <f>'GST 지식재산권 관리현황_요약본'!H35</f>
        <v>10-0858528</v>
      </c>
      <c r="I36" s="407" t="str">
        <f>'GST 지식재산권 관리현황_요약본'!I35</f>
        <v>반도체 제조장비의 웨이퍼척 냉각시스템</v>
      </c>
      <c r="J36" s="406">
        <f>'GST 지식재산권 관리현황_요약본'!J35</f>
        <v>46392</v>
      </c>
      <c r="K36" s="407" t="str">
        <f>'GST 지식재산권 관리현황_요약본'!K35</f>
        <v>조 봉 현</v>
      </c>
      <c r="L36" s="408" t="str">
        <f>'GST 지식재산권 관리현황_요약본'!L35</f>
        <v>유니스특허</v>
      </c>
      <c r="M36" s="409"/>
      <c r="N36" s="405"/>
      <c r="O36" s="445"/>
      <c r="P36" s="445"/>
      <c r="Q36" s="550"/>
      <c r="R36" s="446"/>
      <c r="S36" s="409"/>
      <c r="T36" s="405"/>
      <c r="U36" s="445"/>
      <c r="V36" s="445"/>
      <c r="W36" s="446"/>
      <c r="X36" s="409"/>
      <c r="Y36" s="405"/>
      <c r="Z36" s="445"/>
      <c r="AA36" s="445"/>
      <c r="AB36" s="446"/>
      <c r="AC36" s="411"/>
    </row>
    <row r="37" spans="1:29" ht="20.100000000000001" hidden="1" customHeight="1">
      <c r="A37" s="405">
        <f>'GST 지식재산권 관리현황_요약본'!A36</f>
        <v>32</v>
      </c>
      <c r="B37" s="405" t="str">
        <f>'GST 지식재산권 관리현황_요약본'!B36</f>
        <v>특허</v>
      </c>
      <c r="C37" s="405" t="str">
        <f>'GST 지식재산권 관리현황_요약본'!C36</f>
        <v>포기</v>
      </c>
      <c r="D37" s="405" t="str">
        <f>'GST 지식재산권 관리현황_요약본'!D36</f>
        <v>국내</v>
      </c>
      <c r="E37" s="406">
        <f>'GST 지식재산권 관리현황_요약본'!E36</f>
        <v>39094</v>
      </c>
      <c r="F37" s="405" t="str">
        <f>'GST 지식재산권 관리현황_요약본'!F36</f>
        <v>2007-0003677</v>
      </c>
      <c r="G37" s="406">
        <f>'GST 지식재산권 관리현황_요약본'!G36</f>
        <v>39797</v>
      </c>
      <c r="H37" s="405" t="str">
        <f>'GST 지식재산권 관리현황_요약본'!H36</f>
        <v>10-0875287</v>
      </c>
      <c r="I37" s="407" t="str">
        <f>'GST 지식재산권 관리현황_요약본'!I36</f>
        <v>반도체 제조장비용 잠열재 파이프</v>
      </c>
      <c r="J37" s="406">
        <f>'GST 지식재산권 관리현황_요약본'!J36</f>
        <v>46399</v>
      </c>
      <c r="K37" s="407" t="str">
        <f>'GST 지식재산권 관리현황_요약본'!K36</f>
        <v>송경호/오지은</v>
      </c>
      <c r="L37" s="408" t="str">
        <f>'GST 지식재산권 관리현황_요약본'!L36</f>
        <v>유니스특허</v>
      </c>
      <c r="M37" s="409"/>
      <c r="N37" s="405"/>
      <c r="O37" s="445"/>
      <c r="P37" s="445"/>
      <c r="Q37" s="550"/>
      <c r="R37" s="446"/>
      <c r="S37" s="409"/>
      <c r="T37" s="405"/>
      <c r="U37" s="445"/>
      <c r="V37" s="445"/>
      <c r="W37" s="446"/>
      <c r="X37" s="409"/>
      <c r="Y37" s="405"/>
      <c r="Z37" s="445"/>
      <c r="AA37" s="445"/>
      <c r="AB37" s="446"/>
      <c r="AC37" s="411"/>
    </row>
    <row r="38" spans="1:29" ht="20.100000000000001" hidden="1" customHeight="1">
      <c r="A38" s="405">
        <f>'GST 지식재산권 관리현황_요약본'!A37</f>
        <v>33</v>
      </c>
      <c r="B38" s="405" t="str">
        <f>'GST 지식재산권 관리현황_요약본'!B37</f>
        <v>특허</v>
      </c>
      <c r="C38" s="405" t="str">
        <f>'GST 지식재산권 관리현황_요약본'!C37</f>
        <v>포기</v>
      </c>
      <c r="D38" s="405" t="str">
        <f>'GST 지식재산권 관리현황_요약본'!D37</f>
        <v>국외(PCT)</v>
      </c>
      <c r="E38" s="406">
        <f>'GST 지식재산권 관리현황_요약본'!E37</f>
        <v>39100</v>
      </c>
      <c r="F38" s="405" t="str">
        <f>'GST 지식재산권 관리현황_요약본'!F37</f>
        <v>PCT/KR2007/000289</v>
      </c>
      <c r="G38" s="406">
        <f>'GST 지식재산권 관리현황_요약본'!G37</f>
        <v>0</v>
      </c>
      <c r="H38" s="405">
        <f>'GST 지식재산권 관리현황_요약본'!H37</f>
        <v>0</v>
      </c>
      <c r="I38" s="407" t="str">
        <f>'GST 지식재산권 관리현황_요약본'!I37</f>
        <v>반도체 제조장비의 칠러 시스템(PCT)</v>
      </c>
      <c r="J38" s="406">
        <f>'GST 지식재산권 관리현황_요약본'!J37</f>
        <v>0</v>
      </c>
      <c r="K38" s="407" t="str">
        <f>'GST 지식재산권 관리현황_요약본'!K37</f>
        <v>송경호, 조봉현</v>
      </c>
      <c r="L38" s="408" t="str">
        <f>'GST 지식재산권 관리현황_요약본'!L37</f>
        <v>유니스특허</v>
      </c>
      <c r="M38" s="409"/>
      <c r="N38" s="405"/>
      <c r="O38" s="445"/>
      <c r="P38" s="445"/>
      <c r="Q38" s="550"/>
      <c r="R38" s="446"/>
      <c r="S38" s="409"/>
      <c r="T38" s="405"/>
      <c r="U38" s="445"/>
      <c r="V38" s="445"/>
      <c r="W38" s="446"/>
      <c r="X38" s="409"/>
      <c r="Y38" s="405"/>
      <c r="Z38" s="445"/>
      <c r="AA38" s="445"/>
      <c r="AB38" s="446"/>
      <c r="AC38" s="411"/>
    </row>
    <row r="39" spans="1:29" ht="20.100000000000001" hidden="1" customHeight="1">
      <c r="A39" s="405">
        <f>'GST 지식재산권 관리현황_요약본'!A38</f>
        <v>34</v>
      </c>
      <c r="B39" s="405" t="str">
        <f>'GST 지식재산권 관리현황_요약본'!B38</f>
        <v>특허</v>
      </c>
      <c r="C39" s="405" t="str">
        <f>'GST 지식재산권 관리현황_요약본'!C38</f>
        <v>포기</v>
      </c>
      <c r="D39" s="405" t="str">
        <f>'GST 지식재산권 관리현황_요약본'!D38</f>
        <v>국내</v>
      </c>
      <c r="E39" s="406">
        <f>'GST 지식재산권 관리현황_요약본'!E38</f>
        <v>39160</v>
      </c>
      <c r="F39" s="405" t="str">
        <f>'GST 지식재산권 관리현황_요약본'!F38</f>
        <v>2007-0026679</v>
      </c>
      <c r="G39" s="406">
        <f>'GST 지식재산권 관리현황_요약본'!G38</f>
        <v>39589</v>
      </c>
      <c r="H39" s="405" t="str">
        <f>'GST 지식재산권 관리현황_요약본'!H38</f>
        <v>10-0832851</v>
      </c>
      <c r="I39" s="407" t="str">
        <f>'GST 지식재산권 관리현황_요약본'!I38</f>
        <v>상변환물질을 이용한 잠열 축열식 연료전지용 열저장 시스템</v>
      </c>
      <c r="J39" s="406">
        <f>'GST 지식재산권 관리현황_요약본'!J38</f>
        <v>46465</v>
      </c>
      <c r="K39" s="407" t="str">
        <f>'GST 지식재산권 관리현황_요약본'!K38</f>
        <v>송경호/홍성철/전범수</v>
      </c>
      <c r="L39" s="408" t="str">
        <f>'GST 지식재산권 관리현황_요약본'!L38</f>
        <v>한별국제특허</v>
      </c>
      <c r="M39" s="409"/>
      <c r="N39" s="405"/>
      <c r="O39" s="445"/>
      <c r="P39" s="445"/>
      <c r="Q39" s="550"/>
      <c r="R39" s="446"/>
      <c r="S39" s="409"/>
      <c r="T39" s="405"/>
      <c r="U39" s="445"/>
      <c r="V39" s="445"/>
      <c r="W39" s="446"/>
      <c r="X39" s="409"/>
      <c r="Y39" s="405"/>
      <c r="Z39" s="445"/>
      <c r="AA39" s="445"/>
      <c r="AB39" s="446"/>
      <c r="AC39" s="411"/>
    </row>
    <row r="40" spans="1:29" ht="20.100000000000001" hidden="1" customHeight="1">
      <c r="A40" s="405">
        <f>'GST 지식재산권 관리현황_요약본'!A39</f>
        <v>35</v>
      </c>
      <c r="B40" s="405" t="str">
        <f>'GST 지식재산권 관리현황_요약본'!B39</f>
        <v>특허</v>
      </c>
      <c r="C40" s="405" t="str">
        <f>'GST 지식재산권 관리현황_요약본'!C39</f>
        <v>포기</v>
      </c>
      <c r="D40" s="405" t="str">
        <f>'GST 지식재산권 관리현황_요약본'!D39</f>
        <v>국내</v>
      </c>
      <c r="E40" s="406">
        <f>'GST 지식재산권 관리현황_요약본'!E39</f>
        <v>39191</v>
      </c>
      <c r="F40" s="405" t="str">
        <f>'GST 지식재산권 관리현황_요약본'!F39</f>
        <v>2007-0038392</v>
      </c>
      <c r="G40" s="406">
        <f>'GST 지식재산권 관리현황_요약본'!G39</f>
        <v>39699</v>
      </c>
      <c r="H40" s="405" t="str">
        <f>'GST 지식재산권 관리현황_요약본'!H39</f>
        <v>10-0858529</v>
      </c>
      <c r="I40" s="407" t="str">
        <f>'GST 지식재산권 관리현황_요약본'!I39</f>
        <v>반도체 제조장비의 온도제어장치</v>
      </c>
      <c r="J40" s="406">
        <f>'GST 지식재산권 관리현황_요약본'!J39</f>
        <v>46496</v>
      </c>
      <c r="K40" s="407" t="str">
        <f>'GST 지식재산권 관리현황_요약본'!K39</f>
        <v>송경호/최현석</v>
      </c>
      <c r="L40" s="408" t="str">
        <f>'GST 지식재산권 관리현황_요약본'!L39</f>
        <v>유니스특허</v>
      </c>
      <c r="M40" s="409"/>
      <c r="N40" s="405"/>
      <c r="O40" s="445"/>
      <c r="P40" s="445"/>
      <c r="Q40" s="550"/>
      <c r="R40" s="446"/>
      <c r="S40" s="409"/>
      <c r="T40" s="405"/>
      <c r="U40" s="445"/>
      <c r="V40" s="445"/>
      <c r="W40" s="446"/>
      <c r="X40" s="409"/>
      <c r="Y40" s="405"/>
      <c r="Z40" s="445"/>
      <c r="AA40" s="445"/>
      <c r="AB40" s="446"/>
      <c r="AC40" s="411"/>
    </row>
    <row r="41" spans="1:29" ht="20.100000000000001" hidden="1" customHeight="1">
      <c r="A41" s="380">
        <f>'GST 지식재산권 관리현황_요약본'!A40</f>
        <v>36</v>
      </c>
      <c r="B41" s="380" t="str">
        <f>'GST 지식재산권 관리현황_요약본'!B40</f>
        <v>특허</v>
      </c>
      <c r="C41" s="380" t="str">
        <f>'GST 지식재산권 관리현황_요약본'!C40</f>
        <v>등록</v>
      </c>
      <c r="D41" s="380" t="str">
        <f>'GST 지식재산권 관리현황_요약본'!D40</f>
        <v>국내</v>
      </c>
      <c r="E41" s="381">
        <f>'GST 지식재산권 관리현황_요약본'!E40</f>
        <v>39230</v>
      </c>
      <c r="F41" s="380" t="str">
        <f>'GST 지식재산권 관리현황_요약본'!F40</f>
        <v>2007-0051387</v>
      </c>
      <c r="G41" s="381">
        <f>'GST 지식재산권 관리현황_요약본'!G40</f>
        <v>39630</v>
      </c>
      <c r="H41" s="380" t="str">
        <f>'GST 지식재산권 관리현황_요약본'!H40</f>
        <v>10-0844530</v>
      </c>
      <c r="I41" s="382" t="str">
        <f>'GST 지식재산권 관리현황_요약본'!I40</f>
        <v>폐가스 정화 처리 장치 및 폐가스 정화 처리 방법</v>
      </c>
      <c r="J41" s="381">
        <f>'GST 지식재산권 관리현황_요약본'!J40</f>
        <v>46535</v>
      </c>
      <c r="K41" s="382" t="str">
        <f>'GST 지식재산권 관리현황_요약본'!K40</f>
        <v>이정우</v>
      </c>
      <c r="L41" s="388" t="str">
        <f>'GST 지식재산권 관리현황_요약본'!L40</f>
        <v>유니스특허</v>
      </c>
      <c r="M41" s="392"/>
      <c r="N41" s="496"/>
      <c r="O41" s="435"/>
      <c r="P41" s="435"/>
      <c r="Q41" s="549"/>
      <c r="R41" s="436">
        <f>O41+(P41*1.1)</f>
        <v>0</v>
      </c>
      <c r="S41" s="392"/>
      <c r="T41" s="386"/>
      <c r="U41" s="435"/>
      <c r="V41" s="435"/>
      <c r="W41" s="436"/>
      <c r="X41" s="392"/>
      <c r="Y41" s="386"/>
      <c r="Z41" s="435"/>
      <c r="AA41" s="435"/>
      <c r="AB41" s="436"/>
      <c r="AC41" s="393"/>
    </row>
    <row r="42" spans="1:29" ht="20.100000000000001" hidden="1" customHeight="1">
      <c r="A42" s="380">
        <f>'GST 지식재산권 관리현황_요약본'!A41</f>
        <v>37</v>
      </c>
      <c r="B42" s="380" t="str">
        <f>'GST 지식재산권 관리현황_요약본'!B41</f>
        <v>특허</v>
      </c>
      <c r="C42" s="380" t="str">
        <f>'GST 지식재산권 관리현황_요약본'!C41</f>
        <v>등록</v>
      </c>
      <c r="D42" s="380" t="str">
        <f>'GST 지식재산권 관리현황_요약본'!D41</f>
        <v>국내</v>
      </c>
      <c r="E42" s="381">
        <f>'GST 지식재산권 관리현황_요약본'!E41</f>
        <v>39230</v>
      </c>
      <c r="F42" s="380" t="str">
        <f>'GST 지식재산권 관리현황_요약본'!F41</f>
        <v>2007-0051388</v>
      </c>
      <c r="G42" s="381">
        <f>'GST 지식재산권 관리현황_요약본'!G41</f>
        <v>39630</v>
      </c>
      <c r="H42" s="380" t="str">
        <f>'GST 지식재산권 관리현황_요약본'!H41</f>
        <v>10-0844531</v>
      </c>
      <c r="I42" s="382" t="str">
        <f>'GST 지식재산권 관리현황_요약본'!I41</f>
        <v>폐가스 정화 처리 장치 (Device for purifying exhausted gas)</v>
      </c>
      <c r="J42" s="381">
        <f>'GST 지식재산권 관리현황_요약본'!J41</f>
        <v>46535</v>
      </c>
      <c r="K42" s="382" t="str">
        <f>'GST 지식재산권 관리현황_요약본'!K41</f>
        <v>이정우/김태현</v>
      </c>
      <c r="L42" s="388" t="str">
        <f>'GST 지식재산권 관리현황_요약본'!L41</f>
        <v>유니스특허</v>
      </c>
      <c r="M42" s="392"/>
      <c r="N42" s="496"/>
      <c r="O42" s="435"/>
      <c r="P42" s="435"/>
      <c r="Q42" s="549"/>
      <c r="R42" s="436">
        <f>O42+(P42*1.1)</f>
        <v>0</v>
      </c>
      <c r="S42" s="392"/>
      <c r="T42" s="386"/>
      <c r="U42" s="435"/>
      <c r="V42" s="435"/>
      <c r="W42" s="436"/>
      <c r="X42" s="392"/>
      <c r="Y42" s="386"/>
      <c r="Z42" s="435"/>
      <c r="AA42" s="435"/>
      <c r="AB42" s="436"/>
      <c r="AC42" s="393"/>
    </row>
    <row r="43" spans="1:29" s="518" customFormat="1" ht="20.100000000000001" hidden="1" customHeight="1">
      <c r="A43" s="405">
        <f>'GST 지식재산권 관리현황_요약본'!A42</f>
        <v>38</v>
      </c>
      <c r="B43" s="405" t="str">
        <f>'GST 지식재산권 관리현황_요약본'!B42</f>
        <v>특허</v>
      </c>
      <c r="C43" s="405" t="str">
        <f>'GST 지식재산권 관리현황_요약본'!C42</f>
        <v>포기</v>
      </c>
      <c r="D43" s="405" t="str">
        <f>'GST 지식재산권 관리현황_요약본'!D42</f>
        <v>국내</v>
      </c>
      <c r="E43" s="406">
        <f>'GST 지식재산권 관리현황_요약본'!E42</f>
        <v>39290</v>
      </c>
      <c r="F43" s="405" t="str">
        <f>'GST 지식재산권 관리현황_요약본'!F42</f>
        <v>2007-0075770</v>
      </c>
      <c r="G43" s="406">
        <f>'GST 지식재산권 관리현황_요약본'!G42</f>
        <v>39713</v>
      </c>
      <c r="H43" s="405" t="str">
        <f>'GST 지식재산권 관리현황_요약본'!H42</f>
        <v>10-0860599</v>
      </c>
      <c r="I43" s="407" t="str">
        <f>'GST 지식재산권 관리현황_요약본'!I42</f>
        <v>플라즈마 토치를 이용한 폐가스연소장치</v>
      </c>
      <c r="J43" s="406">
        <f>'GST 지식재산권 관리현황_요약본'!J42</f>
        <v>46595</v>
      </c>
      <c r="K43" s="407" t="str">
        <f>'GST 지식재산권 관리현황_요약본'!K42</f>
        <v>이성욱 박진만 박종민 김태현 김선호 박용근 채명기 이재복</v>
      </c>
      <c r="L43" s="408" t="str">
        <f>'GST 지식재산권 관리현황_요약본'!L42</f>
        <v>다인특허</v>
      </c>
      <c r="M43" s="409"/>
      <c r="N43" s="405"/>
      <c r="O43" s="445"/>
      <c r="P43" s="445"/>
      <c r="Q43" s="550"/>
      <c r="R43" s="446">
        <f>O43+(P43*1.1)</f>
        <v>0</v>
      </c>
      <c r="S43" s="409"/>
      <c r="T43" s="405"/>
      <c r="U43" s="445"/>
      <c r="V43" s="445"/>
      <c r="W43" s="446"/>
      <c r="X43" s="409"/>
      <c r="Y43" s="405"/>
      <c r="Z43" s="445"/>
      <c r="AA43" s="445"/>
      <c r="AB43" s="446"/>
      <c r="AC43" s="411"/>
    </row>
    <row r="44" spans="1:29" s="518" customFormat="1" ht="20.100000000000001" hidden="1" customHeight="1">
      <c r="A44" s="405">
        <f>'GST 지식재산권 관리현황_요약본'!A43</f>
        <v>39</v>
      </c>
      <c r="B44" s="405" t="str">
        <f>'GST 지식재산권 관리현황_요약본'!B43</f>
        <v>특허</v>
      </c>
      <c r="C44" s="405" t="str">
        <f>'GST 지식재산권 관리현황_요약본'!C43</f>
        <v>포기</v>
      </c>
      <c r="D44" s="405" t="str">
        <f>'GST 지식재산권 관리현황_요약본'!D43</f>
        <v>국내</v>
      </c>
      <c r="E44" s="406">
        <f>'GST 지식재산권 관리현황_요약본'!E43</f>
        <v>39290</v>
      </c>
      <c r="F44" s="405" t="str">
        <f>'GST 지식재산권 관리현황_요약본'!F43</f>
        <v>2007-0075701</v>
      </c>
      <c r="G44" s="406">
        <f>'GST 지식재산권 관리현황_요약본'!G43</f>
        <v>39713</v>
      </c>
      <c r="H44" s="405" t="str">
        <f>'GST 지식재산권 관리현황_요약본'!H43</f>
        <v>10-0860598</v>
      </c>
      <c r="I44" s="407" t="str">
        <f>'GST 지식재산권 관리현황_요약본'!I43</f>
        <v>폐가스연소장치의 가스분사노즐</v>
      </c>
      <c r="J44" s="406">
        <f>'GST 지식재산권 관리현황_요약본'!J43</f>
        <v>46595</v>
      </c>
      <c r="K44" s="407" t="str">
        <f>'GST 지식재산권 관리현황_요약본'!K43</f>
        <v>이성욱 박진만 박종민 김태현 김선호 박용근 채명기 이재복</v>
      </c>
      <c r="L44" s="408" t="str">
        <f>'GST 지식재산권 관리현황_요약본'!L43</f>
        <v>다인특허</v>
      </c>
      <c r="M44" s="409"/>
      <c r="N44" s="405"/>
      <c r="O44" s="445"/>
      <c r="P44" s="445"/>
      <c r="Q44" s="550"/>
      <c r="R44" s="446">
        <f>O44+(P44*1.1)</f>
        <v>0</v>
      </c>
      <c r="S44" s="409"/>
      <c r="T44" s="405"/>
      <c r="U44" s="445"/>
      <c r="V44" s="445"/>
      <c r="W44" s="446"/>
      <c r="X44" s="409"/>
      <c r="Y44" s="405"/>
      <c r="Z44" s="445"/>
      <c r="AA44" s="445"/>
      <c r="AB44" s="446"/>
      <c r="AC44" s="411"/>
    </row>
    <row r="45" spans="1:29" ht="20.100000000000001" hidden="1" customHeight="1">
      <c r="A45" s="405">
        <f>'GST 지식재산권 관리현황_요약본'!A44</f>
        <v>40</v>
      </c>
      <c r="B45" s="405" t="str">
        <f>'GST 지식재산권 관리현황_요약본'!B44</f>
        <v>특허</v>
      </c>
      <c r="C45" s="405" t="str">
        <f>'GST 지식재산권 관리현황_요약본'!C44</f>
        <v>거절</v>
      </c>
      <c r="D45" s="405" t="str">
        <f>'GST 지식재산권 관리현황_요약본'!D44</f>
        <v>국내</v>
      </c>
      <c r="E45" s="406">
        <f>'GST 지식재산권 관리현황_요약본'!E44</f>
        <v>39342</v>
      </c>
      <c r="F45" s="405" t="str">
        <f>'GST 지식재산권 관리현황_요약본'!F44</f>
        <v>2007-0094153</v>
      </c>
      <c r="G45" s="406">
        <f>'GST 지식재산권 관리현황_요약본'!G44</f>
        <v>0</v>
      </c>
      <c r="H45" s="405">
        <f>'GST 지식재산권 관리현황_요약본'!H44</f>
        <v>0</v>
      </c>
      <c r="I45" s="407" t="str">
        <f>'GST 지식재산권 관리현황_요약본'!I44</f>
        <v>히팅자켓 제어 시스템</v>
      </c>
      <c r="J45" s="406">
        <f>'GST 지식재산권 관리현황_요약본'!J44</f>
        <v>0</v>
      </c>
      <c r="K45" s="407" t="str">
        <f>'GST 지식재산권 관리현황_요약본'!K44</f>
        <v>이정수</v>
      </c>
      <c r="L45" s="408" t="str">
        <f>'GST 지식재산권 관리현황_요약본'!L44</f>
        <v>다인특허</v>
      </c>
      <c r="M45" s="409"/>
      <c r="N45" s="405"/>
      <c r="O45" s="445"/>
      <c r="P45" s="445"/>
      <c r="Q45" s="550"/>
      <c r="R45" s="446"/>
      <c r="S45" s="409"/>
      <c r="T45" s="405"/>
      <c r="U45" s="445"/>
      <c r="V45" s="445"/>
      <c r="W45" s="446"/>
      <c r="X45" s="409"/>
      <c r="Y45" s="405"/>
      <c r="Z45" s="445"/>
      <c r="AA45" s="445"/>
      <c r="AB45" s="446"/>
      <c r="AC45" s="411"/>
    </row>
    <row r="46" spans="1:29" ht="20.100000000000001" hidden="1" customHeight="1">
      <c r="A46" s="380">
        <f>'GST 지식재산권 관리현황_요약본'!A45</f>
        <v>41</v>
      </c>
      <c r="B46" s="380" t="str">
        <f>'GST 지식재산권 관리현황_요약본'!B45</f>
        <v>특허</v>
      </c>
      <c r="C46" s="380" t="str">
        <f>'GST 지식재산권 관리현황_요약본'!C45</f>
        <v>등록</v>
      </c>
      <c r="D46" s="380" t="str">
        <f>'GST 지식재산권 관리현황_요약본'!D45</f>
        <v>국내(공동)</v>
      </c>
      <c r="E46" s="381">
        <f>'GST 지식재산권 관리현황_요약본'!E45</f>
        <v>39373</v>
      </c>
      <c r="F46" s="380" t="str">
        <f>'GST 지식재산권 관리현황_요약본'!F45</f>
        <v>2007-0105057</v>
      </c>
      <c r="G46" s="381">
        <f>'GST 지식재산권 관리현황_요약본'!G45</f>
        <v>40115</v>
      </c>
      <c r="H46" s="380" t="str">
        <f>'GST 지식재산권 관리현황_요약본'!H45</f>
        <v>10-0925236</v>
      </c>
      <c r="I46" s="382" t="str">
        <f>'GST 지식재산권 관리현황_요약본'!I45</f>
        <v>반도체 제조 장비의 온도 조절 시스템</v>
      </c>
      <c r="J46" s="381">
        <f>'GST 지식재산권 관리현황_요약본'!J45</f>
        <v>46678</v>
      </c>
      <c r="K46" s="382" t="str">
        <f>'GST 지식재산권 관리현황_요약본'!K45</f>
        <v>조봉현 은창우 최현석 이상곤 이광명 이인주 최용호 안승국 박철오</v>
      </c>
      <c r="L46" s="388" t="str">
        <f>'GST 지식재산권 관리현황_요약본'!L45</f>
        <v>유니스특허</v>
      </c>
      <c r="M46" s="392"/>
      <c r="N46" s="496"/>
      <c r="O46" s="435"/>
      <c r="P46" s="435"/>
      <c r="Q46" s="549"/>
      <c r="R46" s="436">
        <f>O46+(P46*1.1)</f>
        <v>0</v>
      </c>
      <c r="S46" s="392"/>
      <c r="T46" s="386"/>
      <c r="U46" s="435"/>
      <c r="V46" s="435"/>
      <c r="W46" s="436"/>
      <c r="X46" s="392"/>
      <c r="Y46" s="386"/>
      <c r="Z46" s="435"/>
      <c r="AA46" s="435"/>
      <c r="AB46" s="436"/>
      <c r="AC46" s="394"/>
    </row>
    <row r="47" spans="1:29" ht="20.100000000000001" hidden="1" customHeight="1">
      <c r="A47" s="405">
        <f>'GST 지식재산권 관리현황_요약본'!A46</f>
        <v>42</v>
      </c>
      <c r="B47" s="405" t="str">
        <f>'GST 지식재산권 관리현황_요약본'!B46</f>
        <v>특허</v>
      </c>
      <c r="C47" s="405" t="str">
        <f>'GST 지식재산권 관리현황_요약본'!C46</f>
        <v>포기</v>
      </c>
      <c r="D47" s="405" t="str">
        <f>'GST 지식재산권 관리현황_요약본'!D46</f>
        <v>국외(PCT)</v>
      </c>
      <c r="E47" s="406">
        <f>'GST 지식재산권 관리현황_요약본'!E46</f>
        <v>39395</v>
      </c>
      <c r="F47" s="405" t="str">
        <f>'GST 지식재산권 관리현황_요약본'!F46</f>
        <v>PCT/KR2007/005642</v>
      </c>
      <c r="G47" s="406">
        <f>'GST 지식재산권 관리현황_요약본'!G46</f>
        <v>0</v>
      </c>
      <c r="H47" s="405">
        <f>'GST 지식재산권 관리현황_요약본'!H46</f>
        <v>0</v>
      </c>
      <c r="I47" s="407" t="str">
        <f>'GST 지식재산권 관리현황_요약본'!I46</f>
        <v>반도체 제조 장비의 온도조절 시스템(PCT)</v>
      </c>
      <c r="J47" s="406">
        <f>'GST 지식재산권 관리현황_요약본'!J46</f>
        <v>0</v>
      </c>
      <c r="K47" s="407" t="str">
        <f>'GST 지식재산권 관리현황_요약본'!K46</f>
        <v>조봉현 은창우 최현석 이상곤 이광명 이인주 최용호 안승국 박철오</v>
      </c>
      <c r="L47" s="408" t="str">
        <f>'GST 지식재산권 관리현황_요약본'!L46</f>
        <v>유니스특허</v>
      </c>
      <c r="M47" s="409"/>
      <c r="N47" s="405"/>
      <c r="O47" s="445"/>
      <c r="P47" s="445"/>
      <c r="Q47" s="550"/>
      <c r="R47" s="446"/>
      <c r="S47" s="409"/>
      <c r="T47" s="405"/>
      <c r="U47" s="445"/>
      <c r="V47" s="445"/>
      <c r="W47" s="446"/>
      <c r="X47" s="409"/>
      <c r="Y47" s="405"/>
      <c r="Z47" s="445"/>
      <c r="AA47" s="445"/>
      <c r="AB47" s="446"/>
      <c r="AC47" s="411"/>
    </row>
    <row r="48" spans="1:29" ht="20.100000000000001" hidden="1" customHeight="1">
      <c r="A48" s="405">
        <f>'GST 지식재산권 관리현황_요약본'!A47</f>
        <v>43</v>
      </c>
      <c r="B48" s="405" t="str">
        <f>'GST 지식재산권 관리현황_요약본'!B47</f>
        <v>디자인</v>
      </c>
      <c r="C48" s="405" t="str">
        <f>'GST 지식재산권 관리현황_요약본'!C47</f>
        <v>포기</v>
      </c>
      <c r="D48" s="405" t="str">
        <f>'GST 지식재산권 관리현황_요약본'!D47</f>
        <v>국내</v>
      </c>
      <c r="E48" s="406">
        <f>'GST 지식재산권 관리현황_요약본'!E47</f>
        <v>39405</v>
      </c>
      <c r="F48" s="405" t="str">
        <f>'GST 지식재산권 관리현황_요약본'!F47</f>
        <v>2007-0047957</v>
      </c>
      <c r="G48" s="406">
        <f>'GST 지식재산권 관리현황_요약본'!G47</f>
        <v>39594</v>
      </c>
      <c r="H48" s="405" t="str">
        <f>'GST 지식재산권 관리현황_요약본'!H47</f>
        <v>30-0492761</v>
      </c>
      <c r="I48" s="407" t="str">
        <f>'GST 지식재산권 관리현황_요약본'!I47</f>
        <v>잠열재 파이프</v>
      </c>
      <c r="J48" s="406">
        <f>'GST 지식재산권 관리현황_요약본'!J47</f>
        <v>45072</v>
      </c>
      <c r="K48" s="407" t="str">
        <f>'GST 지식재산권 관리현황_요약본'!K47</f>
        <v>오지은</v>
      </c>
      <c r="L48" s="408" t="str">
        <f>'GST 지식재산권 관리현황_요약본'!L47</f>
        <v>유니스특허</v>
      </c>
      <c r="M48" s="409"/>
      <c r="N48" s="405"/>
      <c r="O48" s="445"/>
      <c r="P48" s="445"/>
      <c r="Q48" s="550"/>
      <c r="R48" s="446"/>
      <c r="S48" s="409"/>
      <c r="T48" s="405"/>
      <c r="U48" s="445"/>
      <c r="V48" s="445"/>
      <c r="W48" s="446"/>
      <c r="X48" s="409"/>
      <c r="Y48" s="405"/>
      <c r="Z48" s="445"/>
      <c r="AA48" s="445"/>
      <c r="AB48" s="446"/>
      <c r="AC48" s="411"/>
    </row>
    <row r="49" spans="1:29" s="535" customFormat="1" ht="20.100000000000001" hidden="1" customHeight="1">
      <c r="A49" s="525">
        <f>'GST 지식재산권 관리현황_요약본'!A48</f>
        <v>44</v>
      </c>
      <c r="B49" s="525" t="str">
        <f>'GST 지식재산권 관리현황_요약본'!B48</f>
        <v>특허</v>
      </c>
      <c r="C49" s="525" t="str">
        <f>'GST 지식재산권 관리현황_요약본'!C48</f>
        <v>등록</v>
      </c>
      <c r="D49" s="525" t="str">
        <f>'GST 지식재산권 관리현황_요약본'!D48</f>
        <v>국내</v>
      </c>
      <c r="E49" s="526">
        <f>'GST 지식재산권 관리현황_요약본'!E48</f>
        <v>39469</v>
      </c>
      <c r="F49" s="525" t="str">
        <f>'GST 지식재산권 관리현황_요약본'!F48</f>
        <v>2008-0006820</v>
      </c>
      <c r="G49" s="526">
        <f>'GST 지식재산권 관리현황_요약본'!G48</f>
        <v>40290</v>
      </c>
      <c r="H49" s="525" t="str">
        <f>'GST 지식재산권 관리현황_요약본'!H48</f>
        <v>10-0955466</v>
      </c>
      <c r="I49" s="527" t="str">
        <f>'GST 지식재산권 관리현황_요약본'!I48</f>
        <v>누수방식의 전기 집진기</v>
      </c>
      <c r="J49" s="526">
        <f>'GST 지식재산권 관리현황_요약본'!J48</f>
        <v>46774</v>
      </c>
      <c r="K49" s="527" t="str">
        <f>'GST 지식재산권 관리현황_요약본'!K48</f>
        <v>김태현/유국열/성창현</v>
      </c>
      <c r="L49" s="528" t="str">
        <f>'GST 지식재산권 관리현황_요약본'!L48</f>
        <v>다인특허</v>
      </c>
      <c r="M49" s="529"/>
      <c r="N49" s="530"/>
      <c r="O49" s="531"/>
      <c r="P49" s="531"/>
      <c r="Q49" s="551"/>
      <c r="R49" s="532">
        <f>O49+(P49*1.1)</f>
        <v>0</v>
      </c>
      <c r="S49" s="529"/>
      <c r="T49" s="533"/>
      <c r="U49" s="531"/>
      <c r="V49" s="531"/>
      <c r="W49" s="532"/>
      <c r="X49" s="529"/>
      <c r="Y49" s="533"/>
      <c r="Z49" s="531"/>
      <c r="AA49" s="531"/>
      <c r="AB49" s="532"/>
      <c r="AC49" s="534"/>
    </row>
    <row r="50" spans="1:29" ht="20.100000000000001" hidden="1" customHeight="1">
      <c r="A50" s="405">
        <f>'GST 지식재산권 관리현황_요약본'!A49</f>
        <v>45</v>
      </c>
      <c r="B50" s="405" t="str">
        <f>'GST 지식재산권 관리현황_요약본'!B49</f>
        <v>특허</v>
      </c>
      <c r="C50" s="405" t="str">
        <f>'GST 지식재산권 관리현황_요약본'!C49</f>
        <v>거절</v>
      </c>
      <c r="D50" s="405" t="str">
        <f>'GST 지식재산권 관리현황_요약본'!D49</f>
        <v>국내</v>
      </c>
      <c r="E50" s="406">
        <f>'GST 지식재산권 관리현황_요약본'!E49</f>
        <v>39685</v>
      </c>
      <c r="F50" s="405" t="str">
        <f>'GST 지식재산권 관리현황_요약본'!F49</f>
        <v>2008-0083086</v>
      </c>
      <c r="G50" s="406">
        <f>'GST 지식재산권 관리현황_요약본'!G49</f>
        <v>0</v>
      </c>
      <c r="H50" s="405">
        <f>'GST 지식재산권 관리현황_요약본'!H49</f>
        <v>0</v>
      </c>
      <c r="I50" s="407" t="str">
        <f>'GST 지식재산권 관리현황_요약본'!I49</f>
        <v>전향연소방식의 폐가스연소장치</v>
      </c>
      <c r="J50" s="406">
        <f>'GST 지식재산권 관리현황_요약본'!J49</f>
        <v>0</v>
      </c>
      <c r="K50" s="407" t="str">
        <f>'GST 지식재산권 관리현황_요약본'!K49</f>
        <v>채명기 외 8인</v>
      </c>
      <c r="L50" s="408" t="str">
        <f>'GST 지식재산권 관리현황_요약본'!L49</f>
        <v>다인특허</v>
      </c>
      <c r="M50" s="409"/>
      <c r="N50" s="405"/>
      <c r="O50" s="445"/>
      <c r="P50" s="445"/>
      <c r="Q50" s="550"/>
      <c r="R50" s="446"/>
      <c r="S50" s="409"/>
      <c r="T50" s="405"/>
      <c r="U50" s="445"/>
      <c r="V50" s="445"/>
      <c r="W50" s="446"/>
      <c r="X50" s="409"/>
      <c r="Y50" s="405"/>
      <c r="Z50" s="445"/>
      <c r="AA50" s="445"/>
      <c r="AB50" s="446"/>
      <c r="AC50" s="411"/>
    </row>
    <row r="51" spans="1:29" ht="20.100000000000001" hidden="1" customHeight="1">
      <c r="A51" s="405">
        <f>'GST 지식재산권 관리현황_요약본'!A50</f>
        <v>46</v>
      </c>
      <c r="B51" s="405" t="str">
        <f>'GST 지식재산권 관리현황_요약본'!B50</f>
        <v>특허</v>
      </c>
      <c r="C51" s="405" t="str">
        <f>'GST 지식재산권 관리현황_요약본'!C50</f>
        <v>포기</v>
      </c>
      <c r="D51" s="405" t="str">
        <f>'GST 지식재산권 관리현황_요약본'!D50</f>
        <v>국내</v>
      </c>
      <c r="E51" s="406">
        <f>'GST 지식재산권 관리현황_요약본'!E50</f>
        <v>39793</v>
      </c>
      <c r="F51" s="405" t="str">
        <f>'GST 지식재산권 관리현황_요약본'!F50</f>
        <v>2008-0125813</v>
      </c>
      <c r="G51" s="406">
        <f>'GST 지식재산권 관리현황_요약본'!G50</f>
        <v>40660</v>
      </c>
      <c r="H51" s="405" t="str">
        <f>'GST 지식재산권 관리현황_요약본'!H50</f>
        <v>10-1033012</v>
      </c>
      <c r="I51" s="407" t="str">
        <f>'GST 지식재산권 관리현황_요약본'!I50</f>
        <v>산소발생기, 산소농도 조절기 및 이를 구비한 스크러버장치</v>
      </c>
      <c r="J51" s="406">
        <f>'GST 지식재산권 관리현황_요약본'!J50</f>
        <v>47098</v>
      </c>
      <c r="K51" s="407" t="str">
        <f>'GST 지식재산권 관리현황_요약본'!K50</f>
        <v>김태현/이정우</v>
      </c>
      <c r="L51" s="408" t="str">
        <f>'GST 지식재산권 관리현황_요약본'!L50</f>
        <v>다인특허</v>
      </c>
      <c r="M51" s="409"/>
      <c r="N51" s="405"/>
      <c r="O51" s="445"/>
      <c r="P51" s="445"/>
      <c r="Q51" s="550"/>
      <c r="R51" s="446"/>
      <c r="S51" s="409"/>
      <c r="T51" s="405"/>
      <c r="U51" s="445"/>
      <c r="V51" s="445"/>
      <c r="W51" s="446"/>
      <c r="X51" s="409"/>
      <c r="Y51" s="405"/>
      <c r="Z51" s="445"/>
      <c r="AA51" s="445"/>
      <c r="AB51" s="446"/>
      <c r="AC51" s="411"/>
    </row>
    <row r="52" spans="1:29" ht="20.100000000000001" customHeight="1">
      <c r="A52" s="380">
        <f>'GST 지식재산권 관리현황_요약본'!A51</f>
        <v>47</v>
      </c>
      <c r="B52" s="380" t="str">
        <f>'GST 지식재산권 관리현황_요약본'!B51</f>
        <v>특허</v>
      </c>
      <c r="C52" s="380" t="str">
        <f>'GST 지식재산권 관리현황_요약본'!C51</f>
        <v>등록</v>
      </c>
      <c r="D52" s="380" t="str">
        <f>'GST 지식재산권 관리현황_요약본'!D51</f>
        <v>국외(일본)</v>
      </c>
      <c r="E52" s="381">
        <f>'GST 지식재산권 관리현황_요약본'!E51</f>
        <v>40284</v>
      </c>
      <c r="F52" s="380" t="str">
        <f>'GST 지식재산권 관리현황_요약본'!F51</f>
        <v>2010-529836</v>
      </c>
      <c r="G52" s="381">
        <f>'GST 지식재산권 관리현황_요약본'!G51</f>
        <v>40991</v>
      </c>
      <c r="H52" s="380">
        <f>'GST 지식재산권 관리현황_요약본'!H51</f>
        <v>4956672</v>
      </c>
      <c r="I52" s="382" t="str">
        <f>'GST 지식재산권 관리현황_요약본'!I51</f>
        <v>반도체 제조 장비의 온도 조절 시스템</v>
      </c>
      <c r="J52" s="381">
        <f>'GST 지식재산권 관리현황_요약본'!J51</f>
        <v>47200</v>
      </c>
      <c r="K52" s="382" t="str">
        <f>'GST 지식재산권 관리현황_요약본'!K51</f>
        <v>조봉현 은창우 최현석 이상곤 이광명 이인주 최용호 안승국 박철오</v>
      </c>
      <c r="L52" s="388" t="str">
        <f>'GST 지식재산권 관리현황_요약본'!L51</f>
        <v>유니스특허</v>
      </c>
      <c r="M52" s="392" t="s">
        <v>2120</v>
      </c>
      <c r="N52" s="496">
        <v>45315</v>
      </c>
      <c r="O52" s="435">
        <v>1001385</v>
      </c>
      <c r="P52" s="435">
        <v>50000</v>
      </c>
      <c r="Q52" s="549">
        <v>0</v>
      </c>
      <c r="R52" s="436">
        <f>O52+(P52*1.1)</f>
        <v>1056385</v>
      </c>
      <c r="S52" s="392"/>
      <c r="T52" s="386"/>
      <c r="U52" s="435"/>
      <c r="V52" s="435"/>
      <c r="W52" s="436"/>
      <c r="X52" s="392"/>
      <c r="Y52" s="386"/>
      <c r="Z52" s="435"/>
      <c r="AA52" s="435"/>
      <c r="AB52" s="436"/>
      <c r="AC52" s="394"/>
    </row>
    <row r="53" spans="1:29" ht="20.100000000000001" hidden="1" customHeight="1">
      <c r="A53" s="405">
        <f>'GST 지식재산권 관리현황_요약본'!A52</f>
        <v>48</v>
      </c>
      <c r="B53" s="405" t="str">
        <f>'GST 지식재산권 관리현황_요약본'!B52</f>
        <v>특허</v>
      </c>
      <c r="C53" s="405" t="str">
        <f>'GST 지식재산권 관리현황_요약본'!C52</f>
        <v>포기</v>
      </c>
      <c r="D53" s="405" t="str">
        <f>'GST 지식재산권 관리현황_요약본'!D52</f>
        <v>국외(미국)</v>
      </c>
      <c r="E53" s="406">
        <f>'GST 지식재산권 관리현황_요약본'!E52</f>
        <v>40284</v>
      </c>
      <c r="F53" s="405" t="str">
        <f>'GST 지식재산권 관리현황_요약본'!F52</f>
        <v>12/738,553</v>
      </c>
      <c r="G53" s="406">
        <f>'GST 지식재산권 관리현황_요약본'!G52</f>
        <v>0</v>
      </c>
      <c r="H53" s="405">
        <f>'GST 지식재산권 관리현황_요약본'!H52</f>
        <v>0</v>
      </c>
      <c r="I53" s="407" t="str">
        <f>'GST 지식재산권 관리현황_요약본'!I52</f>
        <v>반도체 제조 장비의 온도조절 시스템(미국)</v>
      </c>
      <c r="J53" s="406">
        <f>'GST 지식재산권 관리현황_요약본'!J52</f>
        <v>0</v>
      </c>
      <c r="K53" s="407" t="str">
        <f>'GST 지식재산권 관리현황_요약본'!K52</f>
        <v>조봉현, 은창우, 최현석, 이상곤, 이광명, 이인주, 최용호, 안승국, 박철오</v>
      </c>
      <c r="L53" s="408" t="str">
        <f>'GST 지식재산권 관리현황_요약본'!L52</f>
        <v>유니스특허</v>
      </c>
      <c r="M53" s="409"/>
      <c r="N53" s="405"/>
      <c r="O53" s="445"/>
      <c r="P53" s="445"/>
      <c r="Q53" s="550"/>
      <c r="R53" s="446"/>
      <c r="S53" s="409"/>
      <c r="T53" s="405"/>
      <c r="U53" s="445"/>
      <c r="V53" s="445"/>
      <c r="W53" s="446"/>
      <c r="X53" s="409"/>
      <c r="Y53" s="405"/>
      <c r="Z53" s="445"/>
      <c r="AA53" s="445"/>
      <c r="AB53" s="446"/>
      <c r="AC53" s="411"/>
    </row>
    <row r="54" spans="1:29" ht="20.100000000000001" hidden="1" customHeight="1">
      <c r="A54" s="405">
        <f>'GST 지식재산권 관리현황_요약본'!A53</f>
        <v>49</v>
      </c>
      <c r="B54" s="405" t="str">
        <f>'GST 지식재산권 관리현황_요약본'!B53</f>
        <v>특허</v>
      </c>
      <c r="C54" s="405" t="str">
        <f>'GST 지식재산권 관리현황_요약본'!C53</f>
        <v>거절</v>
      </c>
      <c r="D54" s="405" t="str">
        <f>'GST 지식재산권 관리현황_요약본'!D53</f>
        <v>국내</v>
      </c>
      <c r="E54" s="406">
        <f>'GST 지식재산권 관리현황_요약본'!E53</f>
        <v>40379</v>
      </c>
      <c r="F54" s="405" t="str">
        <f>'GST 지식재산권 관리현황_요약본'!F53</f>
        <v>2010-0069925</v>
      </c>
      <c r="G54" s="406">
        <f>'GST 지식재산권 관리현황_요약본'!G53</f>
        <v>0</v>
      </c>
      <c r="H54" s="405">
        <f>'GST 지식재산권 관리현황_요약본'!H53</f>
        <v>0</v>
      </c>
      <c r="I54" s="407" t="str">
        <f>'GST 지식재산권 관리현황_요약본'!I53</f>
        <v>체중 측정이 가능한 소변기</v>
      </c>
      <c r="J54" s="406">
        <f>'GST 지식재산권 관리현황_요약본'!J53</f>
        <v>0</v>
      </c>
      <c r="K54" s="407" t="str">
        <f>'GST 지식재산권 관리현황_요약본'!K53</f>
        <v>이정수</v>
      </c>
      <c r="L54" s="408" t="str">
        <f>'GST 지식재산권 관리현황_요약본'!L53</f>
        <v>다인특허</v>
      </c>
      <c r="M54" s="409"/>
      <c r="N54" s="405"/>
      <c r="O54" s="445"/>
      <c r="P54" s="445"/>
      <c r="Q54" s="550"/>
      <c r="R54" s="446"/>
      <c r="S54" s="409"/>
      <c r="T54" s="405"/>
      <c r="U54" s="445"/>
      <c r="V54" s="445"/>
      <c r="W54" s="446"/>
      <c r="X54" s="409"/>
      <c r="Y54" s="405"/>
      <c r="Z54" s="445"/>
      <c r="AA54" s="445"/>
      <c r="AB54" s="446"/>
      <c r="AC54" s="411"/>
    </row>
    <row r="55" spans="1:29" ht="20.100000000000001" hidden="1" customHeight="1">
      <c r="A55" s="380">
        <f>'GST 지식재산권 관리현황_요약본'!A54</f>
        <v>50</v>
      </c>
      <c r="B55" s="380" t="str">
        <f>'GST 지식재산권 관리현황_요약본'!B54</f>
        <v>특허</v>
      </c>
      <c r="C55" s="380" t="str">
        <f>'GST 지식재산권 관리현황_요약본'!C54</f>
        <v>등록</v>
      </c>
      <c r="D55" s="380" t="str">
        <f>'GST 지식재산권 관리현황_요약본'!D54</f>
        <v>국내</v>
      </c>
      <c r="E55" s="381">
        <f>'GST 지식재산권 관리현황_요약본'!E54</f>
        <v>40396</v>
      </c>
      <c r="F55" s="380" t="str">
        <f>'GST 지식재산권 관리현황_요약본'!F54</f>
        <v>2010-0076123</v>
      </c>
      <c r="G55" s="381">
        <f>'GST 지식재산권 관리현황_요약본'!G54</f>
        <v>41220</v>
      </c>
      <c r="H55" s="380" t="str">
        <f>'GST 지식재산권 관리현황_요약본'!H54</f>
        <v>10-1200977</v>
      </c>
      <c r="I55" s="382" t="str">
        <f>'GST 지식재산권 관리현황_요약본'!I54</f>
        <v>폐 가스 연소장치</v>
      </c>
      <c r="J55" s="381">
        <f>'GST 지식재산권 관리현황_요약본'!J54</f>
        <v>47701</v>
      </c>
      <c r="K55" s="382" t="str">
        <f>'GST 지식재산권 관리현황_요약본'!K54</f>
        <v>이영춘/장순기/이재복/   노완기</v>
      </c>
      <c r="L55" s="388" t="str">
        <f>'GST 지식재산권 관리현황_요약본'!L54</f>
        <v>다인특허</v>
      </c>
      <c r="M55" s="392"/>
      <c r="N55" s="386"/>
      <c r="O55" s="435"/>
      <c r="P55" s="435"/>
      <c r="Q55" s="549"/>
      <c r="R55" s="436">
        <f>O55+(P55*1.1)</f>
        <v>0</v>
      </c>
      <c r="S55" s="392"/>
      <c r="T55" s="386"/>
      <c r="U55" s="435"/>
      <c r="V55" s="435"/>
      <c r="W55" s="436"/>
      <c r="X55" s="392"/>
      <c r="Y55" s="386"/>
      <c r="Z55" s="435"/>
      <c r="AA55" s="435"/>
      <c r="AB55" s="436"/>
      <c r="AC55" s="393"/>
    </row>
    <row r="56" spans="1:29" ht="20.100000000000001" hidden="1" customHeight="1">
      <c r="A56" s="405">
        <f>'GST 지식재산권 관리현황_요약본'!A55</f>
        <v>51</v>
      </c>
      <c r="B56" s="405" t="str">
        <f>'GST 지식재산권 관리현황_요약본'!B55</f>
        <v>특허</v>
      </c>
      <c r="C56" s="405" t="str">
        <f>'GST 지식재산권 관리현황_요약본'!C55</f>
        <v>포기</v>
      </c>
      <c r="D56" s="405" t="str">
        <f>'GST 지식재산권 관리현황_요약본'!D55</f>
        <v>국내</v>
      </c>
      <c r="E56" s="406">
        <f>'GST 지식재산권 관리현황_요약본'!E55</f>
        <v>40396</v>
      </c>
      <c r="F56" s="405" t="str">
        <f>'GST 지식재산권 관리현황_요약본'!F55</f>
        <v>2010-0076125</v>
      </c>
      <c r="G56" s="406">
        <f>'GST 지식재산권 관리현황_요약본'!G55</f>
        <v>41369</v>
      </c>
      <c r="H56" s="405" t="str">
        <f>'GST 지식재산권 관리현황_요약본'!H55</f>
        <v>10-1253698</v>
      </c>
      <c r="I56" s="407" t="str">
        <f>'GST 지식재산권 관리현황_요약본'!I55</f>
        <v>폐 가스 정화용 연소장치</v>
      </c>
      <c r="J56" s="406">
        <f>'GST 지식재산권 관리현황_요약본'!J55</f>
        <v>47701</v>
      </c>
      <c r="K56" s="407" t="str">
        <f>'GST 지식재산권 관리현황_요약본'!K55</f>
        <v>이영춘/장순기/이재복/노완기</v>
      </c>
      <c r="L56" s="408" t="str">
        <f>'GST 지식재산권 관리현황_요약본'!L55</f>
        <v>다인특허</v>
      </c>
      <c r="M56" s="409"/>
      <c r="N56" s="405"/>
      <c r="O56" s="445"/>
      <c r="P56" s="445"/>
      <c r="Q56" s="550"/>
      <c r="R56" s="446"/>
      <c r="S56" s="409"/>
      <c r="T56" s="405"/>
      <c r="U56" s="445"/>
      <c r="V56" s="445"/>
      <c r="W56" s="446"/>
      <c r="X56" s="409"/>
      <c r="Y56" s="405"/>
      <c r="Z56" s="445"/>
      <c r="AA56" s="445"/>
      <c r="AB56" s="446"/>
      <c r="AC56" s="411"/>
    </row>
    <row r="57" spans="1:29" ht="20.100000000000001" hidden="1" customHeight="1">
      <c r="A57" s="405">
        <f>'GST 지식재산권 관리현황_요약본'!A56</f>
        <v>52</v>
      </c>
      <c r="B57" s="405" t="str">
        <f>'GST 지식재산권 관리현황_요약본'!B56</f>
        <v>특허</v>
      </c>
      <c r="C57" s="405" t="str">
        <f>'GST 지식재산권 관리현황_요약본'!C56</f>
        <v>거절</v>
      </c>
      <c r="D57" s="405" t="str">
        <f>'GST 지식재산권 관리현황_요약본'!D56</f>
        <v>국내</v>
      </c>
      <c r="E57" s="406">
        <f>'GST 지식재산권 관리현황_요약본'!E56</f>
        <v>40402</v>
      </c>
      <c r="F57" s="405" t="str">
        <f>'GST 지식재산권 관리현황_요약본'!F56</f>
        <v>2010-0077611</v>
      </c>
      <c r="G57" s="406">
        <f>'GST 지식재산권 관리현황_요약본'!G56</f>
        <v>0</v>
      </c>
      <c r="H57" s="405">
        <f>'GST 지식재산권 관리현황_요약본'!H56</f>
        <v>0</v>
      </c>
      <c r="I57" s="407" t="str">
        <f>'GST 지식재산권 관리현황_요약본'!I56</f>
        <v>PFCs 가스 분해 장치 및 방법</v>
      </c>
      <c r="J57" s="406">
        <f>'GST 지식재산권 관리현황_요약본'!J56</f>
        <v>0</v>
      </c>
      <c r="K57" s="407" t="str">
        <f>'GST 지식재산권 관리현황_요약본'!K56</f>
        <v>이영춘/장순기/이재복/이성욱</v>
      </c>
      <c r="L57" s="408" t="str">
        <f>'GST 지식재산권 관리현황_요약본'!L56</f>
        <v>다인특허</v>
      </c>
      <c r="M57" s="409"/>
      <c r="N57" s="405"/>
      <c r="O57" s="445"/>
      <c r="P57" s="445"/>
      <c r="Q57" s="550"/>
      <c r="R57" s="446"/>
      <c r="S57" s="409"/>
      <c r="T57" s="405"/>
      <c r="U57" s="445"/>
      <c r="V57" s="445"/>
      <c r="W57" s="446"/>
      <c r="X57" s="409"/>
      <c r="Y57" s="405"/>
      <c r="Z57" s="445"/>
      <c r="AA57" s="445"/>
      <c r="AB57" s="446"/>
      <c r="AC57" s="411"/>
    </row>
    <row r="58" spans="1:29" ht="20.100000000000001" hidden="1" customHeight="1">
      <c r="A58" s="405">
        <f>'GST 지식재산권 관리현황_요약본'!A57</f>
        <v>53</v>
      </c>
      <c r="B58" s="405" t="str">
        <f>'GST 지식재산권 관리현황_요약본'!B57</f>
        <v>특허</v>
      </c>
      <c r="C58" s="405" t="str">
        <f>'GST 지식재산권 관리현황_요약본'!C57</f>
        <v>거절</v>
      </c>
      <c r="D58" s="405" t="str">
        <f>'GST 지식재산권 관리현황_요약본'!D57</f>
        <v>국내</v>
      </c>
      <c r="E58" s="406">
        <f>'GST 지식재산권 관리현황_요약본'!E57</f>
        <v>40450</v>
      </c>
      <c r="F58" s="405" t="str">
        <f>'GST 지식재산권 관리현황_요약본'!F57</f>
        <v>2010-0094032</v>
      </c>
      <c r="G58" s="406">
        <f>'GST 지식재산권 관리현황_요약본'!G57</f>
        <v>0</v>
      </c>
      <c r="H58" s="405">
        <f>'GST 지식재산권 관리현황_요약본'!H57</f>
        <v>0</v>
      </c>
      <c r="I58" s="407" t="str">
        <f>'GST 지식재산권 관리현황_요약본'!I57</f>
        <v>가스 분리막을 이용한 반도체 및 에씨디용 설비 가스 재생 공급장치 및 가스재생 공급방법</v>
      </c>
      <c r="J58" s="406">
        <f>'GST 지식재산권 관리현황_요약본'!J57</f>
        <v>0</v>
      </c>
      <c r="K58" s="407" t="str">
        <f>'GST 지식재산권 관리현황_요약본'!K57</f>
        <v>김명진</v>
      </c>
      <c r="L58" s="408" t="str">
        <f>'GST 지식재산권 관리현황_요약본'!L57</f>
        <v>다인특허</v>
      </c>
      <c r="M58" s="409"/>
      <c r="N58" s="405"/>
      <c r="O58" s="445"/>
      <c r="P58" s="445"/>
      <c r="Q58" s="550"/>
      <c r="R58" s="446"/>
      <c r="S58" s="409"/>
      <c r="T58" s="405"/>
      <c r="U58" s="445"/>
      <c r="V58" s="445"/>
      <c r="W58" s="446"/>
      <c r="X58" s="409"/>
      <c r="Y58" s="405"/>
      <c r="Z58" s="445"/>
      <c r="AA58" s="445"/>
      <c r="AB58" s="446"/>
      <c r="AC58" s="411"/>
    </row>
    <row r="59" spans="1:29" ht="20.100000000000001" hidden="1" customHeight="1">
      <c r="A59" s="405">
        <f>'GST 지식재산권 관리현황_요약본'!A58</f>
        <v>54</v>
      </c>
      <c r="B59" s="405" t="str">
        <f>'GST 지식재산권 관리현황_요약본'!B58</f>
        <v>특허</v>
      </c>
      <c r="C59" s="405" t="str">
        <f>'GST 지식재산권 관리현황_요약본'!C58</f>
        <v>거절</v>
      </c>
      <c r="D59" s="405" t="str">
        <f>'GST 지식재산권 관리현황_요약본'!D58</f>
        <v>국내</v>
      </c>
      <c r="E59" s="406">
        <f>'GST 지식재산권 관리현황_요약본'!E58</f>
        <v>40592</v>
      </c>
      <c r="F59" s="405" t="str">
        <f>'GST 지식재산권 관리현황_요약본'!F58</f>
        <v>2011-0014637</v>
      </c>
      <c r="G59" s="406">
        <f>'GST 지식재산권 관리현황_요약본'!G58</f>
        <v>0</v>
      </c>
      <c r="H59" s="405">
        <f>'GST 지식재산권 관리현황_요약본'!H58</f>
        <v>0</v>
      </c>
      <c r="I59" s="407" t="str">
        <f>'GST 지식재산권 관리현황_요약본'!I58</f>
        <v>이동식 전기 자동차 충전 시스템</v>
      </c>
      <c r="J59" s="406">
        <f>'GST 지식재산권 관리현황_요약본'!J58</f>
        <v>0</v>
      </c>
      <c r="K59" s="407" t="str">
        <f>'GST 지식재산권 관리현황_요약본'!K58</f>
        <v>김명진</v>
      </c>
      <c r="L59" s="408" t="str">
        <f>'GST 지식재산권 관리현황_요약본'!L58</f>
        <v>다인특허</v>
      </c>
      <c r="M59" s="409"/>
      <c r="N59" s="405"/>
      <c r="O59" s="445"/>
      <c r="P59" s="445"/>
      <c r="Q59" s="550"/>
      <c r="R59" s="446"/>
      <c r="S59" s="409"/>
      <c r="T59" s="405"/>
      <c r="U59" s="445"/>
      <c r="V59" s="445"/>
      <c r="W59" s="446"/>
      <c r="X59" s="409"/>
      <c r="Y59" s="405"/>
      <c r="Z59" s="445"/>
      <c r="AA59" s="445"/>
      <c r="AB59" s="446"/>
      <c r="AC59" s="411"/>
    </row>
    <row r="60" spans="1:29" ht="20.100000000000001" hidden="1" customHeight="1">
      <c r="A60" s="380">
        <f>'GST 지식재산권 관리현황_요약본'!A59</f>
        <v>55</v>
      </c>
      <c r="B60" s="380" t="str">
        <f>'GST 지식재산권 관리현황_요약본'!B59</f>
        <v>특허</v>
      </c>
      <c r="C60" s="380" t="str">
        <f>'GST 지식재산권 관리현황_요약본'!C59</f>
        <v>등록</v>
      </c>
      <c r="D60" s="380" t="str">
        <f>'GST 지식재산권 관리현황_요약본'!D59</f>
        <v>국내</v>
      </c>
      <c r="E60" s="381">
        <f>'GST 지식재산권 관리현황_요약본'!E59</f>
        <v>40751</v>
      </c>
      <c r="F60" s="380" t="str">
        <f>'GST 지식재산권 관리현황_요약본'!F59</f>
        <v>2011-0074698</v>
      </c>
      <c r="G60" s="381">
        <f>'GST 지식재산권 관리현황_요약본'!G59</f>
        <v>41544</v>
      </c>
      <c r="H60" s="380" t="str">
        <f>'GST 지식재산권 관리현황_요약본'!H59</f>
        <v>10-1314723</v>
      </c>
      <c r="I60" s="382" t="str">
        <f>'GST 지식재산권 관리현황_요약본'!I59</f>
        <v>공정냉각시스템용 열교환기</v>
      </c>
      <c r="J60" s="381">
        <f>'GST 지식재산권 관리현황_요약본'!J59</f>
        <v>48056</v>
      </c>
      <c r="K60" s="382" t="str">
        <f>'GST 지식재산권 관리현황_요약본'!K59</f>
        <v>최기봉/안세훈</v>
      </c>
      <c r="L60" s="388" t="str">
        <f>'GST 지식재산권 관리현황_요약본'!L59</f>
        <v>다인특허</v>
      </c>
      <c r="M60" s="392"/>
      <c r="N60" s="496"/>
      <c r="O60" s="435"/>
      <c r="P60" s="435"/>
      <c r="Q60" s="549"/>
      <c r="R60" s="436">
        <f>O60+(P60*1.1)</f>
        <v>0</v>
      </c>
      <c r="S60" s="392"/>
      <c r="T60" s="386"/>
      <c r="U60" s="435"/>
      <c r="V60" s="435"/>
      <c r="W60" s="436"/>
      <c r="X60" s="392"/>
      <c r="Y60" s="386"/>
      <c r="Z60" s="435"/>
      <c r="AA60" s="435"/>
      <c r="AB60" s="436"/>
      <c r="AC60" s="394"/>
    </row>
    <row r="61" spans="1:29" ht="20.100000000000001" hidden="1" customHeight="1">
      <c r="A61" s="405">
        <f>'GST 지식재산권 관리현황_요약본'!A60</f>
        <v>56</v>
      </c>
      <c r="B61" s="405" t="str">
        <f>'GST 지식재산권 관리현황_요약본'!B60</f>
        <v>특허</v>
      </c>
      <c r="C61" s="405" t="str">
        <f>'GST 지식재산권 관리현황_요약본'!C60</f>
        <v>포기</v>
      </c>
      <c r="D61" s="405" t="str">
        <f>'GST 지식재산권 관리현황_요약본'!D60</f>
        <v>국내</v>
      </c>
      <c r="E61" s="406">
        <f>'GST 지식재산권 관리현황_요약본'!E60</f>
        <v>40886</v>
      </c>
      <c r="F61" s="405" t="str">
        <f>'GST 지식재산권 관리현황_요약본'!F60</f>
        <v>2011-0131409</v>
      </c>
      <c r="G61" s="406">
        <f>'GST 지식재산권 관리현황_요약본'!G60</f>
        <v>41278</v>
      </c>
      <c r="H61" s="405" t="str">
        <f>'GST 지식재산권 관리현황_요약본'!H60</f>
        <v>10-1221036</v>
      </c>
      <c r="I61" s="407" t="str">
        <f>'GST 지식재산권 관리현황_요약본'!I60</f>
        <v>슬릿 코터를 이용하는 디스플레이 패널용 커버 부재 접합 장치</v>
      </c>
      <c r="J61" s="406">
        <f>'GST 지식재산권 관리현황_요약본'!J60</f>
        <v>48191</v>
      </c>
      <c r="K61" s="407" t="str">
        <f>'GST 지식재산권 관리현황_요약본'!K60</f>
        <v>박필석/김병극</v>
      </c>
      <c r="L61" s="408" t="str">
        <f>'GST 지식재산권 관리현황_요약본'!L60</f>
        <v>다인특허</v>
      </c>
      <c r="M61" s="409"/>
      <c r="N61" s="405"/>
      <c r="O61" s="445"/>
      <c r="P61" s="445"/>
      <c r="Q61" s="550"/>
      <c r="R61" s="446"/>
      <c r="S61" s="409"/>
      <c r="T61" s="405"/>
      <c r="U61" s="445"/>
      <c r="V61" s="445"/>
      <c r="W61" s="446"/>
      <c r="X61" s="409"/>
      <c r="Y61" s="405"/>
      <c r="Z61" s="445"/>
      <c r="AA61" s="445"/>
      <c r="AB61" s="446"/>
      <c r="AC61" s="411"/>
    </row>
    <row r="62" spans="1:29" s="518" customFormat="1" ht="20.100000000000001" hidden="1" customHeight="1">
      <c r="A62" s="405">
        <f>'GST 지식재산권 관리현황_요약본'!A61</f>
        <v>57</v>
      </c>
      <c r="B62" s="405" t="str">
        <f>'GST 지식재산권 관리현황_요약본'!B61</f>
        <v>특허</v>
      </c>
      <c r="C62" s="405" t="str">
        <f>'GST 지식재산권 관리현황_요약본'!C61</f>
        <v>포기</v>
      </c>
      <c r="D62" s="405" t="str">
        <f>'GST 지식재산권 관리현황_요약본'!D61</f>
        <v>국내</v>
      </c>
      <c r="E62" s="406">
        <f>'GST 지식재산권 관리현황_요약본'!E61</f>
        <v>40892</v>
      </c>
      <c r="F62" s="405" t="str">
        <f>'GST 지식재산권 관리현황_요약본'!F61</f>
        <v>2011-0135502</v>
      </c>
      <c r="G62" s="406">
        <f>'GST 지식재산권 관리현황_요약본'!G61</f>
        <v>41571</v>
      </c>
      <c r="H62" s="405" t="str">
        <f>'GST 지식재산권 관리현황_요약본'!H61</f>
        <v>10-1323720</v>
      </c>
      <c r="I62" s="407" t="str">
        <f>'GST 지식재산권 관리현황_요약본'!I61</f>
        <v>폐가스 처리용 화염 회전 연소 버너</v>
      </c>
      <c r="J62" s="406">
        <f>'GST 지식재산권 관리현황_요약본'!J61</f>
        <v>48197</v>
      </c>
      <c r="K62" s="407" t="str">
        <f>'GST 지식재산권 관리현황_요약본'!K61</f>
        <v>채명기/전재두/정종국</v>
      </c>
      <c r="L62" s="408" t="str">
        <f>'GST 지식재산권 관리현황_요약본'!L61</f>
        <v>유니스특허</v>
      </c>
      <c r="M62" s="409"/>
      <c r="N62" s="405"/>
      <c r="O62" s="445"/>
      <c r="P62" s="445"/>
      <c r="Q62" s="550"/>
      <c r="R62" s="446"/>
      <c r="S62" s="409"/>
      <c r="T62" s="405"/>
      <c r="U62" s="445"/>
      <c r="V62" s="445"/>
      <c r="W62" s="446"/>
      <c r="X62" s="409"/>
      <c r="Y62" s="405"/>
      <c r="Z62" s="445"/>
      <c r="AA62" s="445"/>
      <c r="AB62" s="446"/>
      <c r="AC62" s="411"/>
    </row>
    <row r="63" spans="1:29" ht="20.100000000000001" hidden="1" customHeight="1">
      <c r="A63" s="380" t="e">
        <f>'GST 지식재산권 관리현황_요약본'!A62</f>
        <v>#REF!</v>
      </c>
      <c r="B63" s="380" t="e">
        <f>'GST 지식재산권 관리현황_요약본'!B62</f>
        <v>#REF!</v>
      </c>
      <c r="C63" s="380" t="e">
        <f>'GST 지식재산권 관리현황_요약본'!C62</f>
        <v>#REF!</v>
      </c>
      <c r="D63" s="380" t="e">
        <f>'GST 지식재산권 관리현황_요약본'!D62</f>
        <v>#REF!</v>
      </c>
      <c r="E63" s="381" t="e">
        <f>'GST 지식재산권 관리현황_요약본'!E62</f>
        <v>#REF!</v>
      </c>
      <c r="F63" s="380" t="e">
        <f>'GST 지식재산권 관리현황_요약본'!F62</f>
        <v>#REF!</v>
      </c>
      <c r="G63" s="475" t="e">
        <f>'GST 지식재산권 관리현황_요약본'!G62</f>
        <v>#REF!</v>
      </c>
      <c r="H63" s="380" t="e">
        <f>'GST 지식재산권 관리현황_요약본'!H62</f>
        <v>#REF!</v>
      </c>
      <c r="I63" s="382" t="e">
        <f>'GST 지식재산권 관리현황_요약본'!I62</f>
        <v>#REF!</v>
      </c>
      <c r="J63" s="381" t="e">
        <f>'GST 지식재산권 관리현황_요약본'!J62</f>
        <v>#REF!</v>
      </c>
      <c r="K63" s="382" t="e">
        <f>'GST 지식재산권 관리현황_요약본'!K62</f>
        <v>#REF!</v>
      </c>
      <c r="L63" s="388" t="e">
        <f>'GST 지식재산권 관리현황_요약본'!L62</f>
        <v>#REF!</v>
      </c>
      <c r="M63" s="392"/>
      <c r="N63" s="496"/>
      <c r="O63" s="435"/>
      <c r="P63" s="435"/>
      <c r="Q63" s="549"/>
      <c r="R63" s="436">
        <f>O63+(P63*1.1)</f>
        <v>0</v>
      </c>
      <c r="S63" s="392"/>
      <c r="T63" s="386"/>
      <c r="U63" s="435"/>
      <c r="V63" s="435"/>
      <c r="W63" s="436"/>
      <c r="X63" s="392"/>
      <c r="Y63" s="386"/>
      <c r="Z63" s="435"/>
      <c r="AA63" s="435"/>
      <c r="AB63" s="436"/>
      <c r="AC63" s="394"/>
    </row>
    <row r="64" spans="1:29" ht="20.100000000000001" hidden="1" customHeight="1">
      <c r="A64" s="380" t="e">
        <f>'GST 지식재산권 관리현황_요약본'!A63</f>
        <v>#REF!</v>
      </c>
      <c r="B64" s="380" t="e">
        <f>'GST 지식재산권 관리현황_요약본'!B63</f>
        <v>#REF!</v>
      </c>
      <c r="C64" s="380" t="e">
        <f>'GST 지식재산권 관리현황_요약본'!C63</f>
        <v>#REF!</v>
      </c>
      <c r="D64" s="380" t="e">
        <f>'GST 지식재산권 관리현황_요약본'!D63</f>
        <v>#REF!</v>
      </c>
      <c r="E64" s="381" t="e">
        <f>'GST 지식재산권 관리현황_요약본'!E63</f>
        <v>#REF!</v>
      </c>
      <c r="F64" s="380" t="e">
        <f>'GST 지식재산권 관리현황_요약본'!F63</f>
        <v>#REF!</v>
      </c>
      <c r="G64" s="381" t="e">
        <f>'GST 지식재산권 관리현황_요약본'!G63</f>
        <v>#REF!</v>
      </c>
      <c r="H64" s="380" t="e">
        <f>'GST 지식재산권 관리현황_요약본'!H63</f>
        <v>#REF!</v>
      </c>
      <c r="I64" s="382" t="e">
        <f>'GST 지식재산권 관리현황_요약본'!I63</f>
        <v>#REF!</v>
      </c>
      <c r="J64" s="381" t="e">
        <f>'GST 지식재산권 관리현황_요약본'!J63</f>
        <v>#REF!</v>
      </c>
      <c r="K64" s="382" t="e">
        <f>'GST 지식재산권 관리현황_요약본'!K63</f>
        <v>#REF!</v>
      </c>
      <c r="L64" s="388" t="e">
        <f>'GST 지식재산권 관리현황_요약본'!L63</f>
        <v>#REF!</v>
      </c>
      <c r="M64" s="392"/>
      <c r="N64" s="386"/>
      <c r="O64" s="435"/>
      <c r="P64" s="435"/>
      <c r="Q64" s="549"/>
      <c r="R64" s="436"/>
      <c r="S64" s="392"/>
      <c r="T64" s="386"/>
      <c r="U64" s="435"/>
      <c r="V64" s="435"/>
      <c r="W64" s="436"/>
      <c r="X64" s="392"/>
      <c r="Y64" s="386"/>
      <c r="Z64" s="435"/>
      <c r="AA64" s="435"/>
      <c r="AB64" s="436"/>
      <c r="AC64" s="394"/>
    </row>
    <row r="65" spans="1:29" ht="20.100000000000001" hidden="1" customHeight="1">
      <c r="A65" s="380" t="e">
        <f>'GST 지식재산권 관리현황_요약본'!A64</f>
        <v>#REF!</v>
      </c>
      <c r="B65" s="380" t="e">
        <f>'GST 지식재산권 관리현황_요약본'!B64</f>
        <v>#REF!</v>
      </c>
      <c r="C65" s="380" t="e">
        <f>'GST 지식재산권 관리현황_요약본'!C64</f>
        <v>#REF!</v>
      </c>
      <c r="D65" s="380" t="e">
        <f>'GST 지식재산권 관리현황_요약본'!D64</f>
        <v>#REF!</v>
      </c>
      <c r="E65" s="381" t="e">
        <f>'GST 지식재산권 관리현황_요약본'!E64</f>
        <v>#REF!</v>
      </c>
      <c r="F65" s="380" t="e">
        <f>'GST 지식재산권 관리현황_요약본'!F64</f>
        <v>#REF!</v>
      </c>
      <c r="G65" s="381" t="e">
        <f>'GST 지식재산권 관리현황_요약본'!G64</f>
        <v>#REF!</v>
      </c>
      <c r="H65" s="380" t="e">
        <f>'GST 지식재산권 관리현황_요약본'!H64</f>
        <v>#REF!</v>
      </c>
      <c r="I65" s="382" t="e">
        <f>'GST 지식재산권 관리현황_요약본'!I64</f>
        <v>#REF!</v>
      </c>
      <c r="J65" s="381" t="e">
        <f>'GST 지식재산권 관리현황_요약본'!J64</f>
        <v>#REF!</v>
      </c>
      <c r="K65" s="382" t="e">
        <f>'GST 지식재산권 관리현황_요약본'!K64</f>
        <v>#REF!</v>
      </c>
      <c r="L65" s="388" t="e">
        <f>'GST 지식재산권 관리현황_요약본'!L64</f>
        <v>#REF!</v>
      </c>
      <c r="M65" s="392"/>
      <c r="N65" s="386"/>
      <c r="O65" s="435"/>
      <c r="P65" s="435"/>
      <c r="Q65" s="549"/>
      <c r="R65" s="436"/>
      <c r="S65" s="392"/>
      <c r="T65" s="386"/>
      <c r="U65" s="435"/>
      <c r="V65" s="435"/>
      <c r="W65" s="436"/>
      <c r="X65" s="392"/>
      <c r="Y65" s="386"/>
      <c r="Z65" s="435"/>
      <c r="AA65" s="435"/>
      <c r="AB65" s="436"/>
      <c r="AC65" s="394"/>
    </row>
    <row r="66" spans="1:29" ht="20.100000000000001" hidden="1" customHeight="1">
      <c r="A66" s="380">
        <f>'GST 지식재산권 관리현황_요약본'!A65</f>
        <v>61</v>
      </c>
      <c r="B66" s="380" t="str">
        <f>'GST 지식재산권 관리현황_요약본'!B65</f>
        <v>특허</v>
      </c>
      <c r="C66" s="380" t="str">
        <f>'GST 지식재산권 관리현황_요약본'!C65</f>
        <v>등록</v>
      </c>
      <c r="D66" s="380" t="str">
        <f>'GST 지식재산권 관리현황_요약본'!D65</f>
        <v>국내</v>
      </c>
      <c r="E66" s="381">
        <f>'GST 지식재산권 관리현황_요약본'!E65</f>
        <v>40956</v>
      </c>
      <c r="F66" s="380" t="str">
        <f>'GST 지식재산권 관리현황_요약본'!F65</f>
        <v>2012-0016332</v>
      </c>
      <c r="G66" s="381">
        <f>'GST 지식재산권 관리현황_요약본'!G65</f>
        <v>41543</v>
      </c>
      <c r="H66" s="380" t="str">
        <f>'GST 지식재산권 관리현황_요약본'!H65</f>
        <v>10-1314187</v>
      </c>
      <c r="I66" s="382" t="str">
        <f>'GST 지식재산권 관리현황_요약본'!I65</f>
        <v>스크러버 장비의 에너지 저감용 제어 장치 및 그 방법과 시스템</v>
      </c>
      <c r="J66" s="381">
        <f>'GST 지식재산권 관리현황_요약본'!J65</f>
        <v>48261</v>
      </c>
      <c r="K66" s="382" t="str">
        <f>'GST 지식재산권 관리현황_요약본'!K65</f>
        <v>이재복/이정우/전재두/노완기/채명기</v>
      </c>
      <c r="L66" s="388" t="str">
        <f>'GST 지식재산권 관리현황_요약본'!L65</f>
        <v>유니스특허</v>
      </c>
      <c r="M66" s="392"/>
      <c r="N66" s="496"/>
      <c r="O66" s="435"/>
      <c r="P66" s="435"/>
      <c r="Q66" s="549"/>
      <c r="R66" s="436">
        <f>O66+(P66*1.1)</f>
        <v>0</v>
      </c>
      <c r="S66" s="392"/>
      <c r="T66" s="386"/>
      <c r="U66" s="435"/>
      <c r="V66" s="435"/>
      <c r="W66" s="436"/>
      <c r="X66" s="392"/>
      <c r="Y66" s="386"/>
      <c r="Z66" s="435"/>
      <c r="AA66" s="435"/>
      <c r="AB66" s="436"/>
      <c r="AC66" s="394"/>
    </row>
    <row r="67" spans="1:29" ht="20.100000000000001" hidden="1" customHeight="1">
      <c r="A67" s="380">
        <f>'GST 지식재산권 관리현황_요약본'!A66</f>
        <v>62</v>
      </c>
      <c r="B67" s="380" t="str">
        <f>'GST 지식재산권 관리현황_요약본'!B66</f>
        <v>특허</v>
      </c>
      <c r="C67" s="380" t="str">
        <f>'GST 지식재산권 관리현황_요약본'!C66</f>
        <v>등록</v>
      </c>
      <c r="D67" s="380" t="str">
        <f>'GST 지식재산권 관리현황_요약본'!D66</f>
        <v>국내</v>
      </c>
      <c r="E67" s="381">
        <f>'GST 지식재산권 관리현황_요약본'!E66</f>
        <v>40984</v>
      </c>
      <c r="F67" s="380" t="str">
        <f>'GST 지식재산권 관리현황_요약본'!F66</f>
        <v>2012-0026861</v>
      </c>
      <c r="G67" s="381">
        <f>'GST 지식재산권 관리현황_요약본'!G66</f>
        <v>41793</v>
      </c>
      <c r="H67" s="380" t="str">
        <f>'GST 지식재산권 관리현황_요약본'!H66</f>
        <v>10-1406065</v>
      </c>
      <c r="I67" s="382" t="str">
        <f>'GST 지식재산권 관리현황_요약본'!I66</f>
        <v>선회류 예혼합 저공해 연소장치</v>
      </c>
      <c r="J67" s="381">
        <f>'GST 지식재산권 관리현황_요약본'!J66</f>
        <v>0</v>
      </c>
      <c r="K67" s="382" t="str">
        <f>'GST 지식재산권 관리현황_요약본'!K66</f>
        <v>김종철/정종국/이성욱/김선호/김원기/노완기</v>
      </c>
      <c r="L67" s="388" t="str">
        <f>'GST 지식재산권 관리현황_요약본'!L66</f>
        <v>다인특허</v>
      </c>
      <c r="M67" s="392"/>
      <c r="N67" s="496"/>
      <c r="O67" s="435"/>
      <c r="P67" s="435"/>
      <c r="Q67" s="549"/>
      <c r="R67" s="436">
        <f>O67+(P67*1.1)</f>
        <v>0</v>
      </c>
      <c r="S67" s="392"/>
      <c r="T67" s="386"/>
      <c r="U67" s="435"/>
      <c r="V67" s="435"/>
      <c r="W67" s="436"/>
      <c r="X67" s="392"/>
      <c r="Y67" s="386"/>
      <c r="Z67" s="435"/>
      <c r="AA67" s="435"/>
      <c r="AB67" s="436"/>
      <c r="AC67" s="393"/>
    </row>
    <row r="68" spans="1:29" ht="20.100000000000001" hidden="1" customHeight="1">
      <c r="A68" s="405">
        <f>'GST 지식재산권 관리현황_요약본'!A67</f>
        <v>63</v>
      </c>
      <c r="B68" s="405" t="str">
        <f>'GST 지식재산권 관리현황_요약본'!B67</f>
        <v>특허</v>
      </c>
      <c r="C68" s="405" t="str">
        <f>'GST 지식재산권 관리현황_요약본'!C67</f>
        <v>거절</v>
      </c>
      <c r="D68" s="405" t="str">
        <f>'GST 지식재산권 관리현황_요약본'!D67</f>
        <v>국내</v>
      </c>
      <c r="E68" s="406">
        <f>'GST 지식재산권 관리현황_요약본'!E67</f>
        <v>40995</v>
      </c>
      <c r="F68" s="405" t="str">
        <f>'GST 지식재산권 관리현황_요약본'!F67</f>
        <v>2012-0031001</v>
      </c>
      <c r="G68" s="406">
        <f>'GST 지식재산권 관리현황_요약본'!G67</f>
        <v>0</v>
      </c>
      <c r="H68" s="405">
        <f>'GST 지식재산권 관리현황_요약본'!H67</f>
        <v>0</v>
      </c>
      <c r="I68" s="407" t="str">
        <f>'GST 지식재산권 관리현황_요약본'!I67</f>
        <v>도포액 재활용이 용이한 슬릿코터 및 도포액 재활용 구조</v>
      </c>
      <c r="J68" s="406">
        <f>'GST 지식재산권 관리현황_요약본'!J67</f>
        <v>0</v>
      </c>
      <c r="K68" s="407" t="str">
        <f>'GST 지식재산권 관리현황_요약본'!K67</f>
        <v>박필석/김병극</v>
      </c>
      <c r="L68" s="408" t="str">
        <f>'GST 지식재산권 관리현황_요약본'!L67</f>
        <v>다인특허</v>
      </c>
      <c r="M68" s="409"/>
      <c r="N68" s="405"/>
      <c r="O68" s="445"/>
      <c r="P68" s="445"/>
      <c r="Q68" s="550"/>
      <c r="R68" s="446"/>
      <c r="S68" s="409"/>
      <c r="T68" s="405"/>
      <c r="U68" s="445"/>
      <c r="V68" s="445"/>
      <c r="W68" s="446"/>
      <c r="X68" s="409"/>
      <c r="Y68" s="405"/>
      <c r="Z68" s="445"/>
      <c r="AA68" s="445"/>
      <c r="AB68" s="446"/>
      <c r="AC68" s="411"/>
    </row>
    <row r="69" spans="1:29" ht="20.100000000000001" hidden="1" customHeight="1">
      <c r="A69" s="405">
        <f>'GST 지식재산권 관리현황_요약본'!A68</f>
        <v>64</v>
      </c>
      <c r="B69" s="405" t="str">
        <f>'GST 지식재산권 관리현황_요약본'!B68</f>
        <v>특허</v>
      </c>
      <c r="C69" s="405" t="str">
        <f>'GST 지식재산권 관리현황_요약본'!C68</f>
        <v>포기</v>
      </c>
      <c r="D69" s="405" t="str">
        <f>'GST 지식재산권 관리현황_요약본'!D68</f>
        <v>국내</v>
      </c>
      <c r="E69" s="406">
        <f>'GST 지식재산권 관리현황_요약본'!E68</f>
        <v>40996</v>
      </c>
      <c r="F69" s="405" t="str">
        <f>'GST 지식재산권 관리현황_요약본'!F68</f>
        <v>2012-0031576</v>
      </c>
      <c r="G69" s="406">
        <f>'GST 지식재산권 관리현황_요약본'!G68</f>
        <v>41708</v>
      </c>
      <c r="H69" s="405" t="str">
        <f>'GST 지식재산권 관리현황_요약본'!H68</f>
        <v>10-1374813</v>
      </c>
      <c r="I69" s="407" t="str">
        <f>'GST 지식재산권 관리현황_요약본'!I68</f>
        <v>판재 자세 조절 장치</v>
      </c>
      <c r="J69" s="406">
        <f>'GST 지식재산권 관리현황_요약본'!J68</f>
        <v>0</v>
      </c>
      <c r="K69" s="407" t="str">
        <f>'GST 지식재산권 관리현황_요약본'!K68</f>
        <v>박필석/김병극</v>
      </c>
      <c r="L69" s="408" t="str">
        <f>'GST 지식재산권 관리현황_요약본'!L68</f>
        <v>다인특허</v>
      </c>
      <c r="M69" s="409"/>
      <c r="N69" s="405"/>
      <c r="O69" s="445"/>
      <c r="P69" s="445"/>
      <c r="Q69" s="550"/>
      <c r="R69" s="446"/>
      <c r="S69" s="409"/>
      <c r="T69" s="405"/>
      <c r="U69" s="445"/>
      <c r="V69" s="445"/>
      <c r="W69" s="446"/>
      <c r="X69" s="409"/>
      <c r="Y69" s="405"/>
      <c r="Z69" s="445"/>
      <c r="AA69" s="445"/>
      <c r="AB69" s="446"/>
      <c r="AC69" s="411"/>
    </row>
    <row r="70" spans="1:29" ht="20.100000000000001" hidden="1" customHeight="1">
      <c r="A70" s="405">
        <f>'GST 지식재산권 관리현황_요약본'!A69</f>
        <v>65</v>
      </c>
      <c r="B70" s="405" t="str">
        <f>'GST 지식재산권 관리현황_요약본'!B69</f>
        <v>특허</v>
      </c>
      <c r="C70" s="405" t="str">
        <f>'GST 지식재산권 관리현황_요약본'!C69</f>
        <v>포기</v>
      </c>
      <c r="D70" s="405" t="str">
        <f>'GST 지식재산권 관리현황_요약본'!D69</f>
        <v>국내</v>
      </c>
      <c r="E70" s="406">
        <f>'GST 지식재산권 관리현황_요약본'!E69</f>
        <v>40998</v>
      </c>
      <c r="F70" s="405" t="str">
        <f>'GST 지식재산권 관리현황_요약본'!F69</f>
        <v>2012-0033153</v>
      </c>
      <c r="G70" s="406">
        <f>'GST 지식재산권 관리현황_요약본'!G69</f>
        <v>41526</v>
      </c>
      <c r="H70" s="405" t="str">
        <f>'GST 지식재산권 관리현황_요약본'!H69</f>
        <v>10-1312051</v>
      </c>
      <c r="I70" s="407" t="str">
        <f>'GST 지식재산권 관리현황_요약본'!I69</f>
        <v>글래스의 크기 변경에 따른 진공흡착판의 진공구역 조절장치</v>
      </c>
      <c r="J70" s="406">
        <f>'GST 지식재산권 관리현황_요약본'!J69</f>
        <v>0</v>
      </c>
      <c r="K70" s="407" t="str">
        <f>'GST 지식재산권 관리현황_요약본'!K69</f>
        <v>박필석/김병극</v>
      </c>
      <c r="L70" s="408" t="str">
        <f>'GST 지식재산권 관리현황_요약본'!L69</f>
        <v>다인특허</v>
      </c>
      <c r="M70" s="409"/>
      <c r="N70" s="405"/>
      <c r="O70" s="445"/>
      <c r="P70" s="445"/>
      <c r="Q70" s="550"/>
      <c r="R70" s="446"/>
      <c r="S70" s="409"/>
      <c r="T70" s="405"/>
      <c r="U70" s="445"/>
      <c r="V70" s="445"/>
      <c r="W70" s="446"/>
      <c r="X70" s="409"/>
      <c r="Y70" s="405"/>
      <c r="Z70" s="445"/>
      <c r="AA70" s="445"/>
      <c r="AB70" s="446"/>
      <c r="AC70" s="411"/>
    </row>
    <row r="71" spans="1:29" ht="20.100000000000001" hidden="1" customHeight="1">
      <c r="A71" s="380">
        <f>'GST 지식재산권 관리현황_요약본'!A70</f>
        <v>66</v>
      </c>
      <c r="B71" s="380" t="str">
        <f>'GST 지식재산권 관리현황_요약본'!B70</f>
        <v>특허</v>
      </c>
      <c r="C71" s="380" t="str">
        <f>'GST 지식재산권 관리현황_요약본'!C70</f>
        <v>등록</v>
      </c>
      <c r="D71" s="380" t="str">
        <f>'GST 지식재산권 관리현황_요약본'!D70</f>
        <v>국내</v>
      </c>
      <c r="E71" s="381">
        <f>'GST 지식재산권 관리현황_요약본'!E70</f>
        <v>41022</v>
      </c>
      <c r="F71" s="380" t="str">
        <f>'GST 지식재산권 관리현황_요약본'!F70</f>
        <v>2012-0042062</v>
      </c>
      <c r="G71" s="381">
        <f>'GST 지식재산권 관리현황_요약본'!G70</f>
        <v>41744</v>
      </c>
      <c r="H71" s="380" t="str">
        <f>'GST 지식재산권 관리현황_요약본'!H70</f>
        <v>10-1387611</v>
      </c>
      <c r="I71" s="382" t="str">
        <f>'GST 지식재산권 관리현황_요약본'!I70</f>
        <v>과불화 화합물 처리 장치 및 방법</v>
      </c>
      <c r="J71" s="381">
        <f>'GST 지식재산권 관리현황_요약본'!J70</f>
        <v>48327</v>
      </c>
      <c r="K71" s="382" t="str">
        <f>'GST 지식재산권 관리현황_요약본'!K70</f>
        <v>정종국/채명기/전재두/김종철</v>
      </c>
      <c r="L71" s="388" t="str">
        <f>'GST 지식재산권 관리현황_요약본'!L70</f>
        <v>유니스특허</v>
      </c>
      <c r="M71" s="392"/>
      <c r="N71" s="496"/>
      <c r="O71" s="435"/>
      <c r="P71" s="435"/>
      <c r="Q71" s="549"/>
      <c r="R71" s="436">
        <f>O71+(P71*1.1)</f>
        <v>0</v>
      </c>
      <c r="S71" s="392"/>
      <c r="T71" s="386"/>
      <c r="U71" s="435"/>
      <c r="V71" s="435"/>
      <c r="W71" s="436"/>
      <c r="X71" s="392"/>
      <c r="Y71" s="386"/>
      <c r="Z71" s="435"/>
      <c r="AA71" s="435"/>
      <c r="AB71" s="436"/>
      <c r="AC71" s="393"/>
    </row>
    <row r="72" spans="1:29" ht="20.100000000000001" hidden="1" customHeight="1">
      <c r="A72" s="405">
        <f>'GST 지식재산권 관리현황_요약본'!A71</f>
        <v>67</v>
      </c>
      <c r="B72" s="405" t="str">
        <f>'GST 지식재산권 관리현황_요약본'!B71</f>
        <v>특허</v>
      </c>
      <c r="C72" s="405" t="str">
        <f>'GST 지식재산권 관리현황_요약본'!C71</f>
        <v>포기</v>
      </c>
      <c r="D72" s="405" t="str">
        <f>'GST 지식재산권 관리현황_요약본'!D71</f>
        <v>국내</v>
      </c>
      <c r="E72" s="406">
        <f>'GST 지식재산권 관리현황_요약본'!E71</f>
        <v>41096</v>
      </c>
      <c r="F72" s="405" t="str">
        <f>'GST 지식재산권 관리현황_요약본'!F71</f>
        <v>2012-0074034</v>
      </c>
      <c r="G72" s="406">
        <f>'GST 지식재산권 관리현황_요약본'!G71</f>
        <v>41782</v>
      </c>
      <c r="H72" s="405" t="str">
        <f>'GST 지식재산권 관리현황_요약본'!H71</f>
        <v>10-1401349</v>
      </c>
      <c r="I72" s="407" t="str">
        <f>'GST 지식재산권 관리현황_요약본'!I71</f>
        <v>반도체 제조설비의 칠러장치 및 그 제어방법</v>
      </c>
      <c r="J72" s="406">
        <f>'GST 지식재산권 관리현황_요약본'!J71</f>
        <v>48401</v>
      </c>
      <c r="K72" s="407" t="str">
        <f>'GST 지식재산권 관리현황_요약본'!K71</f>
        <v>최기봉/김병호/허재석</v>
      </c>
      <c r="L72" s="408" t="str">
        <f>'GST 지식재산권 관리현황_요약본'!L71</f>
        <v>유니스특허</v>
      </c>
      <c r="M72" s="409"/>
      <c r="N72" s="405"/>
      <c r="O72" s="445"/>
      <c r="P72" s="445"/>
      <c r="Q72" s="550"/>
      <c r="R72" s="446"/>
      <c r="S72" s="409"/>
      <c r="T72" s="405"/>
      <c r="U72" s="445"/>
      <c r="V72" s="445"/>
      <c r="W72" s="446"/>
      <c r="X72" s="409"/>
      <c r="Y72" s="405"/>
      <c r="Z72" s="445"/>
      <c r="AA72" s="445"/>
      <c r="AB72" s="446"/>
      <c r="AC72" s="411"/>
    </row>
    <row r="73" spans="1:29" ht="20.100000000000001" hidden="1" customHeight="1">
      <c r="A73" s="405">
        <f>'GST 지식재산권 관리현황_요약본'!A72</f>
        <v>68</v>
      </c>
      <c r="B73" s="405" t="str">
        <f>'GST 지식재산권 관리현황_요약본'!B72</f>
        <v>특허</v>
      </c>
      <c r="C73" s="405" t="str">
        <f>'GST 지식재산권 관리현황_요약본'!C72</f>
        <v>거절</v>
      </c>
      <c r="D73" s="405" t="str">
        <f>'GST 지식재산권 관리현황_요약본'!D72</f>
        <v>국내</v>
      </c>
      <c r="E73" s="406">
        <f>'GST 지식재산권 관리현황_요약본'!E72</f>
        <v>41108</v>
      </c>
      <c r="F73" s="405" t="str">
        <f>'GST 지식재산권 관리현황_요약본'!F72</f>
        <v>2012-0078284</v>
      </c>
      <c r="G73" s="406">
        <f>'GST 지식재산권 관리현황_요약본'!G72</f>
        <v>0</v>
      </c>
      <c r="H73" s="405">
        <f>'GST 지식재산권 관리현황_요약본'!H72</f>
        <v>0</v>
      </c>
      <c r="I73" s="407" t="str">
        <f>'GST 지식재산권 관리현황_요약본'!I72</f>
        <v>펌프의 수명 예측 방법 및 이를 이용한 수명 예측 시스템</v>
      </c>
      <c r="J73" s="406">
        <f>'GST 지식재산권 관리현황_요약본'!J72</f>
        <v>0</v>
      </c>
      <c r="K73" s="407" t="str">
        <f>'GST 지식재산권 관리현황_요약본'!K72</f>
        <v>이석찬/조영인/정민섭</v>
      </c>
      <c r="L73" s="408" t="str">
        <f>'GST 지식재산권 관리현황_요약본'!L72</f>
        <v>다인특허</v>
      </c>
      <c r="M73" s="409"/>
      <c r="N73" s="405"/>
      <c r="O73" s="445"/>
      <c r="P73" s="445"/>
      <c r="Q73" s="550"/>
      <c r="R73" s="446"/>
      <c r="S73" s="409"/>
      <c r="T73" s="405"/>
      <c r="U73" s="445"/>
      <c r="V73" s="445"/>
      <c r="W73" s="446"/>
      <c r="X73" s="409"/>
      <c r="Y73" s="405"/>
      <c r="Z73" s="445"/>
      <c r="AA73" s="445"/>
      <c r="AB73" s="446"/>
      <c r="AC73" s="411"/>
    </row>
    <row r="74" spans="1:29" ht="20.100000000000001" hidden="1" customHeight="1">
      <c r="A74" s="405">
        <f>'GST 지식재산권 관리현황_요약본'!A73</f>
        <v>69</v>
      </c>
      <c r="B74" s="405" t="str">
        <f>'GST 지식재산권 관리현황_요약본'!B73</f>
        <v>특허</v>
      </c>
      <c r="C74" s="405" t="str">
        <f>'GST 지식재산권 관리현황_요약본'!C73</f>
        <v>포기</v>
      </c>
      <c r="D74" s="405" t="str">
        <f>'GST 지식재산권 관리현황_요약본'!D73</f>
        <v>국내</v>
      </c>
      <c r="E74" s="406">
        <f>'GST 지식재산권 관리현황_요약본'!E73</f>
        <v>41145</v>
      </c>
      <c r="F74" s="405" t="str">
        <f>'GST 지식재산권 관리현황_요약본'!F73</f>
        <v>2012-0093063</v>
      </c>
      <c r="G74" s="406">
        <f>'GST 지식재산권 관리현황_요약본'!G73</f>
        <v>41782</v>
      </c>
      <c r="H74" s="405" t="str">
        <f>'GST 지식재산권 관리현황_요약본'!H73</f>
        <v>10-1401350</v>
      </c>
      <c r="I74" s="407" t="str">
        <f>'GST 지식재산권 관리현황_요약본'!I73</f>
        <v>반도체 제조설비의 온도제어 장치 및 그 제어방법</v>
      </c>
      <c r="J74" s="406">
        <f>'GST 지식재산권 관리현황_요약본'!J73</f>
        <v>48450</v>
      </c>
      <c r="K74" s="407" t="str">
        <f>'GST 지식재산권 관리현황_요약본'!K73</f>
        <v>최기봉/안세훈/김병호</v>
      </c>
      <c r="L74" s="408" t="str">
        <f>'GST 지식재산권 관리현황_요약본'!L73</f>
        <v>유니스특허</v>
      </c>
      <c r="M74" s="409"/>
      <c r="N74" s="405"/>
      <c r="O74" s="445"/>
      <c r="P74" s="445"/>
      <c r="Q74" s="550"/>
      <c r="R74" s="446"/>
      <c r="S74" s="409"/>
      <c r="T74" s="405"/>
      <c r="U74" s="445"/>
      <c r="V74" s="445"/>
      <c r="W74" s="446"/>
      <c r="X74" s="409"/>
      <c r="Y74" s="405"/>
      <c r="Z74" s="445"/>
      <c r="AA74" s="445"/>
      <c r="AB74" s="446"/>
      <c r="AC74" s="411"/>
    </row>
    <row r="75" spans="1:29" ht="20.100000000000001" hidden="1" customHeight="1">
      <c r="A75" s="380" t="e">
        <f>'GST 지식재산권 관리현황_요약본'!A74</f>
        <v>#REF!</v>
      </c>
      <c r="B75" s="380" t="e">
        <f>'GST 지식재산권 관리현황_요약본'!B74</f>
        <v>#REF!</v>
      </c>
      <c r="C75" s="380" t="e">
        <f>'GST 지식재산권 관리현황_요약본'!C74</f>
        <v>#REF!</v>
      </c>
      <c r="D75" s="380" t="e">
        <f>'GST 지식재산권 관리현황_요약본'!D74</f>
        <v>#REF!</v>
      </c>
      <c r="E75" s="381" t="e">
        <f>'GST 지식재산권 관리현황_요약본'!E74</f>
        <v>#REF!</v>
      </c>
      <c r="F75" s="380" t="e">
        <f>'GST 지식재산권 관리현황_요약본'!F74</f>
        <v>#REF!</v>
      </c>
      <c r="G75" s="381" t="e">
        <f>'GST 지식재산권 관리현황_요약본'!G74</f>
        <v>#REF!</v>
      </c>
      <c r="H75" s="380" t="e">
        <f>'GST 지식재산권 관리현황_요약본'!H74</f>
        <v>#REF!</v>
      </c>
      <c r="I75" s="382" t="e">
        <f>'GST 지식재산권 관리현황_요약본'!I74</f>
        <v>#REF!</v>
      </c>
      <c r="J75" s="381" t="e">
        <f>'GST 지식재산권 관리현황_요약본'!J74</f>
        <v>#REF!</v>
      </c>
      <c r="K75" s="382" t="e">
        <f>'GST 지식재산권 관리현황_요약본'!K74</f>
        <v>#REF!</v>
      </c>
      <c r="L75" s="388" t="e">
        <f>'GST 지식재산권 관리현황_요약본'!L74</f>
        <v>#REF!</v>
      </c>
      <c r="M75" s="392"/>
      <c r="N75" s="386"/>
      <c r="O75" s="435"/>
      <c r="P75" s="435"/>
      <c r="Q75" s="549"/>
      <c r="R75" s="436">
        <f t="shared" ref="R75:R76" si="0">O75+(P75*1.1)</f>
        <v>0</v>
      </c>
      <c r="S75" s="392"/>
      <c r="T75" s="386"/>
      <c r="U75" s="435"/>
      <c r="V75" s="435"/>
      <c r="W75" s="436"/>
      <c r="X75" s="392"/>
      <c r="Y75" s="386"/>
      <c r="Z75" s="435"/>
      <c r="AA75" s="435"/>
      <c r="AB75" s="436"/>
      <c r="AC75" s="393"/>
    </row>
    <row r="76" spans="1:29" ht="20.100000000000001" hidden="1" customHeight="1">
      <c r="A76" s="380" t="e">
        <f>'GST 지식재산권 관리현황_요약본'!A75</f>
        <v>#REF!</v>
      </c>
      <c r="B76" s="380" t="e">
        <f>'GST 지식재산권 관리현황_요약본'!B75</f>
        <v>#REF!</v>
      </c>
      <c r="C76" s="380" t="e">
        <f>'GST 지식재산권 관리현황_요약본'!C75</f>
        <v>#REF!</v>
      </c>
      <c r="D76" s="380" t="e">
        <f>'GST 지식재산권 관리현황_요약본'!D75</f>
        <v>#REF!</v>
      </c>
      <c r="E76" s="381" t="e">
        <f>'GST 지식재산권 관리현황_요약본'!E75</f>
        <v>#REF!</v>
      </c>
      <c r="F76" s="380" t="e">
        <f>'GST 지식재산권 관리현황_요약본'!F75</f>
        <v>#REF!</v>
      </c>
      <c r="G76" s="381" t="e">
        <f>'GST 지식재산권 관리현황_요약본'!G75</f>
        <v>#REF!</v>
      </c>
      <c r="H76" s="380" t="e">
        <f>'GST 지식재산권 관리현황_요약본'!H75</f>
        <v>#REF!</v>
      </c>
      <c r="I76" s="382" t="e">
        <f>'GST 지식재산권 관리현황_요약본'!I75</f>
        <v>#REF!</v>
      </c>
      <c r="J76" s="381" t="e">
        <f>'GST 지식재산권 관리현황_요약본'!J75</f>
        <v>#REF!</v>
      </c>
      <c r="K76" s="382" t="e">
        <f>'GST 지식재산권 관리현황_요약본'!K75</f>
        <v>#REF!</v>
      </c>
      <c r="L76" s="388" t="e">
        <f>'GST 지식재산권 관리현황_요약본'!L75</f>
        <v>#REF!</v>
      </c>
      <c r="M76" s="392"/>
      <c r="N76" s="496"/>
      <c r="O76" s="435"/>
      <c r="P76" s="435"/>
      <c r="Q76" s="549"/>
      <c r="R76" s="436">
        <f t="shared" si="0"/>
        <v>0</v>
      </c>
      <c r="S76" s="392"/>
      <c r="T76" s="386"/>
      <c r="U76" s="435"/>
      <c r="V76" s="435"/>
      <c r="W76" s="436"/>
      <c r="X76" s="392"/>
      <c r="Y76" s="386"/>
      <c r="Z76" s="435"/>
      <c r="AA76" s="435"/>
      <c r="AB76" s="436"/>
      <c r="AC76" s="393"/>
    </row>
    <row r="77" spans="1:29" ht="20.100000000000001" hidden="1" customHeight="1">
      <c r="A77" s="380">
        <f>'GST 지식재산권 관리현황_요약본'!A76</f>
        <v>72</v>
      </c>
      <c r="B77" s="380" t="str">
        <f>'GST 지식재산권 관리현황_요약본'!B76</f>
        <v>특허</v>
      </c>
      <c r="C77" s="380" t="str">
        <f>'GST 지식재산권 관리현황_요약본'!C76</f>
        <v>등록</v>
      </c>
      <c r="D77" s="380" t="str">
        <f>'GST 지식재산권 관리현황_요약본'!D76</f>
        <v>국내</v>
      </c>
      <c r="E77" s="381">
        <f>'GST 지식재산권 관리현황_요약본'!E76</f>
        <v>41198</v>
      </c>
      <c r="F77" s="380" t="str">
        <f>'GST 지식재산권 관리현황_요약본'!F76</f>
        <v>2012-0114895</v>
      </c>
      <c r="G77" s="381">
        <f>'GST 지식재산권 관리현황_요약본'!G76</f>
        <v>41873</v>
      </c>
      <c r="H77" s="380" t="str">
        <f>'GST 지식재산권 관리현황_요약본'!H76</f>
        <v>10-1435371</v>
      </c>
      <c r="I77" s="382" t="str">
        <f>'GST 지식재산권 관리현황_요약본'!I76</f>
        <v>CO,Nox 개별 제어 방식을 이용한 저공해 연소방법</v>
      </c>
      <c r="J77" s="381">
        <f>'GST 지식재산권 관리현황_요약본'!J76</f>
        <v>0</v>
      </c>
      <c r="K77" s="382" t="str">
        <f>'GST 지식재산권 관리현황_요약본'!K76</f>
        <v>김종철/정종국/이성욱/노완기/김선호/강석호</v>
      </c>
      <c r="L77" s="388" t="str">
        <f>'GST 지식재산권 관리현황_요약본'!L76</f>
        <v>다인특허</v>
      </c>
      <c r="M77" s="392"/>
      <c r="N77" s="496"/>
      <c r="O77" s="435"/>
      <c r="P77" s="435"/>
      <c r="Q77" s="549"/>
      <c r="R77" s="436">
        <f>O77+(P77*1.1)</f>
        <v>0</v>
      </c>
      <c r="S77" s="392"/>
      <c r="T77" s="386"/>
      <c r="U77" s="435"/>
      <c r="V77" s="435"/>
      <c r="W77" s="436"/>
      <c r="X77" s="392"/>
      <c r="Y77" s="386"/>
      <c r="Z77" s="435"/>
      <c r="AA77" s="435"/>
      <c r="AB77" s="436"/>
      <c r="AC77" s="393"/>
    </row>
    <row r="78" spans="1:29" ht="20.100000000000001" hidden="1" customHeight="1">
      <c r="A78" s="405">
        <f>'GST 지식재산권 관리현황_요약본'!A77</f>
        <v>73</v>
      </c>
      <c r="B78" s="405" t="str">
        <f>'GST 지식재산권 관리현황_요약본'!B77</f>
        <v>특허</v>
      </c>
      <c r="C78" s="405" t="str">
        <f>'GST 지식재산권 관리현황_요약본'!C77</f>
        <v>포기</v>
      </c>
      <c r="D78" s="405" t="str">
        <f>'GST 지식재산권 관리현황_요약본'!D77</f>
        <v>국내</v>
      </c>
      <c r="E78" s="406">
        <f>'GST 지식재산권 관리현황_요약본'!E77</f>
        <v>41198</v>
      </c>
      <c r="F78" s="405" t="str">
        <f>'GST 지식재산권 관리현황_요약본'!F77</f>
        <v>2012-0114897</v>
      </c>
      <c r="G78" s="406">
        <f>'GST 지식재산권 관리현황_요약본'!G77</f>
        <v>41976</v>
      </c>
      <c r="H78" s="405" t="str">
        <f>'GST 지식재산권 관리현황_요약본'!H77</f>
        <v>10-1470921</v>
      </c>
      <c r="I78" s="407" t="str">
        <f>'GST 지식재산권 관리현황_요약본'!I77</f>
        <v>기판 합착장치 및 기판 합착방법</v>
      </c>
      <c r="J78" s="406">
        <f>'GST 지식재산권 관리현황_요약본'!J77</f>
        <v>0</v>
      </c>
      <c r="K78" s="407" t="str">
        <f>'GST 지식재산권 관리현황_요약본'!K77</f>
        <v>박필석/김병극/이정보/문장수</v>
      </c>
      <c r="L78" s="408" t="str">
        <f>'GST 지식재산권 관리현황_요약본'!L77</f>
        <v>다인특허</v>
      </c>
      <c r="M78" s="409"/>
      <c r="N78" s="405"/>
      <c r="O78" s="445"/>
      <c r="P78" s="445"/>
      <c r="Q78" s="550"/>
      <c r="R78" s="446"/>
      <c r="S78" s="409"/>
      <c r="T78" s="405"/>
      <c r="U78" s="445"/>
      <c r="V78" s="445"/>
      <c r="W78" s="446"/>
      <c r="X78" s="409"/>
      <c r="Y78" s="405"/>
      <c r="Z78" s="445"/>
      <c r="AA78" s="445"/>
      <c r="AB78" s="446"/>
      <c r="AC78" s="411"/>
    </row>
    <row r="79" spans="1:29" ht="20.100000000000001" hidden="1" customHeight="1">
      <c r="A79" s="405">
        <f>'GST 지식재산권 관리현황_요약본'!A78</f>
        <v>74</v>
      </c>
      <c r="B79" s="405" t="str">
        <f>'GST 지식재산권 관리현황_요약본'!B78</f>
        <v>특허</v>
      </c>
      <c r="C79" s="405" t="str">
        <f>'GST 지식재산권 관리현황_요약본'!C78</f>
        <v>거절</v>
      </c>
      <c r="D79" s="405" t="str">
        <f>'GST 지식재산권 관리현황_요약본'!D78</f>
        <v>국외(미국)</v>
      </c>
      <c r="E79" s="406">
        <f>'GST 지식재산권 관리현황_요약본'!E78</f>
        <v>41211</v>
      </c>
      <c r="F79" s="405" t="str">
        <f>'GST 지식재산권 관리현황_요약본'!F78</f>
        <v>13/663159</v>
      </c>
      <c r="G79" s="406">
        <f>'GST 지식재산권 관리현황_요약본'!G78</f>
        <v>0</v>
      </c>
      <c r="H79" s="405">
        <f>'GST 지식재산권 관리현황_요약본'!H78</f>
        <v>0</v>
      </c>
      <c r="I79" s="407" t="str">
        <f>'GST 지식재산권 관리현황_요약본'!I78</f>
        <v>선회류 예혼합 저공해 연소장치</v>
      </c>
      <c r="J79" s="406">
        <f>'GST 지식재산권 관리현황_요약본'!J78</f>
        <v>0</v>
      </c>
      <c r="K79" s="407" t="str">
        <f>'GST 지식재산권 관리현황_요약본'!K78</f>
        <v>김종철/정종국/이성욱/김선호/김원기/노완기</v>
      </c>
      <c r="L79" s="408" t="str">
        <f>'GST 지식재산권 관리현황_요약본'!L78</f>
        <v>다인특허</v>
      </c>
      <c r="M79" s="409"/>
      <c r="N79" s="405"/>
      <c r="O79" s="445"/>
      <c r="P79" s="445"/>
      <c r="Q79" s="550"/>
      <c r="R79" s="446"/>
      <c r="S79" s="409"/>
      <c r="T79" s="405"/>
      <c r="U79" s="445"/>
      <c r="V79" s="445"/>
      <c r="W79" s="446"/>
      <c r="X79" s="409"/>
      <c r="Y79" s="405"/>
      <c r="Z79" s="445"/>
      <c r="AA79" s="445"/>
      <c r="AB79" s="446"/>
      <c r="AC79" s="411"/>
    </row>
    <row r="80" spans="1:29" ht="20.100000000000001" hidden="1" customHeight="1">
      <c r="A80" s="405">
        <f>'GST 지식재산권 관리현황_요약본'!A79</f>
        <v>75</v>
      </c>
      <c r="B80" s="405" t="str">
        <f>'GST 지식재산권 관리현황_요약본'!B79</f>
        <v>특허</v>
      </c>
      <c r="C80" s="405" t="str">
        <f>'GST 지식재산권 관리현황_요약본'!C79</f>
        <v>거절</v>
      </c>
      <c r="D80" s="405" t="str">
        <f>'GST 지식재산권 관리현황_요약본'!D79</f>
        <v>국내</v>
      </c>
      <c r="E80" s="406">
        <f>'GST 지식재산권 관리현황_요약본'!E79</f>
        <v>41212</v>
      </c>
      <c r="F80" s="405" t="str">
        <f>'GST 지식재산권 관리현황_요약본'!F79</f>
        <v>10-2012-121431</v>
      </c>
      <c r="G80" s="406">
        <f>'GST 지식재산권 관리현황_요약본'!G79</f>
        <v>0</v>
      </c>
      <c r="H80" s="405">
        <f>'GST 지식재산권 관리현황_요약본'!H79</f>
        <v>0</v>
      </c>
      <c r="I80" s="407" t="str">
        <f>'GST 지식재산권 관리현황_요약본'!I79</f>
        <v>VOC 처리 시스템용 VOC 처리 로터의 소화제어 장치 및 그 방법</v>
      </c>
      <c r="J80" s="406">
        <f>'GST 지식재산권 관리현황_요약본'!J79</f>
        <v>0</v>
      </c>
      <c r="K80" s="407" t="str">
        <f>'GST 지식재산권 관리현황_요약본'!K79</f>
        <v>정종국, 채명기, 김병천, 김종철, 신지훈</v>
      </c>
      <c r="L80" s="408" t="str">
        <f>'GST 지식재산권 관리현황_요약본'!L79</f>
        <v>유니스특허</v>
      </c>
      <c r="M80" s="409"/>
      <c r="N80" s="405"/>
      <c r="O80" s="445"/>
      <c r="P80" s="445"/>
      <c r="Q80" s="550"/>
      <c r="R80" s="446"/>
      <c r="S80" s="409"/>
      <c r="T80" s="405"/>
      <c r="U80" s="445"/>
      <c r="V80" s="445"/>
      <c r="W80" s="446"/>
      <c r="X80" s="409"/>
      <c r="Y80" s="405"/>
      <c r="Z80" s="445"/>
      <c r="AA80" s="445"/>
      <c r="AB80" s="446"/>
      <c r="AC80" s="411"/>
    </row>
    <row r="81" spans="1:29" ht="20.100000000000001" hidden="1" customHeight="1">
      <c r="A81" s="380">
        <f>'GST 지식재산권 관리현황_요약본'!A80</f>
        <v>76</v>
      </c>
      <c r="B81" s="380" t="str">
        <f>'GST 지식재산권 관리현황_요약본'!B80</f>
        <v>특허</v>
      </c>
      <c r="C81" s="380" t="str">
        <f>'GST 지식재산권 관리현황_요약본'!C80</f>
        <v>등록</v>
      </c>
      <c r="D81" s="380" t="str">
        <f>'GST 지식재산권 관리현황_요약본'!D80</f>
        <v>국외(일본)</v>
      </c>
      <c r="E81" s="381">
        <f>'GST 지식재산권 관리현황_요약본'!E80</f>
        <v>41213</v>
      </c>
      <c r="F81" s="380" t="str">
        <f>'GST 지식재산권 관리현황_요약본'!F80</f>
        <v>2012-239853</v>
      </c>
      <c r="G81" s="381">
        <f>'GST 지식재산권 관리현황_요약본'!G80</f>
        <v>41649</v>
      </c>
      <c r="H81" s="380">
        <f>'GST 지식재산권 관리현황_요약본'!H80</f>
        <v>5451856</v>
      </c>
      <c r="I81" s="382" t="str">
        <f>'GST 지식재산권 관리현황_요약본'!I80</f>
        <v>선회류 예혼합 저공해 연소장치</v>
      </c>
      <c r="J81" s="381">
        <f>'GST 지식재산권 관리현황_요약본'!J80</f>
        <v>48518</v>
      </c>
      <c r="K81" s="382" t="str">
        <f>'GST 지식재산권 관리현황_요약본'!K80</f>
        <v>김종철/정종국/이성욱/김선호/김원기/노완기</v>
      </c>
      <c r="L81" s="388" t="str">
        <f>'GST 지식재산권 관리현황_요약본'!L80</f>
        <v>다인특허</v>
      </c>
      <c r="M81" s="392"/>
      <c r="N81" s="496"/>
      <c r="O81" s="435"/>
      <c r="P81" s="435"/>
      <c r="Q81" s="549"/>
      <c r="R81" s="436">
        <f t="shared" ref="R81:R82" si="1">O81+(P81*1.1)</f>
        <v>0</v>
      </c>
      <c r="S81" s="397"/>
      <c r="T81" s="387"/>
      <c r="U81" s="435"/>
      <c r="V81" s="435"/>
      <c r="W81" s="436"/>
      <c r="X81" s="396"/>
      <c r="Y81" s="386"/>
      <c r="Z81" s="435"/>
      <c r="AA81" s="435"/>
      <c r="AB81" s="436"/>
      <c r="AC81" s="394"/>
    </row>
    <row r="82" spans="1:29" ht="20.100000000000001" hidden="1" customHeight="1">
      <c r="A82" s="380">
        <f>'GST 지식재산권 관리현황_요약본'!A81</f>
        <v>77</v>
      </c>
      <c r="B82" s="380" t="str">
        <f>'GST 지식재산권 관리현황_요약본'!B81</f>
        <v>특허</v>
      </c>
      <c r="C82" s="380" t="str">
        <f>'GST 지식재산권 관리현황_요약본'!C81</f>
        <v>등록</v>
      </c>
      <c r="D82" s="380" t="str">
        <f>'GST 지식재산권 관리현황_요약본'!D81</f>
        <v>국외(미국)</v>
      </c>
      <c r="E82" s="381">
        <f>'GST 지식재산권 관리현황_요약본'!E81</f>
        <v>41241</v>
      </c>
      <c r="F82" s="380" t="str">
        <f>'GST 지식재산권 관리현황_요약본'!F81</f>
        <v>13/686960</v>
      </c>
      <c r="G82" s="381">
        <f>'GST 지식재산권 관리현황_요약본'!G81</f>
        <v>42318</v>
      </c>
      <c r="H82" s="380">
        <f>'GST 지식재산권 관리현황_요약본'!H81</f>
        <v>9182120</v>
      </c>
      <c r="I82" s="382" t="str">
        <f>'GST 지식재산권 관리현황_요약본'!I81</f>
        <v>CO,Nox 개별 제어 방식을 이용한 저공해 연소방법</v>
      </c>
      <c r="J82" s="381">
        <f>'GST 지식재산권 관리현황_요약본'!J81</f>
        <v>0</v>
      </c>
      <c r="K82" s="382" t="str">
        <f>'GST 지식재산권 관리현황_요약본'!K81</f>
        <v>김종철/정종국/이성욱/   노완기/김선호/강석호</v>
      </c>
      <c r="L82" s="388" t="str">
        <f>'GST 지식재산권 관리현황_요약본'!L81</f>
        <v>다인특허</v>
      </c>
      <c r="M82" s="392"/>
      <c r="N82" s="496"/>
      <c r="O82" s="435"/>
      <c r="P82" s="435"/>
      <c r="Q82" s="549"/>
      <c r="R82" s="436">
        <f t="shared" si="1"/>
        <v>0</v>
      </c>
      <c r="S82" s="392"/>
      <c r="T82" s="386"/>
      <c r="U82" s="435"/>
      <c r="V82" s="435"/>
      <c r="W82" s="436"/>
      <c r="X82" s="392"/>
      <c r="Y82" s="386"/>
      <c r="Z82" s="435"/>
      <c r="AA82" s="435"/>
      <c r="AB82" s="436"/>
      <c r="AC82" s="394"/>
    </row>
    <row r="83" spans="1:29" ht="20.100000000000001" hidden="1" customHeight="1">
      <c r="A83" s="380">
        <f>'GST 지식재산권 관리현황_요약본'!A82</f>
        <v>78</v>
      </c>
      <c r="B83" s="380" t="str">
        <f>'GST 지식재산권 관리현황_요약본'!B82</f>
        <v>특허</v>
      </c>
      <c r="C83" s="380" t="str">
        <f>'GST 지식재산권 관리현황_요약본'!C82</f>
        <v>등록</v>
      </c>
      <c r="D83" s="380" t="str">
        <f>'GST 지식재산권 관리현황_요약본'!D82</f>
        <v>국내</v>
      </c>
      <c r="E83" s="381">
        <f>'GST 지식재산권 관리현황_요약본'!E82</f>
        <v>41242</v>
      </c>
      <c r="F83" s="380" t="str">
        <f>'GST 지식재산권 관리현황_요약본'!F82</f>
        <v>2012-0136753</v>
      </c>
      <c r="G83" s="381">
        <f>'GST 지식재산권 관리현황_요약본'!G82</f>
        <v>41851</v>
      </c>
      <c r="H83" s="380" t="str">
        <f>'GST 지식재산권 관리현황_요약본'!H82</f>
        <v>10-1427217</v>
      </c>
      <c r="I83" s="382" t="str">
        <f>'GST 지식재산권 관리현황_요약본'!I82</f>
        <v>폐가스 정화처리용 순환수 공급 및 배출시스템</v>
      </c>
      <c r="J83" s="381">
        <f>'GST 지식재산권 관리현황_요약본'!J82</f>
        <v>48547</v>
      </c>
      <c r="K83" s="382" t="str">
        <f>'GST 지식재산권 관리현황_요약본'!K82</f>
        <v>김종철/장순기/최윤경/    이재복/채명기</v>
      </c>
      <c r="L83" s="388" t="str">
        <f>'GST 지식재산권 관리현황_요약본'!L82</f>
        <v>다인특허</v>
      </c>
      <c r="M83" s="392"/>
      <c r="N83" s="496"/>
      <c r="O83" s="435"/>
      <c r="P83" s="435"/>
      <c r="Q83" s="549"/>
      <c r="R83" s="436">
        <f>O83+(P83*1.1)</f>
        <v>0</v>
      </c>
      <c r="S83" s="392"/>
      <c r="T83" s="386"/>
      <c r="U83" s="435"/>
      <c r="V83" s="435"/>
      <c r="W83" s="436"/>
      <c r="X83" s="392"/>
      <c r="Y83" s="386"/>
      <c r="Z83" s="435"/>
      <c r="AA83" s="435"/>
      <c r="AB83" s="436"/>
      <c r="AC83" s="393"/>
    </row>
    <row r="84" spans="1:29" ht="20.100000000000001" hidden="1" customHeight="1">
      <c r="A84" s="405">
        <f>'GST 지식재산권 관리현황_요약본'!A83</f>
        <v>79</v>
      </c>
      <c r="B84" s="405" t="str">
        <f>'GST 지식재산권 관리현황_요약본'!B83</f>
        <v>특허</v>
      </c>
      <c r="C84" s="405" t="str">
        <f>'GST 지식재산권 관리현황_요약본'!C83</f>
        <v>거절</v>
      </c>
      <c r="D84" s="405" t="str">
        <f>'GST 지식재산권 관리현황_요약본'!D83</f>
        <v>국외(중국)</v>
      </c>
      <c r="E84" s="406">
        <f>'GST 지식재산권 관리현황_요약본'!E83</f>
        <v>41255</v>
      </c>
      <c r="F84" s="405">
        <f>'GST 지식재산권 관리현황_요약본'!F83</f>
        <v>2012105363591</v>
      </c>
      <c r="G84" s="406">
        <f>'GST 지식재산권 관리현황_요약본'!G83</f>
        <v>0</v>
      </c>
      <c r="H84" s="405">
        <f>'GST 지식재산권 관리현황_요약본'!H83</f>
        <v>0</v>
      </c>
      <c r="I84" s="407" t="str">
        <f>'GST 지식재산권 관리현황_요약본'!I83</f>
        <v>판재용 평탄 유지 장치</v>
      </c>
      <c r="J84" s="406">
        <f>'GST 지식재산권 관리현황_요약본'!J83</f>
        <v>0</v>
      </c>
      <c r="K84" s="407" t="str">
        <f>'GST 지식재산권 관리현황_요약본'!K83</f>
        <v>박필석,김병극</v>
      </c>
      <c r="L84" s="408" t="str">
        <f>'GST 지식재산권 관리현황_요약본'!L83</f>
        <v>다인특허</v>
      </c>
      <c r="M84" s="409"/>
      <c r="N84" s="405"/>
      <c r="O84" s="445"/>
      <c r="P84" s="445"/>
      <c r="Q84" s="550"/>
      <c r="R84" s="446"/>
      <c r="S84" s="409"/>
      <c r="T84" s="405"/>
      <c r="U84" s="445"/>
      <c r="V84" s="445"/>
      <c r="W84" s="446"/>
      <c r="X84" s="409"/>
      <c r="Y84" s="405"/>
      <c r="Z84" s="445"/>
      <c r="AA84" s="445"/>
      <c r="AB84" s="446"/>
      <c r="AC84" s="411"/>
    </row>
    <row r="85" spans="1:29" ht="20.100000000000001" hidden="1" customHeight="1">
      <c r="A85" s="405">
        <f>'GST 지식재산권 관리현황_요약본'!A84</f>
        <v>80</v>
      </c>
      <c r="B85" s="405" t="str">
        <f>'GST 지식재산권 관리현황_요약본'!B84</f>
        <v>특허</v>
      </c>
      <c r="C85" s="405" t="str">
        <f>'GST 지식재산권 관리현황_요약본'!C84</f>
        <v>거절</v>
      </c>
      <c r="D85" s="405" t="str">
        <f>'GST 지식재산권 관리현황_요약본'!D84</f>
        <v>국외(중국)</v>
      </c>
      <c r="E85" s="406">
        <f>'GST 지식재산권 관리현황_요약본'!E84</f>
        <v>41255</v>
      </c>
      <c r="F85" s="405">
        <f>'GST 지식재산권 관리현황_요약본'!F84</f>
        <v>2012105356723</v>
      </c>
      <c r="G85" s="406">
        <f>'GST 지식재산권 관리현황_요약본'!G84</f>
        <v>0</v>
      </c>
      <c r="H85" s="405">
        <f>'GST 지식재산권 관리현황_요약본'!H84</f>
        <v>0</v>
      </c>
      <c r="I85" s="407" t="str">
        <f>'GST 지식재산권 관리현황_요약본'!I84</f>
        <v>판재 자세 조절 장치</v>
      </c>
      <c r="J85" s="406">
        <f>'GST 지식재산권 관리현황_요약본'!J84</f>
        <v>0</v>
      </c>
      <c r="K85" s="407" t="str">
        <f>'GST 지식재산권 관리현황_요약본'!K84</f>
        <v>박필석/김병극</v>
      </c>
      <c r="L85" s="408" t="str">
        <f>'GST 지식재산권 관리현황_요약본'!L84</f>
        <v>다인특허</v>
      </c>
      <c r="M85" s="409"/>
      <c r="N85" s="405"/>
      <c r="O85" s="445"/>
      <c r="P85" s="445"/>
      <c r="Q85" s="550"/>
      <c r="R85" s="446"/>
      <c r="S85" s="409"/>
      <c r="T85" s="405"/>
      <c r="U85" s="445"/>
      <c r="V85" s="445"/>
      <c r="W85" s="446"/>
      <c r="X85" s="409"/>
      <c r="Y85" s="405"/>
      <c r="Z85" s="445"/>
      <c r="AA85" s="445"/>
      <c r="AB85" s="446"/>
      <c r="AC85" s="411"/>
    </row>
    <row r="86" spans="1:29" ht="20.100000000000001" hidden="1" customHeight="1">
      <c r="A86" s="405">
        <f>'GST 지식재산권 관리현황_요약본'!A85</f>
        <v>81</v>
      </c>
      <c r="B86" s="405" t="str">
        <f>'GST 지식재산권 관리현황_요약본'!B85</f>
        <v>특허</v>
      </c>
      <c r="C86" s="405" t="str">
        <f>'GST 지식재산권 관리현황_요약본'!C85</f>
        <v>거절</v>
      </c>
      <c r="D86" s="405" t="str">
        <f>'GST 지식재산권 관리현황_요약본'!D85</f>
        <v>국외(중국)</v>
      </c>
      <c r="E86" s="406">
        <f>'GST 지식재산권 관리현황_요약본'!E85</f>
        <v>41256</v>
      </c>
      <c r="F86" s="405">
        <f>'GST 지식재산권 관리현황_요약본'!F85</f>
        <v>2012105400069</v>
      </c>
      <c r="G86" s="406">
        <f>'GST 지식재산권 관리현황_요약본'!G85</f>
        <v>0</v>
      </c>
      <c r="H86" s="405">
        <f>'GST 지식재산권 관리현황_요약본'!H85</f>
        <v>0</v>
      </c>
      <c r="I86" s="407" t="str">
        <f>'GST 지식재산권 관리현황_요약본'!I85</f>
        <v>기판 합착장치 및 기판 합착방법</v>
      </c>
      <c r="J86" s="406">
        <f>'GST 지식재산권 관리현황_요약본'!J85</f>
        <v>0</v>
      </c>
      <c r="K86" s="407" t="str">
        <f>'GST 지식재산권 관리현황_요약본'!K85</f>
        <v>김병극/이정보/문장수</v>
      </c>
      <c r="L86" s="408" t="str">
        <f>'GST 지식재산권 관리현황_요약본'!L85</f>
        <v>다인특허</v>
      </c>
      <c r="M86" s="409"/>
      <c r="N86" s="405"/>
      <c r="O86" s="445"/>
      <c r="P86" s="445"/>
      <c r="Q86" s="550"/>
      <c r="R86" s="446"/>
      <c r="S86" s="409"/>
      <c r="T86" s="405"/>
      <c r="U86" s="445"/>
      <c r="V86" s="445"/>
      <c r="W86" s="446"/>
      <c r="X86" s="409"/>
      <c r="Y86" s="405"/>
      <c r="Z86" s="445"/>
      <c r="AA86" s="445"/>
      <c r="AB86" s="446"/>
      <c r="AC86" s="411"/>
    </row>
    <row r="87" spans="1:29" ht="20.100000000000001" hidden="1" customHeight="1">
      <c r="A87" s="380">
        <f>'GST 지식재산권 관리현황_요약본'!A86</f>
        <v>82</v>
      </c>
      <c r="B87" s="380" t="str">
        <f>'GST 지식재산권 관리현황_요약본'!B86</f>
        <v>특허</v>
      </c>
      <c r="C87" s="380" t="str">
        <f>'GST 지식재산권 관리현황_요약본'!C86</f>
        <v>등록</v>
      </c>
      <c r="D87" s="380" t="str">
        <f>'GST 지식재산권 관리현황_요약본'!D86</f>
        <v>국외(일본)</v>
      </c>
      <c r="E87" s="381">
        <f>'GST 지식재산권 관리현황_요약본'!E86</f>
        <v>41256</v>
      </c>
      <c r="F87" s="380" t="str">
        <f>'GST 지식재산권 관리현황_요약본'!F86</f>
        <v xml:space="preserve">2012-271970 </v>
      </c>
      <c r="G87" s="381">
        <f>'GST 지식재산권 관리현황_요약본'!G86</f>
        <v>41908</v>
      </c>
      <c r="H87" s="380">
        <f>'GST 지식재산권 관리현황_요약본'!H86</f>
        <v>5620461</v>
      </c>
      <c r="I87" s="382" t="str">
        <f>'GST 지식재산권 관리현황_요약본'!I86</f>
        <v>CO,Nox 개별 제어 방식을 이용한 저공해 연소방법</v>
      </c>
      <c r="J87" s="381">
        <f>'GST 지식재산권 관리현황_요약본'!J86</f>
        <v>48561</v>
      </c>
      <c r="K87" s="382" t="str">
        <f>'GST 지식재산권 관리현황_요약본'!K86</f>
        <v>김종철/정종국/이성욱/노완기/김선호/강석호</v>
      </c>
      <c r="L87" s="388" t="str">
        <f>'GST 지식재산권 관리현황_요약본'!L86</f>
        <v>다인특허</v>
      </c>
      <c r="M87" s="392"/>
      <c r="N87" s="496"/>
      <c r="O87" s="435"/>
      <c r="P87" s="435"/>
      <c r="Q87" s="549"/>
      <c r="R87" s="436">
        <f>O87+(P87*1.1)</f>
        <v>0</v>
      </c>
      <c r="S87" s="392"/>
      <c r="T87" s="386"/>
      <c r="U87" s="435"/>
      <c r="V87" s="435"/>
      <c r="W87" s="436"/>
      <c r="X87" s="392"/>
      <c r="Y87" s="386"/>
      <c r="Z87" s="435"/>
      <c r="AA87" s="435"/>
      <c r="AB87" s="436"/>
      <c r="AC87" s="394"/>
    </row>
    <row r="88" spans="1:29" ht="20.100000000000001" hidden="1" customHeight="1">
      <c r="A88" s="405">
        <f>'GST 지식재산권 관리현황_요약본'!A87</f>
        <v>83</v>
      </c>
      <c r="B88" s="405" t="str">
        <f>'GST 지식재산권 관리현황_요약본'!B87</f>
        <v>특허</v>
      </c>
      <c r="C88" s="405" t="str">
        <f>'GST 지식재산권 관리현황_요약본'!C87</f>
        <v>포기</v>
      </c>
      <c r="D88" s="405" t="str">
        <f>'GST 지식재산권 관리현황_요약본'!D87</f>
        <v>국외(미국)</v>
      </c>
      <c r="E88" s="406">
        <f>'GST 지식재산권 관리현황_요약본'!E87</f>
        <v>41267</v>
      </c>
      <c r="F88" s="405" t="str">
        <f>'GST 지식재산권 관리현황_요약본'!F87</f>
        <v>13/726,262</v>
      </c>
      <c r="G88" s="406">
        <f>'GST 지식재산권 관리현황_요약본'!G87</f>
        <v>0</v>
      </c>
      <c r="H88" s="405">
        <f>'GST 지식재산권 관리현황_요약본'!H87</f>
        <v>0</v>
      </c>
      <c r="I88" s="407" t="str">
        <f>'GST 지식재산권 관리현황_요약본'!I87</f>
        <v>과불화 화합물 처리 장치 및 방법(미국)</v>
      </c>
      <c r="J88" s="406">
        <f>'GST 지식재산권 관리현황_요약본'!J87</f>
        <v>0</v>
      </c>
      <c r="K88" s="407" t="str">
        <f>'GST 지식재산권 관리현황_요약본'!K87</f>
        <v>정종국, 채명기, 전재두, 김종철</v>
      </c>
      <c r="L88" s="408" t="str">
        <f>'GST 지식재산권 관리현황_요약본'!L87</f>
        <v>유니스특허</v>
      </c>
      <c r="M88" s="409"/>
      <c r="N88" s="405"/>
      <c r="O88" s="445"/>
      <c r="P88" s="445"/>
      <c r="Q88" s="550"/>
      <c r="R88" s="446"/>
      <c r="S88" s="409"/>
      <c r="T88" s="405"/>
      <c r="U88" s="445"/>
      <c r="V88" s="445"/>
      <c r="W88" s="446"/>
      <c r="X88" s="409"/>
      <c r="Y88" s="405"/>
      <c r="Z88" s="445"/>
      <c r="AA88" s="445"/>
      <c r="AB88" s="446"/>
      <c r="AC88" s="411"/>
    </row>
    <row r="89" spans="1:29" ht="20.100000000000001" hidden="1" customHeight="1">
      <c r="A89" s="405">
        <f>'GST 지식재산권 관리현황_요약본'!A88</f>
        <v>84</v>
      </c>
      <c r="B89" s="405" t="str">
        <f>'GST 지식재산권 관리현황_요약본'!B88</f>
        <v>상표</v>
      </c>
      <c r="C89" s="405" t="str">
        <f>'GST 지식재산권 관리현황_요약본'!C88</f>
        <v>거절</v>
      </c>
      <c r="D89" s="405" t="str">
        <f>'GST 지식재산권 관리현황_요약본'!D88</f>
        <v>국내</v>
      </c>
      <c r="E89" s="406">
        <f>'GST 지식재산권 관리현황_요약본'!E88</f>
        <v>41289</v>
      </c>
      <c r="F89" s="405" t="str">
        <f>'GST 지식재산권 관리현황_요약본'!F88</f>
        <v>41-2013-1568</v>
      </c>
      <c r="G89" s="406">
        <f>'GST 지식재산권 관리현황_요약본'!G88</f>
        <v>0</v>
      </c>
      <c r="H89" s="405">
        <f>'GST 지식재산권 관리현황_요약본'!H88</f>
        <v>0</v>
      </c>
      <c r="I89" s="407" t="str">
        <f>'GST 지식재산권 관리현황_요약본'!I88</f>
        <v>제37류, 글로벌스탠다드테크놀로지</v>
      </c>
      <c r="J89" s="406">
        <f>'GST 지식재산권 관리현황_요약본'!J88</f>
        <v>0</v>
      </c>
      <c r="K89" s="407">
        <f>'GST 지식재산권 관리현황_요약본'!K88</f>
        <v>0</v>
      </c>
      <c r="L89" s="408" t="str">
        <f>'GST 지식재산권 관리현황_요약본'!L88</f>
        <v>유니스특허</v>
      </c>
      <c r="M89" s="409"/>
      <c r="N89" s="405"/>
      <c r="O89" s="445"/>
      <c r="P89" s="445"/>
      <c r="Q89" s="550"/>
      <c r="R89" s="446"/>
      <c r="S89" s="409"/>
      <c r="T89" s="405"/>
      <c r="U89" s="445"/>
      <c r="V89" s="445"/>
      <c r="W89" s="446"/>
      <c r="X89" s="409"/>
      <c r="Y89" s="405"/>
      <c r="Z89" s="445"/>
      <c r="AA89" s="445"/>
      <c r="AB89" s="446"/>
      <c r="AC89" s="411"/>
    </row>
    <row r="90" spans="1:29" ht="20.100000000000001" hidden="1" customHeight="1">
      <c r="A90" s="405">
        <f>'GST 지식재산권 관리현황_요약본'!A89</f>
        <v>85</v>
      </c>
      <c r="B90" s="405" t="str">
        <f>'GST 지식재산권 관리현황_요약본'!B89</f>
        <v>상표</v>
      </c>
      <c r="C90" s="405" t="str">
        <f>'GST 지식재산권 관리현황_요약본'!C89</f>
        <v>거절</v>
      </c>
      <c r="D90" s="405" t="str">
        <f>'GST 지식재산권 관리현황_요약본'!D89</f>
        <v>국내</v>
      </c>
      <c r="E90" s="406">
        <f>'GST 지식재산권 관리현황_요약본'!E89</f>
        <v>41289</v>
      </c>
      <c r="F90" s="405" t="str">
        <f>'GST 지식재산권 관리현황_요약본'!F89</f>
        <v>41-2013-1569</v>
      </c>
      <c r="G90" s="406">
        <f>'GST 지식재산권 관리현황_요약본'!G89</f>
        <v>0</v>
      </c>
      <c r="H90" s="405">
        <f>'GST 지식재산권 관리현황_요약본'!H89</f>
        <v>0</v>
      </c>
      <c r="I90" s="407" t="str">
        <f>'GST 지식재산권 관리현황_요약본'!I89</f>
        <v>제40류, 글로벌스탠다드테크놀로지</v>
      </c>
      <c r="J90" s="406">
        <f>'GST 지식재산권 관리현황_요약본'!J89</f>
        <v>0</v>
      </c>
      <c r="K90" s="407">
        <f>'GST 지식재산권 관리현황_요약본'!K89</f>
        <v>0</v>
      </c>
      <c r="L90" s="408" t="str">
        <f>'GST 지식재산권 관리현황_요약본'!L89</f>
        <v>유니스특허</v>
      </c>
      <c r="M90" s="409"/>
      <c r="N90" s="405"/>
      <c r="O90" s="445"/>
      <c r="P90" s="445"/>
      <c r="Q90" s="550"/>
      <c r="R90" s="446"/>
      <c r="S90" s="409"/>
      <c r="T90" s="405"/>
      <c r="U90" s="445"/>
      <c r="V90" s="445"/>
      <c r="W90" s="446"/>
      <c r="X90" s="409"/>
      <c r="Y90" s="405"/>
      <c r="Z90" s="445"/>
      <c r="AA90" s="445"/>
      <c r="AB90" s="446"/>
      <c r="AC90" s="411"/>
    </row>
    <row r="91" spans="1:29" ht="20.100000000000001" hidden="1" customHeight="1">
      <c r="A91" s="405">
        <f>'GST 지식재산권 관리현황_요약본'!A90</f>
        <v>86</v>
      </c>
      <c r="B91" s="405" t="str">
        <f>'GST 지식재산권 관리현황_요약본'!B90</f>
        <v>상표</v>
      </c>
      <c r="C91" s="405" t="str">
        <f>'GST 지식재산권 관리현황_요약본'!C90</f>
        <v>거절</v>
      </c>
      <c r="D91" s="405" t="str">
        <f>'GST 지식재산권 관리현황_요약본'!D90</f>
        <v>국내</v>
      </c>
      <c r="E91" s="406">
        <f>'GST 지식재산권 관리현황_요약본'!E90</f>
        <v>41289</v>
      </c>
      <c r="F91" s="405" t="str">
        <f>'GST 지식재산권 관리현황_요약본'!F90</f>
        <v>41-2013-1570</v>
      </c>
      <c r="G91" s="406">
        <f>'GST 지식재산권 관리현황_요약본'!G90</f>
        <v>0</v>
      </c>
      <c r="H91" s="405">
        <f>'GST 지식재산권 관리현황_요약본'!H90</f>
        <v>0</v>
      </c>
      <c r="I91" s="407" t="str">
        <f>'GST 지식재산권 관리현황_요약본'!I90</f>
        <v>제37류, GLOBAL STANDARD TECHNOLOGY</v>
      </c>
      <c r="J91" s="406">
        <f>'GST 지식재산권 관리현황_요약본'!J90</f>
        <v>0</v>
      </c>
      <c r="K91" s="407">
        <f>'GST 지식재산권 관리현황_요약본'!K90</f>
        <v>0</v>
      </c>
      <c r="L91" s="408" t="str">
        <f>'GST 지식재산권 관리현황_요약본'!L90</f>
        <v>유니스특허</v>
      </c>
      <c r="M91" s="409"/>
      <c r="N91" s="405"/>
      <c r="O91" s="445"/>
      <c r="P91" s="445"/>
      <c r="Q91" s="550"/>
      <c r="R91" s="446"/>
      <c r="S91" s="409"/>
      <c r="T91" s="405"/>
      <c r="U91" s="445"/>
      <c r="V91" s="445"/>
      <c r="W91" s="446"/>
      <c r="X91" s="409"/>
      <c r="Y91" s="405"/>
      <c r="Z91" s="445"/>
      <c r="AA91" s="445"/>
      <c r="AB91" s="446"/>
      <c r="AC91" s="411"/>
    </row>
    <row r="92" spans="1:29" ht="20.100000000000001" hidden="1" customHeight="1">
      <c r="A92" s="405">
        <f>'GST 지식재산권 관리현황_요약본'!A91</f>
        <v>87</v>
      </c>
      <c r="B92" s="405" t="str">
        <f>'GST 지식재산권 관리현황_요약본'!B91</f>
        <v>상표</v>
      </c>
      <c r="C92" s="405" t="str">
        <f>'GST 지식재산권 관리현황_요약본'!C91</f>
        <v>거절</v>
      </c>
      <c r="D92" s="405" t="str">
        <f>'GST 지식재산권 관리현황_요약본'!D91</f>
        <v>국내</v>
      </c>
      <c r="E92" s="406">
        <f>'GST 지식재산권 관리현황_요약본'!E91</f>
        <v>41289</v>
      </c>
      <c r="F92" s="405" t="str">
        <f>'GST 지식재산권 관리현황_요약본'!F91</f>
        <v>41-2013-1571</v>
      </c>
      <c r="G92" s="406">
        <f>'GST 지식재산권 관리현황_요약본'!G91</f>
        <v>0</v>
      </c>
      <c r="H92" s="405">
        <f>'GST 지식재산권 관리현황_요약본'!H91</f>
        <v>0</v>
      </c>
      <c r="I92" s="407" t="str">
        <f>'GST 지식재산권 관리현황_요약본'!I91</f>
        <v>제40류, GLOBAL STANDARD TECHNOLOGY</v>
      </c>
      <c r="J92" s="406">
        <f>'GST 지식재산권 관리현황_요약본'!J91</f>
        <v>0</v>
      </c>
      <c r="K92" s="407">
        <f>'GST 지식재산권 관리현황_요약본'!K91</f>
        <v>0</v>
      </c>
      <c r="L92" s="408" t="str">
        <f>'GST 지식재산권 관리현황_요약본'!L91</f>
        <v>유니스특허</v>
      </c>
      <c r="M92" s="409"/>
      <c r="N92" s="405"/>
      <c r="O92" s="445"/>
      <c r="P92" s="445"/>
      <c r="Q92" s="550"/>
      <c r="R92" s="446"/>
      <c r="S92" s="409"/>
      <c r="T92" s="405"/>
      <c r="U92" s="445"/>
      <c r="V92" s="445"/>
      <c r="W92" s="446"/>
      <c r="X92" s="409"/>
      <c r="Y92" s="405"/>
      <c r="Z92" s="445"/>
      <c r="AA92" s="445"/>
      <c r="AB92" s="446"/>
      <c r="AC92" s="411"/>
    </row>
    <row r="93" spans="1:29" ht="20.100000000000001" hidden="1" customHeight="1">
      <c r="A93" s="405">
        <f>'GST 지식재산권 관리현황_요약본'!A92</f>
        <v>88</v>
      </c>
      <c r="B93" s="405" t="str">
        <f>'GST 지식재산권 관리현황_요약본'!B92</f>
        <v>특허</v>
      </c>
      <c r="C93" s="405" t="str">
        <f>'GST 지식재산권 관리현황_요약본'!C92</f>
        <v>거절</v>
      </c>
      <c r="D93" s="405" t="str">
        <f>'GST 지식재산권 관리현황_요약본'!D92</f>
        <v>국내</v>
      </c>
      <c r="E93" s="406">
        <f>'GST 지식재산권 관리현황_요약본'!E92</f>
        <v>41367</v>
      </c>
      <c r="F93" s="405" t="str">
        <f>'GST 지식재산권 관리현황_요약본'!F92</f>
        <v>2013-0036189</v>
      </c>
      <c r="G93" s="406">
        <f>'GST 지식재산권 관리현황_요약본'!G92</f>
        <v>0</v>
      </c>
      <c r="H93" s="405">
        <f>'GST 지식재산권 관리현황_요약본'!H92</f>
        <v>0</v>
      </c>
      <c r="I93" s="407" t="str">
        <f>'GST 지식재산권 관리현황_요약본'!I92</f>
        <v>공정 가스 정화장치를 구비한 누출가스 자동 제어 시스템</v>
      </c>
      <c r="J93" s="406">
        <f>'GST 지식재산권 관리현황_요약본'!J92</f>
        <v>0</v>
      </c>
      <c r="K93" s="407" t="str">
        <f>'GST 지식재산권 관리현황_요약본'!K92</f>
        <v>장순기/김종철/채명기</v>
      </c>
      <c r="L93" s="408" t="str">
        <f>'GST 지식재산권 관리현황_요약본'!L92</f>
        <v>다인특허</v>
      </c>
      <c r="M93" s="409"/>
      <c r="N93" s="405"/>
      <c r="O93" s="445"/>
      <c r="P93" s="445"/>
      <c r="Q93" s="550"/>
      <c r="R93" s="446"/>
      <c r="S93" s="409"/>
      <c r="T93" s="405"/>
      <c r="U93" s="445"/>
      <c r="V93" s="445"/>
      <c r="W93" s="446"/>
      <c r="X93" s="409"/>
      <c r="Y93" s="405"/>
      <c r="Z93" s="445"/>
      <c r="AA93" s="445"/>
      <c r="AB93" s="446"/>
      <c r="AC93" s="411"/>
    </row>
    <row r="94" spans="1:29" ht="20.100000000000001" hidden="1" customHeight="1">
      <c r="A94" s="380" t="e">
        <f>'GST 지식재산권 관리현황_요약본'!A93</f>
        <v>#REF!</v>
      </c>
      <c r="B94" s="380" t="e">
        <f>'GST 지식재산권 관리현황_요약본'!B93</f>
        <v>#REF!</v>
      </c>
      <c r="C94" s="380" t="e">
        <f>'GST 지식재산권 관리현황_요약본'!C93</f>
        <v>#REF!</v>
      </c>
      <c r="D94" s="380" t="e">
        <f>'GST 지식재산권 관리현황_요약본'!D93</f>
        <v>#REF!</v>
      </c>
      <c r="E94" s="381" t="e">
        <f>'GST 지식재산권 관리현황_요약본'!E93</f>
        <v>#REF!</v>
      </c>
      <c r="F94" s="380" t="e">
        <f>'GST 지식재산권 관리현황_요약본'!F93</f>
        <v>#REF!</v>
      </c>
      <c r="G94" s="475" t="e">
        <f>'GST 지식재산권 관리현황_요약본'!G93</f>
        <v>#REF!</v>
      </c>
      <c r="H94" s="380" t="e">
        <f>'GST 지식재산권 관리현황_요약본'!H93</f>
        <v>#REF!</v>
      </c>
      <c r="I94" s="382" t="e">
        <f>'GST 지식재산권 관리현황_요약본'!I93</f>
        <v>#REF!</v>
      </c>
      <c r="J94" s="381" t="e">
        <f>'GST 지식재산권 관리현황_요약본'!J93</f>
        <v>#REF!</v>
      </c>
      <c r="K94" s="382" t="e">
        <f>'GST 지식재산권 관리현황_요약본'!K93</f>
        <v>#REF!</v>
      </c>
      <c r="L94" s="388" t="e">
        <f>'GST 지식재산권 관리현황_요약본'!L93</f>
        <v>#REF!</v>
      </c>
      <c r="M94" s="392"/>
      <c r="N94" s="386"/>
      <c r="O94" s="435"/>
      <c r="P94" s="435"/>
      <c r="Q94" s="549"/>
      <c r="R94" s="436"/>
      <c r="S94" s="392"/>
      <c r="T94" s="386"/>
      <c r="U94" s="435"/>
      <c r="V94" s="435"/>
      <c r="W94" s="436"/>
      <c r="X94" s="392"/>
      <c r="Y94" s="386"/>
      <c r="Z94" s="435"/>
      <c r="AA94" s="435"/>
      <c r="AB94" s="436"/>
      <c r="AC94" s="394"/>
    </row>
    <row r="95" spans="1:29" ht="20.100000000000001" hidden="1" customHeight="1">
      <c r="A95" s="405">
        <f>'GST 지식재산권 관리현황_요약본'!A94</f>
        <v>90</v>
      </c>
      <c r="B95" s="405" t="str">
        <f>'GST 지식재산권 관리현황_요약본'!B94</f>
        <v>특허</v>
      </c>
      <c r="C95" s="405" t="str">
        <f>'GST 지식재산권 관리현황_요약본'!C94</f>
        <v>거절</v>
      </c>
      <c r="D95" s="405" t="str">
        <f>'GST 지식재산권 관리현황_요약본'!D94</f>
        <v>국내</v>
      </c>
      <c r="E95" s="406">
        <f>'GST 지식재산권 관리현황_요약본'!E94</f>
        <v>41422</v>
      </c>
      <c r="F95" s="405" t="str">
        <f>'GST 지식재산권 관리현황_요약본'!F94</f>
        <v>2013-0060103</v>
      </c>
      <c r="G95" s="406">
        <f>'GST 지식재산권 관리현황_요약본'!G94</f>
        <v>0</v>
      </c>
      <c r="H95" s="405">
        <f>'GST 지식재산권 관리현황_요약본'!H94</f>
        <v>0</v>
      </c>
      <c r="I95" s="407" t="str">
        <f>'GST 지식재산권 관리현황_요약본'!I94</f>
        <v>공정 가스 정화장치를 구비한 누출가스 자동 제어 시스템</v>
      </c>
      <c r="J95" s="406">
        <f>'GST 지식재산권 관리현황_요약본'!J94</f>
        <v>0</v>
      </c>
      <c r="K95" s="407" t="str">
        <f>'GST 지식재산권 관리현황_요약본'!K94</f>
        <v>장순기/김종철/채명기</v>
      </c>
      <c r="L95" s="408" t="str">
        <f>'GST 지식재산권 관리현황_요약본'!L94</f>
        <v>다인특허</v>
      </c>
      <c r="M95" s="409"/>
      <c r="N95" s="405"/>
      <c r="O95" s="445"/>
      <c r="P95" s="445"/>
      <c r="Q95" s="550"/>
      <c r="R95" s="446"/>
      <c r="S95" s="409"/>
      <c r="T95" s="405"/>
      <c r="U95" s="445"/>
      <c r="V95" s="445"/>
      <c r="W95" s="446"/>
      <c r="X95" s="409"/>
      <c r="Y95" s="405"/>
      <c r="Z95" s="445"/>
      <c r="AA95" s="445"/>
      <c r="AB95" s="446"/>
      <c r="AC95" s="411"/>
    </row>
    <row r="96" spans="1:29" ht="20.100000000000001" hidden="1" customHeight="1">
      <c r="A96" s="405">
        <f>'GST 지식재산권 관리현황_요약본'!A95</f>
        <v>91</v>
      </c>
      <c r="B96" s="405" t="str">
        <f>'GST 지식재산권 관리현황_요약본'!B95</f>
        <v>특허</v>
      </c>
      <c r="C96" s="405" t="str">
        <f>'GST 지식재산권 관리현황_요약본'!C95</f>
        <v>거절</v>
      </c>
      <c r="D96" s="405" t="str">
        <f>'GST 지식재산권 관리현황_요약본'!D95</f>
        <v>국내</v>
      </c>
      <c r="E96" s="406">
        <f>'GST 지식재산권 관리현황_요약본'!E95</f>
        <v>41425</v>
      </c>
      <c r="F96" s="405" t="str">
        <f>'GST 지식재산권 관리현황_요약본'!F95</f>
        <v>2013-0062312</v>
      </c>
      <c r="G96" s="406">
        <f>'GST 지식재산권 관리현황_요약본'!G95</f>
        <v>0</v>
      </c>
      <c r="H96" s="405">
        <f>'GST 지식재산권 관리현황_요약본'!H95</f>
        <v>0</v>
      </c>
      <c r="I96" s="407" t="str">
        <f>'GST 지식재산권 관리현황_요약본'!I95</f>
        <v>폐가스 정화처리용 부산물 제거유닛 및 이를 포함한 폐가스 정화처리장치</v>
      </c>
      <c r="J96" s="406">
        <f>'GST 지식재산권 관리현황_요약본'!J95</f>
        <v>0</v>
      </c>
      <c r="K96" s="407" t="str">
        <f>'GST 지식재산권 관리현황_요약본'!K95</f>
        <v>노완기/이성욱</v>
      </c>
      <c r="L96" s="408" t="str">
        <f>'GST 지식재산권 관리현황_요약본'!L95</f>
        <v>다인특허</v>
      </c>
      <c r="M96" s="409"/>
      <c r="N96" s="405"/>
      <c r="O96" s="445"/>
      <c r="P96" s="445"/>
      <c r="Q96" s="550"/>
      <c r="R96" s="446"/>
      <c r="S96" s="409"/>
      <c r="T96" s="405"/>
      <c r="U96" s="445"/>
      <c r="V96" s="445"/>
      <c r="W96" s="446"/>
      <c r="X96" s="409"/>
      <c r="Y96" s="405"/>
      <c r="Z96" s="445"/>
      <c r="AA96" s="445"/>
      <c r="AB96" s="446"/>
      <c r="AC96" s="411"/>
    </row>
    <row r="97" spans="1:29" ht="20.100000000000001" hidden="1" customHeight="1">
      <c r="A97" s="405">
        <f>'GST 지식재산권 관리현황_요약본'!A96</f>
        <v>92</v>
      </c>
      <c r="B97" s="405" t="str">
        <f>'GST 지식재산권 관리현황_요약본'!B96</f>
        <v>특허</v>
      </c>
      <c r="C97" s="405" t="str">
        <f>'GST 지식재산권 관리현황_요약본'!C96</f>
        <v>포기</v>
      </c>
      <c r="D97" s="405" t="str">
        <f>'GST 지식재산권 관리현황_요약본'!D96</f>
        <v>국내</v>
      </c>
      <c r="E97" s="406">
        <f>'GST 지식재산권 관리현황_요약본'!E96</f>
        <v>41677</v>
      </c>
      <c r="F97" s="405" t="str">
        <f>'GST 지식재산권 관리현황_요약본'!F96</f>
        <v>10-2014-0014124</v>
      </c>
      <c r="G97" s="406">
        <f>'GST 지식재산권 관리현황_요약본'!G96</f>
        <v>0</v>
      </c>
      <c r="H97" s="405">
        <f>'GST 지식재산권 관리현황_요약본'!H96</f>
        <v>0</v>
      </c>
      <c r="I97" s="407" t="str">
        <f>'GST 지식재산권 관리현황_요약본'!I96</f>
        <v>보조진공수단이 구비된 반도체공정설비용 배기라인</v>
      </c>
      <c r="J97" s="406">
        <f>'GST 지식재산권 관리현황_요약본'!J96</f>
        <v>0</v>
      </c>
      <c r="K97" s="407" t="str">
        <f>'GST 지식재산권 관리현황_요약본'!K96</f>
        <v>전동근, 모선희, 진용호, 신현욱</v>
      </c>
      <c r="L97" s="408" t="str">
        <f>'GST 지식재산권 관리현황_요약본'!L96</f>
        <v>유니스특허</v>
      </c>
      <c r="M97" s="409"/>
      <c r="N97" s="405"/>
      <c r="O97" s="445"/>
      <c r="P97" s="445"/>
      <c r="Q97" s="550"/>
      <c r="R97" s="446"/>
      <c r="S97" s="409"/>
      <c r="T97" s="405"/>
      <c r="U97" s="445"/>
      <c r="V97" s="445"/>
      <c r="W97" s="446"/>
      <c r="X97" s="409"/>
      <c r="Y97" s="405"/>
      <c r="Z97" s="445"/>
      <c r="AA97" s="445"/>
      <c r="AB97" s="446"/>
      <c r="AC97" s="411"/>
    </row>
    <row r="98" spans="1:29" ht="20.100000000000001" hidden="1" customHeight="1">
      <c r="A98" s="405">
        <f>'GST 지식재산권 관리현황_요약본'!A97</f>
        <v>93</v>
      </c>
      <c r="B98" s="405" t="str">
        <f>'GST 지식재산권 관리현황_요약본'!B97</f>
        <v>특허</v>
      </c>
      <c r="C98" s="405" t="str">
        <f>'GST 지식재산권 관리현황_요약본'!C97</f>
        <v>포기</v>
      </c>
      <c r="D98" s="405" t="str">
        <f>'GST 지식재산권 관리현황_요약본'!D97</f>
        <v>국내</v>
      </c>
      <c r="E98" s="406">
        <f>'GST 지식재산권 관리현황_요약본'!E97</f>
        <v>41677</v>
      </c>
      <c r="F98" s="405" t="str">
        <f>'GST 지식재산권 관리현황_요약본'!F97</f>
        <v>10-2014-0014125</v>
      </c>
      <c r="G98" s="406">
        <f>'GST 지식재산권 관리현황_요약본'!G97</f>
        <v>0</v>
      </c>
      <c r="H98" s="405">
        <f>'GST 지식재산권 관리현황_요약본'!H97</f>
        <v>0</v>
      </c>
      <c r="I98" s="407" t="str">
        <f>'GST 지식재산권 관리현황_요약본'!I97</f>
        <v>보조진공수단이 구비된 스크러버</v>
      </c>
      <c r="J98" s="406">
        <f>'GST 지식재산권 관리현황_요약본'!J97</f>
        <v>0</v>
      </c>
      <c r="K98" s="407" t="str">
        <f>'GST 지식재산권 관리현황_요약본'!K97</f>
        <v>전동근, 모선희, 진용호, 신현욱, 김원기, 문규동</v>
      </c>
      <c r="L98" s="408" t="str">
        <f>'GST 지식재산권 관리현황_요약본'!L97</f>
        <v>유니스특허</v>
      </c>
      <c r="M98" s="409"/>
      <c r="N98" s="405"/>
      <c r="O98" s="445"/>
      <c r="P98" s="445"/>
      <c r="Q98" s="550"/>
      <c r="R98" s="446"/>
      <c r="S98" s="409"/>
      <c r="T98" s="405"/>
      <c r="U98" s="445"/>
      <c r="V98" s="445"/>
      <c r="W98" s="446"/>
      <c r="X98" s="409"/>
      <c r="Y98" s="405"/>
      <c r="Z98" s="445"/>
      <c r="AA98" s="445"/>
      <c r="AB98" s="446"/>
      <c r="AC98" s="411"/>
    </row>
    <row r="99" spans="1:29" ht="20.100000000000001" hidden="1" customHeight="1">
      <c r="A99" s="405">
        <f>'GST 지식재산권 관리현황_요약본'!A98</f>
        <v>94</v>
      </c>
      <c r="B99" s="405" t="str">
        <f>'GST 지식재산권 관리현황_요약본'!B98</f>
        <v>특허</v>
      </c>
      <c r="C99" s="405" t="str">
        <f>'GST 지식재산권 관리현황_요약본'!C98</f>
        <v>포기</v>
      </c>
      <c r="D99" s="405" t="str">
        <f>'GST 지식재산권 관리현황_요약본'!D98</f>
        <v>국내</v>
      </c>
      <c r="E99" s="406">
        <f>'GST 지식재산권 관리현황_요약본'!E98</f>
        <v>41677</v>
      </c>
      <c r="F99" s="405" t="str">
        <f>'GST 지식재산권 관리현황_요약본'!F98</f>
        <v>10-2014-0014126</v>
      </c>
      <c r="G99" s="406">
        <f>'GST 지식재산권 관리현황_요약본'!G98</f>
        <v>0</v>
      </c>
      <c r="H99" s="405">
        <f>'GST 지식재산권 관리현황_요약본'!H98</f>
        <v>0</v>
      </c>
      <c r="I99" s="407" t="str">
        <f>'GST 지식재산권 관리현황_요약본'!I98</f>
        <v>습식세정기능을 가지는 수봉식 진공펌프</v>
      </c>
      <c r="J99" s="406">
        <f>'GST 지식재산권 관리현황_요약본'!J98</f>
        <v>0</v>
      </c>
      <c r="K99" s="407" t="str">
        <f>'GST 지식재산권 관리현황_요약본'!K98</f>
        <v>전동근, 모선희, 진용호, 신현욱, 김원기, 문규동</v>
      </c>
      <c r="L99" s="408" t="str">
        <f>'GST 지식재산권 관리현황_요약본'!L98</f>
        <v>유니스특허</v>
      </c>
      <c r="M99" s="409"/>
      <c r="N99" s="405"/>
      <c r="O99" s="445"/>
      <c r="P99" s="445"/>
      <c r="Q99" s="550"/>
      <c r="R99" s="446"/>
      <c r="S99" s="409"/>
      <c r="T99" s="405"/>
      <c r="U99" s="445"/>
      <c r="V99" s="445"/>
      <c r="W99" s="446"/>
      <c r="X99" s="409"/>
      <c r="Y99" s="405"/>
      <c r="Z99" s="445"/>
      <c r="AA99" s="445"/>
      <c r="AB99" s="446"/>
      <c r="AC99" s="411"/>
    </row>
    <row r="100" spans="1:29" ht="20.100000000000001" hidden="1" customHeight="1">
      <c r="A100" s="380">
        <f>'GST 지식재산권 관리현황_요약본'!A99</f>
        <v>95</v>
      </c>
      <c r="B100" s="380" t="str">
        <f>'GST 지식재산권 관리현황_요약본'!B99</f>
        <v>특허</v>
      </c>
      <c r="C100" s="380" t="str">
        <f>'GST 지식재산권 관리현황_요약본'!C99</f>
        <v>등록</v>
      </c>
      <c r="D100" s="380" t="str">
        <f>'GST 지식재산권 관리현황_요약본'!D99</f>
        <v>국내</v>
      </c>
      <c r="E100" s="381">
        <f>'GST 지식재산권 관리현황_요약본'!E99</f>
        <v>41712</v>
      </c>
      <c r="F100" s="380" t="str">
        <f>'GST 지식재산권 관리현황_요약본'!F99</f>
        <v>2014-0030247</v>
      </c>
      <c r="G100" s="381">
        <f>'GST 지식재산권 관리현황_요약본'!G99</f>
        <v>42341</v>
      </c>
      <c r="H100" s="380" t="str">
        <f>'GST 지식재산권 관리현황_요약본'!H99</f>
        <v>10-1576212</v>
      </c>
      <c r="I100" s="382" t="str">
        <f>'GST 지식재산권 관리현황_요약본'!I99</f>
        <v>사전 수처리 기능을 가지는 스크러버</v>
      </c>
      <c r="J100" s="381">
        <f>'GST 지식재산권 관리현황_요약본'!J99</f>
        <v>49017</v>
      </c>
      <c r="K100" s="382" t="str">
        <f>'GST 지식재산권 관리현황_요약본'!K99</f>
        <v>박상준 / 채명기 /장순기</v>
      </c>
      <c r="L100" s="388" t="str">
        <f>'GST 지식재산권 관리현황_요약본'!L99</f>
        <v>유니스특허</v>
      </c>
      <c r="M100" s="392"/>
      <c r="N100" s="386"/>
      <c r="O100" s="435"/>
      <c r="P100" s="435"/>
      <c r="Q100" s="549"/>
      <c r="R100" s="436">
        <f>O100+(P100*1.1)</f>
        <v>0</v>
      </c>
      <c r="S100" s="392"/>
      <c r="T100" s="386"/>
      <c r="U100" s="435"/>
      <c r="V100" s="435"/>
      <c r="W100" s="436"/>
      <c r="X100" s="392"/>
      <c r="Y100" s="386"/>
      <c r="Z100" s="435"/>
      <c r="AA100" s="435"/>
      <c r="AB100" s="436"/>
      <c r="AC100" s="393"/>
    </row>
    <row r="101" spans="1:29" ht="20.100000000000001" hidden="1" customHeight="1">
      <c r="A101" s="405">
        <f>'GST 지식재산권 관리현황_요약본'!A100</f>
        <v>96</v>
      </c>
      <c r="B101" s="405" t="str">
        <f>'GST 지식재산권 관리현황_요약본'!B100</f>
        <v>특허</v>
      </c>
      <c r="C101" s="405" t="str">
        <f>'GST 지식재산권 관리현황_요약본'!C100</f>
        <v>포기</v>
      </c>
      <c r="D101" s="405" t="str">
        <f>'GST 지식재산권 관리현황_요약본'!D100</f>
        <v>국내</v>
      </c>
      <c r="E101" s="406">
        <f>'GST 지식재산권 관리현황_요약본'!E100</f>
        <v>41820</v>
      </c>
      <c r="F101" s="405" t="str">
        <f>'GST 지식재산권 관리현황_요약본'!F100</f>
        <v>10-2014-0081047</v>
      </c>
      <c r="G101" s="406">
        <f>'GST 지식재산권 관리현황_요약본'!G100</f>
        <v>0</v>
      </c>
      <c r="H101" s="405">
        <f>'GST 지식재산권 관리현황_요약본'!H100</f>
        <v>0</v>
      </c>
      <c r="I101" s="407" t="str">
        <f>'GST 지식재산권 관리현황_요약본'!I100</f>
        <v>반응기 내벽에 수막이 형성되는 스크러버</v>
      </c>
      <c r="J101" s="406">
        <f>'GST 지식재산권 관리현황_요약본'!J100</f>
        <v>0</v>
      </c>
      <c r="K101" s="407" t="str">
        <f>'GST 지식재산권 관리현황_요약본'!K100</f>
        <v>박상준,전동근,이기용,장순기,모선희</v>
      </c>
      <c r="L101" s="408" t="str">
        <f>'GST 지식재산권 관리현황_요약본'!L100</f>
        <v>유니스특허</v>
      </c>
      <c r="M101" s="409"/>
      <c r="N101" s="405"/>
      <c r="O101" s="445"/>
      <c r="P101" s="445"/>
      <c r="Q101" s="550"/>
      <c r="R101" s="446"/>
      <c r="S101" s="409"/>
      <c r="T101" s="405"/>
      <c r="U101" s="445"/>
      <c r="V101" s="445"/>
      <c r="W101" s="446"/>
      <c r="X101" s="409"/>
      <c r="Y101" s="405"/>
      <c r="Z101" s="445"/>
      <c r="AA101" s="445"/>
      <c r="AB101" s="446"/>
      <c r="AC101" s="411"/>
    </row>
    <row r="102" spans="1:29" ht="20.100000000000001" hidden="1" customHeight="1">
      <c r="A102" s="405">
        <f>'GST 지식재산권 관리현황_요약본'!A101</f>
        <v>97</v>
      </c>
      <c r="B102" s="405" t="str">
        <f>'GST 지식재산권 관리현황_요약본'!B101</f>
        <v>특허</v>
      </c>
      <c r="C102" s="405" t="str">
        <f>'GST 지식재산권 관리현황_요약본'!C101</f>
        <v>거절</v>
      </c>
      <c r="D102" s="405" t="str">
        <f>'GST 지식재산권 관리현황_요약본'!D101</f>
        <v>국내</v>
      </c>
      <c r="E102" s="406">
        <f>'GST 지식재산권 관리현황_요약본'!E101</f>
        <v>41820</v>
      </c>
      <c r="F102" s="405" t="str">
        <f>'GST 지식재산권 관리현황_요약본'!F101</f>
        <v>10-2014-0081046</v>
      </c>
      <c r="G102" s="406">
        <f>'GST 지식재산권 관리현황_요약본'!G101</f>
        <v>0</v>
      </c>
      <c r="H102" s="405">
        <f>'GST 지식재산권 관리현황_요약본'!H101</f>
        <v>0</v>
      </c>
      <c r="I102" s="407" t="str">
        <f>'GST 지식재산권 관리현황_요약본'!I101</f>
        <v>예열기능을 가지는 스크러버</v>
      </c>
      <c r="J102" s="406">
        <f>'GST 지식재산권 관리현황_요약본'!J101</f>
        <v>0</v>
      </c>
      <c r="K102" s="407" t="str">
        <f>'GST 지식재산권 관리현황_요약본'!K101</f>
        <v>박상준, 전동근, 이기용, 김종철, 모선희</v>
      </c>
      <c r="L102" s="408" t="str">
        <f>'GST 지식재산권 관리현황_요약본'!L101</f>
        <v>유니스특허</v>
      </c>
      <c r="M102" s="409"/>
      <c r="N102" s="405"/>
      <c r="O102" s="445"/>
      <c r="P102" s="445"/>
      <c r="Q102" s="550"/>
      <c r="R102" s="446"/>
      <c r="S102" s="409"/>
      <c r="T102" s="405"/>
      <c r="U102" s="445"/>
      <c r="V102" s="445"/>
      <c r="W102" s="446"/>
      <c r="X102" s="409"/>
      <c r="Y102" s="405"/>
      <c r="Z102" s="445"/>
      <c r="AA102" s="445"/>
      <c r="AB102" s="446"/>
      <c r="AC102" s="411"/>
    </row>
    <row r="103" spans="1:29" ht="20.100000000000001" hidden="1" customHeight="1">
      <c r="A103" s="380">
        <f>'GST 지식재산권 관리현황_요약본'!A102</f>
        <v>98</v>
      </c>
      <c r="B103" s="380" t="str">
        <f>'GST 지식재산권 관리현황_요약본'!B102</f>
        <v>특허</v>
      </c>
      <c r="C103" s="380" t="str">
        <f>'GST 지식재산권 관리현황_요약본'!C102</f>
        <v>포기</v>
      </c>
      <c r="D103" s="380" t="str">
        <f>'GST 지식재산권 관리현황_요약본'!D102</f>
        <v>국내</v>
      </c>
      <c r="E103" s="381">
        <f>'GST 지식재산권 관리현황_요약본'!E102</f>
        <v>41989</v>
      </c>
      <c r="F103" s="380" t="str">
        <f>'GST 지식재산권 관리현황_요약본'!F102</f>
        <v>2014-0181177</v>
      </c>
      <c r="G103" s="381">
        <f>'GST 지식재산권 관리현황_요약본'!G102</f>
        <v>42545</v>
      </c>
      <c r="H103" s="380" t="str">
        <f>'GST 지식재산권 관리현황_요약본'!H102</f>
        <v>10-1635065</v>
      </c>
      <c r="I103" s="382" t="str">
        <f>'GST 지식재산권 관리현황_요약본'!I102</f>
        <v xml:space="preserve">사전 수처리 장치를 포함하는 스크러버 </v>
      </c>
      <c r="J103" s="381">
        <f>'GST 지식재산권 관리현황_요약본'!J102</f>
        <v>49294</v>
      </c>
      <c r="K103" s="382" t="str">
        <f>'GST 지식재산권 관리현황_요약본'!K102</f>
        <v>장순기, 박종민., 박진만. 박상준. 채명기. 김종윤, 이근환, 모선희., 김경민</v>
      </c>
      <c r="L103" s="388" t="str">
        <f>'GST 지식재산권 관리현황_요약본'!L102</f>
        <v>유니스특허</v>
      </c>
      <c r="M103" s="392"/>
      <c r="N103" s="386"/>
      <c r="O103" s="435"/>
      <c r="P103" s="435"/>
      <c r="Q103" s="549"/>
      <c r="R103" s="436"/>
      <c r="S103" s="392"/>
      <c r="T103" s="386"/>
      <c r="U103" s="435"/>
      <c r="V103" s="435"/>
      <c r="W103" s="436"/>
      <c r="X103" s="392"/>
      <c r="Y103" s="386"/>
      <c r="Z103" s="435"/>
      <c r="AA103" s="435"/>
      <c r="AB103" s="436"/>
      <c r="AC103" s="393"/>
    </row>
    <row r="104" spans="1:29" ht="20.100000000000001" hidden="1" customHeight="1">
      <c r="A104" s="380">
        <f>'GST 지식재산권 관리현황_요약본'!A103</f>
        <v>99</v>
      </c>
      <c r="B104" s="380" t="str">
        <f>'GST 지식재산권 관리현황_요약본'!B103</f>
        <v>특허</v>
      </c>
      <c r="C104" s="380" t="str">
        <f>'GST 지식재산권 관리현황_요약본'!C103</f>
        <v>등록</v>
      </c>
      <c r="D104" s="380" t="str">
        <f>'GST 지식재산권 관리현황_요약본'!D103</f>
        <v>국내</v>
      </c>
      <c r="E104" s="381">
        <f>'GST 지식재산권 관리현황_요약본'!E103</f>
        <v>41989</v>
      </c>
      <c r="F104" s="380" t="str">
        <f>'GST 지식재산권 관리현황_요약본'!F103</f>
        <v xml:space="preserve">10-2014-0181178
</v>
      </c>
      <c r="G104" s="475">
        <f>'GST 지식재산권 관리현황_요약본'!G103</f>
        <v>42751</v>
      </c>
      <c r="H104" s="380" t="str">
        <f>'GST 지식재산권 관리현황_요약본'!H103</f>
        <v>10-1698417</v>
      </c>
      <c r="I104" s="382" t="str">
        <f>'GST 지식재산권 관리현황_요약본'!I103</f>
        <v>반응기 내부에 수막이 형성되는 플라즈마 버너용 스크러버</v>
      </c>
      <c r="J104" s="381">
        <f>'GST 지식재산권 관리현황_요약본'!J103</f>
        <v>0</v>
      </c>
      <c r="K104" s="382" t="str">
        <f>'GST 지식재산권 관리현황_요약본'!K103</f>
        <v>박상준, 전동근, 이기용, 신현욱</v>
      </c>
      <c r="L104" s="388" t="str">
        <f>'GST 지식재산권 관리현황_요약본'!L103</f>
        <v>유니스특허</v>
      </c>
      <c r="M104" s="392"/>
      <c r="N104" s="386"/>
      <c r="O104" s="435"/>
      <c r="P104" s="435"/>
      <c r="Q104" s="549"/>
      <c r="R104" s="436">
        <f>O104+(P104*1.1)</f>
        <v>0</v>
      </c>
      <c r="S104" s="392"/>
      <c r="T104" s="386"/>
      <c r="U104" s="435"/>
      <c r="V104" s="435"/>
      <c r="W104" s="436"/>
      <c r="X104" s="392"/>
      <c r="Y104" s="386"/>
      <c r="Z104" s="435"/>
      <c r="AA104" s="435"/>
      <c r="AB104" s="436"/>
      <c r="AC104" s="394"/>
    </row>
    <row r="105" spans="1:29" ht="20.100000000000001" hidden="1" customHeight="1">
      <c r="A105" s="380">
        <f>'GST 지식재산권 관리현황_요약본'!A104</f>
        <v>100</v>
      </c>
      <c r="B105" s="380" t="str">
        <f>'GST 지식재산권 관리현황_요약본'!B104</f>
        <v>특허</v>
      </c>
      <c r="C105" s="380" t="str">
        <f>'GST 지식재산권 관리현황_요약본'!C104</f>
        <v>등록</v>
      </c>
      <c r="D105" s="380" t="str">
        <f>'GST 지식재산권 관리현황_요약본'!D104</f>
        <v>국내</v>
      </c>
      <c r="E105" s="381">
        <f>'GST 지식재산권 관리현황_요약본'!E104</f>
        <v>42004</v>
      </c>
      <c r="F105" s="380" t="str">
        <f>'GST 지식재산권 관리현황_요약본'!F104</f>
        <v>10-2014-0195598</v>
      </c>
      <c r="G105" s="381">
        <f>'GST 지식재산권 관리현황_요약본'!G104</f>
        <v>42545</v>
      </c>
      <c r="H105" s="380" t="str">
        <f>'GST 지식재산권 관리현황_요약본'!H104</f>
        <v>10-1635064</v>
      </c>
      <c r="I105" s="382" t="str">
        <f>'GST 지식재산권 관리현황_요약본'!I104</f>
        <v>스크러버의 버너</v>
      </c>
      <c r="J105" s="381">
        <f>'GST 지식재산권 관리현황_요약본'!J104</f>
        <v>49309</v>
      </c>
      <c r="K105" s="382" t="str">
        <f>'GST 지식재산권 관리현황_요약본'!K104</f>
        <v>전동근,이성욱,채명기,신현욱</v>
      </c>
      <c r="L105" s="388" t="str">
        <f>'GST 지식재산권 관리현황_요약본'!L104</f>
        <v>유니스특허</v>
      </c>
      <c r="M105" s="392"/>
      <c r="N105" s="496"/>
      <c r="O105" s="435"/>
      <c r="P105" s="435"/>
      <c r="Q105" s="549"/>
      <c r="R105" s="436">
        <f>O105+(P105*1.1)</f>
        <v>0</v>
      </c>
      <c r="S105" s="392"/>
      <c r="T105" s="386"/>
      <c r="U105" s="435"/>
      <c r="V105" s="435"/>
      <c r="W105" s="436"/>
      <c r="X105" s="392"/>
      <c r="Y105" s="386"/>
      <c r="Z105" s="435"/>
      <c r="AA105" s="435"/>
      <c r="AB105" s="436"/>
      <c r="AC105" s="393"/>
    </row>
    <row r="106" spans="1:29" ht="20.100000000000001" hidden="1" customHeight="1">
      <c r="A106" s="380">
        <f>'GST 지식재산권 관리현황_요약본'!A105</f>
        <v>101</v>
      </c>
      <c r="B106" s="380" t="str">
        <f>'GST 지식재산권 관리현황_요약본'!B105</f>
        <v>특허</v>
      </c>
      <c r="C106" s="380" t="str">
        <f>'GST 지식재산권 관리현황_요약본'!C105</f>
        <v>등록</v>
      </c>
      <c r="D106" s="380" t="str">
        <f>'GST 지식재산권 관리현황_요약본'!D105</f>
        <v>국내</v>
      </c>
      <c r="E106" s="381">
        <f>'GST 지식재산권 관리현황_요약본'!E105</f>
        <v>42027</v>
      </c>
      <c r="F106" s="380" t="str">
        <f>'GST 지식재산권 관리현황_요약본'!F105</f>
        <v>10-2015-0010727</v>
      </c>
      <c r="G106" s="381">
        <f>'GST 지식재산권 관리현황_요약본'!G105</f>
        <v>42621</v>
      </c>
      <c r="H106" s="380" t="str">
        <f>'GST 지식재산권 관리현황_요약본'!H105</f>
        <v>10-1657468</v>
      </c>
      <c r="I106" s="382" t="str">
        <f>'GST 지식재산권 관리현황_요약본'!I105</f>
        <v>난분해성 유해가스의 소각처리를 위한 배가스 전처리 장치 및 그 전처리장치를 이용한 배가스 전처리 방법</v>
      </c>
      <c r="J106" s="381">
        <f>'GST 지식재산권 관리현황_요약본'!J105</f>
        <v>0</v>
      </c>
      <c r="K106" s="382" t="str">
        <f>'GST 지식재산권 관리현황_요약본'!K105</f>
        <v>정종국,이기용</v>
      </c>
      <c r="L106" s="388" t="str">
        <f>'GST 지식재산권 관리현황_요약본'!L105</f>
        <v>아이퍼스</v>
      </c>
      <c r="M106" s="392"/>
      <c r="N106" s="496"/>
      <c r="O106" s="435"/>
      <c r="P106" s="435"/>
      <c r="Q106" s="549"/>
      <c r="R106" s="436">
        <f>O106+(P106*1.1)</f>
        <v>0</v>
      </c>
      <c r="S106" s="392"/>
      <c r="T106" s="386"/>
      <c r="U106" s="435"/>
      <c r="V106" s="435"/>
      <c r="W106" s="436"/>
      <c r="X106" s="392"/>
      <c r="Y106" s="386"/>
      <c r="Z106" s="435"/>
      <c r="AA106" s="435"/>
      <c r="AB106" s="436"/>
      <c r="AC106" s="394"/>
    </row>
    <row r="107" spans="1:29" ht="20.100000000000001" hidden="1" customHeight="1">
      <c r="A107" s="405">
        <f>'GST 지식재산권 관리현황_요약본'!A106</f>
        <v>102</v>
      </c>
      <c r="B107" s="405" t="str">
        <f>'GST 지식재산권 관리현황_요약본'!B106</f>
        <v>특허</v>
      </c>
      <c r="C107" s="405" t="str">
        <f>'GST 지식재산권 관리현황_요약본'!C106</f>
        <v>거절</v>
      </c>
      <c r="D107" s="405" t="str">
        <f>'GST 지식재산권 관리현황_요약본'!D106</f>
        <v>국내</v>
      </c>
      <c r="E107" s="406">
        <f>'GST 지식재산권 관리현황_요약본'!E106</f>
        <v>42027</v>
      </c>
      <c r="F107" s="405" t="str">
        <f>'GST 지식재산권 관리현황_요약본'!F106</f>
        <v>10-2015-0010738</v>
      </c>
      <c r="G107" s="406">
        <f>'GST 지식재산권 관리현황_요약본'!G106</f>
        <v>0</v>
      </c>
      <c r="H107" s="405">
        <f>'GST 지식재산권 관리현황_요약본'!H106</f>
        <v>0</v>
      </c>
      <c r="I107" s="407" t="str">
        <f>'GST 지식재산권 관리현황_요약본'!I106</f>
        <v>난분해성 유해가스의 처리공정 시스템</v>
      </c>
      <c r="J107" s="406">
        <f>'GST 지식재산권 관리현황_요약본'!J106</f>
        <v>0</v>
      </c>
      <c r="K107" s="407" t="str">
        <f>'GST 지식재산권 관리현황_요약본'!K106</f>
        <v>정종국,이기용</v>
      </c>
      <c r="L107" s="408" t="str">
        <f>'GST 지식재산권 관리현황_요약본'!L106</f>
        <v>아이퍼스</v>
      </c>
      <c r="M107" s="409"/>
      <c r="N107" s="405"/>
      <c r="O107" s="445"/>
      <c r="P107" s="445"/>
      <c r="Q107" s="550"/>
      <c r="R107" s="446"/>
      <c r="S107" s="409"/>
      <c r="T107" s="405"/>
      <c r="U107" s="445"/>
      <c r="V107" s="445"/>
      <c r="W107" s="446"/>
      <c r="X107" s="409"/>
      <c r="Y107" s="405"/>
      <c r="Z107" s="445"/>
      <c r="AA107" s="445"/>
      <c r="AB107" s="446"/>
      <c r="AC107" s="411"/>
    </row>
    <row r="108" spans="1:29" ht="20.100000000000001" hidden="1" customHeight="1">
      <c r="A108" s="405">
        <f>'GST 지식재산권 관리현황_요약본'!A107</f>
        <v>103</v>
      </c>
      <c r="B108" s="405" t="str">
        <f>'GST 지식재산권 관리현황_요약본'!B107</f>
        <v>특허</v>
      </c>
      <c r="C108" s="405" t="str">
        <f>'GST 지식재산권 관리현황_요약본'!C107</f>
        <v>포기</v>
      </c>
      <c r="D108" s="405" t="str">
        <f>'GST 지식재산권 관리현황_요약본'!D107</f>
        <v>국외(PCT)</v>
      </c>
      <c r="E108" s="406">
        <f>'GST 지식재산권 관리현황_요약본'!E107</f>
        <v>42034</v>
      </c>
      <c r="F108" s="405" t="str">
        <f>'GST 지식재산권 관리현황_요약본'!F107</f>
        <v>PCT/KR2015/000764</v>
      </c>
      <c r="G108" s="406">
        <f>'GST 지식재산권 관리현황_요약본'!G107</f>
        <v>0</v>
      </c>
      <c r="H108" s="405">
        <f>'GST 지식재산권 관리현황_요약본'!H107</f>
        <v>0</v>
      </c>
      <c r="I108" s="407" t="str">
        <f>'GST 지식재산권 관리현황_요약본'!I107</f>
        <v>난분해성 유해가스의 소각처리를 위한 배가스 전처리 장치 및 그 전처리장치를 이용한 배가스 전처리 방법</v>
      </c>
      <c r="J108" s="406">
        <f>'GST 지식재산권 관리현황_요약본'!J107</f>
        <v>0</v>
      </c>
      <c r="K108" s="407" t="str">
        <f>'GST 지식재산권 관리현황_요약본'!K107</f>
        <v>정종국,이기용</v>
      </c>
      <c r="L108" s="408" t="str">
        <f>'GST 지식재산권 관리현황_요약본'!L107</f>
        <v>아이퍼스</v>
      </c>
      <c r="M108" s="409"/>
      <c r="N108" s="405"/>
      <c r="O108" s="445"/>
      <c r="P108" s="445"/>
      <c r="Q108" s="550"/>
      <c r="R108" s="446"/>
      <c r="S108" s="409"/>
      <c r="T108" s="405"/>
      <c r="U108" s="445"/>
      <c r="V108" s="445"/>
      <c r="W108" s="446"/>
      <c r="X108" s="409"/>
      <c r="Y108" s="405"/>
      <c r="Z108" s="445"/>
      <c r="AA108" s="445"/>
      <c r="AB108" s="446"/>
      <c r="AC108" s="411"/>
    </row>
    <row r="109" spans="1:29" ht="20.100000000000001" hidden="1" customHeight="1">
      <c r="A109" s="405">
        <f>'GST 지식재산권 관리현황_요약본'!A108</f>
        <v>104</v>
      </c>
      <c r="B109" s="405" t="str">
        <f>'GST 지식재산권 관리현황_요약본'!B108</f>
        <v>특허</v>
      </c>
      <c r="C109" s="405" t="str">
        <f>'GST 지식재산권 관리현황_요약본'!C108</f>
        <v>포기</v>
      </c>
      <c r="D109" s="405" t="str">
        <f>'GST 지식재산권 관리현황_요약본'!D108</f>
        <v>국외(PCT)</v>
      </c>
      <c r="E109" s="406">
        <f>'GST 지식재산권 관리현황_요약본'!E108</f>
        <v>42034</v>
      </c>
      <c r="F109" s="405" t="str">
        <f>'GST 지식재산권 관리현황_요약본'!F108</f>
        <v>PCT/KR2015/000765</v>
      </c>
      <c r="G109" s="406">
        <f>'GST 지식재산권 관리현황_요약본'!G108</f>
        <v>0</v>
      </c>
      <c r="H109" s="405">
        <f>'GST 지식재산권 관리현황_요약본'!H108</f>
        <v>0</v>
      </c>
      <c r="I109" s="407" t="str">
        <f>'GST 지식재산권 관리현황_요약본'!I108</f>
        <v>난분해성 유해가스의 처리공정 시스템</v>
      </c>
      <c r="J109" s="406">
        <f>'GST 지식재산권 관리현황_요약본'!J108</f>
        <v>0</v>
      </c>
      <c r="K109" s="407" t="str">
        <f>'GST 지식재산권 관리현황_요약본'!K108</f>
        <v>정종국,이기용</v>
      </c>
      <c r="L109" s="408" t="str">
        <f>'GST 지식재산권 관리현황_요약본'!L108</f>
        <v>아이퍼스</v>
      </c>
      <c r="M109" s="409"/>
      <c r="N109" s="405"/>
      <c r="O109" s="445"/>
      <c r="P109" s="445"/>
      <c r="Q109" s="550"/>
      <c r="R109" s="446"/>
      <c r="S109" s="409"/>
      <c r="T109" s="405"/>
      <c r="U109" s="445"/>
      <c r="V109" s="445"/>
      <c r="W109" s="446"/>
      <c r="X109" s="409"/>
      <c r="Y109" s="405"/>
      <c r="Z109" s="445"/>
      <c r="AA109" s="445"/>
      <c r="AB109" s="446"/>
      <c r="AC109" s="411"/>
    </row>
    <row r="110" spans="1:29" ht="20.100000000000001" hidden="1" customHeight="1">
      <c r="A110" s="405">
        <f>'GST 지식재산권 관리현황_요약본'!A109</f>
        <v>105</v>
      </c>
      <c r="B110" s="405" t="str">
        <f>'GST 지식재산권 관리현황_요약본'!B109</f>
        <v>특허</v>
      </c>
      <c r="C110" s="405" t="str">
        <f>'GST 지식재산권 관리현황_요약본'!C109</f>
        <v>거절</v>
      </c>
      <c r="D110" s="405" t="str">
        <f>'GST 지식재산권 관리현황_요약본'!D109</f>
        <v>국내</v>
      </c>
      <c r="E110" s="406">
        <f>'GST 지식재산권 관리현황_요약본'!E109</f>
        <v>42044</v>
      </c>
      <c r="F110" s="405" t="str">
        <f>'GST 지식재산권 관리현황_요약본'!F109</f>
        <v>10-2015-0019624</v>
      </c>
      <c r="G110" s="406">
        <f>'GST 지식재산권 관리현황_요약본'!G109</f>
        <v>0</v>
      </c>
      <c r="H110" s="405">
        <f>'GST 지식재산권 관리현황_요약본'!H109</f>
        <v>0</v>
      </c>
      <c r="I110" s="407" t="str">
        <f>'GST 지식재산권 관리현황_요약본'!I109</f>
        <v>보조진공수단이 구비된 공정설비용 배기라인  /우선권 주장</v>
      </c>
      <c r="J110" s="406">
        <f>'GST 지식재산권 관리현황_요약본'!J109</f>
        <v>0</v>
      </c>
      <c r="K110" s="407" t="str">
        <f>'GST 지식재산권 관리현황_요약본'!K109</f>
        <v>전동근,신현욱,진용호,모선희</v>
      </c>
      <c r="L110" s="408" t="str">
        <f>'GST 지식재산권 관리현황_요약본'!L109</f>
        <v>유니스특허</v>
      </c>
      <c r="M110" s="409"/>
      <c r="N110" s="405"/>
      <c r="O110" s="445"/>
      <c r="P110" s="445"/>
      <c r="Q110" s="550"/>
      <c r="R110" s="446"/>
      <c r="S110" s="409"/>
      <c r="T110" s="405"/>
      <c r="U110" s="445"/>
      <c r="V110" s="445"/>
      <c r="W110" s="446"/>
      <c r="X110" s="409"/>
      <c r="Y110" s="405"/>
      <c r="Z110" s="445"/>
      <c r="AA110" s="445"/>
      <c r="AB110" s="446"/>
      <c r="AC110" s="411"/>
    </row>
    <row r="111" spans="1:29" ht="20.100000000000001" hidden="1" customHeight="1">
      <c r="A111" s="380">
        <f>'GST 지식재산권 관리현황_요약본'!A110</f>
        <v>106</v>
      </c>
      <c r="B111" s="380" t="str">
        <f>'GST 지식재산권 관리현황_요약본'!B110</f>
        <v>특허</v>
      </c>
      <c r="C111" s="380" t="str">
        <f>'GST 지식재산권 관리현황_요약본'!C110</f>
        <v>등록</v>
      </c>
      <c r="D111" s="380" t="str">
        <f>'GST 지식재산권 관리현황_요약본'!D110</f>
        <v>국내</v>
      </c>
      <c r="E111" s="381">
        <f>'GST 지식재산권 관리현황_요약본'!E110</f>
        <v>42044</v>
      </c>
      <c r="F111" s="380" t="str">
        <f>'GST 지식재산권 관리현황_요약본'!F110</f>
        <v>10-2015-0019625</v>
      </c>
      <c r="G111" s="381">
        <f>'GST 지식재산권 관리현황_요약본'!G110</f>
        <v>42563</v>
      </c>
      <c r="H111" s="380" t="str">
        <f>'GST 지식재산권 관리현황_요약본'!H110</f>
        <v>10-1640395</v>
      </c>
      <c r="I111" s="382" t="str">
        <f>'GST 지식재산권 관리현황_요약본'!I110</f>
        <v>보조진공수단이 구비된 스크러버 /우선권 주장</v>
      </c>
      <c r="J111" s="381">
        <f>'GST 지식재산권 관리현황_요약본'!J110</f>
        <v>0</v>
      </c>
      <c r="K111" s="382" t="str">
        <f>'GST 지식재산권 관리현황_요약본'!K110</f>
        <v>전동근,신현욱,진용호,김원기,문규동,모선희</v>
      </c>
      <c r="L111" s="388" t="str">
        <f>'GST 지식재산권 관리현황_요약본'!L110</f>
        <v>유니스특허</v>
      </c>
      <c r="M111" s="392"/>
      <c r="N111" s="386"/>
      <c r="O111" s="435"/>
      <c r="P111" s="435"/>
      <c r="Q111" s="549"/>
      <c r="R111" s="436">
        <f>O111+(P111*1.1)</f>
        <v>0</v>
      </c>
      <c r="S111" s="392"/>
      <c r="T111" s="386"/>
      <c r="U111" s="435"/>
      <c r="V111" s="435"/>
      <c r="W111" s="436"/>
      <c r="X111" s="392"/>
      <c r="Y111" s="386"/>
      <c r="Z111" s="435"/>
      <c r="AA111" s="435"/>
      <c r="AB111" s="436"/>
      <c r="AC111" s="393"/>
    </row>
    <row r="112" spans="1:29" ht="20.100000000000001" hidden="1" customHeight="1">
      <c r="A112" s="405">
        <f>'GST 지식재산권 관리현황_요약본'!A111</f>
        <v>107</v>
      </c>
      <c r="B112" s="405" t="str">
        <f>'GST 지식재산권 관리현황_요약본'!B111</f>
        <v>특허</v>
      </c>
      <c r="C112" s="405" t="str">
        <f>'GST 지식재산권 관리현황_요약본'!C111</f>
        <v>거절</v>
      </c>
      <c r="D112" s="405" t="str">
        <f>'GST 지식재산권 관리현황_요약본'!D111</f>
        <v>국내</v>
      </c>
      <c r="E112" s="406">
        <f>'GST 지식재산권 관리현황_요약본'!E111</f>
        <v>42044</v>
      </c>
      <c r="F112" s="405" t="str">
        <f>'GST 지식재산권 관리현황_요약본'!F111</f>
        <v>10-2015-0019626</v>
      </c>
      <c r="G112" s="406">
        <f>'GST 지식재산권 관리현황_요약본'!G111</f>
        <v>0</v>
      </c>
      <c r="H112" s="405">
        <f>'GST 지식재산권 관리현황_요약본'!H111</f>
        <v>0</v>
      </c>
      <c r="I112" s="407" t="str">
        <f>'GST 지식재산권 관리현황_요약본'!I111</f>
        <v>습식세정기능을 가지는 수봉식 진공펌프 /우선권 주장</v>
      </c>
      <c r="J112" s="406">
        <f>'GST 지식재산권 관리현황_요약본'!J111</f>
        <v>0</v>
      </c>
      <c r="K112" s="407" t="str">
        <f>'GST 지식재산권 관리현황_요약본'!K111</f>
        <v>전동근,신현욱,진용호,김원기,문규동,모선희</v>
      </c>
      <c r="L112" s="408" t="str">
        <f>'GST 지식재산권 관리현황_요약본'!L111</f>
        <v>유니스특허</v>
      </c>
      <c r="M112" s="409"/>
      <c r="N112" s="405"/>
      <c r="O112" s="445"/>
      <c r="P112" s="445"/>
      <c r="Q112" s="550"/>
      <c r="R112" s="446"/>
      <c r="S112" s="409"/>
      <c r="T112" s="405"/>
      <c r="U112" s="445"/>
      <c r="V112" s="445"/>
      <c r="W112" s="446"/>
      <c r="X112" s="409"/>
      <c r="Y112" s="405"/>
      <c r="Z112" s="445"/>
      <c r="AA112" s="445"/>
      <c r="AB112" s="446"/>
      <c r="AC112" s="411"/>
    </row>
    <row r="113" spans="1:29" ht="20.100000000000001" hidden="1" customHeight="1">
      <c r="A113" s="380">
        <f>'GST 지식재산권 관리현황_요약본'!A112</f>
        <v>108</v>
      </c>
      <c r="B113" s="380" t="str">
        <f>'GST 지식재산권 관리현황_요약본'!B112</f>
        <v>특허</v>
      </c>
      <c r="C113" s="380" t="str">
        <f>'GST 지식재산권 관리현황_요약본'!C112</f>
        <v>등록</v>
      </c>
      <c r="D113" s="380" t="str">
        <f>'GST 지식재산권 관리현황_요약본'!D112</f>
        <v>국내</v>
      </c>
      <c r="E113" s="381">
        <f>'GST 지식재산권 관리현황_요약본'!E112</f>
        <v>42066</v>
      </c>
      <c r="F113" s="380" t="str">
        <f>'GST 지식재산권 관리현황_요약본'!F112</f>
        <v>10-2015-0029723</v>
      </c>
      <c r="G113" s="381">
        <f>'GST 지식재산권 관리현황_요약본'!G112</f>
        <v>42607</v>
      </c>
      <c r="H113" s="380" t="str">
        <f>'GST 지식재산권 관리현황_요약본'!H112</f>
        <v>10-1652911</v>
      </c>
      <c r="I113" s="382" t="str">
        <f>'GST 지식재산권 관리현황_요약본'!I112</f>
        <v>스크러버의 수처리 탱크용 순환펌프</v>
      </c>
      <c r="J113" s="381">
        <f>'GST 지식재산권 관리현황_요약본'!J112</f>
        <v>0</v>
      </c>
      <c r="K113" s="382" t="str">
        <f>'GST 지식재산권 관리현황_요약본'!K112</f>
        <v>박상준,박진만,전동근,이기용</v>
      </c>
      <c r="L113" s="388" t="str">
        <f>'GST 지식재산권 관리현황_요약본'!L112</f>
        <v>유니스특허</v>
      </c>
      <c r="M113" s="392"/>
      <c r="N113" s="496"/>
      <c r="O113" s="435"/>
      <c r="P113" s="435"/>
      <c r="Q113" s="549"/>
      <c r="R113" s="436">
        <f>O113+(P113*1.1)</f>
        <v>0</v>
      </c>
      <c r="S113" s="392"/>
      <c r="T113" s="386"/>
      <c r="U113" s="435"/>
      <c r="V113" s="435"/>
      <c r="W113" s="436"/>
      <c r="X113" s="392"/>
      <c r="Y113" s="386"/>
      <c r="Z113" s="435"/>
      <c r="AA113" s="435"/>
      <c r="AB113" s="436"/>
      <c r="AC113" s="394"/>
    </row>
    <row r="114" spans="1:29" ht="20.100000000000001" hidden="1" customHeight="1">
      <c r="A114" s="380">
        <f>'GST 지식재산권 관리현황_요약본'!A113</f>
        <v>109</v>
      </c>
      <c r="B114" s="380" t="str">
        <f>'GST 지식재산권 관리현황_요약본'!B113</f>
        <v>특허</v>
      </c>
      <c r="C114" s="380" t="str">
        <f>'GST 지식재산권 관리현황_요약본'!C113</f>
        <v>포기</v>
      </c>
      <c r="D114" s="380" t="str">
        <f>'GST 지식재산권 관리현황_요약본'!D113</f>
        <v>국내</v>
      </c>
      <c r="E114" s="381">
        <f>'GST 지식재산권 관리현황_요약본'!E113</f>
        <v>42083</v>
      </c>
      <c r="F114" s="380" t="str">
        <f>'GST 지식재산권 관리현황_요약본'!F113</f>
        <v>10-2015-0039052</v>
      </c>
      <c r="G114" s="381">
        <f>'GST 지식재산권 관리현황_요약본'!G113</f>
        <v>42650</v>
      </c>
      <c r="H114" s="380" t="str">
        <f>'GST 지식재산권 관리현황_요약본'!H113</f>
        <v>10-1666069</v>
      </c>
      <c r="I114" s="382" t="str">
        <f>'GST 지식재산권 관리현황_요약본'!I113</f>
        <v>반도체 폐가스 처리용 스크러버의 출력 저감방법 및 장치</v>
      </c>
      <c r="J114" s="381">
        <f>'GST 지식재산권 관리현황_요약본'!J113</f>
        <v>0</v>
      </c>
      <c r="K114" s="382" t="str">
        <f>'GST 지식재산권 관리현황_요약본'!K113</f>
        <v>김원기,전동근,문규동,진용호,이창환</v>
      </c>
      <c r="L114" s="388" t="str">
        <f>'GST 지식재산권 관리현황_요약본'!L113</f>
        <v>유니스특허</v>
      </c>
      <c r="M114" s="392"/>
      <c r="N114" s="386"/>
      <c r="O114" s="435"/>
      <c r="P114" s="435"/>
      <c r="Q114" s="549"/>
      <c r="R114" s="436"/>
      <c r="S114" s="392"/>
      <c r="T114" s="386"/>
      <c r="U114" s="435"/>
      <c r="V114" s="435"/>
      <c r="W114" s="436"/>
      <c r="X114" s="392"/>
      <c r="Y114" s="386"/>
      <c r="Z114" s="435"/>
      <c r="AA114" s="435"/>
      <c r="AB114" s="436"/>
      <c r="AC114" s="394"/>
    </row>
    <row r="115" spans="1:29" ht="20.100000000000001" hidden="1" customHeight="1">
      <c r="A115" s="380">
        <f>'GST 지식재산권 관리현황_요약본'!A114</f>
        <v>110</v>
      </c>
      <c r="B115" s="380" t="str">
        <f>'GST 지식재산권 관리현황_요약본'!B114</f>
        <v>특허</v>
      </c>
      <c r="C115" s="380" t="str">
        <f>'GST 지식재산권 관리현황_요약본'!C114</f>
        <v>등록</v>
      </c>
      <c r="D115" s="380" t="str">
        <f>'GST 지식재산권 관리현황_요약본'!D114</f>
        <v>국내</v>
      </c>
      <c r="E115" s="381">
        <f>'GST 지식재산권 관리현황_요약본'!E114</f>
        <v>42192</v>
      </c>
      <c r="F115" s="380" t="str">
        <f>'GST 지식재산권 관리현황_요약본'!F114</f>
        <v>10-2015-0096541</v>
      </c>
      <c r="G115" s="381">
        <f>'GST 지식재산권 관리현황_요약본'!G114</f>
        <v>42992</v>
      </c>
      <c r="H115" s="380" t="str">
        <f>'GST 지식재산권 관리현황_요약본'!H114</f>
        <v>10-1780254</v>
      </c>
      <c r="I115" s="382" t="str">
        <f>'GST 지식재산권 관리현황_요약본'!I114</f>
        <v>폐가스 정화장치용 측면화염버너장치(사이드연소 방식 버너장치)</v>
      </c>
      <c r="J115" s="381">
        <f>'GST 지식재산권 관리현황_요약본'!J114</f>
        <v>0</v>
      </c>
      <c r="K115" s="382" t="str">
        <f>'GST 지식재산권 관리현황_요약본'!K114</f>
        <v>장순기,박종민,박진만,박상준,김종윤, 성창현,이근환,모선회,김경민</v>
      </c>
      <c r="L115" s="388" t="str">
        <f>'GST 지식재산권 관리현황_요약본'!L114</f>
        <v>유니스특허</v>
      </c>
      <c r="M115" s="392"/>
      <c r="N115" s="496"/>
      <c r="O115" s="435"/>
      <c r="P115" s="435"/>
      <c r="Q115" s="549"/>
      <c r="R115" s="436">
        <f>O115+(P115*1.1)</f>
        <v>0</v>
      </c>
      <c r="S115" s="392"/>
      <c r="T115" s="386"/>
      <c r="U115" s="435"/>
      <c r="V115" s="435"/>
      <c r="W115" s="436"/>
      <c r="X115" s="392"/>
      <c r="Y115" s="386"/>
      <c r="Z115" s="435"/>
      <c r="AA115" s="435"/>
      <c r="AB115" s="436"/>
      <c r="AC115" s="394"/>
    </row>
    <row r="116" spans="1:29" ht="20.100000000000001" hidden="1" customHeight="1">
      <c r="A116" s="380">
        <f>'GST 지식재산권 관리현황_요약본'!A115</f>
        <v>111</v>
      </c>
      <c r="B116" s="380" t="str">
        <f>'GST 지식재산권 관리현황_요약본'!B115</f>
        <v>특허</v>
      </c>
      <c r="C116" s="380" t="str">
        <f>'GST 지식재산권 관리현황_요약본'!C115</f>
        <v>등록</v>
      </c>
      <c r="D116" s="380" t="str">
        <f>'GST 지식재산권 관리현황_요약본'!D115</f>
        <v>국내</v>
      </c>
      <c r="E116" s="381">
        <f>'GST 지식재산권 관리현황_요약본'!E115</f>
        <v>42248</v>
      </c>
      <c r="F116" s="380" t="str">
        <f>'GST 지식재산권 관리현황_요약본'!F115</f>
        <v>10-2015-0123691</v>
      </c>
      <c r="G116" s="381">
        <f>'GST 지식재산권 관리현황_요약본'!G115</f>
        <v>42804</v>
      </c>
      <c r="H116" s="380" t="str">
        <f>'GST 지식재산권 관리현황_요약본'!H115</f>
        <v>10-1717103</v>
      </c>
      <c r="I116" s="382" t="str">
        <f>'GST 지식재산권 관리현황_요약본'!I115</f>
        <v>전원 공급 장치와 그에 사용되는 전력제어부 및 그의 전원 제어방법</v>
      </c>
      <c r="J116" s="381">
        <f>'GST 지식재산권 관리현황_요약본'!J115</f>
        <v>0</v>
      </c>
      <c r="K116" s="382" t="str">
        <f>'GST 지식재산권 관리현황_요약본'!K115</f>
        <v>이현진,이인희</v>
      </c>
      <c r="L116" s="388" t="str">
        <f>'GST 지식재산권 관리현황_요약본'!L115</f>
        <v>유니스특허</v>
      </c>
      <c r="M116" s="392"/>
      <c r="N116" s="496"/>
      <c r="O116" s="435"/>
      <c r="P116" s="435"/>
      <c r="Q116" s="549"/>
      <c r="R116" s="436">
        <f>O116+(P116*1.1)</f>
        <v>0</v>
      </c>
      <c r="S116" s="392"/>
      <c r="T116" s="386"/>
      <c r="U116" s="435"/>
      <c r="V116" s="435"/>
      <c r="W116" s="436"/>
      <c r="X116" s="392"/>
      <c r="Y116" s="386"/>
      <c r="Z116" s="435"/>
      <c r="AA116" s="435"/>
      <c r="AB116" s="436"/>
      <c r="AC116" s="394"/>
    </row>
    <row r="117" spans="1:29" ht="20.100000000000001" hidden="1" customHeight="1">
      <c r="A117" s="380">
        <f>'GST 지식재산권 관리현황_요약본'!A116</f>
        <v>112</v>
      </c>
      <c r="B117" s="380" t="str">
        <f>'GST 지식재산권 관리현황_요약본'!B116</f>
        <v>특허</v>
      </c>
      <c r="C117" s="380" t="str">
        <f>'GST 지식재산권 관리현황_요약본'!C116</f>
        <v>등록</v>
      </c>
      <c r="D117" s="380" t="str">
        <f>'GST 지식재산권 관리현황_요약본'!D116</f>
        <v>국내</v>
      </c>
      <c r="E117" s="381">
        <f>'GST 지식재산권 관리현황_요약본'!E116</f>
        <v>42251</v>
      </c>
      <c r="F117" s="380" t="str">
        <f>'GST 지식재산권 관리현황_요약본'!F116</f>
        <v>10-2015-0125530</v>
      </c>
      <c r="G117" s="475">
        <f>'GST 지식재산권 관리현황_요약본'!G116</f>
        <v>42815</v>
      </c>
      <c r="H117" s="380" t="str">
        <f>'GST 지식재산권 관리현황_요약본'!H116</f>
        <v>10-1720086</v>
      </c>
      <c r="I117" s="382" t="str">
        <f>'GST 지식재산권 관리현황_요약본'!I116</f>
        <v>통합형 반도체 폐가스 정화장치</v>
      </c>
      <c r="J117" s="381">
        <f>'GST 지식재산권 관리현황_요약본'!J116</f>
        <v>0</v>
      </c>
      <c r="K117" s="382" t="str">
        <f>'GST 지식재산권 관리현황_요약본'!K116</f>
        <v>김덕준,박상준,전동근,이기용,신현욱,문규동</v>
      </c>
      <c r="L117" s="388" t="str">
        <f>'GST 지식재산권 관리현황_요약본'!L116</f>
        <v>유니스특허</v>
      </c>
      <c r="M117" s="392"/>
      <c r="N117" s="496"/>
      <c r="O117" s="435"/>
      <c r="P117" s="435"/>
      <c r="Q117" s="549"/>
      <c r="R117" s="436">
        <f>O117+(P117*1.1)</f>
        <v>0</v>
      </c>
      <c r="S117" s="392"/>
      <c r="T117" s="386"/>
      <c r="U117" s="435"/>
      <c r="V117" s="435"/>
      <c r="W117" s="436"/>
      <c r="X117" s="392"/>
      <c r="Y117" s="386"/>
      <c r="Z117" s="435"/>
      <c r="AA117" s="435"/>
      <c r="AB117" s="436"/>
      <c r="AC117" s="394"/>
    </row>
    <row r="118" spans="1:29" ht="20.100000000000001" hidden="1" customHeight="1">
      <c r="A118" s="380">
        <f>'GST 지식재산권 관리현황_요약본'!A117</f>
        <v>113</v>
      </c>
      <c r="B118" s="380" t="str">
        <f>'GST 지식재산권 관리현황_요약본'!B117</f>
        <v>특허</v>
      </c>
      <c r="C118" s="380" t="str">
        <f>'GST 지식재산권 관리현황_요약본'!C117</f>
        <v>등록</v>
      </c>
      <c r="D118" s="380" t="str">
        <f>'GST 지식재산권 관리현황_요약본'!D117</f>
        <v>국내</v>
      </c>
      <c r="E118" s="381">
        <f>'GST 지식재산권 관리현황_요약본'!E117</f>
        <v>42256</v>
      </c>
      <c r="F118" s="380" t="str">
        <f>'GST 지식재산권 관리현황_요약본'!F117</f>
        <v>10-2015-0059415</v>
      </c>
      <c r="G118" s="381">
        <f>'GST 지식재산권 관리현황_요약본'!G117</f>
        <v>42487</v>
      </c>
      <c r="H118" s="380" t="str">
        <f>'GST 지식재산권 관리현황_요약본'!H117</f>
        <v>10-1617691</v>
      </c>
      <c r="I118" s="382" t="str">
        <f>'GST 지식재산권 관리현황_요약본'!I117</f>
        <v>화학기상증착공정(CVD)으로부터 발생되는 폐가스 정화장치</v>
      </c>
      <c r="J118" s="381">
        <f>'GST 지식재산권 관리현황_요약본'!J117</f>
        <v>49427</v>
      </c>
      <c r="K118" s="382" t="str">
        <f>'GST 지식재산권 관리현황_요약본'!K117</f>
        <v>정종국,이기용,김도훈</v>
      </c>
      <c r="L118" s="388" t="str">
        <f>'GST 지식재산권 관리현황_요약본'!L117</f>
        <v>아이퍼스</v>
      </c>
      <c r="M118" s="392"/>
      <c r="N118" s="496"/>
      <c r="O118" s="435"/>
      <c r="P118" s="435"/>
      <c r="Q118" s="549"/>
      <c r="R118" s="436">
        <f>O118+(1.1*P118)</f>
        <v>0</v>
      </c>
      <c r="S118" s="392"/>
      <c r="T118" s="386"/>
      <c r="U118" s="435"/>
      <c r="V118" s="435"/>
      <c r="W118" s="436"/>
      <c r="X118" s="392"/>
      <c r="Y118" s="386"/>
      <c r="Z118" s="435"/>
      <c r="AA118" s="435"/>
      <c r="AB118" s="436"/>
      <c r="AC118" s="394"/>
    </row>
    <row r="119" spans="1:29" ht="20.100000000000001" hidden="1" customHeight="1">
      <c r="A119" s="380">
        <f>'GST 지식재산권 관리현황_요약본'!A118</f>
        <v>114</v>
      </c>
      <c r="B119" s="380" t="str">
        <f>'GST 지식재산권 관리현황_요약본'!B118</f>
        <v>특허</v>
      </c>
      <c r="C119" s="380" t="str">
        <f>'GST 지식재산권 관리현황_요약본'!C118</f>
        <v>등록</v>
      </c>
      <c r="D119" s="380" t="str">
        <f>'GST 지식재산권 관리현황_요약본'!D118</f>
        <v>국내</v>
      </c>
      <c r="E119" s="381" t="str">
        <f>'GST 지식재산권 관리현황_요약본'!E118</f>
        <v xml:space="preserve">  </v>
      </c>
      <c r="F119" s="380" t="str">
        <f>'GST 지식재산권 관리현황_요약본'!F118</f>
        <v>10-2015-0059417</v>
      </c>
      <c r="G119" s="475">
        <f>'GST 지식재산권 관리현황_요약본'!G118</f>
        <v>42817</v>
      </c>
      <c r="H119" s="380" t="str">
        <f>'GST 지식재산권 관리현황_요약본'!H118</f>
        <v>10-1720987</v>
      </c>
      <c r="I119" s="382" t="str">
        <f>'GST 지식재산권 관리현황_요약본'!I118</f>
        <v xml:space="preserve">난분해성 유해가스의 처리 장치 및 방법 </v>
      </c>
      <c r="J119" s="381">
        <f>'GST 지식재산권 관리현황_요약본'!J118</f>
        <v>0</v>
      </c>
      <c r="K119" s="382" t="str">
        <f>'GST 지식재산권 관리현황_요약본'!K118</f>
        <v>정종국, 이기용, 김도훈</v>
      </c>
      <c r="L119" s="388" t="str">
        <f>'GST 지식재산권 관리현황_요약본'!L118</f>
        <v>아이퍼스</v>
      </c>
      <c r="M119" s="392"/>
      <c r="N119" s="496"/>
      <c r="O119" s="435"/>
      <c r="P119" s="435"/>
      <c r="Q119" s="549"/>
      <c r="R119" s="436">
        <f>O119+(P119*1.1)</f>
        <v>0</v>
      </c>
      <c r="S119" s="392"/>
      <c r="T119" s="386"/>
      <c r="U119" s="435"/>
      <c r="V119" s="435"/>
      <c r="W119" s="436"/>
      <c r="X119" s="392"/>
      <c r="Y119" s="386"/>
      <c r="Z119" s="435"/>
      <c r="AA119" s="435"/>
      <c r="AB119" s="436"/>
      <c r="AC119" s="394"/>
    </row>
    <row r="120" spans="1:29" ht="20.100000000000001" hidden="1" customHeight="1">
      <c r="A120" s="380">
        <f>'GST 지식재산권 관리현황_요약본'!A119</f>
        <v>115</v>
      </c>
      <c r="B120" s="380" t="str">
        <f>'GST 지식재산권 관리현황_요약본'!B119</f>
        <v>특허</v>
      </c>
      <c r="C120" s="380" t="str">
        <f>'GST 지식재산권 관리현황_요약본'!C119</f>
        <v>등록</v>
      </c>
      <c r="D120" s="380" t="str">
        <f>'GST 지식재산권 관리현황_요약본'!D119</f>
        <v>국외(일본)</v>
      </c>
      <c r="E120" s="381">
        <f>'GST 지식재산권 관리현황_요약본'!E119</f>
        <v>42363</v>
      </c>
      <c r="F120" s="380" t="str">
        <f>'GST 지식재산권 관리현황_요약본'!F119</f>
        <v>2015-252749</v>
      </c>
      <c r="G120" s="381">
        <f>'GST 지식재산권 관리현황_요약본'!G119</f>
        <v>42699</v>
      </c>
      <c r="H120" s="380" t="str">
        <f>'GST 지식재산권 관리현황_요약본'!H119</f>
        <v>6047652/JP</v>
      </c>
      <c r="I120" s="382" t="str">
        <f>'GST 지식재산권 관리현황_요약본'!I119</f>
        <v>통합형 반도체 폐가스 정화장치 (일본 )</v>
      </c>
      <c r="J120" s="381">
        <f>'GST 지식재산권 관리현황_요약본'!J119</f>
        <v>0</v>
      </c>
      <c r="K120" s="382" t="str">
        <f>'GST 지식재산권 관리현황_요약본'!K119</f>
        <v>김덕준, 박상준, 전동근, 이기용, 신현욱, 문규동</v>
      </c>
      <c r="L120" s="388" t="str">
        <f>'GST 지식재산권 관리현황_요약본'!L119</f>
        <v>유니스특허</v>
      </c>
      <c r="M120" s="392"/>
      <c r="N120" s="496"/>
      <c r="O120" s="435"/>
      <c r="P120" s="435"/>
      <c r="Q120" s="549"/>
      <c r="R120" s="436">
        <f>O120+(P120*1.1)</f>
        <v>0</v>
      </c>
      <c r="S120" s="392"/>
      <c r="T120" s="386"/>
      <c r="U120" s="435"/>
      <c r="V120" s="435"/>
      <c r="W120" s="436"/>
      <c r="X120" s="392"/>
      <c r="Y120" s="386"/>
      <c r="Z120" s="435"/>
      <c r="AA120" s="435"/>
      <c r="AB120" s="436"/>
      <c r="AC120" s="394"/>
    </row>
    <row r="121" spans="1:29" ht="20.100000000000001" hidden="1" customHeight="1">
      <c r="A121" s="380">
        <f>'GST 지식재산권 관리현황_요약본'!A120</f>
        <v>116</v>
      </c>
      <c r="B121" s="380" t="str">
        <f>'GST 지식재산권 관리현황_요약본'!B120</f>
        <v>특허</v>
      </c>
      <c r="C121" s="380" t="str">
        <f>'GST 지식재산권 관리현황_요약본'!C120</f>
        <v>등록</v>
      </c>
      <c r="D121" s="380" t="str">
        <f>'GST 지식재산권 관리현황_요약본'!D120</f>
        <v>국외(미국)</v>
      </c>
      <c r="E121" s="381">
        <f>'GST 지식재산권 관리현황_요약본'!E120</f>
        <v>42381</v>
      </c>
      <c r="F121" s="380" t="str">
        <f>'GST 지식재산권 관리현황_요약본'!F120</f>
        <v>14/993,170</v>
      </c>
      <c r="G121" s="381">
        <f>'GST 지식재산권 관리현황_요약본'!G120</f>
        <v>43221</v>
      </c>
      <c r="H121" s="380">
        <f>'GST 지식재산권 관리현황_요약본'!H120</f>
        <v>9956525</v>
      </c>
      <c r="I121" s="382" t="str">
        <f>'GST 지식재산권 관리현황_요약본'!I120</f>
        <v>통합형 반도체 폐가스 정화장치</v>
      </c>
      <c r="J121" s="381">
        <f>'GST 지식재산권 관리현황_요약본'!J120</f>
        <v>0</v>
      </c>
      <c r="K121" s="382" t="str">
        <f>'GST 지식재산권 관리현황_요약본'!K120</f>
        <v>김덕준, 박상준, 전동근, 이기용, 신현욱, 문규동</v>
      </c>
      <c r="L121" s="388" t="str">
        <f>'GST 지식재산권 관리현황_요약본'!L120</f>
        <v>유니스특허</v>
      </c>
      <c r="M121" s="392"/>
      <c r="N121" s="496"/>
      <c r="O121" s="435"/>
      <c r="P121" s="435"/>
      <c r="Q121" s="549"/>
      <c r="R121" s="436">
        <f>O121+(P121*1.1)</f>
        <v>0</v>
      </c>
      <c r="S121" s="392"/>
      <c r="T121" s="386"/>
      <c r="U121" s="435"/>
      <c r="V121" s="435"/>
      <c r="W121" s="436"/>
      <c r="X121" s="392"/>
      <c r="Y121" s="386"/>
      <c r="Z121" s="435"/>
      <c r="AA121" s="435"/>
      <c r="AB121" s="436"/>
      <c r="AC121" s="394"/>
    </row>
    <row r="122" spans="1:29" ht="20.100000000000001" hidden="1" customHeight="1">
      <c r="A122" s="458">
        <f>'GST 지식재산권 관리현황_요약본'!A121</f>
        <v>117</v>
      </c>
      <c r="B122" s="458" t="str">
        <f>'GST 지식재산권 관리현황_요약본'!B121</f>
        <v>특허</v>
      </c>
      <c r="C122" s="458" t="str">
        <f>'GST 지식재산권 관리현황_요약본'!C121</f>
        <v>거절</v>
      </c>
      <c r="D122" s="458" t="str">
        <f>'GST 지식재산권 관리현황_요약본'!D121</f>
        <v>국외(중국)</v>
      </c>
      <c r="E122" s="459">
        <f>'GST 지식재산권 관리현황_요약본'!E121</f>
        <v>42383</v>
      </c>
      <c r="F122" s="458" t="str">
        <f>'GST 지식재산권 관리현황_요약본'!F121</f>
        <v>201610023976.X</v>
      </c>
      <c r="G122" s="459">
        <f>'GST 지식재산권 관리현황_요약본'!G121</f>
        <v>0</v>
      </c>
      <c r="H122" s="458">
        <f>'GST 지식재산권 관리현황_요약본'!H121</f>
        <v>0</v>
      </c>
      <c r="I122" s="460" t="str">
        <f>'GST 지식재산권 관리현황_요약본'!I121</f>
        <v>통합형 반도체 폐가스 정화장치 (중국 )</v>
      </c>
      <c r="J122" s="459">
        <f>'GST 지식재산권 관리현황_요약본'!J121</f>
        <v>0</v>
      </c>
      <c r="K122" s="460" t="str">
        <f>'GST 지식재산권 관리현황_요약본'!K121</f>
        <v>김덕준, 박상준, 전동근, 이기용, 신현욱, 문규동</v>
      </c>
      <c r="L122" s="461" t="str">
        <f>'GST 지식재산권 관리현황_요약본'!L121</f>
        <v>유니스특허</v>
      </c>
      <c r="M122" s="462"/>
      <c r="N122" s="458"/>
      <c r="O122" s="463"/>
      <c r="P122" s="463"/>
      <c r="Q122" s="552"/>
      <c r="R122" s="464"/>
      <c r="S122" s="462"/>
      <c r="T122" s="458"/>
      <c r="U122" s="463"/>
      <c r="V122" s="463"/>
      <c r="W122" s="464"/>
      <c r="X122" s="462"/>
      <c r="Y122" s="458"/>
      <c r="Z122" s="463"/>
      <c r="AA122" s="463"/>
      <c r="AB122" s="464"/>
      <c r="AC122" s="465"/>
    </row>
    <row r="123" spans="1:29" ht="20.100000000000001" hidden="1" customHeight="1">
      <c r="A123" s="380">
        <f>'GST 지식재산권 관리현황_요약본'!A122</f>
        <v>118</v>
      </c>
      <c r="B123" s="380" t="str">
        <f>'GST 지식재산권 관리현황_요약본'!B122</f>
        <v>특허</v>
      </c>
      <c r="C123" s="380" t="str">
        <f>'GST 지식재산권 관리현황_요약본'!C122</f>
        <v>등록</v>
      </c>
      <c r="D123" s="380" t="str">
        <f>'GST 지식재산권 관리현황_요약본'!D122</f>
        <v>국내</v>
      </c>
      <c r="E123" s="381">
        <f>'GST 지식재산권 관리현황_요약본'!E122</f>
        <v>42515</v>
      </c>
      <c r="F123" s="380" t="str">
        <f>'GST 지식재산권 관리현황_요약본'!F122</f>
        <v>10-2016-0064323</v>
      </c>
      <c r="G123" s="381">
        <f>'GST 지식재산권 관리현황_요약본'!G122</f>
        <v>43236</v>
      </c>
      <c r="H123" s="380" t="str">
        <f>'GST 지식재산권 관리현황_요약본'!H122</f>
        <v>10-1860633</v>
      </c>
      <c r="I123" s="382" t="str">
        <f>'GST 지식재산권 관리현황_요약본'!I122</f>
        <v>플라즈마와 촉매를 적용한 하이브리드 건식 유해가스 처리 시스템 및 이의 운전 방법</v>
      </c>
      <c r="J123" s="381">
        <f>'GST 지식재산권 관리현황_요약본'!J122</f>
        <v>0</v>
      </c>
      <c r="K123" s="382" t="str">
        <f>'GST 지식재산권 관리현황_요약본'!K122</f>
        <v>정종국, 이기용, 모선희, 이은미</v>
      </c>
      <c r="L123" s="388" t="str">
        <f>'GST 지식재산권 관리현황_요약본'!L122</f>
        <v>아이퍼스</v>
      </c>
      <c r="M123" s="392"/>
      <c r="N123" s="496"/>
      <c r="O123" s="435"/>
      <c r="P123" s="435"/>
      <c r="Q123" s="549"/>
      <c r="R123" s="436">
        <f t="shared" ref="R123:R128" si="2">O123+(P123*1.1)</f>
        <v>0</v>
      </c>
      <c r="S123" s="392"/>
      <c r="T123" s="386"/>
      <c r="U123" s="435"/>
      <c r="V123" s="435"/>
      <c r="W123" s="436"/>
      <c r="X123" s="392"/>
      <c r="Y123" s="386"/>
      <c r="Z123" s="435"/>
      <c r="AA123" s="435"/>
      <c r="AB123" s="436"/>
      <c r="AC123" s="394"/>
    </row>
    <row r="124" spans="1:29" ht="20.100000000000001" hidden="1" customHeight="1">
      <c r="A124" s="380">
        <f>'GST 지식재산권 관리현황_요약본'!A123</f>
        <v>119</v>
      </c>
      <c r="B124" s="380" t="str">
        <f>'GST 지식재산권 관리현황_요약본'!B123</f>
        <v>특허</v>
      </c>
      <c r="C124" s="380" t="str">
        <f>'GST 지식재산권 관리현황_요약본'!C123</f>
        <v>등록</v>
      </c>
      <c r="D124" s="380" t="str">
        <f>'GST 지식재산권 관리현황_요약본'!D123</f>
        <v>국내</v>
      </c>
      <c r="E124" s="381">
        <f>'GST 지식재산권 관리현황_요약본'!E123</f>
        <v>42670</v>
      </c>
      <c r="F124" s="380" t="str">
        <f>'GST 지식재산권 관리현황_요약본'!F123</f>
        <v>2016-0140736</v>
      </c>
      <c r="G124" s="381">
        <f>'GST 지식재산권 관리현황_요약본'!G123</f>
        <v>42976</v>
      </c>
      <c r="H124" s="380" t="str">
        <f>'GST 지식재산권 관리현황_요약본'!H123</f>
        <v>10-1774710</v>
      </c>
      <c r="I124" s="382" t="str">
        <f>'GST 지식재산권 관리현황_요약본'!I123</f>
        <v>플라즈마와 촉매를 이용한 하이브리드 건식 유해가스 처리 장치 및 이의 운전방법</v>
      </c>
      <c r="J124" s="381">
        <f>'GST 지식재산권 관리현황_요약본'!J123</f>
        <v>0</v>
      </c>
      <c r="K124" s="382" t="str">
        <f>'GST 지식재산권 관리현황_요약본'!K123</f>
        <v>정종국, 이기용, 모선희, 이은미</v>
      </c>
      <c r="L124" s="388" t="str">
        <f>'GST 지식재산권 관리현황_요약본'!L123</f>
        <v>아이퍼스</v>
      </c>
      <c r="M124" s="392"/>
      <c r="N124" s="496"/>
      <c r="O124" s="435"/>
      <c r="P124" s="435"/>
      <c r="Q124" s="549"/>
      <c r="R124" s="436">
        <f t="shared" si="2"/>
        <v>0</v>
      </c>
      <c r="S124" s="392"/>
      <c r="T124" s="386"/>
      <c r="U124" s="435"/>
      <c r="V124" s="435"/>
      <c r="W124" s="436"/>
      <c r="X124" s="392"/>
      <c r="Y124" s="386"/>
      <c r="Z124" s="435"/>
      <c r="AA124" s="435"/>
      <c r="AB124" s="436"/>
      <c r="AC124" s="394"/>
    </row>
    <row r="125" spans="1:29" ht="20.100000000000001" hidden="1" customHeight="1">
      <c r="A125" s="380">
        <f>'GST 지식재산권 관리현황_요약본'!A124</f>
        <v>120</v>
      </c>
      <c r="B125" s="380" t="str">
        <f>'GST 지식재산권 관리현황_요약본'!B124</f>
        <v xml:space="preserve">특허 </v>
      </c>
      <c r="C125" s="380" t="str">
        <f>'GST 지식재산권 관리현황_요약본'!C124</f>
        <v>등록</v>
      </c>
      <c r="D125" s="380" t="str">
        <f>'GST 지식재산권 관리현황_요약본'!D124</f>
        <v>국내</v>
      </c>
      <c r="E125" s="381">
        <f>'GST 지식재산권 관리현황_요약본'!E124</f>
        <v>42709</v>
      </c>
      <c r="F125" s="380" t="str">
        <f>'GST 지식재산권 관리현황_요약본'!F124</f>
        <v>10-2016-0164378</v>
      </c>
      <c r="G125" s="381">
        <f>'GST 지식재산권 관리현황_요약본'!G124</f>
        <v>43389</v>
      </c>
      <c r="H125" s="380" t="str">
        <f>'GST 지식재산권 관리현황_요약본'!H124</f>
        <v>10-1910347</v>
      </c>
      <c r="I125" s="382" t="str">
        <f>'GST 지식재산권 관리현황_요약본'!I124</f>
        <v>반도체 제조설비의 고도화 온도제어장치</v>
      </c>
      <c r="J125" s="381">
        <f>'GST 지식재산권 관리현황_요약본'!J124</f>
        <v>0</v>
      </c>
      <c r="K125" s="382" t="str">
        <f>'GST 지식재산권 관리현황_요약본'!K124</f>
        <v>김종배 양승진 허재석 최치원 김제민 김형관 최용호</v>
      </c>
      <c r="L125" s="388" t="str">
        <f>'GST 지식재산권 관리현황_요약본'!L124</f>
        <v>명문(명륜)</v>
      </c>
      <c r="M125" s="392"/>
      <c r="N125" s="496"/>
      <c r="O125" s="435"/>
      <c r="P125" s="435"/>
      <c r="Q125" s="549"/>
      <c r="R125" s="436">
        <f t="shared" si="2"/>
        <v>0</v>
      </c>
      <c r="S125" s="392"/>
      <c r="T125" s="386"/>
      <c r="U125" s="435"/>
      <c r="V125" s="435"/>
      <c r="W125" s="436"/>
      <c r="X125" s="396"/>
      <c r="Y125" s="496"/>
      <c r="Z125" s="435"/>
      <c r="AA125" s="435"/>
      <c r="AB125" s="436"/>
      <c r="AC125" s="394"/>
    </row>
    <row r="126" spans="1:29" ht="20.100000000000001" customHeight="1">
      <c r="A126" s="380">
        <f>'GST 지식재산권 관리현황_요약본'!A125</f>
        <v>121</v>
      </c>
      <c r="B126" s="380" t="str">
        <f>'GST 지식재산권 관리현황_요약본'!B125</f>
        <v>특허</v>
      </c>
      <c r="C126" s="380" t="str">
        <f>'GST 지식재산권 관리현황_요약본'!C125</f>
        <v>등록</v>
      </c>
      <c r="D126" s="380" t="str">
        <f>'GST 지식재산권 관리현황_요약본'!D125</f>
        <v>국내</v>
      </c>
      <c r="E126" s="381">
        <f>'GST 지식재산권 관리현황_요약본'!E125</f>
        <v>42870</v>
      </c>
      <c r="F126" s="380" t="str">
        <f>'GST 지식재산권 관리현황_요약본'!F125</f>
        <v>10-2017-0059766</v>
      </c>
      <c r="G126" s="381">
        <f>'GST 지식재산권 관리현황_요약본'!G125</f>
        <v>43537</v>
      </c>
      <c r="H126" s="380" t="str">
        <f>'GST 지식재산권 관리현황_요약본'!H125</f>
        <v>10-1959868</v>
      </c>
      <c r="I126" s="382" t="str">
        <f>'GST 지식재산권 관리현황_요약본'!I125</f>
        <v>열전소자모듈의 열교환기</v>
      </c>
      <c r="J126" s="381">
        <f>'GST 지식재산권 관리현황_요약본'!J125</f>
        <v>0</v>
      </c>
      <c r="K126" s="382" t="str">
        <f>'GST 지식재산권 관리현황_요약본'!K125</f>
        <v>안세훈, 김병호, 김성완</v>
      </c>
      <c r="L126" s="388" t="str">
        <f>'GST 지식재산권 관리현황_요약본'!L125</f>
        <v>명문(명륜)</v>
      </c>
      <c r="M126" s="392" t="s">
        <v>1912</v>
      </c>
      <c r="N126" s="496">
        <v>45343</v>
      </c>
      <c r="O126" s="435">
        <v>123200</v>
      </c>
      <c r="P126" s="435">
        <v>30000</v>
      </c>
      <c r="Q126" s="549"/>
      <c r="R126" s="436">
        <f t="shared" si="2"/>
        <v>156200</v>
      </c>
      <c r="S126" s="392"/>
      <c r="T126" s="386"/>
      <c r="U126" s="435"/>
      <c r="V126" s="435"/>
      <c r="W126" s="436"/>
      <c r="X126" s="392"/>
      <c r="Y126" s="386"/>
      <c r="Z126" s="435"/>
      <c r="AA126" s="435"/>
      <c r="AB126" s="436"/>
      <c r="AC126" s="393"/>
    </row>
    <row r="127" spans="1:29" ht="20.100000000000001" customHeight="1">
      <c r="A127" s="380">
        <f>'GST 지식재산권 관리현황_요약본'!A126</f>
        <v>122</v>
      </c>
      <c r="B127" s="380" t="str">
        <f>'GST 지식재산권 관리현황_요약본'!B126</f>
        <v>특허</v>
      </c>
      <c r="C127" s="380" t="str">
        <f>'GST 지식재산권 관리현황_요약본'!C126</f>
        <v>등록</v>
      </c>
      <c r="D127" s="380" t="str">
        <f>'GST 지식재산권 관리현황_요약본'!D126</f>
        <v>국내</v>
      </c>
      <c r="E127" s="381">
        <f>'GST 지식재산권 관리현황_요약본'!E126</f>
        <v>42870</v>
      </c>
      <c r="F127" s="380" t="str">
        <f>'GST 지식재산권 관리현황_요약본'!F126</f>
        <v>10-2017-0059767</v>
      </c>
      <c r="G127" s="381">
        <f>'GST 지식재산권 관리현황_요약본'!G126</f>
        <v>43537</v>
      </c>
      <c r="H127" s="380" t="str">
        <f>'GST 지식재산권 관리현황_요약본'!H126</f>
        <v>10-1959874</v>
      </c>
      <c r="I127" s="382" t="str">
        <f>'GST 지식재산권 관리현황_요약본'!I126</f>
        <v>온도제어모듈의 응축방지시스템</v>
      </c>
      <c r="J127" s="381">
        <f>'GST 지식재산권 관리현황_요약본'!J126</f>
        <v>0</v>
      </c>
      <c r="K127" s="382" t="str">
        <f>'GST 지식재산권 관리현황_요약본'!K126</f>
        <v>안세훈, 김병호, 김성완</v>
      </c>
      <c r="L127" s="388" t="str">
        <f>'GST 지식재산권 관리현황_요약본'!L126</f>
        <v>명문(명륜)</v>
      </c>
      <c r="M127" s="392" t="s">
        <v>1912</v>
      </c>
      <c r="N127" s="496">
        <v>45343</v>
      </c>
      <c r="O127" s="435">
        <v>109200</v>
      </c>
      <c r="P127" s="435">
        <v>30000</v>
      </c>
      <c r="Q127" s="549"/>
      <c r="R127" s="436">
        <f t="shared" si="2"/>
        <v>142200</v>
      </c>
      <c r="S127" s="392"/>
      <c r="T127" s="386"/>
      <c r="U127" s="435"/>
      <c r="V127" s="435"/>
      <c r="W127" s="436"/>
      <c r="X127" s="392"/>
      <c r="Y127" s="386"/>
      <c r="Z127" s="435"/>
      <c r="AA127" s="435"/>
      <c r="AB127" s="436"/>
      <c r="AC127" s="393"/>
    </row>
    <row r="128" spans="1:29" ht="20.100000000000001" hidden="1" customHeight="1">
      <c r="A128" s="380">
        <f>'GST 지식재산권 관리현황_요약본'!A127</f>
        <v>123</v>
      </c>
      <c r="B128" s="380" t="str">
        <f>'GST 지식재산권 관리현황_요약본'!B127</f>
        <v xml:space="preserve">특허 </v>
      </c>
      <c r="C128" s="380" t="str">
        <f>'GST 지식재산권 관리현황_요약본'!C127</f>
        <v>등록</v>
      </c>
      <c r="D128" s="380" t="str">
        <f>'GST 지식재산권 관리현황_요약본'!D127</f>
        <v>미국</v>
      </c>
      <c r="E128" s="381">
        <f>'GST 지식재산권 관리현황_요약본'!E127</f>
        <v>43070</v>
      </c>
      <c r="F128" s="380" t="str">
        <f>'GST 지식재산권 관리현황_요약본'!F127</f>
        <v>15/828,655</v>
      </c>
      <c r="G128" s="381">
        <f>'GST 지식재산권 관리현황_요약본'!G127</f>
        <v>44005</v>
      </c>
      <c r="H128" s="380">
        <f>'GST 지식재산권 관리현황_요약본'!H127</f>
        <v>10692748</v>
      </c>
      <c r="I128" s="382" t="str">
        <f>'GST 지식재산권 관리현황_요약본'!I127</f>
        <v>반도체 제조설비의 고도화 온도제어장치</v>
      </c>
      <c r="J128" s="381">
        <f>'GST 지식재산권 관리현황_요약본'!J127</f>
        <v>0</v>
      </c>
      <c r="K128" s="382" t="str">
        <f>'GST 지식재산권 관리현황_요약본'!K127</f>
        <v>김종배 양승진 허재석 최치원 김제민 김형관 최용호</v>
      </c>
      <c r="L128" s="388" t="str">
        <f>'GST 지식재산권 관리현황_요약본'!L127</f>
        <v>명문(명륜)</v>
      </c>
      <c r="M128" s="392"/>
      <c r="N128" s="386"/>
      <c r="O128" s="435"/>
      <c r="P128" s="435"/>
      <c r="Q128" s="549"/>
      <c r="R128" s="436">
        <f t="shared" si="2"/>
        <v>0</v>
      </c>
      <c r="S128" s="392"/>
      <c r="T128" s="386"/>
      <c r="U128" s="435"/>
      <c r="V128" s="435"/>
      <c r="W128" s="436"/>
      <c r="X128" s="392"/>
      <c r="Y128" s="386"/>
      <c r="Z128" s="435"/>
      <c r="AA128" s="435"/>
      <c r="AB128" s="436"/>
      <c r="AC128" s="394"/>
    </row>
    <row r="129" spans="1:29" ht="20.100000000000001" customHeight="1">
      <c r="A129" s="380">
        <f>'GST 지식재산권 관리현황_요약본'!A128</f>
        <v>124</v>
      </c>
      <c r="B129" s="380" t="str">
        <f>'GST 지식재산권 관리현황_요약본'!B128</f>
        <v xml:space="preserve">특허 </v>
      </c>
      <c r="C129" s="380" t="str">
        <f>'GST 지식재산권 관리현황_요약본'!C128</f>
        <v>등록</v>
      </c>
      <c r="D129" s="380" t="str">
        <f>'GST 지식재산권 관리현황_요약본'!D128</f>
        <v>일본</v>
      </c>
      <c r="E129" s="381">
        <f>'GST 지식재산권 관리현황_요약본'!E128</f>
        <v>43068</v>
      </c>
      <c r="F129" s="380" t="str">
        <f>'GST 지식재산권 관리현황_요약본'!F128</f>
        <v>2017-228684</v>
      </c>
      <c r="G129" s="381">
        <f>'GST 지식재산권 관리현황_요약본'!G128</f>
        <v>43644</v>
      </c>
      <c r="H129" s="380">
        <f>'GST 지식재산권 관리현황_요약본'!H128</f>
        <v>6546253</v>
      </c>
      <c r="I129" s="382" t="str">
        <f>'GST 지식재산권 관리현황_요약본'!I128</f>
        <v>반도체 제조설비의 고도화 온도제어장치</v>
      </c>
      <c r="J129" s="381">
        <f>'GST 지식재산권 관리현황_요약본'!J128</f>
        <v>0</v>
      </c>
      <c r="K129" s="382" t="str">
        <f>'GST 지식재산권 관리현황_요약본'!K128</f>
        <v>김종배 양승진 허재석 최치원 김제민 김형관 최용호</v>
      </c>
      <c r="L129" s="388" t="s">
        <v>2124</v>
      </c>
      <c r="M129" s="392" t="s">
        <v>2121</v>
      </c>
      <c r="N129" s="496">
        <v>45314</v>
      </c>
      <c r="O129" s="435">
        <v>298349</v>
      </c>
      <c r="P129" s="435">
        <v>50000</v>
      </c>
      <c r="Q129" s="549">
        <v>39078</v>
      </c>
      <c r="R129" s="436">
        <f>O129+(P129*1.1)-Q129</f>
        <v>314271</v>
      </c>
      <c r="S129" s="392" t="s">
        <v>2122</v>
      </c>
      <c r="T129" s="496">
        <v>45434</v>
      </c>
      <c r="U129" s="435">
        <v>257938</v>
      </c>
      <c r="V129" s="435">
        <v>50000</v>
      </c>
      <c r="W129" s="436">
        <f>U129+(V129*1.1)</f>
        <v>312938</v>
      </c>
      <c r="X129" s="392"/>
      <c r="Y129" s="386"/>
      <c r="Z129" s="435"/>
      <c r="AA129" s="435"/>
      <c r="AB129" s="436"/>
      <c r="AC129" s="394"/>
    </row>
    <row r="130" spans="1:29" ht="20.100000000000001" hidden="1" customHeight="1">
      <c r="A130" s="380">
        <f>'GST 지식재산권 관리현황_요약본'!A129</f>
        <v>125</v>
      </c>
      <c r="B130" s="380" t="str">
        <f>'GST 지식재산권 관리현황_요약본'!B129</f>
        <v xml:space="preserve">특허 </v>
      </c>
      <c r="C130" s="380" t="str">
        <f>'GST 지식재산권 관리현황_요약본'!C129</f>
        <v>거절</v>
      </c>
      <c r="D130" s="380" t="str">
        <f>'GST 지식재산권 관리현황_요약본'!D129</f>
        <v>중국</v>
      </c>
      <c r="E130" s="381">
        <f>'GST 지식재산권 관리현황_요약본'!E129</f>
        <v>42999</v>
      </c>
      <c r="F130" s="380" t="str">
        <f>'GST 지식재산권 관리현황_요약본'!F129</f>
        <v>2017-10-858160.3</v>
      </c>
      <c r="G130" s="381">
        <f>'GST 지식재산권 관리현황_요약본'!G129</f>
        <v>0</v>
      </c>
      <c r="H130" s="380">
        <f>'GST 지식재산권 관리현황_요약본'!H129</f>
        <v>0</v>
      </c>
      <c r="I130" s="382" t="str">
        <f>'GST 지식재산권 관리현황_요약본'!I129</f>
        <v>반도체 제조설비의 고도화 온도제어장치</v>
      </c>
      <c r="J130" s="381">
        <f>'GST 지식재산권 관리현황_요약본'!J129</f>
        <v>0</v>
      </c>
      <c r="K130" s="382" t="str">
        <f>'GST 지식재산권 관리현황_요약본'!K129</f>
        <v>김종배 양승진 허재석 최치원 김제민 김형관 최용호</v>
      </c>
      <c r="L130" s="388" t="str">
        <f>'GST 지식재산권 관리현황_요약본'!L129</f>
        <v>명문(명륜)</v>
      </c>
      <c r="M130" s="392"/>
      <c r="N130" s="386"/>
      <c r="O130" s="435"/>
      <c r="P130" s="435"/>
      <c r="Q130" s="549"/>
      <c r="R130" s="436"/>
      <c r="S130" s="392"/>
      <c r="T130" s="386"/>
      <c r="U130" s="435"/>
      <c r="V130" s="435"/>
      <c r="W130" s="436"/>
      <c r="X130" s="392"/>
      <c r="Y130" s="386"/>
      <c r="Z130" s="435"/>
      <c r="AA130" s="435"/>
      <c r="AB130" s="436"/>
      <c r="AC130" s="394"/>
    </row>
    <row r="131" spans="1:29" ht="20.100000000000001" customHeight="1">
      <c r="A131" s="380">
        <f>'GST 지식재산권 관리현황_요약본'!A130</f>
        <v>126</v>
      </c>
      <c r="B131" s="380" t="str">
        <f>'GST 지식재산권 관리현황_요약본'!B130</f>
        <v xml:space="preserve">특허 </v>
      </c>
      <c r="C131" s="380" t="str">
        <f>'GST 지식재산권 관리현황_요약본'!C130</f>
        <v>등록</v>
      </c>
      <c r="D131" s="380" t="str">
        <f>'GST 지식재산권 관리현황_요약본'!D130</f>
        <v>대만</v>
      </c>
      <c r="E131" s="381">
        <f>'GST 지식재산권 관리현황_요약본'!E130</f>
        <v>43024</v>
      </c>
      <c r="F131" s="380" t="str">
        <f>'GST 지식재산권 관리현황_요약본'!F130</f>
        <v>10-61353173</v>
      </c>
      <c r="G131" s="381">
        <f>'GST 지식재산권 관리현황_요약본'!G130</f>
        <v>43525</v>
      </c>
      <c r="H131" s="380" t="str">
        <f>'GST 지식재산권 관리현황_요약본'!H130</f>
        <v>I652756</v>
      </c>
      <c r="I131" s="382" t="str">
        <f>'GST 지식재산권 관리현황_요약본'!I130</f>
        <v>반도체 제조설비의 고도화 온도제어장치</v>
      </c>
      <c r="J131" s="381">
        <f>'GST 지식재산권 관리현황_요약본'!J130</f>
        <v>0</v>
      </c>
      <c r="K131" s="382" t="str">
        <f>'GST 지식재산권 관리현황_요약본'!K130</f>
        <v>김종배 양승진 허재석 최치원 김제민 김형관 최용호</v>
      </c>
      <c r="L131" s="388" t="s">
        <v>2124</v>
      </c>
      <c r="M131" s="392" t="s">
        <v>2122</v>
      </c>
      <c r="N131" s="496">
        <v>45308</v>
      </c>
      <c r="O131" s="435">
        <v>444600</v>
      </c>
      <c r="P131" s="435">
        <v>50000</v>
      </c>
      <c r="Q131" s="549">
        <v>0</v>
      </c>
      <c r="R131" s="436">
        <f>O131+(P131*1.1)</f>
        <v>499600</v>
      </c>
      <c r="S131" s="392"/>
      <c r="T131" s="386"/>
      <c r="U131" s="435"/>
      <c r="V131" s="435"/>
      <c r="W131" s="436"/>
      <c r="X131" s="392"/>
      <c r="Y131" s="386"/>
      <c r="Z131" s="435"/>
      <c r="AA131" s="435"/>
      <c r="AB131" s="436"/>
      <c r="AC131" s="394"/>
    </row>
    <row r="132" spans="1:29" ht="20.100000000000001" hidden="1" customHeight="1">
      <c r="A132" s="405">
        <f>'GST 지식재산권 관리현황_요약본'!A131</f>
        <v>127</v>
      </c>
      <c r="B132" s="405" t="str">
        <f>'GST 지식재산권 관리현황_요약본'!B131</f>
        <v>특허</v>
      </c>
      <c r="C132" s="405" t="str">
        <f>'GST 지식재산권 관리현황_요약본'!C131</f>
        <v>포기</v>
      </c>
      <c r="D132" s="405" t="str">
        <f>'GST 지식재산권 관리현황_요약본'!D131</f>
        <v>국내</v>
      </c>
      <c r="E132" s="406">
        <f>'GST 지식재산권 관리현황_요약본'!E131</f>
        <v>43063</v>
      </c>
      <c r="F132" s="405" t="str">
        <f>'GST 지식재산권 관리현황_요약본'!F131</f>
        <v>10-2017-0158466</v>
      </c>
      <c r="G132" s="406">
        <f>'GST 지식재산권 관리현황_요약본'!G131</f>
        <v>0</v>
      </c>
      <c r="H132" s="405">
        <f>'GST 지식재산권 관리현황_요약본'!H131</f>
        <v>0</v>
      </c>
      <c r="I132" s="407" t="str">
        <f>'GST 지식재산권 관리현황_요약본'!I131</f>
        <v>플라즈마 및 유전가열 촉매 기반의 유해가스 처리 시스템</v>
      </c>
      <c r="J132" s="406">
        <f>'GST 지식재산권 관리현황_요약본'!J131</f>
        <v>0</v>
      </c>
      <c r="K132" s="407" t="str">
        <f>'GST 지식재산권 관리현황_요약본'!K131</f>
        <v>정종국, 강연석, 정창구, 김영민, 이은미</v>
      </c>
      <c r="L132" s="408" t="str">
        <f>'GST 지식재산권 관리현황_요약본'!L131</f>
        <v>아이퍼스</v>
      </c>
      <c r="M132" s="409"/>
      <c r="N132" s="405"/>
      <c r="O132" s="445"/>
      <c r="P132" s="445"/>
      <c r="Q132" s="550"/>
      <c r="R132" s="446"/>
      <c r="S132" s="409"/>
      <c r="T132" s="405"/>
      <c r="U132" s="445"/>
      <c r="V132" s="445"/>
      <c r="W132" s="446"/>
      <c r="X132" s="409"/>
      <c r="Y132" s="405"/>
      <c r="Z132" s="445"/>
      <c r="AA132" s="445"/>
      <c r="AB132" s="446"/>
      <c r="AC132" s="411"/>
    </row>
    <row r="133" spans="1:29" ht="20.100000000000001" hidden="1" customHeight="1">
      <c r="A133" s="380">
        <f>'GST 지식재산권 관리현황_요약본'!A132</f>
        <v>128</v>
      </c>
      <c r="B133" s="380" t="str">
        <f>'GST 지식재산권 관리현황_요약본'!B132</f>
        <v>특허</v>
      </c>
      <c r="C133" s="380" t="str">
        <f>'GST 지식재산권 관리현황_요약본'!C132</f>
        <v>등록</v>
      </c>
      <c r="D133" s="380" t="str">
        <f>'GST 지식재산권 관리현황_요약본'!D132</f>
        <v>국내</v>
      </c>
      <c r="E133" s="381">
        <f>'GST 지식재산권 관리현황_요약본'!E132</f>
        <v>43266</v>
      </c>
      <c r="F133" s="380" t="str">
        <f>'GST 지식재산권 관리현황_요약본'!F132</f>
        <v>10-2018-0068560</v>
      </c>
      <c r="G133" s="381">
        <f>'GST 지식재산권 관리현황_요약본'!G132</f>
        <v>43759</v>
      </c>
      <c r="H133" s="380" t="str">
        <f>'GST 지식재산권 관리현황_요약본'!H132</f>
        <v>10-2036697</v>
      </c>
      <c r="I133" s="382" t="str">
        <f>'GST 지식재산권 관리현황_요약본'!I132</f>
        <v>입자를 포함하는 유체의 흐름을 제어하기 위한 매니폴드를 포함하는 미모 시스템</v>
      </c>
      <c r="J133" s="381">
        <f>'GST 지식재산권 관리현황_요약본'!J132</f>
        <v>0</v>
      </c>
      <c r="K133" s="382" t="str">
        <f>'GST 지식재산권 관리현황_요약본'!K132</f>
        <v>최익성</v>
      </c>
      <c r="L133" s="388" t="str">
        <f>'GST 지식재산권 관리현황_요약본'!L132</f>
        <v>명문</v>
      </c>
      <c r="M133" s="392"/>
      <c r="N133" s="386"/>
      <c r="O133" s="435"/>
      <c r="P133" s="435"/>
      <c r="Q133" s="549"/>
      <c r="R133" s="436"/>
      <c r="S133" s="392"/>
      <c r="T133" s="386"/>
      <c r="U133" s="435"/>
      <c r="V133" s="435"/>
      <c r="W133" s="436"/>
      <c r="X133" s="392"/>
      <c r="Y133" s="386"/>
      <c r="Z133" s="435"/>
      <c r="AA133" s="435"/>
      <c r="AB133" s="436"/>
      <c r="AC133" s="394"/>
    </row>
    <row r="134" spans="1:29" ht="20.100000000000001" hidden="1" customHeight="1">
      <c r="A134" s="380">
        <f>'GST 지식재산권 관리현황_요약본'!A133</f>
        <v>129</v>
      </c>
      <c r="B134" s="380" t="str">
        <f>'GST 지식재산권 관리현황_요약본'!B133</f>
        <v>특허</v>
      </c>
      <c r="C134" s="380" t="str">
        <f>'GST 지식재산권 관리현황_요약본'!C133</f>
        <v>거절</v>
      </c>
      <c r="D134" s="380" t="str">
        <f>'GST 지식재산권 관리현황_요약본'!D133</f>
        <v>국내</v>
      </c>
      <c r="E134" s="381">
        <f>'GST 지식재산권 관리현황_요약본'!E133</f>
        <v>43334</v>
      </c>
      <c r="F134" s="380" t="str">
        <f>'GST 지식재산권 관리현황_요약본'!F133</f>
        <v>10-2018-0098052</v>
      </c>
      <c r="G134" s="381">
        <f>'GST 지식재산권 관리현황_요약본'!G133</f>
        <v>0</v>
      </c>
      <c r="H134" s="380">
        <f>'GST 지식재산권 관리현황_요약본'!H133</f>
        <v>0</v>
      </c>
      <c r="I134" s="382" t="str">
        <f>'GST 지식재산권 관리현황_요약본'!I133</f>
        <v>풀브릿지 부스트 컨버터를 활용한 능동형 PFC가 적용된 컨버터 시스템</v>
      </c>
      <c r="J134" s="381">
        <f>'GST 지식재산권 관리현황_요약본'!J133</f>
        <v>0</v>
      </c>
      <c r="K134" s="382" t="str">
        <f>'GST 지식재산권 관리현황_요약본'!K133</f>
        <v>조은석, 이현진, 김기범</v>
      </c>
      <c r="L134" s="388" t="str">
        <f>'GST 지식재산권 관리현황_요약본'!L133</f>
        <v>유니스특허</v>
      </c>
      <c r="M134" s="392"/>
      <c r="N134" s="386"/>
      <c r="O134" s="435"/>
      <c r="P134" s="435"/>
      <c r="Q134" s="549"/>
      <c r="R134" s="436"/>
      <c r="S134" s="392"/>
      <c r="T134" s="386"/>
      <c r="U134" s="435"/>
      <c r="V134" s="435"/>
      <c r="W134" s="436"/>
      <c r="X134" s="392"/>
      <c r="Y134" s="386"/>
      <c r="Z134" s="435"/>
      <c r="AA134" s="435"/>
      <c r="AB134" s="436"/>
      <c r="AC134" s="394"/>
    </row>
    <row r="135" spans="1:29" ht="20.100000000000001" hidden="1" customHeight="1">
      <c r="A135" s="380">
        <f>'GST 지식재산권 관리현황_요약본'!A134</f>
        <v>130</v>
      </c>
      <c r="B135" s="380" t="str">
        <f>'GST 지식재산권 관리현황_요약본'!B134</f>
        <v>특허</v>
      </c>
      <c r="C135" s="380" t="str">
        <f>'GST 지식재산권 관리현황_요약본'!C134</f>
        <v>등록</v>
      </c>
      <c r="D135" s="380" t="str">
        <f>'GST 지식재산권 관리현황_요약본'!D134</f>
        <v>국내</v>
      </c>
      <c r="E135" s="381">
        <f>'GST 지식재산권 관리현황_요약본'!E134</f>
        <v>43334</v>
      </c>
      <c r="F135" s="380" t="str">
        <f>'GST 지식재산권 관리현황_요약본'!F134</f>
        <v>10-2018-0098053</v>
      </c>
      <c r="G135" s="381">
        <f>'GST 지식재산권 관리현황_요약본'!G134</f>
        <v>44090</v>
      </c>
      <c r="H135" s="380" t="str">
        <f>'GST 지식재산권 관리현황_요약본'!H134</f>
        <v>10-2158616</v>
      </c>
      <c r="I135" s="382" t="str">
        <f>'GST 지식재산권 관리현황_요약본'!I134</f>
        <v>능동형 PFC가 적용된 출력극성 가변형 벅컨버터 시스템 및 그 제어 방법</v>
      </c>
      <c r="J135" s="381">
        <f>'GST 지식재산권 관리현황_요약본'!J134</f>
        <v>0</v>
      </c>
      <c r="K135" s="382" t="str">
        <f>'GST 지식재산권 관리현황_요약본'!K134</f>
        <v>조은석, 이현진, 김기범</v>
      </c>
      <c r="L135" s="388" t="str">
        <f>'GST 지식재산권 관리현황_요약본'!L134</f>
        <v>유니스특허</v>
      </c>
      <c r="M135" s="392"/>
      <c r="N135" s="386"/>
      <c r="O135" s="435"/>
      <c r="P135" s="435"/>
      <c r="Q135" s="549"/>
      <c r="R135" s="436">
        <f>O135+(P135*1.1)</f>
        <v>0</v>
      </c>
      <c r="S135" s="392"/>
      <c r="T135" s="386"/>
      <c r="U135" s="435"/>
      <c r="V135" s="435"/>
      <c r="W135" s="436"/>
      <c r="X135" s="392"/>
      <c r="Y135" s="386"/>
      <c r="Z135" s="435"/>
      <c r="AA135" s="435"/>
      <c r="AB135" s="436"/>
      <c r="AC135" s="394"/>
    </row>
    <row r="136" spans="1:29" ht="20.100000000000001" hidden="1" customHeight="1">
      <c r="A136" s="380">
        <f>'GST 지식재산권 관리현황_요약본'!A135</f>
        <v>131</v>
      </c>
      <c r="B136" s="380" t="str">
        <f>'GST 지식재산권 관리현황_요약본'!B135</f>
        <v>특허</v>
      </c>
      <c r="C136" s="380" t="str">
        <f>'GST 지식재산권 관리현황_요약본'!C135</f>
        <v>등록</v>
      </c>
      <c r="D136" s="380" t="str">
        <f>'GST 지식재산권 관리현황_요약본'!D135</f>
        <v>국내</v>
      </c>
      <c r="E136" s="381">
        <f>'GST 지식재산권 관리현황_요약본'!E135</f>
        <v>43343</v>
      </c>
      <c r="F136" s="380" t="str">
        <f>'GST 지식재산권 관리현황_요약본'!F135</f>
        <v>10-2018-0103408</v>
      </c>
      <c r="G136" s="381">
        <f>'GST 지식재산권 관리현황_요약본'!G135</f>
        <v>43902</v>
      </c>
      <c r="H136" s="380" t="str">
        <f>'GST 지식재산권 관리현황_요약본'!H135</f>
        <v>10-2090873</v>
      </c>
      <c r="I136" s="382" t="str">
        <f>'GST 지식재산권 관리현황_요약본'!I135</f>
        <v>흡착제를 이용하여 폐가스에 포함된 질소산화물을 제거하는 장치 및 방법</v>
      </c>
      <c r="J136" s="381">
        <f>'GST 지식재산권 관리현황_요약본'!J135</f>
        <v>0</v>
      </c>
      <c r="K136" s="382" t="str">
        <f>'GST 지식재산권 관리현황_요약본'!K135</f>
        <v>정종국, 오주형, 이은미, 채명기</v>
      </c>
      <c r="L136" s="388" t="str">
        <f>'GST 지식재산권 관리현황_요약본'!L135</f>
        <v>아이퍼스</v>
      </c>
      <c r="M136" s="392"/>
      <c r="N136" s="496"/>
      <c r="O136" s="435"/>
      <c r="P136" s="435"/>
      <c r="Q136" s="549"/>
      <c r="R136" s="436">
        <f>O136+(P136*1.1)</f>
        <v>0</v>
      </c>
      <c r="S136" s="392"/>
      <c r="T136" s="386"/>
      <c r="U136" s="435"/>
      <c r="V136" s="435"/>
      <c r="W136" s="436">
        <f>U136+(V136*1.1)</f>
        <v>0</v>
      </c>
      <c r="X136" s="392"/>
      <c r="Y136" s="386"/>
      <c r="Z136" s="435"/>
      <c r="AA136" s="435"/>
      <c r="AB136" s="436"/>
      <c r="AC136" s="394"/>
    </row>
    <row r="137" spans="1:29" ht="20.100000000000001" hidden="1" customHeight="1">
      <c r="A137" s="380">
        <f>'GST 지식재산권 관리현황_요약본'!A136</f>
        <v>132</v>
      </c>
      <c r="B137" s="380" t="str">
        <f>'GST 지식재산권 관리현황_요약본'!B136</f>
        <v>특허</v>
      </c>
      <c r="C137" s="380" t="str">
        <f>'GST 지식재산권 관리현황_요약본'!C136</f>
        <v>등록</v>
      </c>
      <c r="D137" s="380" t="str">
        <f>'GST 지식재산권 관리현황_요약본'!D136</f>
        <v>국내</v>
      </c>
      <c r="E137" s="381">
        <f>'GST 지식재산권 관리현황_요약본'!E136</f>
        <v>43343</v>
      </c>
      <c r="F137" s="380" t="str">
        <f>'GST 지식재산권 관리현황_요약본'!F136</f>
        <v>10-2018-0103409</v>
      </c>
      <c r="G137" s="381">
        <f>'GST 지식재산권 관리현황_요약본'!G136</f>
        <v>44165</v>
      </c>
      <c r="H137" s="380" t="str">
        <f>'GST 지식재산권 관리현황_요약본'!H136</f>
        <v>10-2187036</v>
      </c>
      <c r="I137" s="382" t="str">
        <f>'GST 지식재산권 관리현황_요약본'!I136</f>
        <v>흡착 ROTOR와 산화촉매를 이용한 모듈화 VOCs 제거 시스템 및 그 방법</v>
      </c>
      <c r="J137" s="381">
        <f>'GST 지식재산권 관리현황_요약본'!J136</f>
        <v>0</v>
      </c>
      <c r="K137" s="382" t="str">
        <f>'GST 지식재산권 관리현황_요약본'!K136</f>
        <v>정종국, 오현석, 오주형</v>
      </c>
      <c r="L137" s="388" t="str">
        <f>'GST 지식재산권 관리현황_요약본'!L136</f>
        <v>아이퍼스</v>
      </c>
      <c r="M137" s="392"/>
      <c r="N137" s="386"/>
      <c r="O137" s="435"/>
      <c r="P137" s="435"/>
      <c r="Q137" s="549"/>
      <c r="R137" s="436">
        <f>O137+(P137*1.1)</f>
        <v>0</v>
      </c>
      <c r="S137" s="392"/>
      <c r="T137" s="386"/>
      <c r="U137" s="435"/>
      <c r="V137" s="435"/>
      <c r="W137" s="436">
        <f>U137+(V137*1.1)</f>
        <v>0</v>
      </c>
      <c r="X137" s="392"/>
      <c r="Y137" s="386"/>
      <c r="Z137" s="435"/>
      <c r="AA137" s="435"/>
      <c r="AB137" s="436"/>
      <c r="AC137" s="394"/>
    </row>
    <row r="138" spans="1:29" ht="20.100000000000001" hidden="1" customHeight="1">
      <c r="A138" s="380">
        <f>'GST 지식재산권 관리현황_요약본'!A137</f>
        <v>133</v>
      </c>
      <c r="B138" s="380" t="str">
        <f>'GST 지식재산권 관리현황_요약본'!B137</f>
        <v>특허</v>
      </c>
      <c r="C138" s="380" t="str">
        <f>'GST 지식재산권 관리현황_요약본'!C137</f>
        <v>등록</v>
      </c>
      <c r="D138" s="380" t="str">
        <f>'GST 지식재산권 관리현황_요약본'!D137</f>
        <v>국내</v>
      </c>
      <c r="E138" s="381">
        <f>'GST 지식재산권 관리현황_요약본'!E137</f>
        <v>43360</v>
      </c>
      <c r="F138" s="380" t="str">
        <f>'GST 지식재산권 관리현황_요약본'!F137</f>
        <v>10-2018-0110866</v>
      </c>
      <c r="G138" s="381">
        <f>'GST 지식재산권 관리현황_요약본'!G137</f>
        <v>44119</v>
      </c>
      <c r="H138" s="380" t="str">
        <f>'GST 지식재산권 관리현황_요약본'!H137</f>
        <v>10-2168514</v>
      </c>
      <c r="I138" s="382" t="str">
        <f>'GST 지식재산권 관리현황_요약본'!I137</f>
        <v>돌입전류 방지기능을 가진 3상 전파정류장치</v>
      </c>
      <c r="J138" s="381">
        <f>'GST 지식재산권 관리현황_요약본'!J137</f>
        <v>0</v>
      </c>
      <c r="K138" s="382" t="str">
        <f>'GST 지식재산권 관리현황_요약본'!K137</f>
        <v>이현진, 조은석, 김기범</v>
      </c>
      <c r="L138" s="388" t="str">
        <f>'GST 지식재산권 관리현황_요약본'!L137</f>
        <v>유니스특허</v>
      </c>
      <c r="M138" s="392"/>
      <c r="N138" s="386"/>
      <c r="O138" s="435"/>
      <c r="P138" s="435"/>
      <c r="Q138" s="549"/>
      <c r="R138" s="436">
        <f>O138+(P138*1.1)</f>
        <v>0</v>
      </c>
      <c r="S138" s="392"/>
      <c r="T138" s="386"/>
      <c r="U138" s="435"/>
      <c r="V138" s="435"/>
      <c r="W138" s="436"/>
      <c r="X138" s="392"/>
      <c r="Y138" s="386"/>
      <c r="Z138" s="435"/>
      <c r="AA138" s="435"/>
      <c r="AB138" s="436"/>
      <c r="AC138" s="394"/>
    </row>
    <row r="139" spans="1:29" ht="20.100000000000001" hidden="1" customHeight="1">
      <c r="A139" s="405">
        <f>'GST 지식재산권 관리현황_요약본'!A138</f>
        <v>134</v>
      </c>
      <c r="B139" s="405" t="str">
        <f>'GST 지식재산권 관리현황_요약본'!B138</f>
        <v>특허</v>
      </c>
      <c r="C139" s="405" t="str">
        <f>'GST 지식재산권 관리현황_요약본'!C138</f>
        <v>포기</v>
      </c>
      <c r="D139" s="405" t="str">
        <f>'GST 지식재산권 관리현황_요약본'!D138</f>
        <v>국외(PCT)</v>
      </c>
      <c r="E139" s="406">
        <f>'GST 지식재산권 관리현황_요약본'!E138</f>
        <v>43389</v>
      </c>
      <c r="F139" s="405" t="str">
        <f>'GST 지식재산권 관리현황_요약본'!F138</f>
        <v>PCT/KR2018/012204</v>
      </c>
      <c r="G139" s="406">
        <f>'GST 지식재산권 관리현황_요약본'!G138</f>
        <v>0</v>
      </c>
      <c r="H139" s="405">
        <f>'GST 지식재산권 관리현황_요약본'!H138</f>
        <v>0</v>
      </c>
      <c r="I139" s="407" t="str">
        <f>'GST 지식재산권 관리현황_요약본'!I138</f>
        <v>플라즈마 및 유전가열 촉매 기반의 유해가스 처리 시스템</v>
      </c>
      <c r="J139" s="406">
        <f>'GST 지식재산권 관리현황_요약본'!J138</f>
        <v>0</v>
      </c>
      <c r="K139" s="407" t="str">
        <f>'GST 지식재산권 관리현황_요약본'!K138</f>
        <v>정종국, 강연석, 정창구, 김영민, 이은미</v>
      </c>
      <c r="L139" s="408" t="str">
        <f>'GST 지식재산권 관리현황_요약본'!L138</f>
        <v>아이퍼스</v>
      </c>
      <c r="M139" s="409"/>
      <c r="N139" s="405"/>
      <c r="O139" s="445"/>
      <c r="P139" s="445"/>
      <c r="Q139" s="550"/>
      <c r="R139" s="446"/>
      <c r="S139" s="413"/>
      <c r="T139" s="410"/>
      <c r="U139" s="445"/>
      <c r="V139" s="445"/>
      <c r="W139" s="446"/>
      <c r="X139" s="409"/>
      <c r="Y139" s="405"/>
      <c r="Z139" s="445"/>
      <c r="AA139" s="445"/>
      <c r="AB139" s="446"/>
      <c r="AC139" s="411"/>
    </row>
    <row r="140" spans="1:29" ht="20.100000000000001" hidden="1" customHeight="1">
      <c r="A140" s="380">
        <f>'GST 지식재산권 관리현황_요약본'!A139</f>
        <v>135</v>
      </c>
      <c r="B140" s="380" t="str">
        <f>'GST 지식재산권 관리현황_요약본'!B139</f>
        <v>특허</v>
      </c>
      <c r="C140" s="380" t="str">
        <f>'GST 지식재산권 관리현황_요약본'!C139</f>
        <v>등록</v>
      </c>
      <c r="D140" s="380" t="str">
        <f>'GST 지식재산권 관리현황_요약본'!D139</f>
        <v>국내</v>
      </c>
      <c r="E140" s="381">
        <f>'GST 지식재산권 관리현황_요약본'!E139</f>
        <v>43468</v>
      </c>
      <c r="F140" s="380" t="str">
        <f>'GST 지식재산권 관리현황_요약본'!F139</f>
        <v>10-2019-0000653</v>
      </c>
      <c r="G140" s="381">
        <f>'GST 지식재산권 관리현황_요약본'!G139</f>
        <v>44319</v>
      </c>
      <c r="H140" s="380" t="str">
        <f>'GST 지식재산권 관리현황_요약본'!H139</f>
        <v>10-2251369</v>
      </c>
      <c r="I140" s="382" t="str">
        <f>'GST 지식재산권 관리현황_요약본'!I139</f>
        <v>플라즈마 및 유전가열 촉매 기반의 유해가스 처리 시스템</v>
      </c>
      <c r="J140" s="381">
        <f>'GST 지식재산권 관리현황_요약본'!J139</f>
        <v>0</v>
      </c>
      <c r="K140" s="382" t="str">
        <f>'GST 지식재산권 관리현황_요약본'!K139</f>
        <v>정종국, 김영민</v>
      </c>
      <c r="L140" s="388" t="str">
        <f>'GST 지식재산권 관리현황_요약본'!L139</f>
        <v>아이퍼스</v>
      </c>
      <c r="M140" s="392"/>
      <c r="N140" s="496"/>
      <c r="O140" s="435"/>
      <c r="P140" s="435"/>
      <c r="Q140" s="549"/>
      <c r="R140" s="436">
        <f t="shared" ref="R140:R141" si="3">O140+(P140*1.1)</f>
        <v>0</v>
      </c>
      <c r="S140" s="392"/>
      <c r="T140" s="386"/>
      <c r="U140" s="435"/>
      <c r="V140" s="435"/>
      <c r="W140" s="436"/>
      <c r="X140" s="392"/>
      <c r="Y140" s="386"/>
      <c r="Z140" s="435"/>
      <c r="AA140" s="435"/>
      <c r="AB140" s="436"/>
      <c r="AC140" s="394"/>
    </row>
    <row r="141" spans="1:29" ht="20.100000000000001" hidden="1" customHeight="1">
      <c r="A141" s="380">
        <f>'GST 지식재산권 관리현황_요약본'!A140</f>
        <v>136</v>
      </c>
      <c r="B141" s="380" t="str">
        <f>'GST 지식재산권 관리현황_요약본'!B140</f>
        <v>특허</v>
      </c>
      <c r="C141" s="380" t="str">
        <f>'GST 지식재산권 관리현황_요약본'!C140</f>
        <v>출원</v>
      </c>
      <c r="D141" s="380" t="str">
        <f>'GST 지식재산권 관리현황_요약본'!D140</f>
        <v>국외(PCT)</v>
      </c>
      <c r="E141" s="381">
        <f>'GST 지식재산권 관리현황_요약본'!E140</f>
        <v>43468</v>
      </c>
      <c r="F141" s="380" t="str">
        <f>'GST 지식재산권 관리현황_요약본'!F140</f>
        <v>PCT/KR2019/000117</v>
      </c>
      <c r="G141" s="381">
        <f>'GST 지식재산권 관리현황_요약본'!G140</f>
        <v>0</v>
      </c>
      <c r="H141" s="380">
        <f>'GST 지식재산권 관리현황_요약본'!H140</f>
        <v>0</v>
      </c>
      <c r="I141" s="382" t="str">
        <f>'GST 지식재산권 관리현황_요약본'!I140</f>
        <v>플라즈마 및 유전가열 촉매 기반의 유해가스 처리 시스템</v>
      </c>
      <c r="J141" s="381">
        <f>'GST 지식재산권 관리현황_요약본'!J140</f>
        <v>0</v>
      </c>
      <c r="K141" s="382" t="str">
        <f>'GST 지식재산권 관리현황_요약본'!K140</f>
        <v>정종국, 김영민</v>
      </c>
      <c r="L141" s="388" t="str">
        <f>'GST 지식재산권 관리현황_요약본'!L140</f>
        <v>아이퍼스</v>
      </c>
      <c r="M141" s="392"/>
      <c r="N141" s="386"/>
      <c r="O141" s="435"/>
      <c r="P141" s="435"/>
      <c r="Q141" s="549"/>
      <c r="R141" s="436">
        <f t="shared" si="3"/>
        <v>0</v>
      </c>
      <c r="S141" s="392"/>
      <c r="T141" s="386"/>
      <c r="U141" s="435"/>
      <c r="V141" s="435"/>
      <c r="W141" s="436"/>
      <c r="X141" s="392"/>
      <c r="Y141" s="386"/>
      <c r="Z141" s="435"/>
      <c r="AA141" s="435"/>
      <c r="AB141" s="436"/>
      <c r="AC141" s="394"/>
    </row>
    <row r="142" spans="1:29" ht="20.100000000000001" hidden="1" customHeight="1">
      <c r="A142" s="380">
        <f>'GST 지식재산권 관리현황_요약본'!A141</f>
        <v>137</v>
      </c>
      <c r="B142" s="380" t="str">
        <f>'GST 지식재산권 관리현황_요약본'!B141</f>
        <v>특허</v>
      </c>
      <c r="C142" s="380" t="str">
        <f>'GST 지식재산권 관리현황_요약본'!C141</f>
        <v>등록</v>
      </c>
      <c r="D142" s="380" t="str">
        <f>'GST 지식재산권 관리현황_요약본'!D141</f>
        <v>국내</v>
      </c>
      <c r="E142" s="381">
        <f>'GST 지식재산권 관리현황_요약본'!E141</f>
        <v>43539</v>
      </c>
      <c r="F142" s="380" t="str">
        <f>'GST 지식재산권 관리현황_요약본'!F141</f>
        <v>10-2019-0029850</v>
      </c>
      <c r="G142" s="381">
        <f>'GST 지식재산권 관리현황_요약본'!G141</f>
        <v>43832</v>
      </c>
      <c r="H142" s="380" t="str">
        <f>'GST 지식재산권 관리현황_요약본'!H141</f>
        <v>10-2063855</v>
      </c>
      <c r="I142" s="382" t="str">
        <f>'GST 지식재산권 관리현황_요약본'!I141</f>
        <v>배관의 막힘을 방지하는 스크래퍼가 부가된 밸브</v>
      </c>
      <c r="J142" s="381">
        <f>'GST 지식재산권 관리현황_요약본'!J141</f>
        <v>0</v>
      </c>
      <c r="K142" s="382" t="str">
        <f>'GST 지식재산권 관리현황_요약본'!K141</f>
        <v>최익성, 정종국, 이상준, 김덕준</v>
      </c>
      <c r="L142" s="388" t="str">
        <f>'GST 지식재산권 관리현황_요약본'!L141</f>
        <v>명문</v>
      </c>
      <c r="M142" s="392"/>
      <c r="N142" s="496"/>
      <c r="O142" s="435"/>
      <c r="P142" s="435"/>
      <c r="Q142" s="549"/>
      <c r="R142" s="436">
        <f>O142+(P142*1.1)</f>
        <v>0</v>
      </c>
      <c r="S142" s="392"/>
      <c r="T142" s="386"/>
      <c r="U142" s="435"/>
      <c r="V142" s="435"/>
      <c r="W142" s="436"/>
      <c r="X142" s="392"/>
      <c r="Y142" s="386"/>
      <c r="Z142" s="435"/>
      <c r="AA142" s="435"/>
      <c r="AB142" s="436"/>
      <c r="AC142" s="393"/>
    </row>
    <row r="143" spans="1:29" ht="20.100000000000001" hidden="1" customHeight="1">
      <c r="A143" s="380">
        <f>'GST 지식재산권 관리현황_요약본'!A142</f>
        <v>138</v>
      </c>
      <c r="B143" s="380" t="str">
        <f>'GST 지식재산권 관리현황_요약본'!B142</f>
        <v>특허</v>
      </c>
      <c r="C143" s="380" t="str">
        <f>'GST 지식재산권 관리현황_요약본'!C142</f>
        <v>등록</v>
      </c>
      <c r="D143" s="380" t="str">
        <f>'GST 지식재산권 관리현황_요약본'!D142</f>
        <v>국내</v>
      </c>
      <c r="E143" s="381">
        <f>'GST 지식재산권 관리현황_요약본'!E142</f>
        <v>43574</v>
      </c>
      <c r="F143" s="380" t="str">
        <f>'GST 지식재산권 관리현황_요약본'!F142</f>
        <v>10-2019-0045872</v>
      </c>
      <c r="G143" s="381">
        <f>'GST 지식재산권 관리현황_요약본'!G142</f>
        <v>43859</v>
      </c>
      <c r="H143" s="380" t="str">
        <f>'GST 지식재산권 관리현황_요약본'!H142</f>
        <v>10-2073202</v>
      </c>
      <c r="I143" s="382" t="str">
        <f>'GST 지식재산권 관리현황_요약본'!I142</f>
        <v>자체 세정이 가능한 전기 집진기 방전봉 및 이를 이용한 전기 집진기 방전봉 세정 방법</v>
      </c>
      <c r="J143" s="381">
        <f>'GST 지식재산권 관리현황_요약본'!J142</f>
        <v>0</v>
      </c>
      <c r="K143" s="382" t="str">
        <f>'GST 지식재산권 관리현황_요약본'!K142</f>
        <v>최익성, 김영민, 김재환, 이상준, 김덕준</v>
      </c>
      <c r="L143" s="388" t="str">
        <f>'GST 지식재산권 관리현황_요약본'!L142</f>
        <v>명문</v>
      </c>
      <c r="M143" s="392"/>
      <c r="N143" s="496"/>
      <c r="O143" s="435"/>
      <c r="P143" s="435"/>
      <c r="Q143" s="549"/>
      <c r="R143" s="436">
        <f>O143+(P143*1.1)</f>
        <v>0</v>
      </c>
      <c r="S143" s="392"/>
      <c r="T143" s="386"/>
      <c r="U143" s="435"/>
      <c r="V143" s="435"/>
      <c r="W143" s="436"/>
      <c r="X143" s="392"/>
      <c r="Y143" s="386"/>
      <c r="Z143" s="435"/>
      <c r="AA143" s="435"/>
      <c r="AB143" s="436"/>
      <c r="AC143" s="393"/>
    </row>
    <row r="144" spans="1:29" ht="45" hidden="1">
      <c r="A144" s="380">
        <f>'GST 지식재산권 관리현황_요약본'!A143</f>
        <v>139</v>
      </c>
      <c r="B144" s="380" t="str">
        <f>'GST 지식재산권 관리현황_요약본'!B143</f>
        <v>특허</v>
      </c>
      <c r="C144" s="380" t="str">
        <f>'GST 지식재산권 관리현황_요약본'!C143</f>
        <v>등록</v>
      </c>
      <c r="D144" s="380" t="str">
        <f>'GST 지식재산권 관리현황_요약본'!D143</f>
        <v>국내</v>
      </c>
      <c r="E144" s="381">
        <f>'GST 지식재산권 관리현황_요약본'!E143</f>
        <v>43601</v>
      </c>
      <c r="F144" s="380" t="str">
        <f>'GST 지식재산권 관리현황_요약본'!F143</f>
        <v>10-2019-0057595</v>
      </c>
      <c r="G144" s="381">
        <f>'GST 지식재산권 관리현황_요약본'!G143</f>
        <v>44330</v>
      </c>
      <c r="H144" s="380" t="str">
        <f>'GST 지식재산권 관리현황_요약본'!H143</f>
        <v>10-2254518</v>
      </c>
      <c r="I144" s="382" t="str">
        <f>'GST 지식재산권 관리현황_요약본'!I143</f>
        <v>흡착 로터, 산화촉매, 열교환기를 이용한 모듈화 VOCs 제거 시스템</v>
      </c>
      <c r="J144" s="381">
        <f>'GST 지식재산권 관리현황_요약본'!J143</f>
        <v>0</v>
      </c>
      <c r="K144" s="382" t="str">
        <f>'GST 지식재산권 관리현황_요약본'!K143</f>
        <v>정종국, 오현석, 오주형, 이용만, 김정길</v>
      </c>
      <c r="L144" s="388" t="str">
        <f>'GST 지식재산권 관리현황_요약본'!L143</f>
        <v>아이퍼스</v>
      </c>
      <c r="M144" s="392"/>
      <c r="N144" s="496"/>
      <c r="O144" s="435"/>
      <c r="P144" s="435"/>
      <c r="Q144" s="549"/>
      <c r="R144" s="436">
        <f t="shared" ref="R144:R145" si="4">O144+(P144*1.1)</f>
        <v>0</v>
      </c>
      <c r="S144" s="392"/>
      <c r="T144" s="386"/>
      <c r="U144" s="435"/>
      <c r="V144" s="435"/>
      <c r="W144" s="436"/>
      <c r="X144" s="392"/>
      <c r="Y144" s="386"/>
      <c r="Z144" s="435"/>
      <c r="AA144" s="435"/>
      <c r="AB144" s="436"/>
      <c r="AC144" s="393"/>
    </row>
    <row r="145" spans="1:29" ht="22.5" hidden="1">
      <c r="A145" s="380">
        <f>'GST 지식재산권 관리현황_요약본'!A144</f>
        <v>140</v>
      </c>
      <c r="B145" s="380" t="str">
        <f>'GST 지식재산권 관리현황_요약본'!B144</f>
        <v>특허</v>
      </c>
      <c r="C145" s="380" t="str">
        <f>'GST 지식재산권 관리현황_요약본'!C144</f>
        <v>포기</v>
      </c>
      <c r="D145" s="380" t="str">
        <f>'GST 지식재산권 관리현황_요약본'!D144</f>
        <v>국내</v>
      </c>
      <c r="E145" s="381">
        <f>'GST 지식재산권 관리현황_요약본'!E144</f>
        <v>43601</v>
      </c>
      <c r="F145" s="380" t="str">
        <f>'GST 지식재산권 관리현황_요약본'!F144</f>
        <v>10-2019-0057596</v>
      </c>
      <c r="G145" s="381">
        <f>'GST 지식재산권 관리현황_요약본'!G144</f>
        <v>0</v>
      </c>
      <c r="H145" s="380">
        <f>'GST 지식재산권 관리현황_요약본'!H144</f>
        <v>0</v>
      </c>
      <c r="I145" s="382" t="str">
        <f>'GST 지식재산권 관리현황_요약본'!I144</f>
        <v>촉매를 이용한 수소 제거 시스템</v>
      </c>
      <c r="J145" s="381">
        <f>'GST 지식재산권 관리현황_요약본'!J144</f>
        <v>0</v>
      </c>
      <c r="K145" s="382" t="str">
        <f>'GST 지식재산권 관리현황_요약본'!K144</f>
        <v>정종국, 오현석, 김재환,, 오주형</v>
      </c>
      <c r="L145" s="388" t="str">
        <f>'GST 지식재산권 관리현황_요약본'!L144</f>
        <v>아이퍼스</v>
      </c>
      <c r="M145" s="392"/>
      <c r="N145" s="386"/>
      <c r="O145" s="435"/>
      <c r="P145" s="435"/>
      <c r="Q145" s="549"/>
      <c r="R145" s="436">
        <f t="shared" si="4"/>
        <v>0</v>
      </c>
      <c r="S145" s="392"/>
      <c r="T145" s="386"/>
      <c r="U145" s="435"/>
      <c r="V145" s="435"/>
      <c r="W145" s="436"/>
      <c r="X145" s="392"/>
      <c r="Y145" s="386"/>
      <c r="Z145" s="435"/>
      <c r="AA145" s="435"/>
      <c r="AB145" s="436"/>
      <c r="AC145" s="393"/>
    </row>
    <row r="146" spans="1:29" ht="33.75" hidden="1">
      <c r="A146" s="380">
        <f>'GST 지식재산권 관리현황_요약본'!A145</f>
        <v>141</v>
      </c>
      <c r="B146" s="380" t="str">
        <f>'GST 지식재산권 관리현황_요약본'!B145</f>
        <v>특허</v>
      </c>
      <c r="C146" s="380" t="str">
        <f>'GST 지식재산권 관리현황_요약본'!C145</f>
        <v>등록</v>
      </c>
      <c r="D146" s="380" t="str">
        <f>'GST 지식재산권 관리현황_요약본'!D145</f>
        <v>국내</v>
      </c>
      <c r="E146" s="381">
        <f>'GST 지식재산권 관리현황_요약본'!E145</f>
        <v>43601</v>
      </c>
      <c r="F146" s="380" t="str">
        <f>'GST 지식재산권 관리현황_요약본'!F145</f>
        <v>10-2019-0057266</v>
      </c>
      <c r="G146" s="381">
        <f>'GST 지식재산권 관리현황_요약본'!G145</f>
        <v>43977</v>
      </c>
      <c r="H146" s="380" t="str">
        <f>'GST 지식재산권 관리현황_요약본'!H145</f>
        <v>10-2117255</v>
      </c>
      <c r="I146" s="382" t="str">
        <f>'GST 지식재산권 관리현황_요약본'!I145</f>
        <v>폐가스 소각용 버너</v>
      </c>
      <c r="J146" s="381">
        <f>'GST 지식재산권 관리현황_요약본'!J145</f>
        <v>0</v>
      </c>
      <c r="K146" s="382" t="str">
        <f>'GST 지식재산권 관리현황_요약본'!K145</f>
        <v>임재범, Jay Jung, 이상준, 김재환, 한재식</v>
      </c>
      <c r="L146" s="388" t="str">
        <f>'GST 지식재산권 관리현황_요약본'!L145</f>
        <v>명문</v>
      </c>
      <c r="M146" s="392"/>
      <c r="N146" s="496"/>
      <c r="O146" s="435"/>
      <c r="P146" s="435"/>
      <c r="Q146" s="549"/>
      <c r="R146" s="436">
        <f>O146+(P146*1.1)</f>
        <v>0</v>
      </c>
      <c r="S146" s="392"/>
      <c r="T146" s="386"/>
      <c r="U146" s="435"/>
      <c r="V146" s="435"/>
      <c r="W146" s="436"/>
      <c r="X146" s="392"/>
      <c r="Y146" s="386"/>
      <c r="Z146" s="435"/>
      <c r="AA146" s="435"/>
      <c r="AB146" s="436"/>
      <c r="AC146" s="393"/>
    </row>
    <row r="147" spans="1:29" ht="33.75" hidden="1">
      <c r="A147" s="380">
        <f>'GST 지식재산권 관리현황_요약본'!A146</f>
        <v>142</v>
      </c>
      <c r="B147" s="380" t="str">
        <f>'GST 지식재산권 관리현황_요약본'!B146</f>
        <v>특허</v>
      </c>
      <c r="C147" s="380" t="str">
        <f>'GST 지식재산권 관리현황_요약본'!C146</f>
        <v>등록</v>
      </c>
      <c r="D147" s="380" t="str">
        <f>'GST 지식재산권 관리현황_요약본'!D146</f>
        <v>중국</v>
      </c>
      <c r="E147" s="381">
        <f>'GST 지식재산권 관리현황_요약본'!E146</f>
        <v>43621</v>
      </c>
      <c r="F147" s="380" t="str">
        <f>'GST 지식재산권 관리현황_요약본'!F146</f>
        <v>2019-10-484514.1</v>
      </c>
      <c r="G147" s="381">
        <f>'GST 지식재산권 관리현황_요약본'!G146</f>
        <v>44299</v>
      </c>
      <c r="H147" s="380" t="str">
        <f>'GST 지식재산권 관리현황_요약본'!H146</f>
        <v>ZL201910484514.1</v>
      </c>
      <c r="I147" s="382" t="str">
        <f>'GST 지식재산권 관리현황_요약본'!I146</f>
        <v>폐가스 소각용 버너</v>
      </c>
      <c r="J147" s="381">
        <f>'GST 지식재산권 관리현황_요약본'!J146</f>
        <v>0</v>
      </c>
      <c r="K147" s="382" t="str">
        <f>'GST 지식재산권 관리현황_요약본'!K146</f>
        <v>임재범, Jay Jung, 이상준, 김재환, 한재식</v>
      </c>
      <c r="L147" s="388" t="str">
        <f>'GST 지식재산권 관리현황_요약본'!L146</f>
        <v>명문</v>
      </c>
      <c r="M147" s="396"/>
      <c r="N147" s="496"/>
      <c r="O147" s="435"/>
      <c r="P147" s="435"/>
      <c r="Q147" s="549"/>
      <c r="R147" s="436">
        <f>O147+(P147*1.1)</f>
        <v>0</v>
      </c>
      <c r="S147" s="392"/>
      <c r="T147" s="386"/>
      <c r="U147" s="435"/>
      <c r="V147" s="435"/>
      <c r="W147" s="436"/>
      <c r="X147" s="392"/>
      <c r="Y147" s="386"/>
      <c r="Z147" s="435"/>
      <c r="AA147" s="435"/>
      <c r="AB147" s="436"/>
      <c r="AC147" s="393"/>
    </row>
    <row r="148" spans="1:29" ht="33.75" hidden="1">
      <c r="A148" s="380">
        <f>'GST 지식재산권 관리현황_요약본'!A147</f>
        <v>143</v>
      </c>
      <c r="B148" s="380" t="str">
        <f>'GST 지식재산권 관리현황_요약본'!B147</f>
        <v>특허</v>
      </c>
      <c r="C148" s="380" t="str">
        <f>'GST 지식재산권 관리현황_요약본'!C147</f>
        <v>등록</v>
      </c>
      <c r="D148" s="380" t="str">
        <f>'GST 지식재산권 관리현황_요약본'!D147</f>
        <v>국내</v>
      </c>
      <c r="E148" s="381">
        <f>'GST 지식재산권 관리현황_요약본'!E147</f>
        <v>43648</v>
      </c>
      <c r="F148" s="380" t="str">
        <f>'GST 지식재산권 관리현황_요약본'!F147</f>
        <v>10-2019-0079265</v>
      </c>
      <c r="G148" s="381">
        <f>'GST 지식재산권 관리현황_요약본'!G147</f>
        <v>44182</v>
      </c>
      <c r="H148" s="380" t="str">
        <f>'GST 지식재산권 관리현황_요약본'!H147</f>
        <v>10-2194627</v>
      </c>
      <c r="I148" s="382" t="str">
        <f>'GST 지식재산권 관리현황_요약본'!I147</f>
        <v>하이브리드 방식의 플라즈마 점화방법 및 그 장치</v>
      </c>
      <c r="J148" s="381">
        <f>'GST 지식재산권 관리현황_요약본'!J147</f>
        <v>0</v>
      </c>
      <c r="K148" s="382" t="str">
        <f>'GST 지식재산권 관리현황_요약본'!K147</f>
        <v>조은석</v>
      </c>
      <c r="L148" s="388" t="str">
        <f>'GST 지식재산권 관리현황_요약본'!L147</f>
        <v>유니스특허</v>
      </c>
      <c r="M148" s="392"/>
      <c r="N148" s="386"/>
      <c r="O148" s="435"/>
      <c r="P148" s="435"/>
      <c r="Q148" s="549"/>
      <c r="R148" s="436">
        <f>O148+(P148*1.1)</f>
        <v>0</v>
      </c>
      <c r="S148" s="392"/>
      <c r="T148" s="386"/>
      <c r="U148" s="435"/>
      <c r="V148" s="435"/>
      <c r="W148" s="436"/>
      <c r="X148" s="392"/>
      <c r="Y148" s="386"/>
      <c r="Z148" s="435"/>
      <c r="AA148" s="435"/>
      <c r="AB148" s="436"/>
      <c r="AC148" s="393"/>
    </row>
    <row r="149" spans="1:29" ht="45" hidden="1">
      <c r="A149" s="380">
        <f>'GST 지식재산권 관리현황_요약본'!A148</f>
        <v>144</v>
      </c>
      <c r="B149" s="380" t="str">
        <f>'GST 지식재산권 관리현황_요약본'!B148</f>
        <v>특허</v>
      </c>
      <c r="C149" s="380" t="str">
        <f>'GST 지식재산권 관리현황_요약본'!C148</f>
        <v>등록</v>
      </c>
      <c r="D149" s="380" t="str">
        <f>'GST 지식재산권 관리현황_요약본'!D148</f>
        <v>국내</v>
      </c>
      <c r="E149" s="381">
        <f>'GST 지식재산권 관리현황_요약본'!E148</f>
        <v>43630</v>
      </c>
      <c r="F149" s="380" t="str">
        <f>'GST 지식재산권 관리현황_요약본'!F148</f>
        <v>10-2019-0070511</v>
      </c>
      <c r="G149" s="381">
        <f>'GST 지식재산권 관리현황_요약본'!G148</f>
        <v>43781</v>
      </c>
      <c r="H149" s="380" t="str">
        <f>'GST 지식재산권 관리현황_요약본'!H148</f>
        <v>10-2046097</v>
      </c>
      <c r="I149" s="382" t="str">
        <f>'GST 지식재산권 관리현황_요약본'!I148</f>
        <v>배기가스를 포함하는 유체의 흐름을 제어하기 위한 매니폴드</v>
      </c>
      <c r="J149" s="381">
        <f>'GST 지식재산권 관리현황_요약본'!J148</f>
        <v>0</v>
      </c>
      <c r="K149" s="382" t="str">
        <f>'GST 지식재산권 관리현황_요약본'!K148</f>
        <v>최익성, 정재윤</v>
      </c>
      <c r="L149" s="388" t="str">
        <f>'GST 지식재산권 관리현황_요약본'!L148</f>
        <v>명문</v>
      </c>
      <c r="M149" s="392"/>
      <c r="N149" s="386"/>
      <c r="O149" s="435"/>
      <c r="P149" s="435"/>
      <c r="Q149" s="549"/>
      <c r="R149" s="436"/>
      <c r="S149" s="392"/>
      <c r="T149" s="386"/>
      <c r="U149" s="435"/>
      <c r="V149" s="435"/>
      <c r="W149" s="436"/>
      <c r="X149" s="392"/>
      <c r="Y149" s="386"/>
      <c r="Z149" s="435"/>
      <c r="AA149" s="435"/>
      <c r="AB149" s="436"/>
      <c r="AC149" s="393"/>
    </row>
    <row r="150" spans="1:29" ht="45" hidden="1">
      <c r="A150" s="380">
        <f>'GST 지식재산권 관리현황_요약본'!A149</f>
        <v>145</v>
      </c>
      <c r="B150" s="380" t="str">
        <f>'GST 지식재산권 관리현황_요약본'!B149</f>
        <v>특허</v>
      </c>
      <c r="C150" s="380" t="str">
        <f>'GST 지식재산권 관리현황_요약본'!C149</f>
        <v>포기</v>
      </c>
      <c r="D150" s="380" t="str">
        <f>'GST 지식재산권 관리현황_요약본'!D149</f>
        <v>국외(PCT)</v>
      </c>
      <c r="E150" s="381">
        <f>'GST 지식재산권 관리현황_요약본'!E149</f>
        <v>43630</v>
      </c>
      <c r="F150" s="380" t="str">
        <f>'GST 지식재산권 관리현황_요약본'!F149</f>
        <v>PCT/KR2019/007188</v>
      </c>
      <c r="G150" s="381">
        <f>'GST 지식재산권 관리현황_요약본'!G149</f>
        <v>0</v>
      </c>
      <c r="H150" s="380">
        <f>'GST 지식재산권 관리현황_요약본'!H149</f>
        <v>0</v>
      </c>
      <c r="I150" s="382" t="str">
        <f>'GST 지식재산권 관리현황_요약본'!I149</f>
        <v>배기가스를 포함하는 유체의 흐름을 제어하기 위한 매니폴드</v>
      </c>
      <c r="J150" s="381">
        <f>'GST 지식재산권 관리현황_요약본'!J149</f>
        <v>0</v>
      </c>
      <c r="K150" s="382" t="str">
        <f>'GST 지식재산권 관리현황_요약본'!K149</f>
        <v>최익성, 정재윤, 김덕준</v>
      </c>
      <c r="L150" s="388" t="str">
        <f>'GST 지식재산권 관리현황_요약본'!L149</f>
        <v>명문</v>
      </c>
      <c r="M150" s="392"/>
      <c r="N150" s="493"/>
      <c r="O150" s="494"/>
      <c r="P150" s="494"/>
      <c r="Q150" s="553"/>
      <c r="R150" s="495">
        <f>O150+(P150*1.1)</f>
        <v>0</v>
      </c>
      <c r="S150" s="392"/>
      <c r="T150" s="386"/>
      <c r="U150" s="435"/>
      <c r="V150" s="435"/>
      <c r="W150" s="436"/>
      <c r="X150" s="392"/>
      <c r="Y150" s="386"/>
      <c r="Z150" s="435"/>
      <c r="AA150" s="435"/>
      <c r="AB150" s="436"/>
      <c r="AC150" s="393"/>
    </row>
    <row r="151" spans="1:29" ht="67.5" hidden="1">
      <c r="A151" s="380">
        <f>'GST 지식재산권 관리현황_요약본'!A150</f>
        <v>146</v>
      </c>
      <c r="B151" s="380" t="str">
        <f>'GST 지식재산권 관리현황_요약본'!B150</f>
        <v>특허</v>
      </c>
      <c r="C151" s="380" t="str">
        <f>'GST 지식재산권 관리현황_요약본'!C150</f>
        <v>등록</v>
      </c>
      <c r="D151" s="380" t="str">
        <f>'GST 지식재산권 관리현황_요약본'!D150</f>
        <v>국내</v>
      </c>
      <c r="E151" s="381">
        <f>'GST 지식재산권 관리현황_요약본'!E150</f>
        <v>43879</v>
      </c>
      <c r="F151" s="380" t="str">
        <f>'GST 지식재산권 관리현황_요약본'!F150</f>
        <v>10-2020-0019791</v>
      </c>
      <c r="G151" s="381">
        <f>'GST 지식재산권 관리현황_요약본'!G150</f>
        <v>44455</v>
      </c>
      <c r="H151" s="380" t="str">
        <f>'GST 지식재산권 관리현황_요약본'!H150</f>
        <v>10-2020-0019791</v>
      </c>
      <c r="I151" s="382" t="str">
        <f>'GST 지식재산권 관리현황_요약본'!I150</f>
        <v>열전소자를 활용한 온도제어 시스템 및 온도제어 시스템의 선형 가변 파라미터 PID 제어 방법</v>
      </c>
      <c r="J151" s="381">
        <f>'GST 지식재산권 관리현황_요약본'!J150</f>
        <v>0</v>
      </c>
      <c r="K151" s="382" t="str">
        <f>'GST 지식재산권 관리현황_요약본'!K150</f>
        <v>조은석, 김기범, 이현진</v>
      </c>
      <c r="L151" s="388" t="str">
        <f>'GST 지식재산권 관리현황_요약본'!L150</f>
        <v>유니스특허</v>
      </c>
      <c r="M151" s="392"/>
      <c r="N151" s="496"/>
      <c r="O151" s="435"/>
      <c r="P151" s="435"/>
      <c r="Q151" s="549"/>
      <c r="R151" s="436">
        <f t="shared" ref="R151:R179" si="5">O151+(P151*1.1)</f>
        <v>0</v>
      </c>
      <c r="S151" s="392"/>
      <c r="T151" s="386"/>
      <c r="U151" s="435"/>
      <c r="V151" s="435"/>
      <c r="W151" s="436"/>
      <c r="X151" s="392"/>
      <c r="Y151" s="386"/>
      <c r="Z151" s="435"/>
      <c r="AA151" s="435"/>
      <c r="AB151" s="436"/>
      <c r="AC151" s="393"/>
    </row>
    <row r="152" spans="1:29" ht="56.25" hidden="1">
      <c r="A152" s="380">
        <f>'GST 지식재산권 관리현황_요약본'!A151</f>
        <v>147</v>
      </c>
      <c r="B152" s="380" t="str">
        <f>'GST 지식재산권 관리현황_요약본'!B151</f>
        <v>특허</v>
      </c>
      <c r="C152" s="380" t="str">
        <f>'GST 지식재산권 관리현황_요약본'!C151</f>
        <v>등록</v>
      </c>
      <c r="D152" s="380" t="str">
        <f>'GST 지식재산권 관리현황_요약본'!D151</f>
        <v>국내</v>
      </c>
      <c r="E152" s="381">
        <f>'GST 지식재산권 관리현황_요약본'!E151</f>
        <v>43879</v>
      </c>
      <c r="F152" s="380" t="str">
        <f>'GST 지식재산권 관리현황_요약본'!F151</f>
        <v>10-2020-0019783</v>
      </c>
      <c r="G152" s="381">
        <f>'GST 지식재산권 관리현황_요약본'!G151</f>
        <v>44651</v>
      </c>
      <c r="H152" s="380" t="str">
        <f>'GST 지식재산권 관리현황_요약본'!H151</f>
        <v>10-2379933</v>
      </c>
      <c r="I152" s="382" t="str">
        <f>'GST 지식재산권 관리현황_요약본'!I151</f>
        <v>능동 역률제어가 가능한 고승압비의 다단계 벅 부스트 PFC 컨버터 및 부스트 PFC 컨버터</v>
      </c>
      <c r="J152" s="381">
        <f>'GST 지식재산권 관리현황_요약본'!J151</f>
        <v>0</v>
      </c>
      <c r="K152" s="382" t="str">
        <f>'GST 지식재산권 관리현황_요약본'!K151</f>
        <v>조은석, 김기범, 이현진</v>
      </c>
      <c r="L152" s="388" t="str">
        <f>'GST 지식재산권 관리현황_요약본'!L151</f>
        <v>유니스특허</v>
      </c>
      <c r="M152" s="392"/>
      <c r="N152" s="496"/>
      <c r="O152" s="435"/>
      <c r="P152" s="435"/>
      <c r="Q152" s="549"/>
      <c r="R152" s="436">
        <f t="shared" si="5"/>
        <v>0</v>
      </c>
      <c r="S152" s="392"/>
      <c r="T152" s="386"/>
      <c r="U152" s="435"/>
      <c r="V152" s="435"/>
      <c r="W152" s="436"/>
      <c r="X152" s="392"/>
      <c r="Y152" s="386"/>
      <c r="Z152" s="435"/>
      <c r="AA152" s="435"/>
      <c r="AB152" s="436"/>
      <c r="AC152" s="393"/>
    </row>
    <row r="153" spans="1:29" ht="56.25" hidden="1">
      <c r="A153" s="380">
        <f>'GST 지식재산권 관리현황_요약본'!A152</f>
        <v>148</v>
      </c>
      <c r="B153" s="380" t="str">
        <f>'GST 지식재산권 관리현황_요약본'!B152</f>
        <v>특허</v>
      </c>
      <c r="C153" s="380" t="str">
        <f>'GST 지식재산권 관리현황_요약본'!C152</f>
        <v>등록</v>
      </c>
      <c r="D153" s="380" t="str">
        <f>'GST 지식재산권 관리현황_요약본'!D152</f>
        <v>국내</v>
      </c>
      <c r="E153" s="381">
        <f>'GST 지식재산권 관리현황_요약본'!E152</f>
        <v>43964</v>
      </c>
      <c r="F153" s="380" t="str">
        <f>'GST 지식재산권 관리현황_요약본'!F152</f>
        <v>10-2020-0056820</v>
      </c>
      <c r="G153" s="381">
        <f>'GST 지식재산권 관리현황_요약본'!G152</f>
        <v>44651</v>
      </c>
      <c r="H153" s="380" t="str">
        <f>'GST 지식재산권 관리현황_요약본'!H152</f>
        <v>10-2379932</v>
      </c>
      <c r="I153" s="382" t="str">
        <f>'GST 지식재산권 관리현황_요약본'!I152</f>
        <v>동기식 벅 컨버터가 적용된 출력극성 가변형 전원공급장치 및 제어방법</v>
      </c>
      <c r="J153" s="381">
        <f>'GST 지식재산권 관리현황_요약본'!J152</f>
        <v>0</v>
      </c>
      <c r="K153" s="382" t="str">
        <f>'GST 지식재산권 관리현황_요약본'!K152</f>
        <v>김기범</v>
      </c>
      <c r="L153" s="388" t="str">
        <f>'GST 지식재산권 관리현황_요약본'!L152</f>
        <v>유니스특허</v>
      </c>
      <c r="M153" s="392"/>
      <c r="N153" s="496"/>
      <c r="O153" s="435"/>
      <c r="P153" s="435"/>
      <c r="Q153" s="549"/>
      <c r="R153" s="436">
        <f t="shared" si="5"/>
        <v>0</v>
      </c>
      <c r="S153" s="392"/>
      <c r="T153" s="386"/>
      <c r="U153" s="435"/>
      <c r="V153" s="435"/>
      <c r="W153" s="436">
        <f>U153+(V153*1.1)</f>
        <v>0</v>
      </c>
      <c r="X153" s="392"/>
      <c r="Y153" s="386"/>
      <c r="Z153" s="435"/>
      <c r="AA153" s="435"/>
      <c r="AB153" s="436"/>
      <c r="AC153" s="393"/>
    </row>
    <row r="154" spans="1:29" ht="45" hidden="1">
      <c r="A154" s="380">
        <f>'GST 지식재산권 관리현황_요약본'!A153</f>
        <v>149</v>
      </c>
      <c r="B154" s="380" t="str">
        <f>'GST 지식재산권 관리현황_요약본'!B153</f>
        <v>특허</v>
      </c>
      <c r="C154" s="380" t="str">
        <f>'GST 지식재산권 관리현황_요약본'!C153</f>
        <v>등록</v>
      </c>
      <c r="D154" s="380" t="str">
        <f>'GST 지식재산권 관리현황_요약본'!D153</f>
        <v>국내</v>
      </c>
      <c r="E154" s="381">
        <f>'GST 지식재산권 관리현황_요약본'!E153</f>
        <v>43900</v>
      </c>
      <c r="F154" s="380" t="str">
        <f>'GST 지식재산권 관리현황_요약본'!F153</f>
        <v>10-2020-0029654</v>
      </c>
      <c r="G154" s="381">
        <f>'GST 지식재산권 관리현황_요약본'!G153</f>
        <v>44202</v>
      </c>
      <c r="H154" s="380" t="str">
        <f>'GST 지식재산권 관리현황_요약본'!H153</f>
        <v>10-2349738</v>
      </c>
      <c r="I154" s="382" t="str">
        <f>'GST 지식재산권 관리현황_요약본'!I153</f>
        <v>니켈계 활성 촉매 제조방법</v>
      </c>
      <c r="J154" s="381">
        <f>'GST 지식재산권 관리현황_요약본'!J153</f>
        <v>0</v>
      </c>
      <c r="K154" s="382" t="str">
        <f>'GST 지식재산권 관리현황_요약본'!K153</f>
        <v>정종국, 오주형, 이상문(경기대), 김성수(경기대), 장영희(경기대)</v>
      </c>
      <c r="L154" s="388" t="str">
        <f>'GST 지식재산권 관리현황_요약본'!L153</f>
        <v>아이퍼스</v>
      </c>
      <c r="M154" s="392"/>
      <c r="N154" s="496"/>
      <c r="O154" s="435"/>
      <c r="P154" s="435"/>
      <c r="Q154" s="549"/>
      <c r="R154" s="436">
        <f t="shared" si="5"/>
        <v>0</v>
      </c>
      <c r="S154" s="392"/>
      <c r="T154" s="386"/>
      <c r="U154" s="435"/>
      <c r="V154" s="435"/>
      <c r="W154" s="436"/>
      <c r="X154" s="392"/>
      <c r="Y154" s="386"/>
      <c r="Z154" s="435"/>
      <c r="AA154" s="435"/>
      <c r="AB154" s="436"/>
      <c r="AC154" s="393"/>
    </row>
    <row r="155" spans="1:29" ht="22.5" hidden="1">
      <c r="A155" s="380">
        <f>'GST 지식재산권 관리현황_요약본'!A154</f>
        <v>150</v>
      </c>
      <c r="B155" s="380" t="str">
        <f>'GST 지식재산권 관리현황_요약본'!B154</f>
        <v>특허</v>
      </c>
      <c r="C155" s="380" t="str">
        <f>'GST 지식재산권 관리현황_요약본'!C154</f>
        <v>등록</v>
      </c>
      <c r="D155" s="380" t="str">
        <f>'GST 지식재산권 관리현황_요약본'!D154</f>
        <v>국내</v>
      </c>
      <c r="E155" s="381">
        <f>'GST 지식재산권 관리현황_요약본'!E154</f>
        <v>43972</v>
      </c>
      <c r="F155" s="380" t="str">
        <f>'GST 지식재산권 관리현황_요약본'!F154</f>
        <v>10-2020-0061113</v>
      </c>
      <c r="G155" s="381">
        <f>'GST 지식재산권 관리현황_요약본'!G154</f>
        <v>44692</v>
      </c>
      <c r="H155" s="380" t="str">
        <f>'GST 지식재산권 관리현황_요약본'!H154</f>
        <v>10-2398681</v>
      </c>
      <c r="I155" s="382" t="str">
        <f>'GST 지식재산권 관리현황_요약본'!I154</f>
        <v>Nox 흡착제 제조방법</v>
      </c>
      <c r="J155" s="381">
        <f>'GST 지식재산권 관리현황_요약본'!J154</f>
        <v>0</v>
      </c>
      <c r="K155" s="382" t="str">
        <f>'GST 지식재산권 관리현황_요약본'!K154</f>
        <v>김재환, 오주형, 정종국, 이상준</v>
      </c>
      <c r="L155" s="388" t="str">
        <f>'GST 지식재산권 관리현황_요약본'!L154</f>
        <v>아이퍼스</v>
      </c>
      <c r="M155" s="392"/>
      <c r="N155" s="496"/>
      <c r="O155" s="435"/>
      <c r="P155" s="435"/>
      <c r="Q155" s="549"/>
      <c r="R155" s="436">
        <f t="shared" si="5"/>
        <v>0</v>
      </c>
      <c r="S155" s="392"/>
      <c r="T155" s="386"/>
      <c r="U155" s="435"/>
      <c r="V155" s="435"/>
      <c r="W155" s="436"/>
      <c r="X155" s="392"/>
      <c r="Y155" s="386"/>
      <c r="Z155" s="435"/>
      <c r="AA155" s="435"/>
      <c r="AB155" s="436"/>
      <c r="AC155" s="393"/>
    </row>
    <row r="156" spans="1:29" ht="22.5" hidden="1">
      <c r="A156" s="380">
        <f>'GST 지식재산권 관리현황_요약본'!A155</f>
        <v>151</v>
      </c>
      <c r="B156" s="380" t="str">
        <f>'GST 지식재산권 관리현황_요약본'!B155</f>
        <v>특허</v>
      </c>
      <c r="C156" s="380" t="str">
        <f>'GST 지식재산권 관리현황_요약본'!C155</f>
        <v>거절</v>
      </c>
      <c r="D156" s="380" t="str">
        <f>'GST 지식재산권 관리현황_요약본'!D155</f>
        <v>국내</v>
      </c>
      <c r="E156" s="381">
        <f>'GST 지식재산권 관리현황_요약본'!E155</f>
        <v>44007</v>
      </c>
      <c r="F156" s="380" t="str">
        <f>'GST 지식재산권 관리현황_요약본'!F155</f>
        <v>10-2020-0077658</v>
      </c>
      <c r="G156" s="381">
        <f>'GST 지식재산권 관리현황_요약본'!G155</f>
        <v>0</v>
      </c>
      <c r="H156" s="380">
        <f>'GST 지식재산권 관리현황_요약본'!H155</f>
        <v>0</v>
      </c>
      <c r="I156" s="382" t="str">
        <f>'GST 지식재산권 관리현황_요약본'!I155</f>
        <v>히트자켓의 온도제어방법</v>
      </c>
      <c r="J156" s="381">
        <f>'GST 지식재산권 관리현황_요약본'!J155</f>
        <v>0</v>
      </c>
      <c r="K156" s="382" t="str">
        <f>'GST 지식재산권 관리현황_요약본'!K155</f>
        <v>김남돈</v>
      </c>
      <c r="L156" s="388" t="str">
        <f>'GST 지식재산권 관리현황_요약본'!L155</f>
        <v>유니스특허</v>
      </c>
      <c r="M156" s="392"/>
      <c r="N156" s="386"/>
      <c r="O156" s="435"/>
      <c r="P156" s="435"/>
      <c r="Q156" s="549"/>
      <c r="R156" s="436">
        <f t="shared" si="5"/>
        <v>0</v>
      </c>
      <c r="S156" s="392"/>
      <c r="T156" s="386"/>
      <c r="U156" s="435"/>
      <c r="V156" s="435"/>
      <c r="W156" s="436"/>
      <c r="X156" s="392"/>
      <c r="Y156" s="386"/>
      <c r="Z156" s="435"/>
      <c r="AA156" s="435"/>
      <c r="AB156" s="436"/>
      <c r="AC156" s="393"/>
    </row>
    <row r="157" spans="1:29" ht="33.75" hidden="1">
      <c r="A157" s="380">
        <f>'GST 지식재산권 관리현황_요약본'!A156</f>
        <v>152</v>
      </c>
      <c r="B157" s="380" t="str">
        <f>'GST 지식재산권 관리현황_요약본'!B156</f>
        <v>특허</v>
      </c>
      <c r="C157" s="380" t="str">
        <f>'GST 지식재산권 관리현황_요약본'!C156</f>
        <v>등록</v>
      </c>
      <c r="D157" s="380" t="str">
        <f>'GST 지식재산권 관리현황_요약본'!D156</f>
        <v>국내</v>
      </c>
      <c r="E157" s="381">
        <f>'GST 지식재산권 관리현황_요약본'!E156</f>
        <v>44127</v>
      </c>
      <c r="F157" s="380" t="str">
        <f>'GST 지식재산권 관리현황_요약본'!F156</f>
        <v>10-2020-0138567</v>
      </c>
      <c r="G157" s="381">
        <f>'GST 지식재산권 관리현황_요약본'!G156</f>
        <v>45134</v>
      </c>
      <c r="H157" s="380" t="str">
        <f>'GST 지식재산권 관리현황_요약본'!H156</f>
        <v>10-2562306</v>
      </c>
      <c r="I157" s="382" t="str">
        <f>'GST 지식재산권 관리현황_요약본'!I156</f>
        <v>온도제어모듈의 수분응축 방지장치</v>
      </c>
      <c r="J157" s="381">
        <f>'GST 지식재산권 관리현황_요약본'!J156</f>
        <v>0</v>
      </c>
      <c r="K157" s="382" t="str">
        <f>'GST 지식재산권 관리현황_요약본'!K156</f>
        <v>안세훈, 양승진, 이희진., 허재석, 이재훈</v>
      </c>
      <c r="L157" s="388" t="str">
        <f>'GST 지식재산권 관리현황_요약본'!L156</f>
        <v>명문(명륜)</v>
      </c>
      <c r="M157" s="396"/>
      <c r="N157" s="496"/>
      <c r="O157" s="435"/>
      <c r="P157" s="435"/>
      <c r="Q157" s="549"/>
      <c r="R157" s="436">
        <f t="shared" si="5"/>
        <v>0</v>
      </c>
      <c r="S157" s="392"/>
      <c r="T157" s="386"/>
      <c r="U157" s="435"/>
      <c r="V157" s="435"/>
      <c r="W157" s="436"/>
      <c r="X157" s="392"/>
      <c r="Y157" s="386"/>
      <c r="Z157" s="435"/>
      <c r="AA157" s="435"/>
      <c r="AB157" s="436"/>
      <c r="AC157" s="393"/>
    </row>
    <row r="158" spans="1:29" ht="22.5" hidden="1">
      <c r="A158" s="380">
        <f>'GST 지식재산권 관리현황_요약본'!A157</f>
        <v>153</v>
      </c>
      <c r="B158" s="380" t="str">
        <f>'GST 지식재산권 관리현황_요약본'!B157</f>
        <v>특허</v>
      </c>
      <c r="C158" s="380" t="str">
        <f>'GST 지식재산권 관리현황_요약본'!C157</f>
        <v>등록</v>
      </c>
      <c r="D158" s="380" t="str">
        <f>'GST 지식재산권 관리현황_요약본'!D157</f>
        <v>국내</v>
      </c>
      <c r="E158" s="381">
        <f>'GST 지식재산권 관리현황_요약본'!E157</f>
        <v>44126</v>
      </c>
      <c r="F158" s="380" t="str">
        <f>'GST 지식재산권 관리현황_요약본'!F157</f>
        <v>10-2020-0137403</v>
      </c>
      <c r="G158" s="381">
        <f>'GST 지식재산권 관리현황_요약본'!G157</f>
        <v>44649</v>
      </c>
      <c r="H158" s="380" t="str">
        <f>'GST 지식재산권 관리현황_요약본'!H157</f>
        <v>10-2381543</v>
      </c>
      <c r="I158" s="382" t="str">
        <f>'GST 지식재산권 관리현황_요약본'!I157</f>
        <v>인터락 장치를 구비한 밸브</v>
      </c>
      <c r="J158" s="381">
        <f>'GST 지식재산권 관리현황_요약본'!J157</f>
        <v>0</v>
      </c>
      <c r="K158" s="382" t="str">
        <f>'GST 지식재산권 관리현황_요약본'!K157</f>
        <v>김덕준, 최익성</v>
      </c>
      <c r="L158" s="388" t="str">
        <f>'GST 지식재산권 관리현황_요약본'!L157</f>
        <v>다인특허</v>
      </c>
      <c r="M158" s="392"/>
      <c r="N158" s="496"/>
      <c r="O158" s="435"/>
      <c r="P158" s="435"/>
      <c r="Q158" s="549"/>
      <c r="R158" s="436">
        <f t="shared" si="5"/>
        <v>0</v>
      </c>
      <c r="S158" s="392"/>
      <c r="T158" s="386"/>
      <c r="U158" s="435"/>
      <c r="V158" s="435"/>
      <c r="W158" s="436"/>
      <c r="X158" s="392"/>
      <c r="Y158" s="386"/>
      <c r="Z158" s="435"/>
      <c r="AA158" s="435"/>
      <c r="AB158" s="436"/>
      <c r="AC158" s="393"/>
    </row>
    <row r="159" spans="1:29" ht="45" hidden="1">
      <c r="A159" s="380">
        <f>'GST 지식재산권 관리현황_요약본'!A158</f>
        <v>154</v>
      </c>
      <c r="B159" s="380" t="str">
        <f>'GST 지식재산권 관리현황_요약본'!B158</f>
        <v>특허</v>
      </c>
      <c r="C159" s="380" t="str">
        <f>'GST 지식재산권 관리현황_요약본'!C158</f>
        <v>등록</v>
      </c>
      <c r="D159" s="380" t="str">
        <f>'GST 지식재산권 관리현황_요약본'!D158</f>
        <v>중국</v>
      </c>
      <c r="E159" s="381">
        <f>'GST 지식재산권 관리현황_요약본'!E158</f>
        <v>43630</v>
      </c>
      <c r="F159" s="380">
        <f>'GST 지식재산권 관리현황_요약본'!F158</f>
        <v>201980040233.5</v>
      </c>
      <c r="G159" s="381">
        <f>'GST 지식재산권 관리현황_요약본'!G158</f>
        <v>45562</v>
      </c>
      <c r="H159" s="380" t="str">
        <f>'GST 지식재산권 관리현황_요약본'!H158</f>
        <v>ZL201980040233.5</v>
      </c>
      <c r="I159" s="382" t="str">
        <f>'GST 지식재산권 관리현황_요약본'!I158</f>
        <v>배기가스를 포함하는 유체의 흐름을 제어하기 위한 매니폴드</v>
      </c>
      <c r="J159" s="381">
        <f>'GST 지식재산권 관리현황_요약본'!J158</f>
        <v>50935</v>
      </c>
      <c r="K159" s="382" t="str">
        <f>'GST 지식재산권 관리현황_요약본'!K158</f>
        <v>최익성, 정재윤, 김덕준</v>
      </c>
      <c r="L159" s="388" t="str">
        <f>'GST 지식재산권 관리현황_요약본'!L158</f>
        <v>다인특허</v>
      </c>
      <c r="M159" s="392"/>
      <c r="N159" s="496"/>
      <c r="O159" s="435"/>
      <c r="P159" s="435"/>
      <c r="Q159" s="549"/>
      <c r="R159" s="436">
        <f t="shared" si="5"/>
        <v>0</v>
      </c>
      <c r="S159" s="392"/>
      <c r="T159" s="496"/>
      <c r="U159" s="435"/>
      <c r="V159" s="435"/>
      <c r="W159" s="436">
        <f>U159+(V159*1.1)</f>
        <v>0</v>
      </c>
      <c r="X159" s="392"/>
      <c r="Y159" s="386"/>
      <c r="Z159" s="435"/>
      <c r="AA159" s="435"/>
      <c r="AB159" s="436"/>
      <c r="AC159" s="393"/>
    </row>
    <row r="160" spans="1:29" ht="67.5" hidden="1">
      <c r="A160" s="380">
        <f>'GST 지식재산권 관리현황_요약본'!A159</f>
        <v>155</v>
      </c>
      <c r="B160" s="380" t="str">
        <f>'GST 지식재산권 관리현황_요약본'!B159</f>
        <v>특허</v>
      </c>
      <c r="C160" s="380" t="str">
        <f>'GST 지식재산권 관리현황_요약본'!C159</f>
        <v>출원</v>
      </c>
      <c r="D160" s="380" t="str">
        <f>'GST 지식재산권 관리현황_요약본'!D159</f>
        <v>국내</v>
      </c>
      <c r="E160" s="381">
        <f>'GST 지식재산권 관리현황_요약본'!E159</f>
        <v>44215</v>
      </c>
      <c r="F160" s="380" t="str">
        <f>'GST 지식재산권 관리현황_요약본'!F159</f>
        <v>10-2021-0007386</v>
      </c>
      <c r="G160" s="381">
        <f>'GST 지식재산권 관리현황_요약본'!G159</f>
        <v>0</v>
      </c>
      <c r="H160" s="380">
        <f>'GST 지식재산권 관리현황_요약본'!H159</f>
        <v>0</v>
      </c>
      <c r="I160" s="382" t="str">
        <f>'GST 지식재산권 관리현황_요약본'!I159</f>
        <v>스크러버 시스템 및 이를 이용한 습식 세정 방법</v>
      </c>
      <c r="J160" s="381">
        <f>'GST 지식재산권 관리현황_요약본'!J159</f>
        <v>0</v>
      </c>
      <c r="K160" s="382" t="str">
        <f>'GST 지식재산권 관리현황_요약본'!K159</f>
        <v>노영석(삼성) 김수지(삼성) 김희섭(삼성) 박희옥(삼성) 배종용(삼성) 이선수(삼성) 주진경(삼성) 윤성철 전동근</v>
      </c>
      <c r="L160" s="388" t="str">
        <f>'GST 지식재산권 관리현황_요약본'!L159</f>
        <v>특허법인고려</v>
      </c>
      <c r="M160" s="392"/>
      <c r="N160" s="386"/>
      <c r="O160" s="435"/>
      <c r="P160" s="435"/>
      <c r="Q160" s="549"/>
      <c r="R160" s="436">
        <f t="shared" si="5"/>
        <v>0</v>
      </c>
      <c r="S160" s="392"/>
      <c r="T160" s="386"/>
      <c r="U160" s="435"/>
      <c r="V160" s="435"/>
      <c r="W160" s="436">
        <f t="shared" ref="W160:W161" si="6">U160+(V160*1.1)</f>
        <v>0</v>
      </c>
      <c r="X160" s="392"/>
      <c r="Y160" s="386"/>
      <c r="Z160" s="435"/>
      <c r="AA160" s="435"/>
      <c r="AB160" s="436"/>
      <c r="AC160" s="393"/>
    </row>
    <row r="161" spans="1:29" ht="22.5" hidden="1">
      <c r="A161" s="380">
        <f>'GST 지식재산권 관리현황_요약본'!A160</f>
        <v>156</v>
      </c>
      <c r="B161" s="380" t="str">
        <f>'GST 지식재산권 관리현황_요약본'!B160</f>
        <v>특허</v>
      </c>
      <c r="C161" s="380" t="str">
        <f>'GST 지식재산권 관리현황_요약본'!C160</f>
        <v>포기</v>
      </c>
      <c r="D161" s="380" t="str">
        <f>'GST 지식재산권 관리현황_요약본'!D160</f>
        <v>국내</v>
      </c>
      <c r="E161" s="381">
        <f>'GST 지식재산권 관리현황_요약본'!E160</f>
        <v>44287</v>
      </c>
      <c r="F161" s="380" t="str">
        <f>'GST 지식재산권 관리현황_요약본'!F160</f>
        <v>10-2021-0042708</v>
      </c>
      <c r="G161" s="381">
        <f>'GST 지식재산권 관리현황_요약본'!G160</f>
        <v>0</v>
      </c>
      <c r="H161" s="380">
        <f>'GST 지식재산권 관리현황_요약본'!H160</f>
        <v>0</v>
      </c>
      <c r="I161" s="382" t="str">
        <f>'GST 지식재산권 관리현황_요약본'!I160</f>
        <v>폐가스 배관 장치</v>
      </c>
      <c r="J161" s="381">
        <f>'GST 지식재산권 관리현황_요약본'!J160</f>
        <v>0</v>
      </c>
      <c r="K161" s="382" t="str">
        <f>'GST 지식재산권 관리현황_요약본'!K160</f>
        <v>이정우, 권성안, 한재식</v>
      </c>
      <c r="L161" s="388" t="str">
        <f>'GST 지식재산권 관리현황_요약본'!L160</f>
        <v>다인특허</v>
      </c>
      <c r="M161" s="392"/>
      <c r="N161" s="496"/>
      <c r="O161" s="435"/>
      <c r="P161" s="435"/>
      <c r="Q161" s="549"/>
      <c r="R161" s="436">
        <f t="shared" si="5"/>
        <v>0</v>
      </c>
      <c r="S161" s="396"/>
      <c r="T161" s="496"/>
      <c r="U161" s="435"/>
      <c r="V161" s="435"/>
      <c r="W161" s="436">
        <f t="shared" si="6"/>
        <v>0</v>
      </c>
      <c r="X161" s="392"/>
      <c r="Y161" s="496"/>
      <c r="Z161" s="435"/>
      <c r="AA161" s="435"/>
      <c r="AB161" s="436">
        <f t="shared" ref="AB161" si="7">Z161+(AA161*1.1)</f>
        <v>0</v>
      </c>
      <c r="AC161" s="393"/>
    </row>
    <row r="162" spans="1:29" ht="22.5" hidden="1">
      <c r="A162" s="380">
        <f>'GST 지식재산권 관리현황_요약본'!A161</f>
        <v>157</v>
      </c>
      <c r="B162" s="380" t="str">
        <f>'GST 지식재산권 관리현황_요약본'!B161</f>
        <v>특허</v>
      </c>
      <c r="C162" s="380" t="str">
        <f>'GST 지식재산권 관리현황_요약본'!C161</f>
        <v>등록</v>
      </c>
      <c r="D162" s="380" t="str">
        <f>'GST 지식재산권 관리현황_요약본'!D161</f>
        <v>국내</v>
      </c>
      <c r="E162" s="381">
        <f>'GST 지식재산권 관리현황_요약본'!E161</f>
        <v>44307</v>
      </c>
      <c r="F162" s="380" t="str">
        <f>'GST 지식재산권 관리현황_요약본'!F161</f>
        <v>10-2021-0051852</v>
      </c>
      <c r="G162" s="381">
        <f>'GST 지식재산권 관리현황_요약본'!G161</f>
        <v>45244</v>
      </c>
      <c r="H162" s="380" t="str">
        <f>'GST 지식재산권 관리현황_요약본'!H161</f>
        <v>10-2603815</v>
      </c>
      <c r="I162" s="382" t="str">
        <f>'GST 지식재산권 관리현황_요약본'!I161</f>
        <v>유해물질 가스 제거 시스템</v>
      </c>
      <c r="J162" s="381">
        <f>'GST 지식재산권 관리현황_요약본'!J161</f>
        <v>0</v>
      </c>
      <c r="K162" s="382" t="str">
        <f>'GST 지식재산권 관리현황_요약본'!K161</f>
        <v>정종국, 이성욱, 윤성철, 전동근</v>
      </c>
      <c r="L162" s="388" t="str">
        <f>'GST 지식재산권 관리현황_요약본'!L161</f>
        <v>아이퍼스</v>
      </c>
      <c r="M162" s="392"/>
      <c r="N162" s="496"/>
      <c r="O162" s="435"/>
      <c r="P162" s="435"/>
      <c r="Q162" s="549"/>
      <c r="R162" s="436">
        <f t="shared" si="5"/>
        <v>0</v>
      </c>
      <c r="S162" s="392"/>
      <c r="T162" s="386"/>
      <c r="U162" s="435"/>
      <c r="V162" s="435"/>
      <c r="W162" s="436"/>
      <c r="X162" s="392"/>
      <c r="Y162" s="386"/>
      <c r="Z162" s="435"/>
      <c r="AA162" s="435"/>
      <c r="AB162" s="436"/>
      <c r="AC162" s="393"/>
    </row>
    <row r="163" spans="1:29" ht="33.75" hidden="1">
      <c r="A163" s="380">
        <f>'GST 지식재산권 관리현황_요약본'!A162</f>
        <v>158</v>
      </c>
      <c r="B163" s="380" t="str">
        <f>'GST 지식재산권 관리현황_요약본'!B162</f>
        <v>특허</v>
      </c>
      <c r="C163" s="380" t="str">
        <f>'GST 지식재산권 관리현황_요약본'!C162</f>
        <v>등록</v>
      </c>
      <c r="D163" s="380" t="str">
        <f>'GST 지식재산권 관리현황_요약본'!D162</f>
        <v>국내</v>
      </c>
      <c r="E163" s="381">
        <f>'GST 지식재산권 관리현황_요약본'!E162</f>
        <v>44342</v>
      </c>
      <c r="F163" s="380" t="str">
        <f>'GST 지식재산권 관리현황_요약본'!F162</f>
        <v>10-2021-0067781</v>
      </c>
      <c r="G163" s="381">
        <f>'GST 지식재산권 관리현황_요약본'!G162</f>
        <v>45099</v>
      </c>
      <c r="H163" s="380" t="str">
        <f>'GST 지식재산권 관리현황_요약본'!H162</f>
        <v>10-2548072</v>
      </c>
      <c r="I163" s="382" t="str">
        <f>'GST 지식재산권 관리현황_요약본'!I162</f>
        <v>하이브리드 스크러버의 가변 운전 시스템</v>
      </c>
      <c r="J163" s="381">
        <f>'GST 지식재산권 관리현황_요약본'!J162</f>
        <v>0</v>
      </c>
      <c r="K163" s="382" t="str">
        <f>'GST 지식재산권 관리현황_요약본'!K162</f>
        <v>이정우 김형관 정종국 이성욱</v>
      </c>
      <c r="L163" s="388" t="str">
        <f>'GST 지식재산권 관리현황_요약본'!L162</f>
        <v>아이퍼스</v>
      </c>
      <c r="M163" s="392"/>
      <c r="N163" s="496"/>
      <c r="O163" s="435"/>
      <c r="P163" s="435"/>
      <c r="Q163" s="549"/>
      <c r="R163" s="436">
        <f t="shared" si="5"/>
        <v>0</v>
      </c>
      <c r="S163" s="392"/>
      <c r="T163" s="386"/>
      <c r="U163" s="435"/>
      <c r="V163" s="435"/>
      <c r="W163" s="436"/>
      <c r="X163" s="392"/>
      <c r="Y163" s="386"/>
      <c r="Z163" s="435"/>
      <c r="AA163" s="435"/>
      <c r="AB163" s="436"/>
      <c r="AC163" s="393"/>
    </row>
    <row r="164" spans="1:29" ht="22.5" hidden="1">
      <c r="A164" s="380" t="e">
        <f>'GST 지식재산권 관리현황_요약본'!A163</f>
        <v>#REF!</v>
      </c>
      <c r="B164" s="380" t="e">
        <f>'GST 지식재산권 관리현황_요약본'!B163</f>
        <v>#REF!</v>
      </c>
      <c r="C164" s="380" t="e">
        <f>'GST 지식재산권 관리현황_요약본'!C163</f>
        <v>#REF!</v>
      </c>
      <c r="D164" s="380" t="e">
        <f>'GST 지식재산권 관리현황_요약본'!D163</f>
        <v>#REF!</v>
      </c>
      <c r="E164" s="381" t="e">
        <f>'GST 지식재산권 관리현황_요약본'!E163</f>
        <v>#REF!</v>
      </c>
      <c r="F164" s="380" t="e">
        <f>'GST 지식재산권 관리현황_요약본'!F163</f>
        <v>#REF!</v>
      </c>
      <c r="G164" s="381" t="e">
        <f>'GST 지식재산권 관리현황_요약본'!G163</f>
        <v>#REF!</v>
      </c>
      <c r="H164" s="380" t="e">
        <f>'GST 지식재산권 관리현황_요약본'!H163</f>
        <v>#REF!</v>
      </c>
      <c r="I164" s="382" t="e">
        <f>'GST 지식재산권 관리현황_요약본'!I163</f>
        <v>#REF!</v>
      </c>
      <c r="J164" s="381" t="e">
        <f>'GST 지식재산권 관리현황_요약본'!J163</f>
        <v>#REF!</v>
      </c>
      <c r="K164" s="382" t="e">
        <f>'GST 지식재산권 관리현황_요약본'!K163</f>
        <v>#REF!</v>
      </c>
      <c r="L164" s="388" t="e">
        <f>'GST 지식재산권 관리현황_요약본'!L163</f>
        <v>#REF!</v>
      </c>
      <c r="M164" s="392"/>
      <c r="N164" s="496"/>
      <c r="O164" s="435"/>
      <c r="P164" s="435"/>
      <c r="Q164" s="549"/>
      <c r="R164" s="436">
        <f t="shared" si="5"/>
        <v>0</v>
      </c>
      <c r="S164" s="392"/>
      <c r="T164" s="386"/>
      <c r="U164" s="435"/>
      <c r="V164" s="435"/>
      <c r="W164" s="436"/>
      <c r="X164" s="392"/>
      <c r="Y164" s="386"/>
      <c r="Z164" s="435"/>
      <c r="AA164" s="435"/>
      <c r="AB164" s="436"/>
      <c r="AC164" s="393"/>
    </row>
    <row r="165" spans="1:29" ht="33.75" hidden="1">
      <c r="A165" s="380">
        <f>'GST 지식재산권 관리현황_요약본'!A164</f>
        <v>160</v>
      </c>
      <c r="B165" s="380" t="str">
        <f>'GST 지식재산권 관리현황_요약본'!B164</f>
        <v>특허</v>
      </c>
      <c r="C165" s="380" t="str">
        <f>'GST 지식재산권 관리현황_요약본'!C164</f>
        <v>출원</v>
      </c>
      <c r="D165" s="380" t="str">
        <f>'GST 지식재산권 관리현황_요약본'!D164</f>
        <v>국내</v>
      </c>
      <c r="E165" s="381">
        <f>'GST 지식재산권 관리현황_요약본'!E164</f>
        <v>44616</v>
      </c>
      <c r="F165" s="380" t="str">
        <f>'GST 지식재산권 관리현황_요약본'!F164</f>
        <v>10-2022-0024525</v>
      </c>
      <c r="G165" s="381">
        <f>'GST 지식재산권 관리현황_요약본'!G164</f>
        <v>45582</v>
      </c>
      <c r="H165" s="380" t="str">
        <f>'GST 지식재산권 관리현황_요약본'!H164</f>
        <v>10-2720343</v>
      </c>
      <c r="I165" s="382" t="str">
        <f>'GST 지식재산권 관리현황_요약본'!I164</f>
        <v>열전소자 모듈 모니터링 시스템 및 방법</v>
      </c>
      <c r="J165" s="381">
        <f>'GST 지식재산권 관리현황_요약본'!J164</f>
        <v>0</v>
      </c>
      <c r="K165" s="382" t="str">
        <f>'GST 지식재산권 관리현황_요약본'!K164</f>
        <v>이진영, 이현진, 김기범</v>
      </c>
      <c r="L165" s="388" t="str">
        <f>'GST 지식재산권 관리현황_요약본'!L164</f>
        <v>유니스특허</v>
      </c>
      <c r="M165" s="392"/>
      <c r="N165" s="496"/>
      <c r="O165" s="435"/>
      <c r="P165" s="435"/>
      <c r="Q165" s="549"/>
      <c r="R165" s="436">
        <f t="shared" si="5"/>
        <v>0</v>
      </c>
      <c r="S165" s="392"/>
      <c r="T165" s="496"/>
      <c r="U165" s="435"/>
      <c r="V165" s="435"/>
      <c r="W165" s="436">
        <f t="shared" ref="W165:W179" si="8">U165+(V165*1.1)</f>
        <v>0</v>
      </c>
      <c r="X165" s="392"/>
      <c r="Y165" s="386"/>
      <c r="Z165" s="435"/>
      <c r="AA165" s="435"/>
      <c r="AB165" s="436"/>
      <c r="AC165" s="393"/>
    </row>
    <row r="166" spans="1:29" ht="67.5" hidden="1">
      <c r="A166" s="380">
        <f>'GST 지식재산권 관리현황_요약본'!A165</f>
        <v>161</v>
      </c>
      <c r="B166" s="380" t="str">
        <f>'GST 지식재산권 관리현황_요약본'!B165</f>
        <v>특허</v>
      </c>
      <c r="C166" s="380" t="str">
        <f>'GST 지식재산권 관리현황_요약본'!C165</f>
        <v>출원</v>
      </c>
      <c r="D166" s="380" t="str">
        <f>'GST 지식재산권 관리현황_요약본'!D165</f>
        <v>미국</v>
      </c>
      <c r="E166" s="381">
        <f>'GST 지식재산권 관리현황_요약본'!E165</f>
        <v>44484</v>
      </c>
      <c r="F166" s="380" t="str">
        <f>'GST 지식재산권 관리현황_요약본'!F165</f>
        <v>17/502,463</v>
      </c>
      <c r="G166" s="381">
        <f>'GST 지식재산권 관리현황_요약본'!G165</f>
        <v>0</v>
      </c>
      <c r="H166" s="380">
        <f>'GST 지식재산권 관리현황_요약본'!H165</f>
        <v>0</v>
      </c>
      <c r="I166" s="382" t="str">
        <f>'GST 지식재산권 관리현황_요약본'!I165</f>
        <v>스크러버 시스템 및 이를 이용한 습식 세정 방법</v>
      </c>
      <c r="J166" s="381">
        <f>'GST 지식재산권 관리현황_요약본'!J165</f>
        <v>0</v>
      </c>
      <c r="K166" s="382" t="str">
        <f>'GST 지식재산권 관리현황_요약본'!K165</f>
        <v>노영석(삼성) 김수지(삼성) 김희섭(삼성) 박희옥(삼성) 배종용(삼성) 이선수(삼성) 주진경(삼성) 윤성철 전동근</v>
      </c>
      <c r="L166" s="388" t="str">
        <f>'GST 지식재산권 관리현황_요약본'!L165</f>
        <v>특허법인고려</v>
      </c>
      <c r="M166" s="392"/>
      <c r="N166" s="496"/>
      <c r="O166" s="435"/>
      <c r="P166" s="435"/>
      <c r="Q166" s="549"/>
      <c r="R166" s="436">
        <f t="shared" si="5"/>
        <v>0</v>
      </c>
      <c r="S166" s="392"/>
      <c r="T166" s="386"/>
      <c r="U166" s="435"/>
      <c r="V166" s="435"/>
      <c r="W166" s="436">
        <f t="shared" si="8"/>
        <v>0</v>
      </c>
      <c r="X166" s="392"/>
      <c r="Y166" s="386"/>
      <c r="Z166" s="435"/>
      <c r="AA166" s="435"/>
      <c r="AB166" s="436"/>
      <c r="AC166" s="393"/>
    </row>
    <row r="167" spans="1:29" hidden="1">
      <c r="A167" s="380">
        <f>'GST 지식재산권 관리현황_요약본'!A166</f>
        <v>162</v>
      </c>
      <c r="B167" s="380" t="str">
        <f>'GST 지식재산권 관리현황_요약본'!B166</f>
        <v>특허</v>
      </c>
      <c r="C167" s="380" t="str">
        <f>'GST 지식재산권 관리현황_요약본'!C166</f>
        <v>출원</v>
      </c>
      <c r="D167" s="380" t="str">
        <f>'GST 지식재산권 관리현황_요약본'!D166</f>
        <v>국내</v>
      </c>
      <c r="E167" s="381">
        <f>'GST 지식재산권 관리현황_요약본'!E166</f>
        <v>44643</v>
      </c>
      <c r="F167" s="380" t="str">
        <f>'GST 지식재산권 관리현황_요약본'!F166</f>
        <v>10-2022-0035775</v>
      </c>
      <c r="G167" s="381">
        <f>'GST 지식재산권 관리현황_요약본'!G166</f>
        <v>45582</v>
      </c>
      <c r="H167" s="380" t="str">
        <f>'GST 지식재산권 관리현황_요약본'!H166</f>
        <v>10-2720342</v>
      </c>
      <c r="I167" s="382" t="str">
        <f>'GST 지식재산권 관리현황_요약본'!I166</f>
        <v>릴레이 모듈</v>
      </c>
      <c r="J167" s="381">
        <f>'GST 지식재산권 관리현황_요약본'!J166</f>
        <v>0</v>
      </c>
      <c r="K167" s="382" t="str">
        <f>'GST 지식재산권 관리현황_요약본'!K166</f>
        <v>김기범. 최익성</v>
      </c>
      <c r="L167" s="388" t="str">
        <f>'GST 지식재산권 관리현황_요약본'!L166</f>
        <v>유니스특허</v>
      </c>
      <c r="M167" s="392"/>
      <c r="N167" s="496"/>
      <c r="O167" s="435"/>
      <c r="P167" s="435"/>
      <c r="Q167" s="549"/>
      <c r="R167" s="436">
        <f t="shared" si="5"/>
        <v>0</v>
      </c>
      <c r="S167" s="392"/>
      <c r="T167" s="386"/>
      <c r="U167" s="435"/>
      <c r="V167" s="435"/>
      <c r="W167" s="436">
        <f t="shared" si="8"/>
        <v>0</v>
      </c>
      <c r="X167" s="392"/>
      <c r="Y167" s="386"/>
      <c r="Z167" s="435"/>
      <c r="AA167" s="435"/>
      <c r="AB167" s="436"/>
      <c r="AC167" s="393"/>
    </row>
    <row r="168" spans="1:29" ht="33.75" hidden="1">
      <c r="A168" s="380">
        <f>'GST 지식재산권 관리현황_요약본'!A167</f>
        <v>163</v>
      </c>
      <c r="B168" s="380" t="str">
        <f>'GST 지식재산권 관리현황_요약본'!B167</f>
        <v>특허</v>
      </c>
      <c r="C168" s="380" t="str">
        <f>'GST 지식재산권 관리현황_요약본'!C167</f>
        <v>등록</v>
      </c>
      <c r="D168" s="380" t="str">
        <f>'GST 지식재산권 관리현황_요약본'!D167</f>
        <v>국내</v>
      </c>
      <c r="E168" s="381">
        <f>'GST 지식재산권 관리현황_요약본'!E167</f>
        <v>44698</v>
      </c>
      <c r="F168" s="380" t="str">
        <f>'GST 지식재산권 관리현황_요약본'!F167</f>
        <v>10-2022-0060327</v>
      </c>
      <c r="G168" s="381">
        <f>'GST 지식재산권 관리현황_요약본'!G167</f>
        <v>45751</v>
      </c>
      <c r="H168" s="380" t="str">
        <f>'GST 지식재산권 관리현황_요약본'!H167</f>
        <v>10-2793590</v>
      </c>
      <c r="I168" s="382" t="str">
        <f>'GST 지식재산권 관리현황_요약본'!I167</f>
        <v>유해 가스 제거용 스크러버의 가변 운전 시스템</v>
      </c>
      <c r="J168" s="381">
        <f>'GST 지식재산권 관리현황_요약본'!J167</f>
        <v>52003</v>
      </c>
      <c r="K168" s="382" t="str">
        <f>'GST 지식재산권 관리현황_요약본'!K167</f>
        <v>이정우, 김형관, 이성욱, 김재환</v>
      </c>
      <c r="L168" s="388" t="str">
        <f>'GST 지식재산권 관리현황_요약본'!L167</f>
        <v>아이퍼스</v>
      </c>
      <c r="M168" s="392"/>
      <c r="N168" s="496"/>
      <c r="O168" s="435"/>
      <c r="P168" s="435"/>
      <c r="Q168" s="549"/>
      <c r="R168" s="436">
        <f t="shared" si="5"/>
        <v>0</v>
      </c>
      <c r="S168" s="392"/>
      <c r="T168" s="386"/>
      <c r="U168" s="435"/>
      <c r="V168" s="435"/>
      <c r="W168" s="436">
        <f t="shared" si="8"/>
        <v>0</v>
      </c>
      <c r="X168" s="392"/>
      <c r="Y168" s="386"/>
      <c r="Z168" s="435"/>
      <c r="AA168" s="435"/>
      <c r="AB168" s="436"/>
      <c r="AC168" s="393"/>
    </row>
    <row r="169" spans="1:29" ht="22.5" hidden="1">
      <c r="A169" s="380">
        <f>'GST 지식재산권 관리현황_요약본'!A168</f>
        <v>164</v>
      </c>
      <c r="B169" s="380" t="str">
        <f>'GST 지식재산권 관리현황_요약본'!B168</f>
        <v>특허</v>
      </c>
      <c r="C169" s="380" t="str">
        <f>'GST 지식재산권 관리현황_요약본'!C168</f>
        <v>출원</v>
      </c>
      <c r="D169" s="380" t="str">
        <f>'GST 지식재산권 관리현황_요약본'!D168</f>
        <v>국내</v>
      </c>
      <c r="E169" s="381">
        <f>'GST 지식재산권 관리현황_요약본'!E168</f>
        <v>44781</v>
      </c>
      <c r="F169" s="380" t="str">
        <f>'GST 지식재산권 관리현황_요약본'!F168</f>
        <v>10-2022-0098612</v>
      </c>
      <c r="G169" s="381">
        <f>'GST 지식재산권 관리현황_요약본'!G168</f>
        <v>0</v>
      </c>
      <c r="H169" s="380">
        <f>'GST 지식재산권 관리현황_요약본'!H168</f>
        <v>0</v>
      </c>
      <c r="I169" s="382" t="str">
        <f>'GST 지식재산권 관리현황_요약본'!I168</f>
        <v>능동형 에너지 세이빙 스크러버</v>
      </c>
      <c r="J169" s="381">
        <f>'GST 지식재산권 관리현황_요약본'!J168</f>
        <v>0</v>
      </c>
      <c r="K169" s="382" t="str">
        <f>'GST 지식재산권 관리현황_요약본'!K168</f>
        <v>권성안, 강석호, 이동우</v>
      </c>
      <c r="L169" s="388" t="str">
        <f>'GST 지식재산권 관리현황_요약본'!L168</f>
        <v>유니스특허</v>
      </c>
      <c r="M169" s="392"/>
      <c r="N169" s="496"/>
      <c r="O169" s="435"/>
      <c r="P169" s="435"/>
      <c r="Q169" s="549"/>
      <c r="R169" s="436">
        <f t="shared" si="5"/>
        <v>0</v>
      </c>
      <c r="S169" s="392"/>
      <c r="T169" s="386"/>
      <c r="U169" s="435"/>
      <c r="V169" s="435"/>
      <c r="W169" s="436">
        <f t="shared" si="8"/>
        <v>0</v>
      </c>
      <c r="X169" s="392"/>
      <c r="Y169" s="386"/>
      <c r="Z169" s="435"/>
      <c r="AA169" s="435"/>
      <c r="AB169" s="436"/>
      <c r="AC169" s="393"/>
    </row>
    <row r="170" spans="1:29" ht="45" hidden="1">
      <c r="A170" s="380">
        <f>'GST 지식재산권 관리현황_요약본'!A169</f>
        <v>165</v>
      </c>
      <c r="B170" s="380" t="str">
        <f>'GST 지식재산권 관리현황_요약본'!B169</f>
        <v>특허</v>
      </c>
      <c r="C170" s="380" t="str">
        <f>'GST 지식재산권 관리현황_요약본'!C169</f>
        <v>출원</v>
      </c>
      <c r="D170" s="380" t="str">
        <f>'GST 지식재산권 관리현황_요약본'!D169</f>
        <v>국내</v>
      </c>
      <c r="E170" s="381">
        <f>'GST 지식재산권 관리현황_요약본'!E169</f>
        <v>44781</v>
      </c>
      <c r="F170" s="380" t="str">
        <f>'GST 지식재산권 관리현황_요약본'!F169</f>
        <v>10-2022-0098613</v>
      </c>
      <c r="G170" s="381">
        <f>'GST 지식재산권 관리현황_요약본'!G169</f>
        <v>0</v>
      </c>
      <c r="H170" s="380">
        <f>'GST 지식재산권 관리현황_요약본'!H169</f>
        <v>0</v>
      </c>
      <c r="I170" s="382" t="str">
        <f>'GST 지식재산권 관리현황_요약본'!I169</f>
        <v>스크러버고착 파우더의 자동 세정 방법 및 자동 세정장치</v>
      </c>
      <c r="J170" s="381">
        <f>'GST 지식재산권 관리현황_요약본'!J169</f>
        <v>0</v>
      </c>
      <c r="K170" s="382" t="str">
        <f>'GST 지식재산권 관리현황_요약본'!K169</f>
        <v>권성안, 한재식, 신경민, 장영일</v>
      </c>
      <c r="L170" s="388" t="str">
        <f>'GST 지식재산권 관리현황_요약본'!L169</f>
        <v>유니스특허</v>
      </c>
      <c r="M170" s="392"/>
      <c r="N170" s="496"/>
      <c r="O170" s="435"/>
      <c r="P170" s="435"/>
      <c r="Q170" s="549"/>
      <c r="R170" s="436">
        <f t="shared" si="5"/>
        <v>0</v>
      </c>
      <c r="S170" s="392"/>
      <c r="T170" s="386"/>
      <c r="U170" s="435"/>
      <c r="V170" s="435"/>
      <c r="W170" s="436">
        <f t="shared" si="8"/>
        <v>0</v>
      </c>
      <c r="X170" s="392"/>
      <c r="Y170" s="386"/>
      <c r="Z170" s="435"/>
      <c r="AA170" s="435"/>
      <c r="AB170" s="436"/>
      <c r="AC170" s="393"/>
    </row>
    <row r="171" spans="1:29" ht="33.75" hidden="1">
      <c r="A171" s="380">
        <f>'GST 지식재산권 관리현황_요약본'!A170</f>
        <v>166</v>
      </c>
      <c r="B171" s="380" t="str">
        <f>'GST 지식재산권 관리현황_요약본'!B170</f>
        <v>특허</v>
      </c>
      <c r="C171" s="380" t="str">
        <f>'GST 지식재산권 관리현황_요약본'!C170</f>
        <v>포기</v>
      </c>
      <c r="D171" s="380" t="str">
        <f>'GST 지식재산권 관리현황_요약본'!D170</f>
        <v>중국</v>
      </c>
      <c r="E171" s="381">
        <f>'GST 지식재산권 관리현황_요약본'!E170</f>
        <v>44426</v>
      </c>
      <c r="F171" s="380" t="str">
        <f>'GST 지식재산권 관리현황_요약본'!F170</f>
        <v>202110948151.X</v>
      </c>
      <c r="G171" s="381">
        <f>'GST 지식재산권 관리현황_요약본'!G170</f>
        <v>0</v>
      </c>
      <c r="H171" s="380">
        <f>'GST 지식재산권 관리현황_요약본'!H170</f>
        <v>0</v>
      </c>
      <c r="I171" s="382" t="str">
        <f>'GST 지식재산권 관리현황_요약본'!I170</f>
        <v>스크류실린더를 이용한 가스처리설비용 파우더제거장치</v>
      </c>
      <c r="J171" s="381">
        <f>'GST 지식재산권 관리현황_요약본'!J170</f>
        <v>0</v>
      </c>
      <c r="K171" s="382" t="str">
        <f>'GST 지식재산권 관리현황_요약본'!K170</f>
        <v>박종민, 글로벌스탠다드테크놀로지</v>
      </c>
      <c r="L171" s="388" t="str">
        <f>'GST 지식재산권 관리현황_요약본'!L170</f>
        <v>유니스특허</v>
      </c>
      <c r="M171" s="392"/>
      <c r="N171" s="496"/>
      <c r="O171" s="435"/>
      <c r="P171" s="435"/>
      <c r="Q171" s="549"/>
      <c r="R171" s="436">
        <f t="shared" si="5"/>
        <v>0</v>
      </c>
      <c r="S171" s="392"/>
      <c r="T171" s="386"/>
      <c r="U171" s="435"/>
      <c r="V171" s="435"/>
      <c r="W171" s="436">
        <f t="shared" si="8"/>
        <v>0</v>
      </c>
      <c r="X171" s="392"/>
      <c r="Y171" s="386"/>
      <c r="Z171" s="435"/>
      <c r="AA171" s="435"/>
      <c r="AB171" s="436"/>
      <c r="AC171" s="393"/>
    </row>
    <row r="172" spans="1:29" ht="33.75" hidden="1">
      <c r="A172" s="380">
        <f>'GST 지식재산권 관리현황_요약본'!A171</f>
        <v>167</v>
      </c>
      <c r="B172" s="380" t="str">
        <f>'GST 지식재산권 관리현황_요약본'!B171</f>
        <v>특허</v>
      </c>
      <c r="C172" s="380" t="str">
        <f>'GST 지식재산권 관리현황_요약본'!C171</f>
        <v>출원</v>
      </c>
      <c r="D172" s="380" t="str">
        <f>'GST 지식재산권 관리현황_요약본'!D171</f>
        <v>유럽</v>
      </c>
      <c r="E172" s="381">
        <f>'GST 지식재산권 관리현황_요약본'!E171</f>
        <v>44427</v>
      </c>
      <c r="F172" s="380">
        <f>'GST 지식재산권 관리현황_요약본'!F171</f>
        <v>21192188.699999999</v>
      </c>
      <c r="G172" s="381">
        <f>'GST 지식재산권 관리현황_요약본'!G171</f>
        <v>0</v>
      </c>
      <c r="H172" s="380">
        <f>'GST 지식재산권 관리현황_요약본'!H171</f>
        <v>0</v>
      </c>
      <c r="I172" s="382" t="str">
        <f>'GST 지식재산권 관리현황_요약본'!I171</f>
        <v>스크류실린더를 이용한 가스처리설비용 파우더제거장치</v>
      </c>
      <c r="J172" s="381">
        <f>'GST 지식재산권 관리현황_요약본'!J171</f>
        <v>0</v>
      </c>
      <c r="K172" s="382" t="str">
        <f>'GST 지식재산권 관리현황_요약본'!K171</f>
        <v>박종민, 글로벌스탠다드테크놀로지</v>
      </c>
      <c r="L172" s="388" t="str">
        <f>'GST 지식재산권 관리현황_요약본'!L171</f>
        <v>유니스특허</v>
      </c>
      <c r="M172" s="392"/>
      <c r="N172" s="496"/>
      <c r="O172" s="435"/>
      <c r="P172" s="435"/>
      <c r="Q172" s="549"/>
      <c r="R172" s="436">
        <f t="shared" si="5"/>
        <v>0</v>
      </c>
      <c r="S172" s="392"/>
      <c r="T172" s="386"/>
      <c r="U172" s="435"/>
      <c r="V172" s="435"/>
      <c r="W172" s="436">
        <f t="shared" si="8"/>
        <v>0</v>
      </c>
      <c r="X172" s="392"/>
      <c r="Y172" s="386"/>
      <c r="Z172" s="435"/>
      <c r="AA172" s="435"/>
      <c r="AB172" s="436"/>
      <c r="AC172" s="393"/>
    </row>
    <row r="173" spans="1:29" ht="33.75" hidden="1">
      <c r="A173" s="380">
        <f>'GST 지식재산권 관리현황_요약본'!A172</f>
        <v>168</v>
      </c>
      <c r="B173" s="380" t="str">
        <f>'GST 지식재산권 관리현황_요약본'!B172</f>
        <v>특허</v>
      </c>
      <c r="C173" s="380" t="str">
        <f>'GST 지식재산권 관리현황_요약본'!C172</f>
        <v>출원</v>
      </c>
      <c r="D173" s="380" t="str">
        <f>'GST 지식재산권 관리현황_요약본'!D172</f>
        <v>일본</v>
      </c>
      <c r="E173" s="381">
        <f>'GST 지식재산권 관리현황_요약본'!E172</f>
        <v>44419</v>
      </c>
      <c r="F173" s="380" t="str">
        <f>'GST 지식재산권 관리현황_요약본'!F172</f>
        <v>2021-131234</v>
      </c>
      <c r="G173" s="381">
        <f>'GST 지식재산권 관리현황_요약본'!G172</f>
        <v>0</v>
      </c>
      <c r="H173" s="380">
        <f>'GST 지식재산권 관리현황_요약본'!H172</f>
        <v>0</v>
      </c>
      <c r="I173" s="382" t="str">
        <f>'GST 지식재산권 관리현황_요약본'!I172</f>
        <v>스크류실린더를 이용한 가스처리설비용 파우더제거장치</v>
      </c>
      <c r="J173" s="381">
        <f>'GST 지식재산권 관리현황_요약본'!J172</f>
        <v>0</v>
      </c>
      <c r="K173" s="382" t="str">
        <f>'GST 지식재산권 관리현황_요약본'!K172</f>
        <v>박종민, 글로벌스탠다드테크놀로지</v>
      </c>
      <c r="L173" s="388" t="str">
        <f>'GST 지식재산권 관리현황_요약본'!L172</f>
        <v>유니스특허</v>
      </c>
      <c r="M173" s="392"/>
      <c r="N173" s="496"/>
      <c r="O173" s="435"/>
      <c r="P173" s="435"/>
      <c r="Q173" s="549"/>
      <c r="R173" s="436">
        <f t="shared" si="5"/>
        <v>0</v>
      </c>
      <c r="S173" s="392"/>
      <c r="T173" s="496"/>
      <c r="U173" s="435"/>
      <c r="V173" s="435"/>
      <c r="W173" s="436">
        <f t="shared" si="8"/>
        <v>0</v>
      </c>
      <c r="X173" s="392"/>
      <c r="Y173" s="496"/>
      <c r="Z173" s="435"/>
      <c r="AA173" s="435"/>
      <c r="AB173" s="436">
        <f>Z173+(AA173*1.1)</f>
        <v>0</v>
      </c>
      <c r="AC173" s="393"/>
    </row>
    <row r="174" spans="1:29" ht="33.75" hidden="1">
      <c r="A174" s="380">
        <f>'GST 지식재산권 관리현황_요약본'!A173</f>
        <v>169</v>
      </c>
      <c r="B174" s="380" t="str">
        <f>'GST 지식재산권 관리현황_요약본'!B173</f>
        <v>특허</v>
      </c>
      <c r="C174" s="380" t="str">
        <f>'GST 지식재산권 관리현황_요약본'!C173</f>
        <v>등록</v>
      </c>
      <c r="D174" s="380" t="str">
        <f>'GST 지식재산권 관리현황_요약본'!D173</f>
        <v>대만</v>
      </c>
      <c r="E174" s="381">
        <f>'GST 지식재산권 관리현황_요약본'!E173</f>
        <v>44427</v>
      </c>
      <c r="F174" s="380">
        <f>'GST 지식재산권 관리현황_요약본'!F173</f>
        <v>110130604</v>
      </c>
      <c r="G174" s="381">
        <f>'GST 지식재산권 관리현황_요약본'!G173</f>
        <v>45281</v>
      </c>
      <c r="H174" s="380" t="str">
        <f>'GST 지식재산권 관리현황_요약본'!H173</f>
        <v>I826817</v>
      </c>
      <c r="I174" s="382" t="str">
        <f>'GST 지식재산권 관리현황_요약본'!I173</f>
        <v>스크류실린더를 이용한 가스처리설비용 파우더제거장치</v>
      </c>
      <c r="J174" s="381">
        <f>'GST 지식재산권 관리현황_요약본'!J173</f>
        <v>0</v>
      </c>
      <c r="K174" s="382" t="str">
        <f>'GST 지식재산권 관리현황_요약본'!K173</f>
        <v>박종민, 글로벌스탠다드테크놀로지</v>
      </c>
      <c r="L174" s="388" t="str">
        <f>'GST 지식재산권 관리현황_요약본'!L173</f>
        <v>유니스특허</v>
      </c>
      <c r="M174" s="392"/>
      <c r="N174" s="496"/>
      <c r="O174" s="435"/>
      <c r="P174" s="435"/>
      <c r="Q174" s="549"/>
      <c r="R174" s="436">
        <f t="shared" si="5"/>
        <v>0</v>
      </c>
      <c r="S174" s="392"/>
      <c r="T174" s="496"/>
      <c r="U174" s="435"/>
      <c r="V174" s="435"/>
      <c r="W174" s="436">
        <f t="shared" si="8"/>
        <v>0</v>
      </c>
      <c r="X174" s="392"/>
      <c r="Y174" s="496"/>
      <c r="Z174" s="435"/>
      <c r="AA174" s="435"/>
      <c r="AB174" s="436">
        <f>Z174+(AA174*1.1)</f>
        <v>0</v>
      </c>
      <c r="AC174" s="393"/>
    </row>
    <row r="175" spans="1:29" ht="33.75" hidden="1">
      <c r="A175" s="380">
        <f>'GST 지식재산권 관리현황_요약본'!A174</f>
        <v>170</v>
      </c>
      <c r="B175" s="380" t="str">
        <f>'GST 지식재산권 관리현황_요약본'!B174</f>
        <v>특허</v>
      </c>
      <c r="C175" s="380" t="str">
        <f>'GST 지식재산권 관리현황_요약본'!C174</f>
        <v>등록</v>
      </c>
      <c r="D175" s="380" t="str">
        <f>'GST 지식재산권 관리현황_요약본'!D174</f>
        <v>미국</v>
      </c>
      <c r="E175" s="381">
        <f>'GST 지식재산권 관리현황_요약본'!E174</f>
        <v>44426</v>
      </c>
      <c r="F175" s="380" t="str">
        <f>'GST 지식재산권 관리현황_요약본'!F174</f>
        <v>17/405,346</v>
      </c>
      <c r="G175" s="381">
        <f>'GST 지식재산권 관리현황_요약본'!G174</f>
        <v>45188</v>
      </c>
      <c r="H175" s="380">
        <f>'GST 지식재산권 관리현황_요약본'!H174</f>
        <v>11759832</v>
      </c>
      <c r="I175" s="382" t="str">
        <f>'GST 지식재산권 관리현황_요약본'!I174</f>
        <v>스크류실린더를 이용한 가스처리설비용 파우더제거장치</v>
      </c>
      <c r="J175" s="381">
        <f>'GST 지식재산권 관리현황_요약본'!J174</f>
        <v>0</v>
      </c>
      <c r="K175" s="382" t="str">
        <f>'GST 지식재산권 관리현황_요약본'!K174</f>
        <v>박종민, 글로벌스탠다드테크놀로지</v>
      </c>
      <c r="L175" s="388" t="str">
        <f>'GST 지식재산권 관리현황_요약본'!L174</f>
        <v>유니스특허</v>
      </c>
      <c r="M175" s="392"/>
      <c r="N175" s="496"/>
      <c r="O175" s="435"/>
      <c r="P175" s="435"/>
      <c r="Q175" s="549"/>
      <c r="R175" s="436">
        <f t="shared" si="5"/>
        <v>0</v>
      </c>
      <c r="S175" s="392"/>
      <c r="T175" s="386"/>
      <c r="U175" s="435"/>
      <c r="V175" s="435"/>
      <c r="W175" s="436">
        <f t="shared" si="8"/>
        <v>0</v>
      </c>
      <c r="X175" s="392"/>
      <c r="Y175" s="386"/>
      <c r="Z175" s="435"/>
      <c r="AA175" s="435"/>
      <c r="AB175" s="436"/>
      <c r="AC175" s="393"/>
    </row>
    <row r="176" spans="1:29" ht="67.5" hidden="1">
      <c r="A176" s="380">
        <f>'GST 지식재산권 관리현황_요약본'!A175</f>
        <v>171</v>
      </c>
      <c r="B176" s="380" t="str">
        <f>'GST 지식재산권 관리현황_요약본'!B175</f>
        <v>특허</v>
      </c>
      <c r="C176" s="380" t="str">
        <f>'GST 지식재산권 관리현황_요약본'!C175</f>
        <v>등록</v>
      </c>
      <c r="D176" s="380" t="str">
        <f>'GST 지식재산권 관리현황_요약본'!D175</f>
        <v>국내</v>
      </c>
      <c r="E176" s="381">
        <f>'GST 지식재산권 관리현황_요약본'!E175</f>
        <v>44797</v>
      </c>
      <c r="F176" s="380" t="str">
        <f>'GST 지식재산권 관리현황_요약본'!F175</f>
        <v>10-2022-0106383</v>
      </c>
      <c r="G176" s="381">
        <f>'GST 지식재산권 관리현황_요약본'!G175</f>
        <v>45756</v>
      </c>
      <c r="H176" s="380" t="str">
        <f>'GST 지식재산권 관리현황_요약본'!H175</f>
        <v>10-2795314</v>
      </c>
      <c r="I176" s="382" t="str">
        <f>'GST 지식재산권 관리현황_요약본'!I175</f>
        <v>이종 가스 제거를 위한 흡착필터, 이를 포함하는 흄 처리장치, 및 이를 이용한 이종 가스 제거방법</v>
      </c>
      <c r="J176" s="381">
        <f>'GST 지식재산권 관리현황_요약본'!J175</f>
        <v>52102</v>
      </c>
      <c r="K176" s="382" t="str">
        <f>'GST 지식재산권 관리현황_요약본'!K175</f>
        <v>남기복, 황인혁, 김재환, 안세훈</v>
      </c>
      <c r="L176" s="388" t="str">
        <f>'GST 지식재산권 관리현황_요약본'!L175</f>
        <v>명륜특허</v>
      </c>
      <c r="M176" s="392"/>
      <c r="N176" s="496"/>
      <c r="O176" s="435"/>
      <c r="P176" s="435"/>
      <c r="Q176" s="549"/>
      <c r="R176" s="436">
        <f t="shared" si="5"/>
        <v>0</v>
      </c>
      <c r="S176" s="392"/>
      <c r="T176" s="386"/>
      <c r="U176" s="435"/>
      <c r="V176" s="435"/>
      <c r="W176" s="436">
        <f t="shared" si="8"/>
        <v>0</v>
      </c>
      <c r="X176" s="392"/>
      <c r="Y176" s="386"/>
      <c r="Z176" s="435"/>
      <c r="AA176" s="435"/>
      <c r="AB176" s="436"/>
      <c r="AC176" s="393"/>
    </row>
    <row r="177" spans="1:29" s="563" customFormat="1" ht="33.75">
      <c r="A177" s="554">
        <v>177</v>
      </c>
      <c r="B177" s="554" t="s">
        <v>2114</v>
      </c>
      <c r="C177" s="554" t="s">
        <v>2115</v>
      </c>
      <c r="D177" s="554" t="s">
        <v>2116</v>
      </c>
      <c r="E177" s="555"/>
      <c r="F177" s="554"/>
      <c r="G177" s="555"/>
      <c r="H177" s="554"/>
      <c r="I177" s="556" t="s">
        <v>2117</v>
      </c>
      <c r="J177" s="555"/>
      <c r="K177" s="556" t="s">
        <v>2119</v>
      </c>
      <c r="L177" s="557" t="s">
        <v>2118</v>
      </c>
      <c r="M177" s="564" t="s">
        <v>2123</v>
      </c>
      <c r="N177" s="555">
        <v>45286</v>
      </c>
      <c r="O177" s="559">
        <v>255500</v>
      </c>
      <c r="P177" s="559">
        <v>1500000</v>
      </c>
      <c r="Q177" s="560">
        <v>0</v>
      </c>
      <c r="R177" s="561">
        <f>O177+(P177*1.1)</f>
        <v>1905500.0000000002</v>
      </c>
      <c r="S177" s="558"/>
      <c r="T177" s="554"/>
      <c r="U177" s="559"/>
      <c r="V177" s="559"/>
      <c r="W177" s="561"/>
      <c r="X177" s="558"/>
      <c r="Y177" s="554"/>
      <c r="Z177" s="559"/>
      <c r="AA177" s="559"/>
      <c r="AB177" s="561"/>
      <c r="AC177" s="562"/>
    </row>
    <row r="178" spans="1:29">
      <c r="A178" s="380"/>
      <c r="B178" s="380"/>
      <c r="C178" s="380"/>
      <c r="D178" s="380"/>
      <c r="E178" s="381"/>
      <c r="F178" s="380"/>
      <c r="G178" s="381"/>
      <c r="H178" s="380"/>
      <c r="I178" s="382"/>
      <c r="J178" s="381"/>
      <c r="K178" s="382"/>
      <c r="L178" s="388"/>
      <c r="M178" s="392"/>
      <c r="N178" s="496"/>
      <c r="O178" s="435"/>
      <c r="P178" s="435"/>
      <c r="Q178" s="549"/>
      <c r="R178" s="436"/>
      <c r="S178" s="392"/>
      <c r="T178" s="386"/>
      <c r="U178" s="435"/>
      <c r="V178" s="435"/>
      <c r="W178" s="436"/>
      <c r="X178" s="392"/>
      <c r="Y178" s="386"/>
      <c r="Z178" s="435"/>
      <c r="AA178" s="435"/>
      <c r="AB178" s="436"/>
      <c r="AC178" s="393"/>
    </row>
    <row r="179" spans="1:29">
      <c r="A179" s="380">
        <f>'GST 지식재산권 관리현황_요약본'!A179</f>
        <v>178</v>
      </c>
      <c r="B179" s="380" t="str">
        <f>'GST 지식재산권 관리현황_요약본'!B179</f>
        <v>특허</v>
      </c>
      <c r="C179" s="380" t="str">
        <f>'GST 지식재산권 관리현황_요약본'!C179</f>
        <v>출원</v>
      </c>
      <c r="D179" s="380">
        <f>'GST 지식재산권 관리현황_요약본'!D179</f>
        <v>0</v>
      </c>
      <c r="E179" s="381">
        <f>'GST 지식재산권 관리현황_요약본'!E179</f>
        <v>0</v>
      </c>
      <c r="F179" s="380">
        <f>'GST 지식재산권 관리현황_요약본'!F179</f>
        <v>0</v>
      </c>
      <c r="G179" s="381">
        <f>'GST 지식재산권 관리현황_요약본'!G179</f>
        <v>0</v>
      </c>
      <c r="H179" s="380">
        <f>'GST 지식재산권 관리현황_요약본'!H179</f>
        <v>0</v>
      </c>
      <c r="I179" s="382">
        <f>'GST 지식재산권 관리현황_요약본'!I179</f>
        <v>0</v>
      </c>
      <c r="J179" s="381">
        <f>'GST 지식재산권 관리현황_요약본'!J179</f>
        <v>0</v>
      </c>
      <c r="K179" s="382">
        <f>'GST 지식재산권 관리현황_요약본'!K179</f>
        <v>0</v>
      </c>
      <c r="L179" s="388">
        <f>'GST 지식재산권 관리현황_요약본'!L179</f>
        <v>0</v>
      </c>
      <c r="M179" s="392"/>
      <c r="N179" s="386"/>
      <c r="O179" s="435"/>
      <c r="P179" s="435"/>
      <c r="Q179" s="549"/>
      <c r="R179" s="436">
        <f t="shared" si="5"/>
        <v>0</v>
      </c>
      <c r="S179" s="392"/>
      <c r="T179" s="386"/>
      <c r="U179" s="435"/>
      <c r="V179" s="435"/>
      <c r="W179" s="436">
        <f t="shared" si="8"/>
        <v>0</v>
      </c>
      <c r="X179" s="392"/>
      <c r="Y179" s="386"/>
      <c r="Z179" s="435"/>
      <c r="AA179" s="435"/>
      <c r="AB179" s="436"/>
      <c r="AC179" s="393"/>
    </row>
    <row r="187" spans="1:29">
      <c r="H187" t="s">
        <v>1479</v>
      </c>
      <c r="K187" s="380"/>
    </row>
    <row r="189" spans="1:29">
      <c r="H189">
        <v>6546253</v>
      </c>
    </row>
  </sheetData>
  <autoFilter ref="A5:AC177" xr:uid="{00000000-0009-0000-0000-000006000000}">
    <filterColumn colId="12">
      <customFilters>
        <customFilter operator="notEqual" val=" "/>
      </customFilters>
    </filterColumn>
  </autoFilter>
  <mergeCells count="16">
    <mergeCell ref="K4:K5"/>
    <mergeCell ref="L4:L5"/>
    <mergeCell ref="M4:AB4"/>
    <mergeCell ref="AC4:AC5"/>
    <mergeCell ref="E4:E5"/>
    <mergeCell ref="F4:F5"/>
    <mergeCell ref="G4:G5"/>
    <mergeCell ref="H4:H5"/>
    <mergeCell ref="I4:I5"/>
    <mergeCell ref="J4:J5"/>
    <mergeCell ref="D4:D5"/>
    <mergeCell ref="A1:C1"/>
    <mergeCell ref="A2:C2"/>
    <mergeCell ref="A4:A5"/>
    <mergeCell ref="B4:B5"/>
    <mergeCell ref="C4:C5"/>
  </mergeCells>
  <phoneticPr fontId="6" type="noConversion"/>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78"/>
  <sheetViews>
    <sheetView view="pageBreakPreview" zoomScale="85" zoomScaleNormal="100" zoomScaleSheetLayoutView="85" workbookViewId="0">
      <pane ySplit="5" topLeftCell="A159" activePane="bottomLeft" state="frozen"/>
      <selection pane="bottomLeft" activeCell="A131" sqref="A131:XFD131"/>
    </sheetView>
  </sheetViews>
  <sheetFormatPr defaultRowHeight="13.5"/>
  <cols>
    <col min="1" max="2" width="5.77734375" customWidth="1"/>
    <col min="3" max="3" width="6.6640625" bestFit="1" customWidth="1"/>
    <col min="4" max="4" width="7" bestFit="1" customWidth="1"/>
    <col min="5" max="5" width="7.77734375" bestFit="1" customWidth="1"/>
    <col min="6" max="6" width="11.21875" bestFit="1" customWidth="1"/>
    <col min="7" max="7" width="7.77734375" bestFit="1" customWidth="1"/>
    <col min="8" max="8" width="7.88671875" bestFit="1" customWidth="1"/>
    <col min="9" max="9" width="10.77734375" customWidth="1"/>
    <col min="10" max="10" width="8.6640625" bestFit="1" customWidth="1"/>
    <col min="11" max="11" width="10.77734375" customWidth="1"/>
    <col min="12" max="12" width="7.44140625" bestFit="1" customWidth="1"/>
    <col min="13" max="13" width="12.44140625" bestFit="1" customWidth="1"/>
    <col min="14" max="27" width="8.77734375" customWidth="1"/>
    <col min="28" max="28" width="5.77734375" customWidth="1"/>
    <col min="31" max="31" width="8.88671875" customWidth="1"/>
  </cols>
  <sheetData>
    <row r="1" spans="1:28" ht="16.5">
      <c r="A1" s="785" t="s">
        <v>500</v>
      </c>
      <c r="B1" s="785"/>
      <c r="C1" s="785"/>
      <c r="D1" s="5"/>
      <c r="E1" s="5"/>
      <c r="F1" s="5"/>
      <c r="G1" s="5"/>
      <c r="H1" s="5"/>
      <c r="I1" s="5"/>
      <c r="J1" s="5"/>
      <c r="K1" s="5"/>
      <c r="L1" s="5"/>
      <c r="M1" s="5"/>
      <c r="N1" s="5"/>
      <c r="O1" s="5"/>
      <c r="P1" s="5"/>
      <c r="Q1" s="5"/>
      <c r="R1" s="5"/>
      <c r="S1" s="5"/>
      <c r="T1" s="5"/>
      <c r="U1" s="5"/>
      <c r="V1" s="5"/>
      <c r="W1" s="5"/>
      <c r="X1" s="5"/>
      <c r="Y1" s="5"/>
      <c r="Z1" s="5"/>
      <c r="AA1" s="5"/>
    </row>
    <row r="2" spans="1:28" ht="26.25">
      <c r="A2" s="786" t="s">
        <v>2061</v>
      </c>
      <c r="B2" s="786"/>
      <c r="C2" s="786"/>
      <c r="D2" s="1"/>
      <c r="E2" s="1"/>
      <c r="F2" s="2"/>
      <c r="G2" s="2"/>
      <c r="H2" s="2"/>
      <c r="I2" s="2" t="s">
        <v>290</v>
      </c>
      <c r="J2" s="2"/>
      <c r="K2" s="2"/>
    </row>
    <row r="4" spans="1:28" ht="30" customHeight="1" thickBot="1">
      <c r="A4" s="783" t="s">
        <v>371</v>
      </c>
      <c r="B4" s="783" t="s">
        <v>380</v>
      </c>
      <c r="C4" s="783" t="s">
        <v>422</v>
      </c>
      <c r="D4" s="783" t="s">
        <v>370</v>
      </c>
      <c r="E4" s="783" t="s">
        <v>25</v>
      </c>
      <c r="F4" s="783" t="s">
        <v>21</v>
      </c>
      <c r="G4" s="783" t="s">
        <v>26</v>
      </c>
      <c r="H4" s="783" t="s">
        <v>22</v>
      </c>
      <c r="I4" s="792" t="s">
        <v>431</v>
      </c>
      <c r="J4" s="783" t="s">
        <v>31</v>
      </c>
      <c r="K4" s="783" t="s">
        <v>36</v>
      </c>
      <c r="L4" s="787" t="s">
        <v>446</v>
      </c>
      <c r="M4" s="789" t="s">
        <v>1636</v>
      </c>
      <c r="N4" s="789"/>
      <c r="O4" s="789"/>
      <c r="P4" s="789"/>
      <c r="Q4" s="789"/>
      <c r="R4" s="789"/>
      <c r="S4" s="789"/>
      <c r="T4" s="789"/>
      <c r="U4" s="789"/>
      <c r="V4" s="789"/>
      <c r="W4" s="789"/>
      <c r="X4" s="789"/>
      <c r="Y4" s="789"/>
      <c r="Z4" s="789"/>
      <c r="AA4" s="789"/>
      <c r="AB4" s="790" t="s">
        <v>450</v>
      </c>
    </row>
    <row r="5" spans="1:28" ht="30" customHeight="1">
      <c r="A5" s="784"/>
      <c r="B5" s="784"/>
      <c r="C5" s="784"/>
      <c r="D5" s="784"/>
      <c r="E5" s="784"/>
      <c r="F5" s="784"/>
      <c r="G5" s="784"/>
      <c r="H5" s="784"/>
      <c r="I5" s="793"/>
      <c r="J5" s="784"/>
      <c r="K5" s="784"/>
      <c r="L5" s="788"/>
      <c r="M5" s="389" t="s">
        <v>495</v>
      </c>
      <c r="N5" s="390" t="s">
        <v>1438</v>
      </c>
      <c r="O5" s="390" t="s">
        <v>1435</v>
      </c>
      <c r="P5" s="390" t="s">
        <v>1436</v>
      </c>
      <c r="Q5" s="391" t="s">
        <v>1437</v>
      </c>
      <c r="R5" s="389" t="s">
        <v>495</v>
      </c>
      <c r="S5" s="390" t="s">
        <v>1438</v>
      </c>
      <c r="T5" s="390" t="s">
        <v>1435</v>
      </c>
      <c r="U5" s="390" t="s">
        <v>1436</v>
      </c>
      <c r="V5" s="391" t="s">
        <v>1437</v>
      </c>
      <c r="W5" s="395" t="s">
        <v>495</v>
      </c>
      <c r="X5" s="390" t="s">
        <v>1438</v>
      </c>
      <c r="Y5" s="390" t="s">
        <v>1435</v>
      </c>
      <c r="Z5" s="390" t="s">
        <v>1436</v>
      </c>
      <c r="AA5" s="391" t="s">
        <v>1437</v>
      </c>
      <c r="AB5" s="791"/>
    </row>
    <row r="6" spans="1:28" ht="20.100000000000001" customHeight="1">
      <c r="A6" s="401">
        <f>'GST 지식재산권 관리현황_요약본'!A5</f>
        <v>1</v>
      </c>
      <c r="B6" s="401" t="str">
        <f>'GST 지식재산권 관리현황_요약본'!B5</f>
        <v>특허</v>
      </c>
      <c r="C6" s="401" t="str">
        <f>'GST 지식재산권 관리현황_요약본'!C5</f>
        <v>포기</v>
      </c>
      <c r="D6" s="401" t="str">
        <f>'GST 지식재산권 관리현황_요약본'!D5</f>
        <v>국내</v>
      </c>
      <c r="E6" s="402">
        <f>'GST 지식재산권 관리현황_요약본'!E5</f>
        <v>37418</v>
      </c>
      <c r="F6" s="401" t="str">
        <f>'GST 지식재산권 관리현황_요약본'!F5</f>
        <v>2002-0032654</v>
      </c>
      <c r="G6" s="402">
        <f>'GST 지식재산권 관리현황_요약본'!G5</f>
        <v>38433</v>
      </c>
      <c r="H6" s="401" t="str">
        <f>'GST 지식재산권 관리현황_요약본'!H5</f>
        <v>10-0479935</v>
      </c>
      <c r="I6" s="403" t="str">
        <f>'GST 지식재산권 관리현황_요약본'!I5</f>
        <v>이중 진공배관 및 그 제조방법</v>
      </c>
      <c r="J6" s="402">
        <f>'GST 지식재산권 관리현황_요약본'!J5</f>
        <v>44723</v>
      </c>
      <c r="K6" s="403" t="str">
        <f>'GST 지식재산권 관리현황_요약본'!K5</f>
        <v>김 덕 준</v>
      </c>
      <c r="L6" s="404" t="str">
        <f>'GST 지식재산권 관리현황_요약본'!L5</f>
        <v>유니스특허</v>
      </c>
      <c r="M6" s="398"/>
      <c r="N6" s="399"/>
      <c r="O6" s="443"/>
      <c r="P6" s="443"/>
      <c r="Q6" s="444"/>
      <c r="R6" s="398"/>
      <c r="S6" s="399"/>
      <c r="T6" s="443"/>
      <c r="U6" s="443"/>
      <c r="V6" s="444"/>
      <c r="W6" s="398"/>
      <c r="X6" s="400"/>
      <c r="Y6" s="441"/>
      <c r="Z6" s="441"/>
      <c r="AA6" s="442"/>
      <c r="AB6" s="412"/>
    </row>
    <row r="7" spans="1:28" ht="20.100000000000001" customHeight="1">
      <c r="A7" s="401">
        <f>'GST 지식재산권 관리현황_요약본'!A6</f>
        <v>2</v>
      </c>
      <c r="B7" s="401" t="str">
        <f>'GST 지식재산권 관리현황_요약본'!B6</f>
        <v>실용신안</v>
      </c>
      <c r="C7" s="401" t="str">
        <f>'GST 지식재산권 관리현황_요약본'!C6</f>
        <v>포기</v>
      </c>
      <c r="D7" s="401" t="str">
        <f>'GST 지식재산권 관리현황_요약본'!D6</f>
        <v>국내</v>
      </c>
      <c r="E7" s="402">
        <f>'GST 지식재산권 관리현황_요약본'!E6</f>
        <v>37931</v>
      </c>
      <c r="F7" s="401" t="str">
        <f>'GST 지식재산권 관리현황_요약본'!F6</f>
        <v>2003-0034801</v>
      </c>
      <c r="G7" s="402">
        <f>'GST 지식재산권 관리현황_요약본'!G6</f>
        <v>38020</v>
      </c>
      <c r="H7" s="401" t="str">
        <f>'GST 지식재산권 관리현황_요약본'!H6</f>
        <v>20-0341827</v>
      </c>
      <c r="I7" s="403" t="str">
        <f>'GST 지식재산권 관리현황_요약본'!I6</f>
        <v>반도체 제조 설비의 온도 제어 대응속도 개선 구조</v>
      </c>
      <c r="J7" s="402">
        <f>'GST 지식재산권 관리현황_요약본'!J6</f>
        <v>0</v>
      </c>
      <c r="K7" s="403">
        <f>'GST 지식재산권 관리현황_요약본'!K6</f>
        <v>0</v>
      </c>
      <c r="L7" s="404" t="str">
        <f>'GST 지식재산권 관리현황_요약본'!L6</f>
        <v>유니스특허</v>
      </c>
      <c r="M7" s="398"/>
      <c r="N7" s="399"/>
      <c r="O7" s="443"/>
      <c r="P7" s="443"/>
      <c r="Q7" s="444"/>
      <c r="R7" s="398"/>
      <c r="S7" s="399"/>
      <c r="T7" s="443"/>
      <c r="U7" s="443"/>
      <c r="V7" s="444"/>
      <c r="W7" s="398"/>
      <c r="X7" s="399"/>
      <c r="Y7" s="443"/>
      <c r="Z7" s="443"/>
      <c r="AA7" s="444"/>
      <c r="AB7" s="412"/>
    </row>
    <row r="8" spans="1:28" ht="20.100000000000001" customHeight="1">
      <c r="A8" s="401">
        <f>'GST 지식재산권 관리현황_요약본'!A7</f>
        <v>3</v>
      </c>
      <c r="B8" s="401" t="str">
        <f>'GST 지식재산권 관리현황_요약본'!B7</f>
        <v>실용신안</v>
      </c>
      <c r="C8" s="401" t="str">
        <f>'GST 지식재산권 관리현황_요약본'!C7</f>
        <v>포기</v>
      </c>
      <c r="D8" s="401" t="str">
        <f>'GST 지식재산권 관리현황_요약본'!D7</f>
        <v>국내</v>
      </c>
      <c r="E8" s="402">
        <f>'GST 지식재산권 관리현황_요약본'!E7</f>
        <v>37985</v>
      </c>
      <c r="F8" s="401" t="str">
        <f>'GST 지식재산권 관리현황_요약본'!F7</f>
        <v>20-2003-40740</v>
      </c>
      <c r="G8" s="402">
        <f>'GST 지식재산권 관리현황_요약본'!G7</f>
        <v>38104</v>
      </c>
      <c r="H8" s="401" t="str">
        <f>'GST 지식재산권 관리현황_요약본'!H7</f>
        <v>20-349617</v>
      </c>
      <c r="I8" s="403" t="str">
        <f>'GST 지식재산권 관리현황_요약본'!I7</f>
        <v>체결장치를 구비한 단열재</v>
      </c>
      <c r="J8" s="402">
        <f>'GST 지식재산권 관리현황_요약본'!J7</f>
        <v>41638</v>
      </c>
      <c r="K8" s="403" t="str">
        <f>'GST 지식재산권 관리현황_요약본'!K7</f>
        <v>김덕준, 김영덕</v>
      </c>
      <c r="L8" s="404" t="str">
        <f>'GST 지식재산권 관리현황_요약본'!L7</f>
        <v>유니스특허</v>
      </c>
      <c r="M8" s="398"/>
      <c r="N8" s="399"/>
      <c r="O8" s="443"/>
      <c r="P8" s="443"/>
      <c r="Q8" s="444"/>
      <c r="R8" s="398"/>
      <c r="S8" s="399"/>
      <c r="T8" s="443"/>
      <c r="U8" s="443"/>
      <c r="V8" s="444"/>
      <c r="W8" s="398"/>
      <c r="X8" s="399"/>
      <c r="Y8" s="443"/>
      <c r="Z8" s="443"/>
      <c r="AA8" s="444"/>
      <c r="AB8" s="412"/>
    </row>
    <row r="9" spans="1:28" ht="20.100000000000001" customHeight="1">
      <c r="A9" s="380" t="e">
        <f>'GST 지식재산권 관리현황_요약본'!A8</f>
        <v>#REF!</v>
      </c>
      <c r="B9" s="380" t="e">
        <f>'GST 지식재산권 관리현황_요약본'!B8</f>
        <v>#REF!</v>
      </c>
      <c r="C9" s="380" t="e">
        <f>'GST 지식재산권 관리현황_요약본'!C8</f>
        <v>#REF!</v>
      </c>
      <c r="D9" s="380" t="e">
        <f>'GST 지식재산권 관리현황_요약본'!D8</f>
        <v>#REF!</v>
      </c>
      <c r="E9" s="381" t="e">
        <f>'GST 지식재산권 관리현황_요약본'!E8</f>
        <v>#REF!</v>
      </c>
      <c r="F9" s="380" t="e">
        <f>'GST 지식재산권 관리현황_요약본'!F8</f>
        <v>#REF!</v>
      </c>
      <c r="G9" s="475" t="e">
        <f>'GST 지식재산권 관리현황_요약본'!G8</f>
        <v>#REF!</v>
      </c>
      <c r="H9" s="380" t="e">
        <f>'GST 지식재산권 관리현황_요약본'!H8</f>
        <v>#REF!</v>
      </c>
      <c r="I9" s="382" t="e">
        <f>'GST 지식재산권 관리현황_요약본'!I8</f>
        <v>#REF!</v>
      </c>
      <c r="J9" s="381" t="e">
        <f>'GST 지식재산권 관리현황_요약본'!J8</f>
        <v>#REF!</v>
      </c>
      <c r="K9" s="382" t="e">
        <f>'GST 지식재산권 관리현황_요약본'!K8</f>
        <v>#REF!</v>
      </c>
      <c r="L9" s="388" t="e">
        <f>'GST 지식재산권 관리현황_요약본'!L8</f>
        <v>#REF!</v>
      </c>
      <c r="M9" s="392"/>
      <c r="N9" s="386"/>
      <c r="O9" s="435"/>
      <c r="P9" s="435"/>
      <c r="Q9" s="436"/>
      <c r="R9" s="392"/>
      <c r="S9" s="386"/>
      <c r="T9" s="435"/>
      <c r="U9" s="435"/>
      <c r="V9" s="436"/>
      <c r="W9" s="392"/>
      <c r="X9" s="386"/>
      <c r="Y9" s="435"/>
      <c r="Z9" s="435"/>
      <c r="AA9" s="436"/>
      <c r="AB9" s="393"/>
    </row>
    <row r="10" spans="1:28" ht="19.5" customHeight="1">
      <c r="A10" s="380" t="e">
        <f>'GST 지식재산권 관리현황_요약본'!A9</f>
        <v>#REF!</v>
      </c>
      <c r="B10" s="380" t="e">
        <f>'GST 지식재산권 관리현황_요약본'!B9</f>
        <v>#REF!</v>
      </c>
      <c r="C10" s="380" t="e">
        <f>'GST 지식재산권 관리현황_요약본'!C9</f>
        <v>#REF!</v>
      </c>
      <c r="D10" s="380" t="e">
        <f>'GST 지식재산권 관리현황_요약본'!D9</f>
        <v>#REF!</v>
      </c>
      <c r="E10" s="381" t="e">
        <f>'GST 지식재산권 관리현황_요약본'!E9</f>
        <v>#REF!</v>
      </c>
      <c r="F10" s="380" t="e">
        <f>'GST 지식재산권 관리현황_요약본'!F9</f>
        <v>#REF!</v>
      </c>
      <c r="G10" s="381" t="e">
        <f>'GST 지식재산권 관리현황_요약본'!G9</f>
        <v>#REF!</v>
      </c>
      <c r="H10" s="380" t="e">
        <f>'GST 지식재산권 관리현황_요약본'!H9</f>
        <v>#REF!</v>
      </c>
      <c r="I10" s="382" t="e">
        <f>'GST 지식재산권 관리현황_요약본'!I9</f>
        <v>#REF!</v>
      </c>
      <c r="J10" s="381" t="e">
        <f>'GST 지식재산권 관리현황_요약본'!J9</f>
        <v>#REF!</v>
      </c>
      <c r="K10" s="382" t="e">
        <f>'GST 지식재산권 관리현황_요약본'!K9</f>
        <v>#REF!</v>
      </c>
      <c r="L10" s="388" t="e">
        <f>'GST 지식재산권 관리현황_요약본'!L9</f>
        <v>#REF!</v>
      </c>
      <c r="M10" s="392"/>
      <c r="N10" s="496"/>
      <c r="O10" s="435"/>
      <c r="P10" s="435"/>
      <c r="Q10" s="436">
        <f>O10+(P10*1.1)</f>
        <v>0</v>
      </c>
      <c r="R10" s="392"/>
      <c r="S10" s="386"/>
      <c r="T10" s="435"/>
      <c r="U10" s="435"/>
      <c r="V10" s="436"/>
      <c r="W10" s="392"/>
      <c r="X10" s="386"/>
      <c r="Y10" s="435"/>
      <c r="Z10" s="435"/>
      <c r="AA10" s="436"/>
      <c r="AB10" s="393"/>
    </row>
    <row r="11" spans="1:28" ht="20.100000000000001" customHeight="1">
      <c r="A11" s="380" t="e">
        <f>'GST 지식재산권 관리현황_요약본'!A10</f>
        <v>#REF!</v>
      </c>
      <c r="B11" s="380" t="e">
        <f>'GST 지식재산권 관리현황_요약본'!B10</f>
        <v>#REF!</v>
      </c>
      <c r="C11" s="380" t="e">
        <f>'GST 지식재산권 관리현황_요약본'!C10</f>
        <v>#REF!</v>
      </c>
      <c r="D11" s="380" t="e">
        <f>'GST 지식재산권 관리현황_요약본'!D10</f>
        <v>#REF!</v>
      </c>
      <c r="E11" s="381" t="e">
        <f>'GST 지식재산권 관리현황_요약본'!E10</f>
        <v>#REF!</v>
      </c>
      <c r="F11" s="380" t="e">
        <f>'GST 지식재산권 관리현황_요약본'!F10</f>
        <v>#REF!</v>
      </c>
      <c r="G11" s="381" t="e">
        <f>'GST 지식재산권 관리현황_요약본'!G10</f>
        <v>#REF!</v>
      </c>
      <c r="H11" s="380" t="e">
        <f>'GST 지식재산권 관리현황_요약본'!H10</f>
        <v>#REF!</v>
      </c>
      <c r="I11" s="382" t="e">
        <f>'GST 지식재산권 관리현황_요약본'!I10</f>
        <v>#REF!</v>
      </c>
      <c r="J11" s="381" t="e">
        <f>'GST 지식재산권 관리현황_요약본'!J10</f>
        <v>#REF!</v>
      </c>
      <c r="K11" s="382" t="e">
        <f>'GST 지식재산권 관리현황_요약본'!K10</f>
        <v>#REF!</v>
      </c>
      <c r="L11" s="388" t="e">
        <f>'GST 지식재산권 관리현황_요약본'!L10</f>
        <v>#REF!</v>
      </c>
      <c r="M11" s="392"/>
      <c r="N11" s="496"/>
      <c r="O11" s="435"/>
      <c r="P11" s="435"/>
      <c r="Q11" s="436">
        <f>O11+(P11*1.1)</f>
        <v>0</v>
      </c>
      <c r="R11" s="392"/>
      <c r="S11" s="386"/>
      <c r="T11" s="435"/>
      <c r="U11" s="435"/>
      <c r="V11" s="436"/>
      <c r="W11" s="392"/>
      <c r="X11" s="386"/>
      <c r="Y11" s="435"/>
      <c r="Z11" s="435"/>
      <c r="AA11" s="436"/>
      <c r="AB11" s="393"/>
    </row>
    <row r="12" spans="1:28" ht="20.100000000000001" customHeight="1">
      <c r="A12" s="405">
        <f>'GST 지식재산권 관리현황_요약본'!A11</f>
        <v>7</v>
      </c>
      <c r="B12" s="405" t="str">
        <f>'GST 지식재산권 관리현황_요약본'!B11</f>
        <v>실용신안</v>
      </c>
      <c r="C12" s="405" t="str">
        <f>'GST 지식재산권 관리현황_요약본'!C11</f>
        <v>취소</v>
      </c>
      <c r="D12" s="405" t="str">
        <f>'GST 지식재산권 관리현황_요약본'!D11</f>
        <v>국내</v>
      </c>
      <c r="E12" s="406">
        <f>'GST 지식재산권 관리현황_요약본'!E11</f>
        <v>38358</v>
      </c>
      <c r="F12" s="405" t="str">
        <f>'GST 지식재산권 관리현황_요약본'!F11</f>
        <v>20-2005-425</v>
      </c>
      <c r="G12" s="406">
        <f>'GST 지식재산권 관리현황_요약본'!G11</f>
        <v>38493</v>
      </c>
      <c r="H12" s="405" t="str">
        <f>'GST 지식재산권 관리현황_요약본'!H11</f>
        <v>20-385461</v>
      </c>
      <c r="I12" s="407" t="str">
        <f>'GST 지식재산권 관리현황_요약본'!I11</f>
        <v>폐가스 정화 처리장치의 가스 버너 노즐</v>
      </c>
      <c r="J12" s="406">
        <f>'GST 지식재산권 관리현황_요약본'!J11</f>
        <v>0</v>
      </c>
      <c r="K12" s="407">
        <f>'GST 지식재산권 관리현황_요약본'!K11</f>
        <v>0</v>
      </c>
      <c r="L12" s="408" t="str">
        <f>'GST 지식재산권 관리현황_요약본'!L11</f>
        <v>유니스특허</v>
      </c>
      <c r="M12" s="409"/>
      <c r="N12" s="405"/>
      <c r="O12" s="445"/>
      <c r="P12" s="445"/>
      <c r="Q12" s="446"/>
      <c r="R12" s="409"/>
      <c r="S12" s="405"/>
      <c r="T12" s="445"/>
      <c r="U12" s="445"/>
      <c r="V12" s="446"/>
      <c r="W12" s="409"/>
      <c r="X12" s="405"/>
      <c r="Y12" s="445"/>
      <c r="Z12" s="445"/>
      <c r="AA12" s="446"/>
      <c r="AB12" s="412"/>
    </row>
    <row r="13" spans="1:28" ht="20.100000000000001" customHeight="1">
      <c r="A13" s="405">
        <f>'GST 지식재산권 관리현황_요약본'!A12</f>
        <v>8</v>
      </c>
      <c r="B13" s="405" t="str">
        <f>'GST 지식재산권 관리현황_요약본'!B12</f>
        <v>실용신안</v>
      </c>
      <c r="C13" s="405" t="str">
        <f>'GST 지식재산권 관리현황_요약본'!C12</f>
        <v>취소</v>
      </c>
      <c r="D13" s="405" t="str">
        <f>'GST 지식재산권 관리현황_요약본'!D12</f>
        <v>국내</v>
      </c>
      <c r="E13" s="406">
        <f>'GST 지식재산권 관리현황_요약본'!E12</f>
        <v>38358</v>
      </c>
      <c r="F13" s="405" t="str">
        <f>'GST 지식재산권 관리현황_요약본'!F12</f>
        <v>20-2005-426</v>
      </c>
      <c r="G13" s="406">
        <f>'GST 지식재산권 관리현황_요약본'!G12</f>
        <v>38472</v>
      </c>
      <c r="H13" s="405" t="str">
        <f>'GST 지식재산권 관리현황_요약본'!H12</f>
        <v>20-383760</v>
      </c>
      <c r="I13" s="407" t="str">
        <f>'GST 지식재산권 관리현황_요약본'!I12</f>
        <v>습식 전기집진을 이용한 폐가스 정화처리장치</v>
      </c>
      <c r="J13" s="406">
        <f>'GST 지식재산권 관리현황_요약본'!J12</f>
        <v>0</v>
      </c>
      <c r="K13" s="407" t="str">
        <f>'GST 지식재산권 관리현황_요약본'!K12</f>
        <v>최운선</v>
      </c>
      <c r="L13" s="408" t="str">
        <f>'GST 지식재산권 관리현황_요약본'!L12</f>
        <v>유니스특허</v>
      </c>
      <c r="M13" s="409"/>
      <c r="N13" s="405"/>
      <c r="O13" s="445"/>
      <c r="P13" s="445"/>
      <c r="Q13" s="446"/>
      <c r="R13" s="409"/>
      <c r="S13" s="405"/>
      <c r="T13" s="445"/>
      <c r="U13" s="445"/>
      <c r="V13" s="446"/>
      <c r="W13" s="409"/>
      <c r="X13" s="405"/>
      <c r="Y13" s="445"/>
      <c r="Z13" s="445"/>
      <c r="AA13" s="446"/>
      <c r="AB13" s="411"/>
    </row>
    <row r="14" spans="1:28" ht="20.100000000000001" customHeight="1">
      <c r="A14" s="380">
        <f>'GST 지식재산권 관리현황_요약본'!A13</f>
        <v>9</v>
      </c>
      <c r="B14" s="380" t="str">
        <f>'GST 지식재산권 관리현황_요약본'!B13</f>
        <v>특허</v>
      </c>
      <c r="C14" s="380" t="str">
        <f>'GST 지식재산권 관리현황_요약본'!C13</f>
        <v>등록</v>
      </c>
      <c r="D14" s="380" t="str">
        <f>'GST 지식재산권 관리현황_요약본'!D13</f>
        <v>국내</v>
      </c>
      <c r="E14" s="381">
        <f>'GST 지식재산권 관리현황_요약본'!E13</f>
        <v>38652</v>
      </c>
      <c r="F14" s="380" t="str">
        <f>'GST 지식재산권 관리현황_요약본'!F13</f>
        <v>2005-0101829</v>
      </c>
      <c r="G14" s="381">
        <f>'GST 지식재산권 관리현황_요약본'!G13</f>
        <v>39192</v>
      </c>
      <c r="H14" s="380" t="str">
        <f>'GST 지식재산권 관리현황_요약본'!H13</f>
        <v>10-0711940</v>
      </c>
      <c r="I14" s="382" t="str">
        <f>'GST 지식재산권 관리현황_요약본'!I13</f>
        <v>폐가스 정화처리장치용 습식 유닛</v>
      </c>
      <c r="J14" s="381">
        <f>'GST 지식재산권 관리현황_요약본'!J13</f>
        <v>45957</v>
      </c>
      <c r="K14" s="382" t="str">
        <f>'GST 지식재산권 관리현황_요약본'!K13</f>
        <v>최 운 선</v>
      </c>
      <c r="L14" s="388" t="str">
        <f>'GST 지식재산권 관리현황_요약본'!L13</f>
        <v>유니스특허</v>
      </c>
      <c r="M14" s="392" t="s">
        <v>2051</v>
      </c>
      <c r="N14" s="496">
        <v>45023</v>
      </c>
      <c r="O14" s="435">
        <v>635000</v>
      </c>
      <c r="P14" s="435">
        <v>30000</v>
      </c>
      <c r="Q14" s="436">
        <f>O14+(P14*1.1)</f>
        <v>668000</v>
      </c>
      <c r="R14" s="392"/>
      <c r="S14" s="386"/>
      <c r="T14" s="435"/>
      <c r="U14" s="435"/>
      <c r="V14" s="436"/>
      <c r="W14" s="392"/>
      <c r="X14" s="386"/>
      <c r="Y14" s="435"/>
      <c r="Z14" s="435"/>
      <c r="AA14" s="436"/>
      <c r="AB14" s="393"/>
    </row>
    <row r="15" spans="1:28" ht="20.100000000000001" customHeight="1">
      <c r="A15" s="405">
        <f>'GST 지식재산권 관리현황_요약본'!A14</f>
        <v>10</v>
      </c>
      <c r="B15" s="405" t="str">
        <f>'GST 지식재산권 관리현황_요약본'!B14</f>
        <v>특허</v>
      </c>
      <c r="C15" s="405" t="str">
        <f>'GST 지식재산권 관리현황_요약본'!C14</f>
        <v>취소</v>
      </c>
      <c r="D15" s="405" t="str">
        <f>'GST 지식재산권 관리현황_요약본'!D14</f>
        <v>국내</v>
      </c>
      <c r="E15" s="406">
        <f>'GST 지식재산권 관리현황_요약본'!E14</f>
        <v>38652</v>
      </c>
      <c r="F15" s="405" t="str">
        <f>'GST 지식재산권 관리현황_요약본'!F14</f>
        <v>2005-0101830</v>
      </c>
      <c r="G15" s="406">
        <f>'GST 지식재산권 관리현황_요약본'!G14</f>
        <v>39192</v>
      </c>
      <c r="H15" s="405" t="str">
        <f>'GST 지식재산권 관리현황_요약본'!H14</f>
        <v>10-0711941</v>
      </c>
      <c r="I15" s="407" t="str">
        <f>'GST 지식재산권 관리현황_요약본'!I14</f>
        <v>폐가스 정화처리장치</v>
      </c>
      <c r="J15" s="406">
        <f>'GST 지식재산권 관리현황_요약본'!J14</f>
        <v>45957</v>
      </c>
      <c r="K15" s="407" t="str">
        <f>'GST 지식재산권 관리현황_요약본'!K14</f>
        <v>최 운 선</v>
      </c>
      <c r="L15" s="408" t="str">
        <f>'GST 지식재산권 관리현황_요약본'!L14</f>
        <v>유니스특허</v>
      </c>
      <c r="M15" s="409"/>
      <c r="N15" s="405"/>
      <c r="O15" s="445"/>
      <c r="P15" s="445"/>
      <c r="Q15" s="446"/>
      <c r="R15" s="409"/>
      <c r="S15" s="405"/>
      <c r="T15" s="445"/>
      <c r="U15" s="445"/>
      <c r="V15" s="446"/>
      <c r="W15" s="409"/>
      <c r="X15" s="405"/>
      <c r="Y15" s="445"/>
      <c r="Z15" s="445"/>
      <c r="AA15" s="446"/>
      <c r="AB15" s="411"/>
    </row>
    <row r="16" spans="1:28" ht="20.100000000000001" customHeight="1">
      <c r="A16" s="405">
        <f>'GST 지식재산권 관리현황_요약본'!A15</f>
        <v>11</v>
      </c>
      <c r="B16" s="405" t="str">
        <f>'GST 지식재산권 관리현황_요약본'!B15</f>
        <v>실용</v>
      </c>
      <c r="C16" s="405" t="str">
        <f>'GST 지식재산권 관리현황_요약본'!C15</f>
        <v>취소</v>
      </c>
      <c r="D16" s="405" t="str">
        <f>'GST 지식재산권 관리현황_요약본'!D15</f>
        <v>국내</v>
      </c>
      <c r="E16" s="406">
        <f>'GST 지식재산권 관리현황_요약본'!E15</f>
        <v>38652</v>
      </c>
      <c r="F16" s="405" t="str">
        <f>'GST 지식재산권 관리현황_요약본'!F15</f>
        <v>2005-0030557</v>
      </c>
      <c r="G16" s="406">
        <f>'GST 지식재산권 관리현황_요약본'!G15</f>
        <v>38716</v>
      </c>
      <c r="H16" s="405" t="str">
        <f>'GST 지식재산권 관리현황_요약본'!H15</f>
        <v>20-0405301</v>
      </c>
      <c r="I16" s="407" t="str">
        <f>'GST 지식재산권 관리현황_요약본'!I15</f>
        <v>폐가스 정화처리장치에 사용되는 헤드 유닛 및 그 제어장치</v>
      </c>
      <c r="J16" s="406">
        <f>'GST 지식재산권 관리현황_요약본'!J15</f>
        <v>42304</v>
      </c>
      <c r="K16" s="407" t="str">
        <f>'GST 지식재산권 관리현황_요약본'!K15</f>
        <v>최 운 선</v>
      </c>
      <c r="L16" s="408" t="str">
        <f>'GST 지식재산권 관리현황_요약본'!L15</f>
        <v>유니스특허</v>
      </c>
      <c r="M16" s="409"/>
      <c r="N16" s="405"/>
      <c r="O16" s="445"/>
      <c r="P16" s="445"/>
      <c r="Q16" s="446"/>
      <c r="R16" s="409"/>
      <c r="S16" s="405"/>
      <c r="T16" s="445"/>
      <c r="U16" s="445"/>
      <c r="V16" s="446"/>
      <c r="W16" s="409"/>
      <c r="X16" s="405"/>
      <c r="Y16" s="445"/>
      <c r="Z16" s="445"/>
      <c r="AA16" s="446"/>
      <c r="AB16" s="411"/>
    </row>
    <row r="17" spans="1:28" ht="20.100000000000001" customHeight="1">
      <c r="A17" s="405">
        <f>'GST 지식재산권 관리현황_요약본'!A16</f>
        <v>12</v>
      </c>
      <c r="B17" s="405" t="str">
        <f>'GST 지식재산권 관리현황_요약본'!B16</f>
        <v>실용</v>
      </c>
      <c r="C17" s="405" t="str">
        <f>'GST 지식재산권 관리현황_요약본'!C16</f>
        <v>취소</v>
      </c>
      <c r="D17" s="405" t="str">
        <f>'GST 지식재산권 관리현황_요약본'!D16</f>
        <v>국내</v>
      </c>
      <c r="E17" s="406">
        <f>'GST 지식재산권 관리현황_요약본'!E16</f>
        <v>38652</v>
      </c>
      <c r="F17" s="405" t="str">
        <f>'GST 지식재산권 관리현황_요약본'!F16</f>
        <v>2005-0030558</v>
      </c>
      <c r="G17" s="406">
        <f>'GST 지식재산권 관리현황_요약본'!G16</f>
        <v>38716</v>
      </c>
      <c r="H17" s="405" t="str">
        <f>'GST 지식재산권 관리현황_요약본'!H16</f>
        <v>20-0405302</v>
      </c>
      <c r="I17" s="407" t="str">
        <f>'GST 지식재산권 관리현황_요약본'!I16</f>
        <v>폐가스 정화처리장치의 연소챔버부</v>
      </c>
      <c r="J17" s="406">
        <f>'GST 지식재산권 관리현황_요약본'!J16</f>
        <v>42304</v>
      </c>
      <c r="K17" s="407" t="str">
        <f>'GST 지식재산권 관리현황_요약본'!K16</f>
        <v>최 운 선</v>
      </c>
      <c r="L17" s="408" t="str">
        <f>'GST 지식재산권 관리현황_요약본'!L16</f>
        <v>유니스특허</v>
      </c>
      <c r="M17" s="409"/>
      <c r="N17" s="405"/>
      <c r="O17" s="445"/>
      <c r="P17" s="445"/>
      <c r="Q17" s="446"/>
      <c r="R17" s="409"/>
      <c r="S17" s="405"/>
      <c r="T17" s="445"/>
      <c r="U17" s="445"/>
      <c r="V17" s="446"/>
      <c r="W17" s="409"/>
      <c r="X17" s="405"/>
      <c r="Y17" s="445"/>
      <c r="Z17" s="445"/>
      <c r="AA17" s="446"/>
      <c r="AB17" s="411"/>
    </row>
    <row r="18" spans="1:28" ht="20.100000000000001" customHeight="1">
      <c r="A18" s="405">
        <f>'GST 지식재산권 관리현황_요약본'!A17</f>
        <v>13</v>
      </c>
      <c r="B18" s="405" t="str">
        <f>'GST 지식재산권 관리현황_요약본'!B17</f>
        <v>실용신안</v>
      </c>
      <c r="C18" s="405" t="str">
        <f>'GST 지식재산권 관리현황_요약본'!C17</f>
        <v>취소</v>
      </c>
      <c r="D18" s="405" t="str">
        <f>'GST 지식재산권 관리현황_요약본'!D17</f>
        <v>국내</v>
      </c>
      <c r="E18" s="406">
        <f>'GST 지식재산권 관리현황_요약본'!E17</f>
        <v>38652</v>
      </c>
      <c r="F18" s="405" t="str">
        <f>'GST 지식재산권 관리현황_요약본'!F17</f>
        <v>20-2005-30561</v>
      </c>
      <c r="G18" s="406">
        <f>'GST 지식재산권 관리현황_요약본'!G17</f>
        <v>38716</v>
      </c>
      <c r="H18" s="405" t="str">
        <f>'GST 지식재산권 관리현황_요약본'!H17</f>
        <v>20-405303</v>
      </c>
      <c r="I18" s="407" t="str">
        <f>'GST 지식재산권 관리현황_요약본'!I17</f>
        <v>폐가스 정화처리 장치</v>
      </c>
      <c r="J18" s="406">
        <f>'GST 지식재산권 관리현황_요약본'!J17</f>
        <v>0</v>
      </c>
      <c r="K18" s="407" t="str">
        <f>'GST 지식재산권 관리현황_요약본'!K17</f>
        <v>최운선</v>
      </c>
      <c r="L18" s="408" t="str">
        <f>'GST 지식재산권 관리현황_요약본'!L17</f>
        <v>유니스특허</v>
      </c>
      <c r="M18" s="409"/>
      <c r="N18" s="405"/>
      <c r="O18" s="445"/>
      <c r="P18" s="445"/>
      <c r="Q18" s="446"/>
      <c r="R18" s="409"/>
      <c r="S18" s="405"/>
      <c r="T18" s="445"/>
      <c r="U18" s="445"/>
      <c r="V18" s="446"/>
      <c r="W18" s="409"/>
      <c r="X18" s="405"/>
      <c r="Y18" s="445"/>
      <c r="Z18" s="445"/>
      <c r="AA18" s="446"/>
      <c r="AB18" s="411"/>
    </row>
    <row r="19" spans="1:28" ht="20.100000000000001" customHeight="1">
      <c r="A19" s="405">
        <f>'GST 지식재산권 관리현황_요약본'!A18</f>
        <v>14</v>
      </c>
      <c r="B19" s="405" t="str">
        <f>'GST 지식재산권 관리현황_요약본'!B18</f>
        <v>특허</v>
      </c>
      <c r="C19" s="405" t="str">
        <f>'GST 지식재산권 관리현황_요약본'!C18</f>
        <v>포기</v>
      </c>
      <c r="D19" s="405" t="str">
        <f>'GST 지식재산권 관리현황_요약본'!D18</f>
        <v>국내</v>
      </c>
      <c r="E19" s="406">
        <f>'GST 지식재산권 관리현황_요약본'!E18</f>
        <v>38665</v>
      </c>
      <c r="F19" s="405" t="str">
        <f>'GST 지식재산권 관리현황_요약본'!F18</f>
        <v>2005-0107080</v>
      </c>
      <c r="G19" s="406">
        <f>'GST 지식재산권 관리현황_요약본'!G18</f>
        <v>39042</v>
      </c>
      <c r="H19" s="405" t="str">
        <f>'GST 지식재산권 관리현황_요약본'!H18</f>
        <v>10-0650277</v>
      </c>
      <c r="I19" s="407" t="str">
        <f>'GST 지식재산권 관리현황_요약본'!I18</f>
        <v>폐가스 정화처리장치에 사용하는 버너조립체의 챔버구조</v>
      </c>
      <c r="J19" s="406">
        <f>'GST 지식재산권 관리현황_요약본'!J18</f>
        <v>45970</v>
      </c>
      <c r="K19" s="407" t="str">
        <f>'GST 지식재산권 관리현황_요약본'!K18</f>
        <v>최 운 선</v>
      </c>
      <c r="L19" s="408" t="str">
        <f>'GST 지식재산권 관리현황_요약본'!L18</f>
        <v>유니스특허</v>
      </c>
      <c r="M19" s="409"/>
      <c r="N19" s="405"/>
      <c r="O19" s="445"/>
      <c r="P19" s="445"/>
      <c r="Q19" s="446"/>
      <c r="R19" s="409"/>
      <c r="S19" s="405"/>
      <c r="T19" s="445"/>
      <c r="U19" s="445"/>
      <c r="V19" s="446"/>
      <c r="W19" s="409"/>
      <c r="X19" s="405"/>
      <c r="Y19" s="445"/>
      <c r="Z19" s="445"/>
      <c r="AA19" s="446"/>
      <c r="AB19" s="411"/>
    </row>
    <row r="20" spans="1:28" ht="20.100000000000001" customHeight="1">
      <c r="A20" s="405">
        <f>'GST 지식재산권 관리현황_요약본'!A19</f>
        <v>15</v>
      </c>
      <c r="B20" s="405" t="str">
        <f>'GST 지식재산권 관리현황_요약본'!B19</f>
        <v>특허</v>
      </c>
      <c r="C20" s="405" t="str">
        <f>'GST 지식재산권 관리현황_요약본'!C19</f>
        <v>포기</v>
      </c>
      <c r="D20" s="405" t="str">
        <f>'GST 지식재산권 관리현황_요약본'!D19</f>
        <v>국내</v>
      </c>
      <c r="E20" s="406">
        <f>'GST 지식재산권 관리현황_요약본'!E19</f>
        <v>38665</v>
      </c>
      <c r="F20" s="405" t="str">
        <f>'GST 지식재산권 관리현황_요약본'!F19</f>
        <v>2005-0107079</v>
      </c>
      <c r="G20" s="406">
        <f>'GST 지식재산권 관리현황_요약본'!G19</f>
        <v>39043</v>
      </c>
      <c r="H20" s="405" t="str">
        <f>'GST 지식재산권 관리현황_요약본'!H19</f>
        <v>10-0650937</v>
      </c>
      <c r="I20" s="407" t="str">
        <f>'GST 지식재산권 관리현황_요약본'!I19</f>
        <v>폐가스 정화처리장치의 버너조립체</v>
      </c>
      <c r="J20" s="406">
        <f>'GST 지식재산권 관리현황_요약본'!J19</f>
        <v>45970</v>
      </c>
      <c r="K20" s="407" t="str">
        <f>'GST 지식재산권 관리현황_요약본'!K19</f>
        <v>최 운 선</v>
      </c>
      <c r="L20" s="408" t="str">
        <f>'GST 지식재산권 관리현황_요약본'!L19</f>
        <v>유니스특허</v>
      </c>
      <c r="M20" s="409"/>
      <c r="N20" s="405"/>
      <c r="O20" s="445"/>
      <c r="P20" s="445"/>
      <c r="Q20" s="446"/>
      <c r="R20" s="409"/>
      <c r="S20" s="405"/>
      <c r="T20" s="445"/>
      <c r="U20" s="445"/>
      <c r="V20" s="446"/>
      <c r="W20" s="409"/>
      <c r="X20" s="405"/>
      <c r="Y20" s="445"/>
      <c r="Z20" s="445"/>
      <c r="AA20" s="446"/>
      <c r="AB20" s="411"/>
    </row>
    <row r="21" spans="1:28" ht="20.100000000000001" customHeight="1">
      <c r="A21" s="405">
        <f>'GST 지식재산권 관리현황_요약본'!A20</f>
        <v>16</v>
      </c>
      <c r="B21" s="405" t="str">
        <f>'GST 지식재산권 관리현황_요약본'!B20</f>
        <v>실용</v>
      </c>
      <c r="C21" s="405" t="str">
        <f>'GST 지식재산권 관리현황_요약본'!C20</f>
        <v>취소</v>
      </c>
      <c r="D21" s="405" t="str">
        <f>'GST 지식재산권 관리현황_요약본'!D20</f>
        <v>국내</v>
      </c>
      <c r="E21" s="406">
        <f>'GST 지식재산권 관리현황_요약본'!E20</f>
        <v>38665</v>
      </c>
      <c r="F21" s="405" t="str">
        <f>'GST 지식재산권 관리현황_요약본'!F20</f>
        <v>2005-0031812</v>
      </c>
      <c r="G21" s="406">
        <f>'GST 지식재산권 관리현황_요약본'!G20</f>
        <v>38744</v>
      </c>
      <c r="H21" s="405" t="str">
        <f>'GST 지식재산권 관리현황_요약본'!H20</f>
        <v>20-0407845</v>
      </c>
      <c r="I21" s="407" t="str">
        <f>'GST 지식재산권 관리현황_요약본'!I20</f>
        <v>폐가스 정화처리 장치</v>
      </c>
      <c r="J21" s="406">
        <f>'GST 지식재산권 관리현황_요약본'!J20</f>
        <v>42317</v>
      </c>
      <c r="K21" s="407" t="str">
        <f>'GST 지식재산권 관리현황_요약본'!K20</f>
        <v>최 운 선</v>
      </c>
      <c r="L21" s="408" t="str">
        <f>'GST 지식재산권 관리현황_요약본'!L20</f>
        <v>유니스특허</v>
      </c>
      <c r="M21" s="409"/>
      <c r="N21" s="405"/>
      <c r="O21" s="445"/>
      <c r="P21" s="445"/>
      <c r="Q21" s="446"/>
      <c r="R21" s="409"/>
      <c r="S21" s="405"/>
      <c r="T21" s="445"/>
      <c r="U21" s="445"/>
      <c r="V21" s="446"/>
      <c r="W21" s="409"/>
      <c r="X21" s="405"/>
      <c r="Y21" s="445"/>
      <c r="Z21" s="445"/>
      <c r="AA21" s="446"/>
      <c r="AB21" s="411"/>
    </row>
    <row r="22" spans="1:28" ht="20.100000000000001" customHeight="1">
      <c r="A22" s="405">
        <f>'GST 지식재산권 관리현황_요약본'!A21</f>
        <v>17</v>
      </c>
      <c r="B22" s="405" t="str">
        <f>'GST 지식재산권 관리현황_요약본'!B21</f>
        <v>특허</v>
      </c>
      <c r="C22" s="405" t="str">
        <f>'GST 지식재산권 관리현황_요약본'!C21</f>
        <v>취소</v>
      </c>
      <c r="D22" s="405" t="str">
        <f>'GST 지식재산권 관리현황_요약본'!D21</f>
        <v>국외(대만)</v>
      </c>
      <c r="E22" s="406">
        <f>'GST 지식재산권 관리현황_요약본'!E21</f>
        <v>38692</v>
      </c>
      <c r="F22" s="405">
        <f>'GST 지식재산권 관리현황_요약본'!F21</f>
        <v>94142921</v>
      </c>
      <c r="G22" s="406">
        <f>'GST 지식재산권 관리현황_요약본'!G21</f>
        <v>39134</v>
      </c>
      <c r="H22" s="405" t="str">
        <f>'GST 지식재산권 관리현황_요약본'!H21</f>
        <v>I274129</v>
      </c>
      <c r="I22" s="407" t="str">
        <f>'GST 지식재산권 관리현황_요약본'!I21</f>
        <v>폐가스 정화처리장치(대만)</v>
      </c>
      <c r="J22" s="406">
        <f>'GST 지식재산권 관리현황_요약본'!J21</f>
        <v>0</v>
      </c>
      <c r="K22" s="407" t="str">
        <f>'GST 지식재산권 관리현황_요약본'!K21</f>
        <v>최운선</v>
      </c>
      <c r="L22" s="408" t="str">
        <f>'GST 지식재산권 관리현황_요약본'!L21</f>
        <v>유니스특허</v>
      </c>
      <c r="M22" s="409"/>
      <c r="N22" s="405"/>
      <c r="O22" s="445"/>
      <c r="P22" s="445"/>
      <c r="Q22" s="446"/>
      <c r="R22" s="409"/>
      <c r="S22" s="405"/>
      <c r="T22" s="445"/>
      <c r="U22" s="445"/>
      <c r="V22" s="446"/>
      <c r="W22" s="409"/>
      <c r="X22" s="405"/>
      <c r="Y22" s="445"/>
      <c r="Z22" s="445"/>
      <c r="AA22" s="446"/>
      <c r="AB22" s="411"/>
    </row>
    <row r="23" spans="1:28" ht="20.100000000000001" customHeight="1">
      <c r="A23" s="380">
        <f>'GST 지식재산권 관리현황_요약본'!A22</f>
        <v>18</v>
      </c>
      <c r="B23" s="380" t="str">
        <f>'GST 지식재산권 관리현황_요약본'!B22</f>
        <v>특허</v>
      </c>
      <c r="C23" s="380" t="str">
        <f>'GST 지식재산권 관리현황_요약본'!C22</f>
        <v>등록</v>
      </c>
      <c r="D23" s="380" t="str">
        <f>'GST 지식재산권 관리현황_요약본'!D22</f>
        <v>국외(일본)</v>
      </c>
      <c r="E23" s="381">
        <f>'GST 지식재산권 관리현황_요약본'!E22</f>
        <v>38695</v>
      </c>
      <c r="F23" s="380" t="str">
        <f>'GST 지식재산권 관리현황_요약본'!F22</f>
        <v>2005-355660</v>
      </c>
      <c r="G23" s="381">
        <f>'GST 지식재산권 관리현황_요약본'!G22</f>
        <v>39654</v>
      </c>
      <c r="H23" s="380">
        <f>'GST 지식재산권 관리현황_요약본'!H22</f>
        <v>4160977</v>
      </c>
      <c r="I23" s="382" t="str">
        <f>'GST 지식재산권 관리현황_요약본'!I22</f>
        <v>폐가스 정화처리 장치</v>
      </c>
      <c r="J23" s="381">
        <f>'GST 지식재산권 관리현황_요약본'!J22</f>
        <v>46000</v>
      </c>
      <c r="K23" s="382" t="str">
        <f>'GST 지식재산권 관리현황_요약본'!K22</f>
        <v>최 운 선</v>
      </c>
      <c r="L23" s="388" t="str">
        <f>'GST 지식재산권 관리현황_요약본'!L22</f>
        <v>유니스특허</v>
      </c>
      <c r="M23" s="392"/>
      <c r="N23" s="386"/>
      <c r="O23" s="435"/>
      <c r="P23" s="435"/>
      <c r="Q23" s="436"/>
      <c r="R23" s="392"/>
      <c r="S23" s="386"/>
      <c r="T23" s="435"/>
      <c r="U23" s="435"/>
      <c r="V23" s="436"/>
      <c r="W23" s="392"/>
      <c r="X23" s="386"/>
      <c r="Y23" s="435"/>
      <c r="Z23" s="435"/>
      <c r="AA23" s="436"/>
      <c r="AB23" s="394"/>
    </row>
    <row r="24" spans="1:28" ht="20.100000000000001" customHeight="1">
      <c r="A24" s="380">
        <f>'GST 지식재산권 관리현황_요약본'!A23</f>
        <v>19</v>
      </c>
      <c r="B24" s="380" t="str">
        <f>'GST 지식재산권 관리현황_요약본'!B23</f>
        <v>특허</v>
      </c>
      <c r="C24" s="380" t="str">
        <f>'GST 지식재산권 관리현황_요약본'!C23</f>
        <v>등록</v>
      </c>
      <c r="D24" s="380" t="str">
        <f>'GST 지식재산권 관리현황_요약본'!D23</f>
        <v>국내</v>
      </c>
      <c r="E24" s="381">
        <f>'GST 지식재산권 관리현황_요약본'!E23</f>
        <v>38707</v>
      </c>
      <c r="F24" s="380" t="str">
        <f>'GST 지식재산권 관리현황_요약본'!F23</f>
        <v>2005-0126721</v>
      </c>
      <c r="G24" s="381">
        <f>'GST 지식재산권 관리현황_요약본'!G23</f>
        <v>39213</v>
      </c>
      <c r="H24" s="380" t="str">
        <f>'GST 지식재산권 관리현황_요약본'!H23</f>
        <v>10-0719225</v>
      </c>
      <c r="I24" s="382" t="str">
        <f>'GST 지식재산권 관리현황_요약본'!I23</f>
        <v>반도체 제조 공정용 온도조절 시스템</v>
      </c>
      <c r="J24" s="381">
        <f>'GST 지식재산권 관리현황_요약본'!J23</f>
        <v>46012</v>
      </c>
      <c r="K24" s="382" t="str">
        <f>'GST 지식재산권 관리현황_요약본'!K23</f>
        <v>송 경 호</v>
      </c>
      <c r="L24" s="388" t="str">
        <f>'GST 지식재산권 관리현황_요약본'!L23</f>
        <v>유니스특허</v>
      </c>
      <c r="M24" s="392" t="s">
        <v>2051</v>
      </c>
      <c r="N24" s="496">
        <v>45056</v>
      </c>
      <c r="O24" s="435">
        <v>910000</v>
      </c>
      <c r="P24" s="435">
        <v>30000</v>
      </c>
      <c r="Q24" s="436">
        <f>O24+(P24*1.1)</f>
        <v>943000</v>
      </c>
      <c r="R24" s="392"/>
      <c r="S24" s="386"/>
      <c r="T24" s="435"/>
      <c r="U24" s="435"/>
      <c r="V24" s="436"/>
      <c r="W24" s="392"/>
      <c r="X24" s="386"/>
      <c r="Y24" s="435"/>
      <c r="Z24" s="435"/>
      <c r="AA24" s="436"/>
      <c r="AB24" s="393"/>
    </row>
    <row r="25" spans="1:28" ht="20.100000000000001" customHeight="1">
      <c r="A25" s="380" t="e">
        <f>'GST 지식재산권 관리현황_요약본'!A24</f>
        <v>#REF!</v>
      </c>
      <c r="B25" s="380" t="e">
        <f>'GST 지식재산권 관리현황_요약본'!B24</f>
        <v>#REF!</v>
      </c>
      <c r="C25" s="380" t="e">
        <f>'GST 지식재산권 관리현황_요약본'!C24</f>
        <v>#REF!</v>
      </c>
      <c r="D25" s="380" t="e">
        <f>'GST 지식재산권 관리현황_요약본'!D24</f>
        <v>#REF!</v>
      </c>
      <c r="E25" s="381" t="e">
        <f>'GST 지식재산권 관리현황_요약본'!E24</f>
        <v>#REF!</v>
      </c>
      <c r="F25" s="380" t="e">
        <f>'GST 지식재산권 관리현황_요약본'!F24</f>
        <v>#REF!</v>
      </c>
      <c r="G25" s="381" t="e">
        <f>'GST 지식재산권 관리현황_요약본'!G24</f>
        <v>#REF!</v>
      </c>
      <c r="H25" s="380" t="e">
        <f>'GST 지식재산권 관리현황_요약본'!H24</f>
        <v>#REF!</v>
      </c>
      <c r="I25" s="382" t="e">
        <f>'GST 지식재산권 관리현황_요약본'!I24</f>
        <v>#REF!</v>
      </c>
      <c r="J25" s="381" t="e">
        <f>'GST 지식재산권 관리현황_요약본'!J24</f>
        <v>#REF!</v>
      </c>
      <c r="K25" s="382" t="e">
        <f>'GST 지식재산권 관리현황_요약본'!K24</f>
        <v>#REF!</v>
      </c>
      <c r="L25" s="388" t="e">
        <f>'GST 지식재산권 관리현황_요약본'!L24</f>
        <v>#REF!</v>
      </c>
      <c r="M25" s="392"/>
      <c r="N25" s="386"/>
      <c r="O25" s="435"/>
      <c r="P25" s="435"/>
      <c r="Q25" s="436"/>
      <c r="R25" s="392"/>
      <c r="S25" s="386"/>
      <c r="T25" s="435"/>
      <c r="U25" s="435"/>
      <c r="V25" s="436"/>
      <c r="W25" s="392"/>
      <c r="X25" s="386"/>
      <c r="Y25" s="435"/>
      <c r="Z25" s="435"/>
      <c r="AA25" s="436"/>
      <c r="AB25" s="394"/>
    </row>
    <row r="26" spans="1:28" ht="20.100000000000001" customHeight="1">
      <c r="A26" s="380">
        <f>'GST 지식재산권 관리현황_요약본'!A25</f>
        <v>21</v>
      </c>
      <c r="B26" s="380" t="str">
        <f>'GST 지식재산권 관리현황_요약본'!B25</f>
        <v>특허</v>
      </c>
      <c r="C26" s="380" t="str">
        <f>'GST 지식재산권 관리현황_요약본'!C25</f>
        <v>등록</v>
      </c>
      <c r="D26" s="380" t="str">
        <f>'GST 지식재산권 관리현황_요약본'!D25</f>
        <v>국내</v>
      </c>
      <c r="E26" s="381">
        <f>'GST 지식재산권 관리현황_요약본'!E25</f>
        <v>38875</v>
      </c>
      <c r="F26" s="380" t="str">
        <f>'GST 지식재산권 관리현황_요약본'!F25</f>
        <v>2006-0050821</v>
      </c>
      <c r="G26" s="381">
        <f>'GST 지식재산권 관리현황_요약본'!G25</f>
        <v>39545</v>
      </c>
      <c r="H26" s="380" t="str">
        <f>'GST 지식재산권 관리현황_요약본'!H25</f>
        <v>10-0822048</v>
      </c>
      <c r="I26" s="382" t="str">
        <f>'GST 지식재산권 관리현황_요약본'!I25</f>
        <v>플라즈마 토치를 이용한 폐가스 처리장치</v>
      </c>
      <c r="J26" s="381">
        <f>'GST 지식재산권 관리현황_요약본'!J25</f>
        <v>46180</v>
      </c>
      <c r="K26" s="382" t="str">
        <f>'GST 지식재산권 관리현황_요약본'!K25</f>
        <v>최 운 선</v>
      </c>
      <c r="L26" s="388" t="str">
        <f>'GST 지식재산권 관리현황_요약본'!L25</f>
        <v>유니스특허</v>
      </c>
      <c r="M26" s="392" t="s">
        <v>2053</v>
      </c>
      <c r="N26" s="496">
        <v>45023</v>
      </c>
      <c r="O26" s="435">
        <v>855000</v>
      </c>
      <c r="P26" s="435">
        <v>30000</v>
      </c>
      <c r="Q26" s="436">
        <f>O26+(P26*1.1)</f>
        <v>888000</v>
      </c>
      <c r="R26" s="392"/>
      <c r="S26" s="386"/>
      <c r="T26" s="435"/>
      <c r="U26" s="435"/>
      <c r="V26" s="436"/>
      <c r="W26" s="392"/>
      <c r="X26" s="386"/>
      <c r="Y26" s="435"/>
      <c r="Z26" s="435"/>
      <c r="AA26" s="436"/>
      <c r="AB26" s="393"/>
    </row>
    <row r="27" spans="1:28" ht="20.100000000000001" customHeight="1">
      <c r="A27" s="405">
        <f>'GST 지식재산권 관리현황_요약본'!A26</f>
        <v>22</v>
      </c>
      <c r="B27" s="405" t="str">
        <f>'GST 지식재산권 관리현황_요약본'!B26</f>
        <v>실용</v>
      </c>
      <c r="C27" s="405" t="str">
        <f>'GST 지식재산권 관리현황_요약본'!C26</f>
        <v>포기</v>
      </c>
      <c r="D27" s="405" t="str">
        <f>'GST 지식재산권 관리현황_요약본'!D26</f>
        <v>국내</v>
      </c>
      <c r="E27" s="406">
        <f>'GST 지식재산권 관리현황_요약본'!E26</f>
        <v>38875</v>
      </c>
      <c r="F27" s="405" t="str">
        <f>'GST 지식재산권 관리현황_요약본'!F26</f>
        <v>2006-0015186</v>
      </c>
      <c r="G27" s="406">
        <f>'GST 지식재산권 관리현황_요약본'!G26</f>
        <v>38952</v>
      </c>
      <c r="H27" s="405" t="str">
        <f>'GST 지식재산권 관리현황_요약본'!H26</f>
        <v>20-0425108</v>
      </c>
      <c r="I27" s="407" t="str">
        <f>'GST 지식재산권 관리현황_요약본'!I26</f>
        <v>플라즈마 토치의 워킹 가스 공급기</v>
      </c>
      <c r="J27" s="406">
        <f>'GST 지식재산권 관리현황_요약본'!J26</f>
        <v>42528</v>
      </c>
      <c r="K27" s="407" t="str">
        <f>'GST 지식재산권 관리현황_요약본'!K26</f>
        <v>최 운 선</v>
      </c>
      <c r="L27" s="408" t="str">
        <f>'GST 지식재산권 관리현황_요약본'!L26</f>
        <v>유니스특허</v>
      </c>
      <c r="M27" s="409"/>
      <c r="N27" s="405"/>
      <c r="O27" s="445"/>
      <c r="P27" s="445"/>
      <c r="Q27" s="446"/>
      <c r="R27" s="409"/>
      <c r="S27" s="405"/>
      <c r="T27" s="445"/>
      <c r="U27" s="445"/>
      <c r="V27" s="446"/>
      <c r="W27" s="409"/>
      <c r="X27" s="405"/>
      <c r="Y27" s="445"/>
      <c r="Z27" s="445"/>
      <c r="AA27" s="446"/>
      <c r="AB27" s="411"/>
    </row>
    <row r="28" spans="1:28" ht="20.100000000000001" customHeight="1">
      <c r="A28" s="405">
        <f>'GST 지식재산권 관리현황_요약본'!A27</f>
        <v>23</v>
      </c>
      <c r="B28" s="405" t="str">
        <f>'GST 지식재산권 관리현황_요약본'!B27</f>
        <v>실용신안</v>
      </c>
      <c r="C28" s="405" t="str">
        <f>'GST 지식재산권 관리현황_요약본'!C27</f>
        <v>포기</v>
      </c>
      <c r="D28" s="405" t="str">
        <f>'GST 지식재산권 관리현황_요약본'!D27</f>
        <v>국내</v>
      </c>
      <c r="E28" s="406">
        <f>'GST 지식재산권 관리현황_요약본'!E27</f>
        <v>38875</v>
      </c>
      <c r="F28" s="405" t="str">
        <f>'GST 지식재산권 관리현황_요약본'!F27</f>
        <v>20-2006-15205</v>
      </c>
      <c r="G28" s="406">
        <f>'GST 지식재산권 관리현황_요약본'!G27</f>
        <v>38940</v>
      </c>
      <c r="H28" s="405" t="str">
        <f>'GST 지식재산권 관리현황_요약본'!H27</f>
        <v>20-0424378</v>
      </c>
      <c r="I28" s="407" t="str">
        <f>'GST 지식재산권 관리현황_요약본'!I27</f>
        <v>플라즈마 토치를 이용한 폐가스 처리장치</v>
      </c>
      <c r="J28" s="406">
        <f>'GST 지식재산권 관리현황_요약본'!J27</f>
        <v>0</v>
      </c>
      <c r="K28" s="407" t="str">
        <f>'GST 지식재산권 관리현황_요약본'!K27</f>
        <v>최운선</v>
      </c>
      <c r="L28" s="408" t="str">
        <f>'GST 지식재산권 관리현황_요약본'!L27</f>
        <v>유니스특허</v>
      </c>
      <c r="M28" s="409"/>
      <c r="N28" s="405"/>
      <c r="O28" s="445"/>
      <c r="P28" s="445"/>
      <c r="Q28" s="446"/>
      <c r="R28" s="409"/>
      <c r="S28" s="405"/>
      <c r="T28" s="445"/>
      <c r="U28" s="445"/>
      <c r="V28" s="446"/>
      <c r="W28" s="409"/>
      <c r="X28" s="405"/>
      <c r="Y28" s="445"/>
      <c r="Z28" s="445"/>
      <c r="AA28" s="446"/>
      <c r="AB28" s="411"/>
    </row>
    <row r="29" spans="1:28" ht="20.100000000000001" customHeight="1">
      <c r="A29" s="405">
        <f>'GST 지식재산권 관리현황_요약본'!A28</f>
        <v>24</v>
      </c>
      <c r="B29" s="405" t="str">
        <f>'GST 지식재산권 관리현황_요약본'!B28</f>
        <v>실용신안</v>
      </c>
      <c r="C29" s="405" t="str">
        <f>'GST 지식재산권 관리현황_요약본'!C28</f>
        <v>포기</v>
      </c>
      <c r="D29" s="405" t="str">
        <f>'GST 지식재산권 관리현황_요약본'!D28</f>
        <v>국내</v>
      </c>
      <c r="E29" s="406">
        <f>'GST 지식재산권 관리현황_요약본'!E28</f>
        <v>38875</v>
      </c>
      <c r="F29" s="405" t="str">
        <f>'GST 지식재산권 관리현황_요약본'!F28</f>
        <v>20-2006-15206</v>
      </c>
      <c r="G29" s="406">
        <f>'GST 지식재산권 관리현황_요약본'!G28</f>
        <v>38952</v>
      </c>
      <c r="H29" s="405" t="str">
        <f>'GST 지식재산권 관리현황_요약본'!H28</f>
        <v>20-425109</v>
      </c>
      <c r="I29" s="407" t="str">
        <f>'GST 지식재산권 관리현황_요약본'!I28</f>
        <v>플라즈마 토치</v>
      </c>
      <c r="J29" s="406">
        <f>'GST 지식재산권 관리현황_요약본'!J28</f>
        <v>0</v>
      </c>
      <c r="K29" s="407" t="str">
        <f>'GST 지식재산권 관리현황_요약본'!K28</f>
        <v>최운선</v>
      </c>
      <c r="L29" s="408" t="str">
        <f>'GST 지식재산권 관리현황_요약본'!L28</f>
        <v>유니스특허</v>
      </c>
      <c r="M29" s="409"/>
      <c r="N29" s="405"/>
      <c r="O29" s="445"/>
      <c r="P29" s="445"/>
      <c r="Q29" s="446"/>
      <c r="R29" s="409"/>
      <c r="S29" s="405"/>
      <c r="T29" s="445"/>
      <c r="U29" s="445"/>
      <c r="V29" s="446"/>
      <c r="W29" s="409"/>
      <c r="X29" s="405"/>
      <c r="Y29" s="445"/>
      <c r="Z29" s="445"/>
      <c r="AA29" s="446"/>
      <c r="AB29" s="411"/>
    </row>
    <row r="30" spans="1:28" ht="20.100000000000001" customHeight="1">
      <c r="A30" s="405">
        <f>'GST 지식재산권 관리현황_요약본'!A29</f>
        <v>25</v>
      </c>
      <c r="B30" s="405" t="str">
        <f>'GST 지식재산권 관리현황_요약본'!B29</f>
        <v>실용</v>
      </c>
      <c r="C30" s="405" t="str">
        <f>'GST 지식재산권 관리현황_요약본'!C29</f>
        <v>포기</v>
      </c>
      <c r="D30" s="405" t="str">
        <f>'GST 지식재산권 관리현황_요약본'!D29</f>
        <v>국내</v>
      </c>
      <c r="E30" s="406">
        <f>'GST 지식재산권 관리현황_요약본'!E29</f>
        <v>38876</v>
      </c>
      <c r="F30" s="405" t="str">
        <f>'GST 지식재산권 관리현황_요약본'!F29</f>
        <v>2006-0015365</v>
      </c>
      <c r="G30" s="406">
        <f>'GST 지식재산권 관리현황_요약본'!G29</f>
        <v>38959</v>
      </c>
      <c r="H30" s="405" t="str">
        <f>'GST 지식재산권 관리현황_요약본'!H29</f>
        <v>20-0425668</v>
      </c>
      <c r="I30" s="407" t="str">
        <f>'GST 지식재산권 관리현황_요약본'!I29</f>
        <v>맥동방지장치</v>
      </c>
      <c r="J30" s="406">
        <f>'GST 지식재산권 관리현황_요약본'!J29</f>
        <v>42529</v>
      </c>
      <c r="K30" s="407" t="str">
        <f>'GST 지식재산권 관리현황_요약본'!K29</f>
        <v>최 윤 경</v>
      </c>
      <c r="L30" s="408" t="str">
        <f>'GST 지식재산권 관리현황_요약본'!L29</f>
        <v>유니스특허</v>
      </c>
      <c r="M30" s="409"/>
      <c r="N30" s="405"/>
      <c r="O30" s="445"/>
      <c r="P30" s="445"/>
      <c r="Q30" s="446"/>
      <c r="R30" s="409"/>
      <c r="S30" s="405"/>
      <c r="T30" s="445"/>
      <c r="U30" s="445"/>
      <c r="V30" s="446"/>
      <c r="W30" s="409"/>
      <c r="X30" s="405"/>
      <c r="Y30" s="445"/>
      <c r="Z30" s="445"/>
      <c r="AA30" s="446"/>
      <c r="AB30" s="411"/>
    </row>
    <row r="31" spans="1:28" ht="20.100000000000001" customHeight="1">
      <c r="A31" s="380">
        <f>'GST 지식재산권 관리현황_요약본'!A30</f>
        <v>26</v>
      </c>
      <c r="B31" s="380" t="str">
        <f>'GST 지식재산권 관리현황_요약본'!B30</f>
        <v>특허</v>
      </c>
      <c r="C31" s="380" t="str">
        <f>'GST 지식재산권 관리현황_요약본'!C30</f>
        <v>포기</v>
      </c>
      <c r="D31" s="380" t="str">
        <f>'GST 지식재산권 관리현황_요약본'!D30</f>
        <v>국외(미국)</v>
      </c>
      <c r="E31" s="381">
        <f>'GST 지식재산권 관리현황_요약본'!E30</f>
        <v>38894</v>
      </c>
      <c r="F31" s="380" t="str">
        <f>'GST 지식재산권 관리현황_요약본'!F30</f>
        <v>11/474,624</v>
      </c>
      <c r="G31" s="381">
        <f>'GST 지식재산권 관리현황_요약본'!G30</f>
        <v>39630</v>
      </c>
      <c r="H31" s="380" t="str">
        <f>'GST 지식재산권 관리현황_요약본'!H30</f>
        <v>7394041</v>
      </c>
      <c r="I31" s="382" t="str">
        <f>'GST 지식재산권 관리현황_요약본'!I30</f>
        <v>플라즈마 토치를 이용한 폐가스 처리장치</v>
      </c>
      <c r="J31" s="381">
        <f>'GST 지식재산권 관리현황_요약본'!J30</f>
        <v>46211</v>
      </c>
      <c r="K31" s="382" t="str">
        <f>'GST 지식재산권 관리현황_요약본'!K30</f>
        <v>최 운 선</v>
      </c>
      <c r="L31" s="388" t="str">
        <f>'GST 지식재산권 관리현황_요약본'!L30</f>
        <v>유니스특허</v>
      </c>
      <c r="M31" s="392"/>
      <c r="N31" s="386"/>
      <c r="O31" s="435"/>
      <c r="P31" s="435"/>
      <c r="Q31" s="436"/>
      <c r="R31" s="392"/>
      <c r="S31" s="386"/>
      <c r="T31" s="435"/>
      <c r="U31" s="435"/>
      <c r="V31" s="436"/>
      <c r="W31" s="392"/>
      <c r="X31" s="386"/>
      <c r="Y31" s="435"/>
      <c r="Z31" s="435"/>
      <c r="AA31" s="436"/>
      <c r="AB31" s="394"/>
    </row>
    <row r="32" spans="1:28" ht="20.100000000000001" customHeight="1">
      <c r="A32" s="405">
        <f>'GST 지식재산권 관리현황_요약본'!A31</f>
        <v>27</v>
      </c>
      <c r="B32" s="405" t="str">
        <f>'GST 지식재산권 관리현황_요약본'!B31</f>
        <v>특허</v>
      </c>
      <c r="C32" s="405" t="str">
        <f>'GST 지식재산권 관리현황_요약본'!C31</f>
        <v>포기</v>
      </c>
      <c r="D32" s="405" t="str">
        <f>'GST 지식재산권 관리현황_요약본'!D31</f>
        <v>국외(유럽)</v>
      </c>
      <c r="E32" s="406">
        <f>'GST 지식재산권 관리현황_요약본'!E31</f>
        <v>38896</v>
      </c>
      <c r="F32" s="405">
        <f>'GST 지식재산권 관리현황_요약본'!F31</f>
        <v>6013315.4000000004</v>
      </c>
      <c r="G32" s="406">
        <f>'GST 지식재산권 관리현황_요약본'!G31</f>
        <v>0</v>
      </c>
      <c r="H32" s="405">
        <f>'GST 지식재산권 관리현황_요약본'!H31</f>
        <v>0</v>
      </c>
      <c r="I32" s="407" t="str">
        <f>'GST 지식재산권 관리현황_요약본'!I31</f>
        <v>플라즈마 토치를 이용한 폐가스 처리장치(유럽)</v>
      </c>
      <c r="J32" s="406">
        <f>'GST 지식재산권 관리현황_요약본'!J31</f>
        <v>0</v>
      </c>
      <c r="K32" s="407" t="str">
        <f>'GST 지식재산권 관리현황_요약본'!K31</f>
        <v>최운선</v>
      </c>
      <c r="L32" s="408" t="str">
        <f>'GST 지식재산권 관리현황_요약본'!L31</f>
        <v>유니스특허</v>
      </c>
      <c r="M32" s="409"/>
      <c r="N32" s="405"/>
      <c r="O32" s="445"/>
      <c r="P32" s="445"/>
      <c r="Q32" s="446"/>
      <c r="R32" s="409"/>
      <c r="S32" s="405"/>
      <c r="T32" s="445"/>
      <c r="U32" s="445"/>
      <c r="V32" s="446"/>
      <c r="W32" s="409"/>
      <c r="X32" s="405"/>
      <c r="Y32" s="445"/>
      <c r="Z32" s="445"/>
      <c r="AA32" s="446"/>
      <c r="AB32" s="411"/>
    </row>
    <row r="33" spans="1:28" ht="20.100000000000001" customHeight="1">
      <c r="A33" s="405">
        <f>'GST 지식재산권 관리현황_요약본'!A32</f>
        <v>28</v>
      </c>
      <c r="B33" s="405" t="str">
        <f>'GST 지식재산권 관리현황_요약본'!B32</f>
        <v>특허</v>
      </c>
      <c r="C33" s="405" t="str">
        <f>'GST 지식재산권 관리현황_요약본'!C32</f>
        <v>포기</v>
      </c>
      <c r="D33" s="405" t="str">
        <f>'GST 지식재산권 관리현황_요약본'!D32</f>
        <v>국외(일본)</v>
      </c>
      <c r="E33" s="406">
        <f>'GST 지식재산권 관리현황_요약본'!E32</f>
        <v>38902</v>
      </c>
      <c r="F33" s="405" t="str">
        <f>'GST 지식재산권 관리현황_요약본'!F32</f>
        <v>2006-184158</v>
      </c>
      <c r="G33" s="406">
        <f>'GST 지식재산권 관리현황_요약본'!G32</f>
        <v>0</v>
      </c>
      <c r="H33" s="405">
        <f>'GST 지식재산권 관리현황_요약본'!H32</f>
        <v>0</v>
      </c>
      <c r="I33" s="407" t="str">
        <f>'GST 지식재산권 관리현황_요약본'!I32</f>
        <v>플라즈마 토치를 이용한 폐가스 처리장치(일본)</v>
      </c>
      <c r="J33" s="406">
        <f>'GST 지식재산권 관리현황_요약본'!J32</f>
        <v>0</v>
      </c>
      <c r="K33" s="407" t="str">
        <f>'GST 지식재산권 관리현황_요약본'!K32</f>
        <v>최운선</v>
      </c>
      <c r="L33" s="408" t="str">
        <f>'GST 지식재산권 관리현황_요약본'!L32</f>
        <v>유니스특허</v>
      </c>
      <c r="M33" s="409"/>
      <c r="N33" s="405"/>
      <c r="O33" s="445"/>
      <c r="P33" s="445"/>
      <c r="Q33" s="446"/>
      <c r="R33" s="409"/>
      <c r="S33" s="405"/>
      <c r="T33" s="445"/>
      <c r="U33" s="445"/>
      <c r="V33" s="446"/>
      <c r="W33" s="409"/>
      <c r="X33" s="405"/>
      <c r="Y33" s="445"/>
      <c r="Z33" s="445"/>
      <c r="AA33" s="446"/>
      <c r="AB33" s="411"/>
    </row>
    <row r="34" spans="1:28" ht="20.100000000000001" customHeight="1">
      <c r="A34" s="405">
        <f>'GST 지식재산권 관리현황_요약본'!A33</f>
        <v>29</v>
      </c>
      <c r="B34" s="405" t="str">
        <f>'GST 지식재산권 관리현황_요약본'!B33</f>
        <v>특허</v>
      </c>
      <c r="C34" s="405" t="str">
        <f>'GST 지식재산권 관리현황_요약본'!C33</f>
        <v>포기</v>
      </c>
      <c r="D34" s="405" t="str">
        <f>'GST 지식재산권 관리현황_요약본'!D33</f>
        <v>국외(PCT)</v>
      </c>
      <c r="E34" s="406">
        <f>'GST 지식재산권 관리현황_요약본'!E33</f>
        <v>39071</v>
      </c>
      <c r="F34" s="405" t="str">
        <f>'GST 지식재산권 관리현황_요약본'!F33</f>
        <v>PCT/KR2006/005595</v>
      </c>
      <c r="G34" s="406">
        <f>'GST 지식재산권 관리현황_요약본'!G33</f>
        <v>0</v>
      </c>
      <c r="H34" s="405">
        <f>'GST 지식재산권 관리현황_요약본'!H33</f>
        <v>0</v>
      </c>
      <c r="I34" s="407" t="str">
        <f>'GST 지식재산권 관리현황_요약본'!I33</f>
        <v>반도체 제조공정용 온도조절 시스템 (PCT)</v>
      </c>
      <c r="J34" s="406">
        <f>'GST 지식재산권 관리현황_요약본'!J33</f>
        <v>0</v>
      </c>
      <c r="K34" s="407" t="str">
        <f>'GST 지식재산권 관리현황_요약본'!K33</f>
        <v>송경호</v>
      </c>
      <c r="L34" s="408" t="str">
        <f>'GST 지식재산권 관리현황_요약본'!L33</f>
        <v>유니스특허</v>
      </c>
      <c r="M34" s="409"/>
      <c r="N34" s="405"/>
      <c r="O34" s="445"/>
      <c r="P34" s="445"/>
      <c r="Q34" s="446"/>
      <c r="R34" s="409"/>
      <c r="S34" s="405"/>
      <c r="T34" s="445"/>
      <c r="U34" s="445"/>
      <c r="V34" s="446"/>
      <c r="W34" s="409"/>
      <c r="X34" s="405"/>
      <c r="Y34" s="445"/>
      <c r="Z34" s="445"/>
      <c r="AA34" s="446"/>
      <c r="AB34" s="411"/>
    </row>
    <row r="35" spans="1:28" ht="20.100000000000001" customHeight="1">
      <c r="A35" s="380">
        <f>'GST 지식재산권 관리현황_요약본'!A34</f>
        <v>30</v>
      </c>
      <c r="B35" s="380" t="str">
        <f>'GST 지식재산권 관리현황_요약본'!B34</f>
        <v>특허</v>
      </c>
      <c r="C35" s="380" t="str">
        <f>'GST 지식재산권 관리현황_요약본'!C34</f>
        <v>등록</v>
      </c>
      <c r="D35" s="380" t="str">
        <f>'GST 지식재산권 관리현황_요약본'!D34</f>
        <v>국내</v>
      </c>
      <c r="E35" s="381">
        <f>'GST 지식재산권 관리현황_요약본'!E34</f>
        <v>39085</v>
      </c>
      <c r="F35" s="380" t="str">
        <f>'GST 지식재산권 관리현황_요약본'!F34</f>
        <v>2007-0000642</v>
      </c>
      <c r="G35" s="381">
        <f>'GST 지식재산권 관리현황_요약본'!G34</f>
        <v>39385</v>
      </c>
      <c r="H35" s="380" t="str">
        <f>'GST 지식재산권 관리현황_요약본'!H34</f>
        <v>10-0773474</v>
      </c>
      <c r="I35" s="382" t="str">
        <f>'GST 지식재산권 관리현황_요약본'!I34</f>
        <v>반도체 제조장비의 칠러 시스템</v>
      </c>
      <c r="J35" s="381">
        <f>'GST 지식재산권 관리현황_요약본'!J34</f>
        <v>46390</v>
      </c>
      <c r="K35" s="382" t="str">
        <f>'GST 지식재산권 관리현황_요약본'!K34</f>
        <v>송경호/조봉현</v>
      </c>
      <c r="L35" s="388" t="str">
        <f>'GST 지식재산권 관리현황_요약본'!L34</f>
        <v>유니스특허</v>
      </c>
      <c r="M35" s="392"/>
      <c r="N35" s="496"/>
      <c r="O35" s="435"/>
      <c r="P35" s="435"/>
      <c r="Q35" s="436">
        <f>O35+(P35*1.1)</f>
        <v>0</v>
      </c>
      <c r="R35" s="392"/>
      <c r="S35" s="386"/>
      <c r="T35" s="435"/>
      <c r="U35" s="435"/>
      <c r="V35" s="436"/>
      <c r="W35" s="392"/>
      <c r="X35" s="386"/>
      <c r="Y35" s="435"/>
      <c r="Z35" s="435"/>
      <c r="AA35" s="436"/>
      <c r="AB35" s="394"/>
    </row>
    <row r="36" spans="1:28" ht="20.100000000000001" customHeight="1">
      <c r="A36" s="405">
        <f>'GST 지식재산권 관리현황_요약본'!A35</f>
        <v>31</v>
      </c>
      <c r="B36" s="405" t="str">
        <f>'GST 지식재산권 관리현황_요약본'!B35</f>
        <v>특허</v>
      </c>
      <c r="C36" s="405" t="str">
        <f>'GST 지식재산권 관리현황_요약본'!C35</f>
        <v>포기</v>
      </c>
      <c r="D36" s="405" t="str">
        <f>'GST 지식재산권 관리현황_요약본'!D35</f>
        <v>국내</v>
      </c>
      <c r="E36" s="406">
        <f>'GST 지식재산권 관리현황_요약본'!E35</f>
        <v>39087</v>
      </c>
      <c r="F36" s="405" t="str">
        <f>'GST 지식재산권 관리현황_요약본'!F35</f>
        <v>2007-0001382</v>
      </c>
      <c r="G36" s="406">
        <f>'GST 지식재산권 관리현황_요약본'!G35</f>
        <v>39699</v>
      </c>
      <c r="H36" s="405" t="str">
        <f>'GST 지식재산권 관리현황_요약본'!H35</f>
        <v>10-0858528</v>
      </c>
      <c r="I36" s="407" t="str">
        <f>'GST 지식재산권 관리현황_요약본'!I35</f>
        <v>반도체 제조장비의 웨이퍼척 냉각시스템</v>
      </c>
      <c r="J36" s="406">
        <f>'GST 지식재산권 관리현황_요약본'!J35</f>
        <v>46392</v>
      </c>
      <c r="K36" s="407" t="str">
        <f>'GST 지식재산권 관리현황_요약본'!K35</f>
        <v>조 봉 현</v>
      </c>
      <c r="L36" s="408" t="str">
        <f>'GST 지식재산권 관리현황_요약본'!L35</f>
        <v>유니스특허</v>
      </c>
      <c r="M36" s="409"/>
      <c r="N36" s="405"/>
      <c r="O36" s="445"/>
      <c r="P36" s="445"/>
      <c r="Q36" s="446"/>
      <c r="R36" s="409"/>
      <c r="S36" s="405"/>
      <c r="T36" s="445"/>
      <c r="U36" s="445"/>
      <c r="V36" s="446"/>
      <c r="W36" s="409"/>
      <c r="X36" s="405"/>
      <c r="Y36" s="445"/>
      <c r="Z36" s="445"/>
      <c r="AA36" s="446"/>
      <c r="AB36" s="411"/>
    </row>
    <row r="37" spans="1:28" ht="20.100000000000001" customHeight="1">
      <c r="A37" s="405">
        <f>'GST 지식재산권 관리현황_요약본'!A36</f>
        <v>32</v>
      </c>
      <c r="B37" s="405" t="str">
        <f>'GST 지식재산권 관리현황_요약본'!B36</f>
        <v>특허</v>
      </c>
      <c r="C37" s="405" t="str">
        <f>'GST 지식재산권 관리현황_요약본'!C36</f>
        <v>포기</v>
      </c>
      <c r="D37" s="405" t="str">
        <f>'GST 지식재산권 관리현황_요약본'!D36</f>
        <v>국내</v>
      </c>
      <c r="E37" s="406">
        <f>'GST 지식재산권 관리현황_요약본'!E36</f>
        <v>39094</v>
      </c>
      <c r="F37" s="405" t="str">
        <f>'GST 지식재산권 관리현황_요약본'!F36</f>
        <v>2007-0003677</v>
      </c>
      <c r="G37" s="406">
        <f>'GST 지식재산권 관리현황_요약본'!G36</f>
        <v>39797</v>
      </c>
      <c r="H37" s="405" t="str">
        <f>'GST 지식재산권 관리현황_요약본'!H36</f>
        <v>10-0875287</v>
      </c>
      <c r="I37" s="407" t="str">
        <f>'GST 지식재산권 관리현황_요약본'!I36</f>
        <v>반도체 제조장비용 잠열재 파이프</v>
      </c>
      <c r="J37" s="406">
        <f>'GST 지식재산권 관리현황_요약본'!J36</f>
        <v>46399</v>
      </c>
      <c r="K37" s="407" t="str">
        <f>'GST 지식재산권 관리현황_요약본'!K36</f>
        <v>송경호/오지은</v>
      </c>
      <c r="L37" s="408" t="str">
        <f>'GST 지식재산권 관리현황_요약본'!L36</f>
        <v>유니스특허</v>
      </c>
      <c r="M37" s="409"/>
      <c r="N37" s="405"/>
      <c r="O37" s="445"/>
      <c r="P37" s="445"/>
      <c r="Q37" s="446"/>
      <c r="R37" s="409"/>
      <c r="S37" s="405"/>
      <c r="T37" s="445"/>
      <c r="U37" s="445"/>
      <c r="V37" s="446"/>
      <c r="W37" s="409"/>
      <c r="X37" s="405"/>
      <c r="Y37" s="445"/>
      <c r="Z37" s="445"/>
      <c r="AA37" s="446"/>
      <c r="AB37" s="411"/>
    </row>
    <row r="38" spans="1:28" ht="20.100000000000001" customHeight="1">
      <c r="A38" s="405">
        <f>'GST 지식재산권 관리현황_요약본'!A37</f>
        <v>33</v>
      </c>
      <c r="B38" s="405" t="str">
        <f>'GST 지식재산권 관리현황_요약본'!B37</f>
        <v>특허</v>
      </c>
      <c r="C38" s="405" t="str">
        <f>'GST 지식재산권 관리현황_요약본'!C37</f>
        <v>포기</v>
      </c>
      <c r="D38" s="405" t="str">
        <f>'GST 지식재산권 관리현황_요약본'!D37</f>
        <v>국외(PCT)</v>
      </c>
      <c r="E38" s="406">
        <f>'GST 지식재산권 관리현황_요약본'!E37</f>
        <v>39100</v>
      </c>
      <c r="F38" s="405" t="str">
        <f>'GST 지식재산권 관리현황_요약본'!F37</f>
        <v>PCT/KR2007/000289</v>
      </c>
      <c r="G38" s="406">
        <f>'GST 지식재산권 관리현황_요약본'!G37</f>
        <v>0</v>
      </c>
      <c r="H38" s="405">
        <f>'GST 지식재산권 관리현황_요약본'!H37</f>
        <v>0</v>
      </c>
      <c r="I38" s="407" t="str">
        <f>'GST 지식재산권 관리현황_요약본'!I37</f>
        <v>반도체 제조장비의 칠러 시스템(PCT)</v>
      </c>
      <c r="J38" s="406">
        <f>'GST 지식재산권 관리현황_요약본'!J37</f>
        <v>0</v>
      </c>
      <c r="K38" s="407" t="str">
        <f>'GST 지식재산권 관리현황_요약본'!K37</f>
        <v>송경호, 조봉현</v>
      </c>
      <c r="L38" s="408" t="str">
        <f>'GST 지식재산권 관리현황_요약본'!L37</f>
        <v>유니스특허</v>
      </c>
      <c r="M38" s="409"/>
      <c r="N38" s="405"/>
      <c r="O38" s="445"/>
      <c r="P38" s="445"/>
      <c r="Q38" s="446"/>
      <c r="R38" s="409"/>
      <c r="S38" s="405"/>
      <c r="T38" s="445"/>
      <c r="U38" s="445"/>
      <c r="V38" s="446"/>
      <c r="W38" s="409"/>
      <c r="X38" s="405"/>
      <c r="Y38" s="445"/>
      <c r="Z38" s="445"/>
      <c r="AA38" s="446"/>
      <c r="AB38" s="411"/>
    </row>
    <row r="39" spans="1:28" ht="20.100000000000001" customHeight="1">
      <c r="A39" s="405">
        <f>'GST 지식재산권 관리현황_요약본'!A38</f>
        <v>34</v>
      </c>
      <c r="B39" s="405" t="str">
        <f>'GST 지식재산권 관리현황_요약본'!B38</f>
        <v>특허</v>
      </c>
      <c r="C39" s="405" t="str">
        <f>'GST 지식재산권 관리현황_요약본'!C38</f>
        <v>포기</v>
      </c>
      <c r="D39" s="405" t="str">
        <f>'GST 지식재산권 관리현황_요약본'!D38</f>
        <v>국내</v>
      </c>
      <c r="E39" s="406">
        <f>'GST 지식재산권 관리현황_요약본'!E38</f>
        <v>39160</v>
      </c>
      <c r="F39" s="405" t="str">
        <f>'GST 지식재산권 관리현황_요약본'!F38</f>
        <v>2007-0026679</v>
      </c>
      <c r="G39" s="406">
        <f>'GST 지식재산권 관리현황_요약본'!G38</f>
        <v>39589</v>
      </c>
      <c r="H39" s="405" t="str">
        <f>'GST 지식재산권 관리현황_요약본'!H38</f>
        <v>10-0832851</v>
      </c>
      <c r="I39" s="407" t="str">
        <f>'GST 지식재산권 관리현황_요약본'!I38</f>
        <v>상변환물질을 이용한 잠열 축열식 연료전지용 열저장 시스템</v>
      </c>
      <c r="J39" s="406">
        <f>'GST 지식재산권 관리현황_요약본'!J38</f>
        <v>46465</v>
      </c>
      <c r="K39" s="407" t="str">
        <f>'GST 지식재산권 관리현황_요약본'!K38</f>
        <v>송경호/홍성철/전범수</v>
      </c>
      <c r="L39" s="408" t="str">
        <f>'GST 지식재산권 관리현황_요약본'!L38</f>
        <v>한별국제특허</v>
      </c>
      <c r="M39" s="409"/>
      <c r="N39" s="405"/>
      <c r="O39" s="445"/>
      <c r="P39" s="445"/>
      <c r="Q39" s="446"/>
      <c r="R39" s="409"/>
      <c r="S39" s="405"/>
      <c r="T39" s="445"/>
      <c r="U39" s="445"/>
      <c r="V39" s="446"/>
      <c r="W39" s="409"/>
      <c r="X39" s="405"/>
      <c r="Y39" s="445"/>
      <c r="Z39" s="445"/>
      <c r="AA39" s="446"/>
      <c r="AB39" s="411"/>
    </row>
    <row r="40" spans="1:28" ht="20.100000000000001" customHeight="1">
      <c r="A40" s="405">
        <f>'GST 지식재산권 관리현황_요약본'!A39</f>
        <v>35</v>
      </c>
      <c r="B40" s="405" t="str">
        <f>'GST 지식재산권 관리현황_요약본'!B39</f>
        <v>특허</v>
      </c>
      <c r="C40" s="405" t="str">
        <f>'GST 지식재산권 관리현황_요약본'!C39</f>
        <v>포기</v>
      </c>
      <c r="D40" s="405" t="str">
        <f>'GST 지식재산권 관리현황_요약본'!D39</f>
        <v>국내</v>
      </c>
      <c r="E40" s="406">
        <f>'GST 지식재산권 관리현황_요약본'!E39</f>
        <v>39191</v>
      </c>
      <c r="F40" s="405" t="str">
        <f>'GST 지식재산권 관리현황_요약본'!F39</f>
        <v>2007-0038392</v>
      </c>
      <c r="G40" s="406">
        <f>'GST 지식재산권 관리현황_요약본'!G39</f>
        <v>39699</v>
      </c>
      <c r="H40" s="405" t="str">
        <f>'GST 지식재산권 관리현황_요약본'!H39</f>
        <v>10-0858529</v>
      </c>
      <c r="I40" s="407" t="str">
        <f>'GST 지식재산권 관리현황_요약본'!I39</f>
        <v>반도체 제조장비의 온도제어장치</v>
      </c>
      <c r="J40" s="406">
        <f>'GST 지식재산권 관리현황_요약본'!J39</f>
        <v>46496</v>
      </c>
      <c r="K40" s="407" t="str">
        <f>'GST 지식재산권 관리현황_요약본'!K39</f>
        <v>송경호/최현석</v>
      </c>
      <c r="L40" s="408" t="str">
        <f>'GST 지식재산권 관리현황_요약본'!L39</f>
        <v>유니스특허</v>
      </c>
      <c r="M40" s="409"/>
      <c r="N40" s="405"/>
      <c r="O40" s="445"/>
      <c r="P40" s="445"/>
      <c r="Q40" s="446"/>
      <c r="R40" s="409"/>
      <c r="S40" s="405"/>
      <c r="T40" s="445"/>
      <c r="U40" s="445"/>
      <c r="V40" s="446"/>
      <c r="W40" s="409"/>
      <c r="X40" s="405"/>
      <c r="Y40" s="445"/>
      <c r="Z40" s="445"/>
      <c r="AA40" s="446"/>
      <c r="AB40" s="411"/>
    </row>
    <row r="41" spans="1:28" ht="20.100000000000001" customHeight="1">
      <c r="A41" s="380">
        <f>'GST 지식재산권 관리현황_요약본'!A40</f>
        <v>36</v>
      </c>
      <c r="B41" s="380" t="str">
        <f>'GST 지식재산권 관리현황_요약본'!B40</f>
        <v>특허</v>
      </c>
      <c r="C41" s="380" t="str">
        <f>'GST 지식재산권 관리현황_요약본'!C40</f>
        <v>등록</v>
      </c>
      <c r="D41" s="380" t="str">
        <f>'GST 지식재산권 관리현황_요약본'!D40</f>
        <v>국내</v>
      </c>
      <c r="E41" s="381">
        <f>'GST 지식재산권 관리현황_요약본'!E40</f>
        <v>39230</v>
      </c>
      <c r="F41" s="380" t="str">
        <f>'GST 지식재산권 관리현황_요약본'!F40</f>
        <v>2007-0051387</v>
      </c>
      <c r="G41" s="381">
        <f>'GST 지식재산권 관리현황_요약본'!G40</f>
        <v>39630</v>
      </c>
      <c r="H41" s="380" t="str">
        <f>'GST 지식재산권 관리현황_요약본'!H40</f>
        <v>10-0844530</v>
      </c>
      <c r="I41" s="382" t="str">
        <f>'GST 지식재산권 관리현황_요약본'!I40</f>
        <v>폐가스 정화 처리 장치 및 폐가스 정화 처리 방법</v>
      </c>
      <c r="J41" s="381">
        <f>'GST 지식재산권 관리현황_요약본'!J40</f>
        <v>46535</v>
      </c>
      <c r="K41" s="382" t="str">
        <f>'GST 지식재산권 관리현황_요약본'!K40</f>
        <v>이정우</v>
      </c>
      <c r="L41" s="388" t="str">
        <f>'GST 지식재산권 관리현황_요약본'!L40</f>
        <v>유니스특허</v>
      </c>
      <c r="M41" s="392"/>
      <c r="N41" s="496"/>
      <c r="O41" s="435"/>
      <c r="P41" s="435"/>
      <c r="Q41" s="436">
        <f>O41+(P41*1.1)</f>
        <v>0</v>
      </c>
      <c r="R41" s="392"/>
      <c r="S41" s="386"/>
      <c r="T41" s="435"/>
      <c r="U41" s="435"/>
      <c r="V41" s="436"/>
      <c r="W41" s="392"/>
      <c r="X41" s="386"/>
      <c r="Y41" s="435"/>
      <c r="Z41" s="435"/>
      <c r="AA41" s="436"/>
      <c r="AB41" s="393"/>
    </row>
    <row r="42" spans="1:28" ht="20.100000000000001" customHeight="1">
      <c r="A42" s="380">
        <f>'GST 지식재산권 관리현황_요약본'!A41</f>
        <v>37</v>
      </c>
      <c r="B42" s="380" t="str">
        <f>'GST 지식재산권 관리현황_요약본'!B41</f>
        <v>특허</v>
      </c>
      <c r="C42" s="380" t="str">
        <f>'GST 지식재산권 관리현황_요약본'!C41</f>
        <v>등록</v>
      </c>
      <c r="D42" s="380" t="str">
        <f>'GST 지식재산권 관리현황_요약본'!D41</f>
        <v>국내</v>
      </c>
      <c r="E42" s="381">
        <f>'GST 지식재산권 관리현황_요약본'!E41</f>
        <v>39230</v>
      </c>
      <c r="F42" s="380" t="str">
        <f>'GST 지식재산권 관리현황_요약본'!F41</f>
        <v>2007-0051388</v>
      </c>
      <c r="G42" s="381">
        <f>'GST 지식재산권 관리현황_요약본'!G41</f>
        <v>39630</v>
      </c>
      <c r="H42" s="380" t="str">
        <f>'GST 지식재산권 관리현황_요약본'!H41</f>
        <v>10-0844531</v>
      </c>
      <c r="I42" s="382" t="str">
        <f>'GST 지식재산권 관리현황_요약본'!I41</f>
        <v>폐가스 정화 처리 장치 (Device for purifying exhausted gas)</v>
      </c>
      <c r="J42" s="381">
        <f>'GST 지식재산권 관리현황_요약본'!J41</f>
        <v>46535</v>
      </c>
      <c r="K42" s="382" t="str">
        <f>'GST 지식재산권 관리현황_요약본'!K41</f>
        <v>이정우/김태현</v>
      </c>
      <c r="L42" s="388" t="str">
        <f>'GST 지식재산권 관리현황_요약본'!L41</f>
        <v>유니스특허</v>
      </c>
      <c r="M42" s="392"/>
      <c r="N42" s="496"/>
      <c r="O42" s="435"/>
      <c r="P42" s="435"/>
      <c r="Q42" s="436">
        <f>O42+(P42*1.1)</f>
        <v>0</v>
      </c>
      <c r="R42" s="392"/>
      <c r="S42" s="386"/>
      <c r="T42" s="435"/>
      <c r="U42" s="435"/>
      <c r="V42" s="436"/>
      <c r="W42" s="392"/>
      <c r="X42" s="386"/>
      <c r="Y42" s="435"/>
      <c r="Z42" s="435"/>
      <c r="AA42" s="436"/>
      <c r="AB42" s="393"/>
    </row>
    <row r="43" spans="1:28" s="518" customFormat="1" ht="20.100000000000001" customHeight="1">
      <c r="A43" s="405">
        <f>'GST 지식재산권 관리현황_요약본'!A42</f>
        <v>38</v>
      </c>
      <c r="B43" s="405" t="str">
        <f>'GST 지식재산권 관리현황_요약본'!B42</f>
        <v>특허</v>
      </c>
      <c r="C43" s="405" t="str">
        <f>'GST 지식재산권 관리현황_요약본'!C42</f>
        <v>포기</v>
      </c>
      <c r="D43" s="405" t="str">
        <f>'GST 지식재산권 관리현황_요약본'!D42</f>
        <v>국내</v>
      </c>
      <c r="E43" s="406">
        <f>'GST 지식재산권 관리현황_요약본'!E42</f>
        <v>39290</v>
      </c>
      <c r="F43" s="405" t="str">
        <f>'GST 지식재산권 관리현황_요약본'!F42</f>
        <v>2007-0075770</v>
      </c>
      <c r="G43" s="406">
        <f>'GST 지식재산권 관리현황_요약본'!G42</f>
        <v>39713</v>
      </c>
      <c r="H43" s="405" t="str">
        <f>'GST 지식재산권 관리현황_요약본'!H42</f>
        <v>10-0860599</v>
      </c>
      <c r="I43" s="407" t="str">
        <f>'GST 지식재산권 관리현황_요약본'!I42</f>
        <v>플라즈마 토치를 이용한 폐가스연소장치</v>
      </c>
      <c r="J43" s="406">
        <f>'GST 지식재산권 관리현황_요약본'!J42</f>
        <v>46595</v>
      </c>
      <c r="K43" s="407" t="str">
        <f>'GST 지식재산권 관리현황_요약본'!K42</f>
        <v>이성욱 박진만 박종민 김태현 김선호 박용근 채명기 이재복</v>
      </c>
      <c r="L43" s="408" t="str">
        <f>'GST 지식재산권 관리현황_요약본'!L42</f>
        <v>다인특허</v>
      </c>
      <c r="M43" s="409"/>
      <c r="N43" s="405"/>
      <c r="O43" s="445"/>
      <c r="P43" s="445"/>
      <c r="Q43" s="446">
        <f>O43+(P43*1.1)</f>
        <v>0</v>
      </c>
      <c r="R43" s="409"/>
      <c r="S43" s="405"/>
      <c r="T43" s="445"/>
      <c r="U43" s="445"/>
      <c r="V43" s="446"/>
      <c r="W43" s="409"/>
      <c r="X43" s="405"/>
      <c r="Y43" s="445"/>
      <c r="Z43" s="445"/>
      <c r="AA43" s="446"/>
      <c r="AB43" s="411"/>
    </row>
    <row r="44" spans="1:28" s="518" customFormat="1" ht="20.100000000000001" customHeight="1">
      <c r="A44" s="405">
        <f>'GST 지식재산권 관리현황_요약본'!A43</f>
        <v>39</v>
      </c>
      <c r="B44" s="405" t="str">
        <f>'GST 지식재산권 관리현황_요약본'!B43</f>
        <v>특허</v>
      </c>
      <c r="C44" s="405" t="str">
        <f>'GST 지식재산권 관리현황_요약본'!C43</f>
        <v>포기</v>
      </c>
      <c r="D44" s="405" t="str">
        <f>'GST 지식재산권 관리현황_요약본'!D43</f>
        <v>국내</v>
      </c>
      <c r="E44" s="406">
        <f>'GST 지식재산권 관리현황_요약본'!E43</f>
        <v>39290</v>
      </c>
      <c r="F44" s="405" t="str">
        <f>'GST 지식재산권 관리현황_요약본'!F43</f>
        <v>2007-0075701</v>
      </c>
      <c r="G44" s="406">
        <f>'GST 지식재산권 관리현황_요약본'!G43</f>
        <v>39713</v>
      </c>
      <c r="H44" s="405" t="str">
        <f>'GST 지식재산권 관리현황_요약본'!H43</f>
        <v>10-0860598</v>
      </c>
      <c r="I44" s="407" t="str">
        <f>'GST 지식재산권 관리현황_요약본'!I43</f>
        <v>폐가스연소장치의 가스분사노즐</v>
      </c>
      <c r="J44" s="406">
        <f>'GST 지식재산권 관리현황_요약본'!J43</f>
        <v>46595</v>
      </c>
      <c r="K44" s="407" t="str">
        <f>'GST 지식재산권 관리현황_요약본'!K43</f>
        <v>이성욱 박진만 박종민 김태현 김선호 박용근 채명기 이재복</v>
      </c>
      <c r="L44" s="408" t="str">
        <f>'GST 지식재산권 관리현황_요약본'!L43</f>
        <v>다인특허</v>
      </c>
      <c r="M44" s="409"/>
      <c r="N44" s="405"/>
      <c r="O44" s="445"/>
      <c r="P44" s="445"/>
      <c r="Q44" s="446">
        <f>O44+(P44*1.1)</f>
        <v>0</v>
      </c>
      <c r="R44" s="409"/>
      <c r="S44" s="405"/>
      <c r="T44" s="445"/>
      <c r="U44" s="445"/>
      <c r="V44" s="446"/>
      <c r="W44" s="409"/>
      <c r="X44" s="405"/>
      <c r="Y44" s="445"/>
      <c r="Z44" s="445"/>
      <c r="AA44" s="446"/>
      <c r="AB44" s="411"/>
    </row>
    <row r="45" spans="1:28" ht="20.100000000000001" customHeight="1">
      <c r="A45" s="405">
        <f>'GST 지식재산권 관리현황_요약본'!A44</f>
        <v>40</v>
      </c>
      <c r="B45" s="405" t="str">
        <f>'GST 지식재산권 관리현황_요약본'!B44</f>
        <v>특허</v>
      </c>
      <c r="C45" s="405" t="str">
        <f>'GST 지식재산권 관리현황_요약본'!C44</f>
        <v>거절</v>
      </c>
      <c r="D45" s="405" t="str">
        <f>'GST 지식재산권 관리현황_요약본'!D44</f>
        <v>국내</v>
      </c>
      <c r="E45" s="406">
        <f>'GST 지식재산권 관리현황_요약본'!E44</f>
        <v>39342</v>
      </c>
      <c r="F45" s="405" t="str">
        <f>'GST 지식재산권 관리현황_요약본'!F44</f>
        <v>2007-0094153</v>
      </c>
      <c r="G45" s="406">
        <f>'GST 지식재산권 관리현황_요약본'!G44</f>
        <v>0</v>
      </c>
      <c r="H45" s="405">
        <f>'GST 지식재산권 관리현황_요약본'!H44</f>
        <v>0</v>
      </c>
      <c r="I45" s="407" t="str">
        <f>'GST 지식재산권 관리현황_요약본'!I44</f>
        <v>히팅자켓 제어 시스템</v>
      </c>
      <c r="J45" s="406">
        <f>'GST 지식재산권 관리현황_요약본'!J44</f>
        <v>0</v>
      </c>
      <c r="K45" s="407" t="str">
        <f>'GST 지식재산권 관리현황_요약본'!K44</f>
        <v>이정수</v>
      </c>
      <c r="L45" s="408" t="str">
        <f>'GST 지식재산권 관리현황_요약본'!L44</f>
        <v>다인특허</v>
      </c>
      <c r="M45" s="409"/>
      <c r="N45" s="405"/>
      <c r="O45" s="445"/>
      <c r="P45" s="445"/>
      <c r="Q45" s="446"/>
      <c r="R45" s="409"/>
      <c r="S45" s="405"/>
      <c r="T45" s="445"/>
      <c r="U45" s="445"/>
      <c r="V45" s="446"/>
      <c r="W45" s="409"/>
      <c r="X45" s="405"/>
      <c r="Y45" s="445"/>
      <c r="Z45" s="445"/>
      <c r="AA45" s="446"/>
      <c r="AB45" s="411"/>
    </row>
    <row r="46" spans="1:28" ht="20.100000000000001" customHeight="1">
      <c r="A46" s="380">
        <f>'GST 지식재산권 관리현황_요약본'!A45</f>
        <v>41</v>
      </c>
      <c r="B46" s="380" t="str">
        <f>'GST 지식재산권 관리현황_요약본'!B45</f>
        <v>특허</v>
      </c>
      <c r="C46" s="380" t="str">
        <f>'GST 지식재산권 관리현황_요약본'!C45</f>
        <v>등록</v>
      </c>
      <c r="D46" s="380" t="str">
        <f>'GST 지식재산권 관리현황_요약본'!D45</f>
        <v>국내(공동)</v>
      </c>
      <c r="E46" s="381">
        <f>'GST 지식재산권 관리현황_요약본'!E45</f>
        <v>39373</v>
      </c>
      <c r="F46" s="380" t="str">
        <f>'GST 지식재산권 관리현황_요약본'!F45</f>
        <v>2007-0105057</v>
      </c>
      <c r="G46" s="381">
        <f>'GST 지식재산권 관리현황_요약본'!G45</f>
        <v>40115</v>
      </c>
      <c r="H46" s="380" t="str">
        <f>'GST 지식재산권 관리현황_요약본'!H45</f>
        <v>10-0925236</v>
      </c>
      <c r="I46" s="382" t="str">
        <f>'GST 지식재산권 관리현황_요약본'!I45</f>
        <v>반도체 제조 장비의 온도 조절 시스템</v>
      </c>
      <c r="J46" s="381">
        <f>'GST 지식재산권 관리현황_요약본'!J45</f>
        <v>46678</v>
      </c>
      <c r="K46" s="382" t="str">
        <f>'GST 지식재산권 관리현황_요약본'!K45</f>
        <v>조봉현 은창우 최현석 이상곤 이광명 이인주 최용호 안승국 박철오</v>
      </c>
      <c r="L46" s="388" t="str">
        <f>'GST 지식재산권 관리현황_요약본'!L45</f>
        <v>유니스특허</v>
      </c>
      <c r="M46" s="392"/>
      <c r="N46" s="496"/>
      <c r="O46" s="435"/>
      <c r="P46" s="435"/>
      <c r="Q46" s="436">
        <f>O46+(P46*1.1)</f>
        <v>0</v>
      </c>
      <c r="R46" s="392"/>
      <c r="S46" s="386"/>
      <c r="T46" s="435"/>
      <c r="U46" s="435"/>
      <c r="V46" s="436"/>
      <c r="W46" s="392"/>
      <c r="X46" s="386"/>
      <c r="Y46" s="435"/>
      <c r="Z46" s="435"/>
      <c r="AA46" s="436"/>
      <c r="AB46" s="394"/>
    </row>
    <row r="47" spans="1:28" ht="20.100000000000001" customHeight="1">
      <c r="A47" s="405">
        <f>'GST 지식재산권 관리현황_요약본'!A46</f>
        <v>42</v>
      </c>
      <c r="B47" s="405" t="str">
        <f>'GST 지식재산권 관리현황_요약본'!B46</f>
        <v>특허</v>
      </c>
      <c r="C47" s="405" t="str">
        <f>'GST 지식재산권 관리현황_요약본'!C46</f>
        <v>포기</v>
      </c>
      <c r="D47" s="405" t="str">
        <f>'GST 지식재산권 관리현황_요약본'!D46</f>
        <v>국외(PCT)</v>
      </c>
      <c r="E47" s="406">
        <f>'GST 지식재산권 관리현황_요약본'!E46</f>
        <v>39395</v>
      </c>
      <c r="F47" s="405" t="str">
        <f>'GST 지식재산권 관리현황_요약본'!F46</f>
        <v>PCT/KR2007/005642</v>
      </c>
      <c r="G47" s="406">
        <f>'GST 지식재산권 관리현황_요약본'!G46</f>
        <v>0</v>
      </c>
      <c r="H47" s="405">
        <f>'GST 지식재산권 관리현황_요약본'!H46</f>
        <v>0</v>
      </c>
      <c r="I47" s="407" t="str">
        <f>'GST 지식재산권 관리현황_요약본'!I46</f>
        <v>반도체 제조 장비의 온도조절 시스템(PCT)</v>
      </c>
      <c r="J47" s="406">
        <f>'GST 지식재산권 관리현황_요약본'!J46</f>
        <v>0</v>
      </c>
      <c r="K47" s="407" t="str">
        <f>'GST 지식재산권 관리현황_요약본'!K46</f>
        <v>조봉현 은창우 최현석 이상곤 이광명 이인주 최용호 안승국 박철오</v>
      </c>
      <c r="L47" s="408" t="str">
        <f>'GST 지식재산권 관리현황_요약본'!L46</f>
        <v>유니스특허</v>
      </c>
      <c r="M47" s="409"/>
      <c r="N47" s="405"/>
      <c r="O47" s="445"/>
      <c r="P47" s="445"/>
      <c r="Q47" s="446"/>
      <c r="R47" s="409"/>
      <c r="S47" s="405"/>
      <c r="T47" s="445"/>
      <c r="U47" s="445"/>
      <c r="V47" s="446"/>
      <c r="W47" s="409"/>
      <c r="X47" s="405"/>
      <c r="Y47" s="445"/>
      <c r="Z47" s="445"/>
      <c r="AA47" s="446"/>
      <c r="AB47" s="411"/>
    </row>
    <row r="48" spans="1:28" ht="20.100000000000001" customHeight="1">
      <c r="A48" s="405">
        <f>'GST 지식재산권 관리현황_요약본'!A47</f>
        <v>43</v>
      </c>
      <c r="B48" s="405" t="str">
        <f>'GST 지식재산권 관리현황_요약본'!B47</f>
        <v>디자인</v>
      </c>
      <c r="C48" s="405" t="str">
        <f>'GST 지식재산권 관리현황_요약본'!C47</f>
        <v>포기</v>
      </c>
      <c r="D48" s="405" t="str">
        <f>'GST 지식재산권 관리현황_요약본'!D47</f>
        <v>국내</v>
      </c>
      <c r="E48" s="406">
        <f>'GST 지식재산권 관리현황_요약본'!E47</f>
        <v>39405</v>
      </c>
      <c r="F48" s="405" t="str">
        <f>'GST 지식재산권 관리현황_요약본'!F47</f>
        <v>2007-0047957</v>
      </c>
      <c r="G48" s="406">
        <f>'GST 지식재산권 관리현황_요약본'!G47</f>
        <v>39594</v>
      </c>
      <c r="H48" s="405" t="str">
        <f>'GST 지식재산권 관리현황_요약본'!H47</f>
        <v>30-0492761</v>
      </c>
      <c r="I48" s="407" t="str">
        <f>'GST 지식재산권 관리현황_요약본'!I47</f>
        <v>잠열재 파이프</v>
      </c>
      <c r="J48" s="406">
        <f>'GST 지식재산권 관리현황_요약본'!J47</f>
        <v>45072</v>
      </c>
      <c r="K48" s="407" t="str">
        <f>'GST 지식재산권 관리현황_요약본'!K47</f>
        <v>오지은</v>
      </c>
      <c r="L48" s="408" t="str">
        <f>'GST 지식재산권 관리현황_요약본'!L47</f>
        <v>유니스특허</v>
      </c>
      <c r="M48" s="409"/>
      <c r="N48" s="405"/>
      <c r="O48" s="445"/>
      <c r="P48" s="445"/>
      <c r="Q48" s="446"/>
      <c r="R48" s="409"/>
      <c r="S48" s="405"/>
      <c r="T48" s="445"/>
      <c r="U48" s="445"/>
      <c r="V48" s="446"/>
      <c r="W48" s="409"/>
      <c r="X48" s="405"/>
      <c r="Y48" s="445"/>
      <c r="Z48" s="445"/>
      <c r="AA48" s="446"/>
      <c r="AB48" s="411"/>
    </row>
    <row r="49" spans="1:28" s="535" customFormat="1" ht="20.100000000000001" customHeight="1">
      <c r="A49" s="525">
        <f>'GST 지식재산권 관리현황_요약본'!A48</f>
        <v>44</v>
      </c>
      <c r="B49" s="525" t="str">
        <f>'GST 지식재산권 관리현황_요약본'!B48</f>
        <v>특허</v>
      </c>
      <c r="C49" s="525" t="str">
        <f>'GST 지식재산권 관리현황_요약본'!C48</f>
        <v>등록</v>
      </c>
      <c r="D49" s="525" t="str">
        <f>'GST 지식재산권 관리현황_요약본'!D48</f>
        <v>국내</v>
      </c>
      <c r="E49" s="526">
        <f>'GST 지식재산권 관리현황_요약본'!E48</f>
        <v>39469</v>
      </c>
      <c r="F49" s="525" t="str">
        <f>'GST 지식재산권 관리현황_요약본'!F48</f>
        <v>2008-0006820</v>
      </c>
      <c r="G49" s="526">
        <f>'GST 지식재산권 관리현황_요약본'!G48</f>
        <v>40290</v>
      </c>
      <c r="H49" s="525" t="str">
        <f>'GST 지식재산권 관리현황_요약본'!H48</f>
        <v>10-0955466</v>
      </c>
      <c r="I49" s="527" t="str">
        <f>'GST 지식재산권 관리현황_요약본'!I48</f>
        <v>누수방식의 전기 집진기</v>
      </c>
      <c r="J49" s="526">
        <f>'GST 지식재산권 관리현황_요약본'!J48</f>
        <v>46774</v>
      </c>
      <c r="K49" s="527" t="str">
        <f>'GST 지식재산권 관리현황_요약본'!K48</f>
        <v>김태현/유국열/성창현</v>
      </c>
      <c r="L49" s="528" t="str">
        <f>'GST 지식재산권 관리현황_요약본'!L48</f>
        <v>다인특허</v>
      </c>
      <c r="M49" s="529" t="s">
        <v>2050</v>
      </c>
      <c r="N49" s="530">
        <v>45023</v>
      </c>
      <c r="O49" s="531">
        <v>525000</v>
      </c>
      <c r="P49" s="531">
        <v>30000</v>
      </c>
      <c r="Q49" s="532">
        <f>O49+(P49*1.1)</f>
        <v>558000</v>
      </c>
      <c r="R49" s="529"/>
      <c r="S49" s="533"/>
      <c r="T49" s="531"/>
      <c r="U49" s="531"/>
      <c r="V49" s="532"/>
      <c r="W49" s="529"/>
      <c r="X49" s="533"/>
      <c r="Y49" s="531"/>
      <c r="Z49" s="531"/>
      <c r="AA49" s="532"/>
      <c r="AB49" s="534"/>
    </row>
    <row r="50" spans="1:28" ht="20.100000000000001" customHeight="1">
      <c r="A50" s="405">
        <f>'GST 지식재산권 관리현황_요약본'!A49</f>
        <v>45</v>
      </c>
      <c r="B50" s="405" t="str">
        <f>'GST 지식재산권 관리현황_요약본'!B49</f>
        <v>특허</v>
      </c>
      <c r="C50" s="405" t="str">
        <f>'GST 지식재산권 관리현황_요약본'!C49</f>
        <v>거절</v>
      </c>
      <c r="D50" s="405" t="str">
        <f>'GST 지식재산권 관리현황_요약본'!D49</f>
        <v>국내</v>
      </c>
      <c r="E50" s="406">
        <f>'GST 지식재산권 관리현황_요약본'!E49</f>
        <v>39685</v>
      </c>
      <c r="F50" s="405" t="str">
        <f>'GST 지식재산권 관리현황_요약본'!F49</f>
        <v>2008-0083086</v>
      </c>
      <c r="G50" s="406">
        <f>'GST 지식재산권 관리현황_요약본'!G49</f>
        <v>0</v>
      </c>
      <c r="H50" s="405">
        <f>'GST 지식재산권 관리현황_요약본'!H49</f>
        <v>0</v>
      </c>
      <c r="I50" s="407" t="str">
        <f>'GST 지식재산권 관리현황_요약본'!I49</f>
        <v>전향연소방식의 폐가스연소장치</v>
      </c>
      <c r="J50" s="406">
        <f>'GST 지식재산권 관리현황_요약본'!J49</f>
        <v>0</v>
      </c>
      <c r="K50" s="407" t="str">
        <f>'GST 지식재산권 관리현황_요약본'!K49</f>
        <v>채명기 외 8인</v>
      </c>
      <c r="L50" s="408" t="str">
        <f>'GST 지식재산권 관리현황_요약본'!L49</f>
        <v>다인특허</v>
      </c>
      <c r="M50" s="409"/>
      <c r="N50" s="405"/>
      <c r="O50" s="445"/>
      <c r="P50" s="445"/>
      <c r="Q50" s="446"/>
      <c r="R50" s="409"/>
      <c r="S50" s="405"/>
      <c r="T50" s="445"/>
      <c r="U50" s="445"/>
      <c r="V50" s="446"/>
      <c r="W50" s="409"/>
      <c r="X50" s="405"/>
      <c r="Y50" s="445"/>
      <c r="Z50" s="445"/>
      <c r="AA50" s="446"/>
      <c r="AB50" s="411"/>
    </row>
    <row r="51" spans="1:28" ht="20.100000000000001" customHeight="1">
      <c r="A51" s="405">
        <f>'GST 지식재산권 관리현황_요약본'!A50</f>
        <v>46</v>
      </c>
      <c r="B51" s="405" t="str">
        <f>'GST 지식재산권 관리현황_요약본'!B50</f>
        <v>특허</v>
      </c>
      <c r="C51" s="405" t="str">
        <f>'GST 지식재산권 관리현황_요약본'!C50</f>
        <v>포기</v>
      </c>
      <c r="D51" s="405" t="str">
        <f>'GST 지식재산권 관리현황_요약본'!D50</f>
        <v>국내</v>
      </c>
      <c r="E51" s="406">
        <f>'GST 지식재산권 관리현황_요약본'!E50</f>
        <v>39793</v>
      </c>
      <c r="F51" s="405" t="str">
        <f>'GST 지식재산권 관리현황_요약본'!F50</f>
        <v>2008-0125813</v>
      </c>
      <c r="G51" s="406">
        <f>'GST 지식재산권 관리현황_요약본'!G50</f>
        <v>40660</v>
      </c>
      <c r="H51" s="405" t="str">
        <f>'GST 지식재산권 관리현황_요약본'!H50</f>
        <v>10-1033012</v>
      </c>
      <c r="I51" s="407" t="str">
        <f>'GST 지식재산권 관리현황_요약본'!I50</f>
        <v>산소발생기, 산소농도 조절기 및 이를 구비한 스크러버장치</v>
      </c>
      <c r="J51" s="406">
        <f>'GST 지식재산권 관리현황_요약본'!J50</f>
        <v>47098</v>
      </c>
      <c r="K51" s="407" t="str">
        <f>'GST 지식재산권 관리현황_요약본'!K50</f>
        <v>김태현/이정우</v>
      </c>
      <c r="L51" s="408" t="str">
        <f>'GST 지식재산권 관리현황_요약본'!L50</f>
        <v>다인특허</v>
      </c>
      <c r="M51" s="409"/>
      <c r="N51" s="405"/>
      <c r="O51" s="445"/>
      <c r="P51" s="445"/>
      <c r="Q51" s="446"/>
      <c r="R51" s="409"/>
      <c r="S51" s="405"/>
      <c r="T51" s="445"/>
      <c r="U51" s="445"/>
      <c r="V51" s="446"/>
      <c r="W51" s="409"/>
      <c r="X51" s="405"/>
      <c r="Y51" s="445"/>
      <c r="Z51" s="445"/>
      <c r="AA51" s="446"/>
      <c r="AB51" s="411"/>
    </row>
    <row r="52" spans="1:28" ht="20.100000000000001" customHeight="1">
      <c r="A52" s="380">
        <f>'GST 지식재산권 관리현황_요약본'!A51</f>
        <v>47</v>
      </c>
      <c r="B52" s="380" t="str">
        <f>'GST 지식재산권 관리현황_요약본'!B51</f>
        <v>특허</v>
      </c>
      <c r="C52" s="380" t="str">
        <f>'GST 지식재산권 관리현황_요약본'!C51</f>
        <v>등록</v>
      </c>
      <c r="D52" s="380" t="str">
        <f>'GST 지식재산권 관리현황_요약본'!D51</f>
        <v>국외(일본)</v>
      </c>
      <c r="E52" s="381">
        <f>'GST 지식재산권 관리현황_요약본'!E51</f>
        <v>40284</v>
      </c>
      <c r="F52" s="380" t="str">
        <f>'GST 지식재산권 관리현황_요약본'!F51</f>
        <v>2010-529836</v>
      </c>
      <c r="G52" s="381">
        <f>'GST 지식재산권 관리현황_요약본'!G51</f>
        <v>40991</v>
      </c>
      <c r="H52" s="380">
        <f>'GST 지식재산권 관리현황_요약본'!H51</f>
        <v>4956672</v>
      </c>
      <c r="I52" s="382" t="str">
        <f>'GST 지식재산권 관리현황_요약본'!I51</f>
        <v>반도체 제조 장비의 온도 조절 시스템</v>
      </c>
      <c r="J52" s="381">
        <f>'GST 지식재산권 관리현황_요약본'!J51</f>
        <v>47200</v>
      </c>
      <c r="K52" s="382" t="str">
        <f>'GST 지식재산권 관리현황_요약본'!K51</f>
        <v>조봉현 은창우 최현석 이상곤 이광명 이인주 최용호 안승국 박철오</v>
      </c>
      <c r="L52" s="388" t="str">
        <f>'GST 지식재산권 관리현황_요약본'!L51</f>
        <v>유니스특허</v>
      </c>
      <c r="M52" s="392"/>
      <c r="N52" s="496"/>
      <c r="O52" s="435"/>
      <c r="P52" s="435"/>
      <c r="Q52" s="436">
        <f>O52+(P52*1.1)</f>
        <v>0</v>
      </c>
      <c r="R52" s="392"/>
      <c r="S52" s="386"/>
      <c r="T52" s="435"/>
      <c r="U52" s="435"/>
      <c r="V52" s="436"/>
      <c r="W52" s="392"/>
      <c r="X52" s="386"/>
      <c r="Y52" s="435"/>
      <c r="Z52" s="435"/>
      <c r="AA52" s="436"/>
      <c r="AB52" s="394"/>
    </row>
    <row r="53" spans="1:28" ht="20.100000000000001" customHeight="1">
      <c r="A53" s="405">
        <f>'GST 지식재산권 관리현황_요약본'!A52</f>
        <v>48</v>
      </c>
      <c r="B53" s="405" t="str">
        <f>'GST 지식재산권 관리현황_요약본'!B52</f>
        <v>특허</v>
      </c>
      <c r="C53" s="405" t="str">
        <f>'GST 지식재산권 관리현황_요약본'!C52</f>
        <v>포기</v>
      </c>
      <c r="D53" s="405" t="str">
        <f>'GST 지식재산권 관리현황_요약본'!D52</f>
        <v>국외(미국)</v>
      </c>
      <c r="E53" s="406">
        <f>'GST 지식재산권 관리현황_요약본'!E52</f>
        <v>40284</v>
      </c>
      <c r="F53" s="405" t="str">
        <f>'GST 지식재산권 관리현황_요약본'!F52</f>
        <v>12/738,553</v>
      </c>
      <c r="G53" s="406">
        <f>'GST 지식재산권 관리현황_요약본'!G52</f>
        <v>0</v>
      </c>
      <c r="H53" s="405">
        <f>'GST 지식재산권 관리현황_요약본'!H52</f>
        <v>0</v>
      </c>
      <c r="I53" s="407" t="str">
        <f>'GST 지식재산권 관리현황_요약본'!I52</f>
        <v>반도체 제조 장비의 온도조절 시스템(미국)</v>
      </c>
      <c r="J53" s="406">
        <f>'GST 지식재산권 관리현황_요약본'!J52</f>
        <v>0</v>
      </c>
      <c r="K53" s="407" t="str">
        <f>'GST 지식재산권 관리현황_요약본'!K52</f>
        <v>조봉현, 은창우, 최현석, 이상곤, 이광명, 이인주, 최용호, 안승국, 박철오</v>
      </c>
      <c r="L53" s="408" t="str">
        <f>'GST 지식재산권 관리현황_요약본'!L52</f>
        <v>유니스특허</v>
      </c>
      <c r="M53" s="409"/>
      <c r="N53" s="405"/>
      <c r="O53" s="445"/>
      <c r="P53" s="445"/>
      <c r="Q53" s="446"/>
      <c r="R53" s="409"/>
      <c r="S53" s="405"/>
      <c r="T53" s="445"/>
      <c r="U53" s="445"/>
      <c r="V53" s="446"/>
      <c r="W53" s="409"/>
      <c r="X53" s="405"/>
      <c r="Y53" s="445"/>
      <c r="Z53" s="445"/>
      <c r="AA53" s="446"/>
      <c r="AB53" s="411"/>
    </row>
    <row r="54" spans="1:28" ht="20.100000000000001" customHeight="1">
      <c r="A54" s="405">
        <f>'GST 지식재산권 관리현황_요약본'!A53</f>
        <v>49</v>
      </c>
      <c r="B54" s="405" t="str">
        <f>'GST 지식재산권 관리현황_요약본'!B53</f>
        <v>특허</v>
      </c>
      <c r="C54" s="405" t="str">
        <f>'GST 지식재산권 관리현황_요약본'!C53</f>
        <v>거절</v>
      </c>
      <c r="D54" s="405" t="str">
        <f>'GST 지식재산권 관리현황_요약본'!D53</f>
        <v>국내</v>
      </c>
      <c r="E54" s="406">
        <f>'GST 지식재산권 관리현황_요약본'!E53</f>
        <v>40379</v>
      </c>
      <c r="F54" s="405" t="str">
        <f>'GST 지식재산권 관리현황_요약본'!F53</f>
        <v>2010-0069925</v>
      </c>
      <c r="G54" s="406">
        <f>'GST 지식재산권 관리현황_요약본'!G53</f>
        <v>0</v>
      </c>
      <c r="H54" s="405">
        <f>'GST 지식재산권 관리현황_요약본'!H53</f>
        <v>0</v>
      </c>
      <c r="I54" s="407" t="str">
        <f>'GST 지식재산권 관리현황_요약본'!I53</f>
        <v>체중 측정이 가능한 소변기</v>
      </c>
      <c r="J54" s="406">
        <f>'GST 지식재산권 관리현황_요약본'!J53</f>
        <v>0</v>
      </c>
      <c r="K54" s="407" t="str">
        <f>'GST 지식재산권 관리현황_요약본'!K53</f>
        <v>이정수</v>
      </c>
      <c r="L54" s="408" t="str">
        <f>'GST 지식재산권 관리현황_요약본'!L53</f>
        <v>다인특허</v>
      </c>
      <c r="M54" s="409"/>
      <c r="N54" s="405"/>
      <c r="O54" s="445"/>
      <c r="P54" s="445"/>
      <c r="Q54" s="446"/>
      <c r="R54" s="409"/>
      <c r="S54" s="405"/>
      <c r="T54" s="445"/>
      <c r="U54" s="445"/>
      <c r="V54" s="446"/>
      <c r="W54" s="409"/>
      <c r="X54" s="405"/>
      <c r="Y54" s="445"/>
      <c r="Z54" s="445"/>
      <c r="AA54" s="446"/>
      <c r="AB54" s="411"/>
    </row>
    <row r="55" spans="1:28" ht="20.100000000000001" customHeight="1">
      <c r="A55" s="380">
        <f>'GST 지식재산권 관리현황_요약본'!A54</f>
        <v>50</v>
      </c>
      <c r="B55" s="380" t="str">
        <f>'GST 지식재산권 관리현황_요약본'!B54</f>
        <v>특허</v>
      </c>
      <c r="C55" s="380" t="str">
        <f>'GST 지식재산권 관리현황_요약본'!C54</f>
        <v>등록</v>
      </c>
      <c r="D55" s="380" t="str">
        <f>'GST 지식재산권 관리현황_요약본'!D54</f>
        <v>국내</v>
      </c>
      <c r="E55" s="381">
        <f>'GST 지식재산권 관리현황_요약본'!E54</f>
        <v>40396</v>
      </c>
      <c r="F55" s="380" t="str">
        <f>'GST 지식재산권 관리현황_요약본'!F54</f>
        <v>2010-0076123</v>
      </c>
      <c r="G55" s="381">
        <f>'GST 지식재산권 관리현황_요약본'!G54</f>
        <v>41220</v>
      </c>
      <c r="H55" s="380" t="str">
        <f>'GST 지식재산권 관리현황_요약본'!H54</f>
        <v>10-1200977</v>
      </c>
      <c r="I55" s="382" t="str">
        <f>'GST 지식재산권 관리현황_요약본'!I54</f>
        <v>폐 가스 연소장치</v>
      </c>
      <c r="J55" s="381">
        <f>'GST 지식재산권 관리현황_요약본'!J54</f>
        <v>47701</v>
      </c>
      <c r="K55" s="382" t="str">
        <f>'GST 지식재산권 관리현황_요약본'!K54</f>
        <v>이영춘/장순기/이재복/   노완기</v>
      </c>
      <c r="L55" s="388" t="str">
        <f>'GST 지식재산권 관리현황_요약본'!L54</f>
        <v>다인특허</v>
      </c>
      <c r="M55" s="392"/>
      <c r="N55" s="386"/>
      <c r="O55" s="435"/>
      <c r="P55" s="435"/>
      <c r="Q55" s="436">
        <f>O55+(P55*1.1)</f>
        <v>0</v>
      </c>
      <c r="R55" s="392"/>
      <c r="S55" s="386"/>
      <c r="T55" s="435"/>
      <c r="U55" s="435"/>
      <c r="V55" s="436"/>
      <c r="W55" s="392"/>
      <c r="X55" s="386"/>
      <c r="Y55" s="435"/>
      <c r="Z55" s="435"/>
      <c r="AA55" s="436"/>
      <c r="AB55" s="393"/>
    </row>
    <row r="56" spans="1:28" ht="20.100000000000001" customHeight="1">
      <c r="A56" s="405">
        <f>'GST 지식재산권 관리현황_요약본'!A55</f>
        <v>51</v>
      </c>
      <c r="B56" s="405" t="str">
        <f>'GST 지식재산권 관리현황_요약본'!B55</f>
        <v>특허</v>
      </c>
      <c r="C56" s="405" t="str">
        <f>'GST 지식재산권 관리현황_요약본'!C55</f>
        <v>포기</v>
      </c>
      <c r="D56" s="405" t="str">
        <f>'GST 지식재산권 관리현황_요약본'!D55</f>
        <v>국내</v>
      </c>
      <c r="E56" s="406">
        <f>'GST 지식재산권 관리현황_요약본'!E55</f>
        <v>40396</v>
      </c>
      <c r="F56" s="405" t="str">
        <f>'GST 지식재산권 관리현황_요약본'!F55</f>
        <v>2010-0076125</v>
      </c>
      <c r="G56" s="406">
        <f>'GST 지식재산권 관리현황_요약본'!G55</f>
        <v>41369</v>
      </c>
      <c r="H56" s="405" t="str">
        <f>'GST 지식재산권 관리현황_요약본'!H55</f>
        <v>10-1253698</v>
      </c>
      <c r="I56" s="407" t="str">
        <f>'GST 지식재산권 관리현황_요약본'!I55</f>
        <v>폐 가스 정화용 연소장치</v>
      </c>
      <c r="J56" s="406">
        <f>'GST 지식재산권 관리현황_요약본'!J55</f>
        <v>47701</v>
      </c>
      <c r="K56" s="407" t="str">
        <f>'GST 지식재산권 관리현황_요약본'!K55</f>
        <v>이영춘/장순기/이재복/노완기</v>
      </c>
      <c r="L56" s="408" t="str">
        <f>'GST 지식재산권 관리현황_요약본'!L55</f>
        <v>다인특허</v>
      </c>
      <c r="M56" s="409"/>
      <c r="N56" s="405"/>
      <c r="O56" s="445"/>
      <c r="P56" s="445"/>
      <c r="Q56" s="446"/>
      <c r="R56" s="409"/>
      <c r="S56" s="405"/>
      <c r="T56" s="445"/>
      <c r="U56" s="445"/>
      <c r="V56" s="446"/>
      <c r="W56" s="409"/>
      <c r="X56" s="405"/>
      <c r="Y56" s="445"/>
      <c r="Z56" s="445"/>
      <c r="AA56" s="446"/>
      <c r="AB56" s="411"/>
    </row>
    <row r="57" spans="1:28" ht="20.100000000000001" customHeight="1">
      <c r="A57" s="405">
        <f>'GST 지식재산권 관리현황_요약본'!A56</f>
        <v>52</v>
      </c>
      <c r="B57" s="405" t="str">
        <f>'GST 지식재산권 관리현황_요약본'!B56</f>
        <v>특허</v>
      </c>
      <c r="C57" s="405" t="str">
        <f>'GST 지식재산권 관리현황_요약본'!C56</f>
        <v>거절</v>
      </c>
      <c r="D57" s="405" t="str">
        <f>'GST 지식재산권 관리현황_요약본'!D56</f>
        <v>국내</v>
      </c>
      <c r="E57" s="406">
        <f>'GST 지식재산권 관리현황_요약본'!E56</f>
        <v>40402</v>
      </c>
      <c r="F57" s="405" t="str">
        <f>'GST 지식재산권 관리현황_요약본'!F56</f>
        <v>2010-0077611</v>
      </c>
      <c r="G57" s="406">
        <f>'GST 지식재산권 관리현황_요약본'!G56</f>
        <v>0</v>
      </c>
      <c r="H57" s="405">
        <f>'GST 지식재산권 관리현황_요약본'!H56</f>
        <v>0</v>
      </c>
      <c r="I57" s="407" t="str">
        <f>'GST 지식재산권 관리현황_요약본'!I56</f>
        <v>PFCs 가스 분해 장치 및 방법</v>
      </c>
      <c r="J57" s="406">
        <f>'GST 지식재산권 관리현황_요약본'!J56</f>
        <v>0</v>
      </c>
      <c r="K57" s="407" t="str">
        <f>'GST 지식재산권 관리현황_요약본'!K56</f>
        <v>이영춘/장순기/이재복/이성욱</v>
      </c>
      <c r="L57" s="408" t="str">
        <f>'GST 지식재산권 관리현황_요약본'!L56</f>
        <v>다인특허</v>
      </c>
      <c r="M57" s="409"/>
      <c r="N57" s="405"/>
      <c r="O57" s="445"/>
      <c r="P57" s="445"/>
      <c r="Q57" s="446"/>
      <c r="R57" s="409"/>
      <c r="S57" s="405"/>
      <c r="T57" s="445"/>
      <c r="U57" s="445"/>
      <c r="V57" s="446"/>
      <c r="W57" s="409"/>
      <c r="X57" s="405"/>
      <c r="Y57" s="445"/>
      <c r="Z57" s="445"/>
      <c r="AA57" s="446"/>
      <c r="AB57" s="411"/>
    </row>
    <row r="58" spans="1:28" ht="20.100000000000001" customHeight="1">
      <c r="A58" s="405">
        <f>'GST 지식재산권 관리현황_요약본'!A57</f>
        <v>53</v>
      </c>
      <c r="B58" s="405" t="str">
        <f>'GST 지식재산권 관리현황_요약본'!B57</f>
        <v>특허</v>
      </c>
      <c r="C58" s="405" t="str">
        <f>'GST 지식재산권 관리현황_요약본'!C57</f>
        <v>거절</v>
      </c>
      <c r="D58" s="405" t="str">
        <f>'GST 지식재산권 관리현황_요약본'!D57</f>
        <v>국내</v>
      </c>
      <c r="E58" s="406">
        <f>'GST 지식재산권 관리현황_요약본'!E57</f>
        <v>40450</v>
      </c>
      <c r="F58" s="405" t="str">
        <f>'GST 지식재산권 관리현황_요약본'!F57</f>
        <v>2010-0094032</v>
      </c>
      <c r="G58" s="406">
        <f>'GST 지식재산권 관리현황_요약본'!G57</f>
        <v>0</v>
      </c>
      <c r="H58" s="405">
        <f>'GST 지식재산권 관리현황_요약본'!H57</f>
        <v>0</v>
      </c>
      <c r="I58" s="407" t="str">
        <f>'GST 지식재산권 관리현황_요약본'!I57</f>
        <v>가스 분리막을 이용한 반도체 및 에씨디용 설비 가스 재생 공급장치 및 가스재생 공급방법</v>
      </c>
      <c r="J58" s="406">
        <f>'GST 지식재산권 관리현황_요약본'!J57</f>
        <v>0</v>
      </c>
      <c r="K58" s="407" t="str">
        <f>'GST 지식재산권 관리현황_요약본'!K57</f>
        <v>김명진</v>
      </c>
      <c r="L58" s="408" t="str">
        <f>'GST 지식재산권 관리현황_요약본'!L57</f>
        <v>다인특허</v>
      </c>
      <c r="M58" s="409"/>
      <c r="N58" s="405"/>
      <c r="O58" s="445"/>
      <c r="P58" s="445"/>
      <c r="Q58" s="446"/>
      <c r="R58" s="409"/>
      <c r="S58" s="405"/>
      <c r="T58" s="445"/>
      <c r="U58" s="445"/>
      <c r="V58" s="446"/>
      <c r="W58" s="409"/>
      <c r="X58" s="405"/>
      <c r="Y58" s="445"/>
      <c r="Z58" s="445"/>
      <c r="AA58" s="446"/>
      <c r="AB58" s="411"/>
    </row>
    <row r="59" spans="1:28" ht="20.100000000000001" customHeight="1">
      <c r="A59" s="405">
        <f>'GST 지식재산권 관리현황_요약본'!A58</f>
        <v>54</v>
      </c>
      <c r="B59" s="405" t="str">
        <f>'GST 지식재산권 관리현황_요약본'!B58</f>
        <v>특허</v>
      </c>
      <c r="C59" s="405" t="str">
        <f>'GST 지식재산권 관리현황_요약본'!C58</f>
        <v>거절</v>
      </c>
      <c r="D59" s="405" t="str">
        <f>'GST 지식재산권 관리현황_요약본'!D58</f>
        <v>국내</v>
      </c>
      <c r="E59" s="406">
        <f>'GST 지식재산권 관리현황_요약본'!E58</f>
        <v>40592</v>
      </c>
      <c r="F59" s="405" t="str">
        <f>'GST 지식재산권 관리현황_요약본'!F58</f>
        <v>2011-0014637</v>
      </c>
      <c r="G59" s="406">
        <f>'GST 지식재산권 관리현황_요약본'!G58</f>
        <v>0</v>
      </c>
      <c r="H59" s="405">
        <f>'GST 지식재산권 관리현황_요약본'!H58</f>
        <v>0</v>
      </c>
      <c r="I59" s="407" t="str">
        <f>'GST 지식재산권 관리현황_요약본'!I58</f>
        <v>이동식 전기 자동차 충전 시스템</v>
      </c>
      <c r="J59" s="406">
        <f>'GST 지식재산권 관리현황_요약본'!J58</f>
        <v>0</v>
      </c>
      <c r="K59" s="407" t="str">
        <f>'GST 지식재산권 관리현황_요약본'!K58</f>
        <v>김명진</v>
      </c>
      <c r="L59" s="408" t="str">
        <f>'GST 지식재산권 관리현황_요약본'!L58</f>
        <v>다인특허</v>
      </c>
      <c r="M59" s="409"/>
      <c r="N59" s="405"/>
      <c r="O59" s="445"/>
      <c r="P59" s="445"/>
      <c r="Q59" s="446"/>
      <c r="R59" s="409"/>
      <c r="S59" s="405"/>
      <c r="T59" s="445"/>
      <c r="U59" s="445"/>
      <c r="V59" s="446"/>
      <c r="W59" s="409"/>
      <c r="X59" s="405"/>
      <c r="Y59" s="445"/>
      <c r="Z59" s="445"/>
      <c r="AA59" s="446"/>
      <c r="AB59" s="411"/>
    </row>
    <row r="60" spans="1:28" ht="20.100000000000001" customHeight="1">
      <c r="A60" s="380">
        <f>'GST 지식재산권 관리현황_요약본'!A59</f>
        <v>55</v>
      </c>
      <c r="B60" s="380" t="str">
        <f>'GST 지식재산권 관리현황_요약본'!B59</f>
        <v>특허</v>
      </c>
      <c r="C60" s="380" t="str">
        <f>'GST 지식재산권 관리현황_요약본'!C59</f>
        <v>등록</v>
      </c>
      <c r="D60" s="380" t="str">
        <f>'GST 지식재산권 관리현황_요약본'!D59</f>
        <v>국내</v>
      </c>
      <c r="E60" s="381">
        <f>'GST 지식재산권 관리현황_요약본'!E59</f>
        <v>40751</v>
      </c>
      <c r="F60" s="380" t="str">
        <f>'GST 지식재산권 관리현황_요약본'!F59</f>
        <v>2011-0074698</v>
      </c>
      <c r="G60" s="381">
        <f>'GST 지식재산권 관리현황_요약본'!G59</f>
        <v>41544</v>
      </c>
      <c r="H60" s="380" t="str">
        <f>'GST 지식재산권 관리현황_요약본'!H59</f>
        <v>10-1314723</v>
      </c>
      <c r="I60" s="382" t="str">
        <f>'GST 지식재산권 관리현황_요약본'!I59</f>
        <v>공정냉각시스템용 열교환기</v>
      </c>
      <c r="J60" s="381">
        <f>'GST 지식재산권 관리현황_요약본'!J59</f>
        <v>48056</v>
      </c>
      <c r="K60" s="382" t="str">
        <f>'GST 지식재산권 관리현황_요약본'!K59</f>
        <v>최기봉/안세훈</v>
      </c>
      <c r="L60" s="388" t="str">
        <f>'GST 지식재산권 관리현황_요약본'!L59</f>
        <v>다인특허</v>
      </c>
      <c r="M60" s="392"/>
      <c r="N60" s="496"/>
      <c r="O60" s="435"/>
      <c r="P60" s="435"/>
      <c r="Q60" s="436">
        <f>O60+(P60*1.1)</f>
        <v>0</v>
      </c>
      <c r="R60" s="392"/>
      <c r="S60" s="386"/>
      <c r="T60" s="435"/>
      <c r="U60" s="435"/>
      <c r="V60" s="436"/>
      <c r="W60" s="392"/>
      <c r="X60" s="386"/>
      <c r="Y60" s="435"/>
      <c r="Z60" s="435"/>
      <c r="AA60" s="436"/>
      <c r="AB60" s="394"/>
    </row>
    <row r="61" spans="1:28" ht="20.100000000000001" customHeight="1">
      <c r="A61" s="405">
        <f>'GST 지식재산권 관리현황_요약본'!A60</f>
        <v>56</v>
      </c>
      <c r="B61" s="405" t="str">
        <f>'GST 지식재산권 관리현황_요약본'!B60</f>
        <v>특허</v>
      </c>
      <c r="C61" s="405" t="str">
        <f>'GST 지식재산권 관리현황_요약본'!C60</f>
        <v>포기</v>
      </c>
      <c r="D61" s="405" t="str">
        <f>'GST 지식재산권 관리현황_요약본'!D60</f>
        <v>국내</v>
      </c>
      <c r="E61" s="406">
        <f>'GST 지식재산권 관리현황_요약본'!E60</f>
        <v>40886</v>
      </c>
      <c r="F61" s="405" t="str">
        <f>'GST 지식재산권 관리현황_요약본'!F60</f>
        <v>2011-0131409</v>
      </c>
      <c r="G61" s="406">
        <f>'GST 지식재산권 관리현황_요약본'!G60</f>
        <v>41278</v>
      </c>
      <c r="H61" s="405" t="str">
        <f>'GST 지식재산권 관리현황_요약본'!H60</f>
        <v>10-1221036</v>
      </c>
      <c r="I61" s="407" t="str">
        <f>'GST 지식재산권 관리현황_요약본'!I60</f>
        <v>슬릿 코터를 이용하는 디스플레이 패널용 커버 부재 접합 장치</v>
      </c>
      <c r="J61" s="406">
        <f>'GST 지식재산권 관리현황_요약본'!J60</f>
        <v>48191</v>
      </c>
      <c r="K61" s="407" t="str">
        <f>'GST 지식재산권 관리현황_요약본'!K60</f>
        <v>박필석/김병극</v>
      </c>
      <c r="L61" s="408" t="str">
        <f>'GST 지식재산권 관리현황_요약본'!L60</f>
        <v>다인특허</v>
      </c>
      <c r="M61" s="409"/>
      <c r="N61" s="405"/>
      <c r="O61" s="445"/>
      <c r="P61" s="445"/>
      <c r="Q61" s="446"/>
      <c r="R61" s="409"/>
      <c r="S61" s="405"/>
      <c r="T61" s="445"/>
      <c r="U61" s="445"/>
      <c r="V61" s="446"/>
      <c r="W61" s="409"/>
      <c r="X61" s="405"/>
      <c r="Y61" s="445"/>
      <c r="Z61" s="445"/>
      <c r="AA61" s="446"/>
      <c r="AB61" s="411"/>
    </row>
    <row r="62" spans="1:28" s="518" customFormat="1" ht="20.100000000000001" customHeight="1">
      <c r="A62" s="405">
        <f>'GST 지식재산권 관리현황_요약본'!A61</f>
        <v>57</v>
      </c>
      <c r="B62" s="405" t="str">
        <f>'GST 지식재산권 관리현황_요약본'!B61</f>
        <v>특허</v>
      </c>
      <c r="C62" s="405" t="str">
        <f>'GST 지식재산권 관리현황_요약본'!C61</f>
        <v>포기</v>
      </c>
      <c r="D62" s="405" t="str">
        <f>'GST 지식재산권 관리현황_요약본'!D61</f>
        <v>국내</v>
      </c>
      <c r="E62" s="406">
        <f>'GST 지식재산권 관리현황_요약본'!E61</f>
        <v>40892</v>
      </c>
      <c r="F62" s="405" t="str">
        <f>'GST 지식재산권 관리현황_요약본'!F61</f>
        <v>2011-0135502</v>
      </c>
      <c r="G62" s="406">
        <f>'GST 지식재산권 관리현황_요약본'!G61</f>
        <v>41571</v>
      </c>
      <c r="H62" s="405" t="str">
        <f>'GST 지식재산권 관리현황_요약본'!H61</f>
        <v>10-1323720</v>
      </c>
      <c r="I62" s="407" t="str">
        <f>'GST 지식재산권 관리현황_요약본'!I61</f>
        <v>폐가스 처리용 화염 회전 연소 버너</v>
      </c>
      <c r="J62" s="406">
        <f>'GST 지식재산권 관리현황_요약본'!J61</f>
        <v>48197</v>
      </c>
      <c r="K62" s="407" t="str">
        <f>'GST 지식재산권 관리현황_요약본'!K61</f>
        <v>채명기/전재두/정종국</v>
      </c>
      <c r="L62" s="408" t="str">
        <f>'GST 지식재산권 관리현황_요약본'!L61</f>
        <v>유니스특허</v>
      </c>
      <c r="M62" s="409"/>
      <c r="N62" s="405"/>
      <c r="O62" s="445"/>
      <c r="P62" s="445"/>
      <c r="Q62" s="446"/>
      <c r="R62" s="409"/>
      <c r="S62" s="405"/>
      <c r="T62" s="445"/>
      <c r="U62" s="445"/>
      <c r="V62" s="446"/>
      <c r="W62" s="409"/>
      <c r="X62" s="405"/>
      <c r="Y62" s="445"/>
      <c r="Z62" s="445"/>
      <c r="AA62" s="446"/>
      <c r="AB62" s="411"/>
    </row>
    <row r="63" spans="1:28" ht="20.100000000000001" customHeight="1">
      <c r="A63" s="380" t="e">
        <f>'GST 지식재산권 관리현황_요약본'!A62</f>
        <v>#REF!</v>
      </c>
      <c r="B63" s="380" t="e">
        <f>'GST 지식재산권 관리현황_요약본'!B62</f>
        <v>#REF!</v>
      </c>
      <c r="C63" s="380" t="e">
        <f>'GST 지식재산권 관리현황_요약본'!C62</f>
        <v>#REF!</v>
      </c>
      <c r="D63" s="380" t="e">
        <f>'GST 지식재산권 관리현황_요약본'!D62</f>
        <v>#REF!</v>
      </c>
      <c r="E63" s="381" t="e">
        <f>'GST 지식재산권 관리현황_요약본'!E62</f>
        <v>#REF!</v>
      </c>
      <c r="F63" s="380" t="e">
        <f>'GST 지식재산권 관리현황_요약본'!F62</f>
        <v>#REF!</v>
      </c>
      <c r="G63" s="475" t="e">
        <f>'GST 지식재산권 관리현황_요약본'!G62</f>
        <v>#REF!</v>
      </c>
      <c r="H63" s="380" t="e">
        <f>'GST 지식재산권 관리현황_요약본'!H62</f>
        <v>#REF!</v>
      </c>
      <c r="I63" s="382" t="e">
        <f>'GST 지식재산권 관리현황_요약본'!I62</f>
        <v>#REF!</v>
      </c>
      <c r="J63" s="381" t="e">
        <f>'GST 지식재산권 관리현황_요약본'!J62</f>
        <v>#REF!</v>
      </c>
      <c r="K63" s="382" t="e">
        <f>'GST 지식재산권 관리현황_요약본'!K62</f>
        <v>#REF!</v>
      </c>
      <c r="L63" s="388" t="e">
        <f>'GST 지식재산권 관리현황_요약본'!L62</f>
        <v>#REF!</v>
      </c>
      <c r="M63" s="392" t="s">
        <v>2055</v>
      </c>
      <c r="N63" s="496">
        <v>45061</v>
      </c>
      <c r="O63" s="435">
        <v>593120</v>
      </c>
      <c r="P63" s="435">
        <v>200000</v>
      </c>
      <c r="Q63" s="436">
        <f>O63+(P63*1.1)</f>
        <v>813120</v>
      </c>
      <c r="R63" s="392"/>
      <c r="S63" s="386"/>
      <c r="T63" s="435"/>
      <c r="U63" s="435"/>
      <c r="V63" s="436"/>
      <c r="W63" s="392"/>
      <c r="X63" s="386"/>
      <c r="Y63" s="435"/>
      <c r="Z63" s="435"/>
      <c r="AA63" s="436"/>
      <c r="AB63" s="394"/>
    </row>
    <row r="64" spans="1:28" ht="20.100000000000001" customHeight="1">
      <c r="A64" s="380" t="e">
        <f>'GST 지식재산권 관리현황_요약본'!A63</f>
        <v>#REF!</v>
      </c>
      <c r="B64" s="380" t="e">
        <f>'GST 지식재산권 관리현황_요약본'!B63</f>
        <v>#REF!</v>
      </c>
      <c r="C64" s="380" t="e">
        <f>'GST 지식재산권 관리현황_요약본'!C63</f>
        <v>#REF!</v>
      </c>
      <c r="D64" s="380" t="e">
        <f>'GST 지식재산권 관리현황_요약본'!D63</f>
        <v>#REF!</v>
      </c>
      <c r="E64" s="381" t="e">
        <f>'GST 지식재산권 관리현황_요약본'!E63</f>
        <v>#REF!</v>
      </c>
      <c r="F64" s="380" t="e">
        <f>'GST 지식재산권 관리현황_요약본'!F63</f>
        <v>#REF!</v>
      </c>
      <c r="G64" s="381" t="e">
        <f>'GST 지식재산권 관리현황_요약본'!G63</f>
        <v>#REF!</v>
      </c>
      <c r="H64" s="380" t="e">
        <f>'GST 지식재산권 관리현황_요약본'!H63</f>
        <v>#REF!</v>
      </c>
      <c r="I64" s="382" t="e">
        <f>'GST 지식재산권 관리현황_요약본'!I63</f>
        <v>#REF!</v>
      </c>
      <c r="J64" s="381" t="e">
        <f>'GST 지식재산권 관리현황_요약본'!J63</f>
        <v>#REF!</v>
      </c>
      <c r="K64" s="382" t="e">
        <f>'GST 지식재산권 관리현황_요약본'!K63</f>
        <v>#REF!</v>
      </c>
      <c r="L64" s="388" t="e">
        <f>'GST 지식재산권 관리현황_요약본'!L63</f>
        <v>#REF!</v>
      </c>
      <c r="M64" s="392"/>
      <c r="N64" s="386"/>
      <c r="O64" s="435"/>
      <c r="P64" s="435"/>
      <c r="Q64" s="436"/>
      <c r="R64" s="392"/>
      <c r="S64" s="386"/>
      <c r="T64" s="435"/>
      <c r="U64" s="435"/>
      <c r="V64" s="436"/>
      <c r="W64" s="392"/>
      <c r="X64" s="386"/>
      <c r="Y64" s="435"/>
      <c r="Z64" s="435"/>
      <c r="AA64" s="436"/>
      <c r="AB64" s="394"/>
    </row>
    <row r="65" spans="1:28" ht="20.100000000000001" customHeight="1">
      <c r="A65" s="380" t="e">
        <f>'GST 지식재산권 관리현황_요약본'!A64</f>
        <v>#REF!</v>
      </c>
      <c r="B65" s="380" t="e">
        <f>'GST 지식재산권 관리현황_요약본'!B64</f>
        <v>#REF!</v>
      </c>
      <c r="C65" s="380" t="e">
        <f>'GST 지식재산권 관리현황_요약본'!C64</f>
        <v>#REF!</v>
      </c>
      <c r="D65" s="380" t="e">
        <f>'GST 지식재산권 관리현황_요약본'!D64</f>
        <v>#REF!</v>
      </c>
      <c r="E65" s="381" t="e">
        <f>'GST 지식재산권 관리현황_요약본'!E64</f>
        <v>#REF!</v>
      </c>
      <c r="F65" s="380" t="e">
        <f>'GST 지식재산권 관리현황_요약본'!F64</f>
        <v>#REF!</v>
      </c>
      <c r="G65" s="381" t="e">
        <f>'GST 지식재산권 관리현황_요약본'!G64</f>
        <v>#REF!</v>
      </c>
      <c r="H65" s="380" t="e">
        <f>'GST 지식재산권 관리현황_요약본'!H64</f>
        <v>#REF!</v>
      </c>
      <c r="I65" s="382" t="e">
        <f>'GST 지식재산권 관리현황_요약본'!I64</f>
        <v>#REF!</v>
      </c>
      <c r="J65" s="381" t="e">
        <f>'GST 지식재산권 관리현황_요약본'!J64</f>
        <v>#REF!</v>
      </c>
      <c r="K65" s="382" t="e">
        <f>'GST 지식재산권 관리현황_요약본'!K64</f>
        <v>#REF!</v>
      </c>
      <c r="L65" s="388" t="e">
        <f>'GST 지식재산권 관리현황_요약본'!L64</f>
        <v>#REF!</v>
      </c>
      <c r="M65" s="392"/>
      <c r="N65" s="386"/>
      <c r="O65" s="435"/>
      <c r="P65" s="435"/>
      <c r="Q65" s="436"/>
      <c r="R65" s="392"/>
      <c r="S65" s="386"/>
      <c r="T65" s="435"/>
      <c r="U65" s="435"/>
      <c r="V65" s="436"/>
      <c r="W65" s="392"/>
      <c r="X65" s="386"/>
      <c r="Y65" s="435"/>
      <c r="Z65" s="435"/>
      <c r="AA65" s="436"/>
      <c r="AB65" s="394"/>
    </row>
    <row r="66" spans="1:28" ht="20.100000000000001" customHeight="1">
      <c r="A66" s="380">
        <f>'GST 지식재산권 관리현황_요약본'!A65</f>
        <v>61</v>
      </c>
      <c r="B66" s="380" t="str">
        <f>'GST 지식재산권 관리현황_요약본'!B65</f>
        <v>특허</v>
      </c>
      <c r="C66" s="380" t="str">
        <f>'GST 지식재산권 관리현황_요약본'!C65</f>
        <v>등록</v>
      </c>
      <c r="D66" s="380" t="str">
        <f>'GST 지식재산권 관리현황_요약본'!D65</f>
        <v>국내</v>
      </c>
      <c r="E66" s="381">
        <f>'GST 지식재산권 관리현황_요약본'!E65</f>
        <v>40956</v>
      </c>
      <c r="F66" s="380" t="str">
        <f>'GST 지식재산권 관리현황_요약본'!F65</f>
        <v>2012-0016332</v>
      </c>
      <c r="G66" s="381">
        <f>'GST 지식재산권 관리현황_요약본'!G65</f>
        <v>41543</v>
      </c>
      <c r="H66" s="380" t="str">
        <f>'GST 지식재산권 관리현황_요약본'!H65</f>
        <v>10-1314187</v>
      </c>
      <c r="I66" s="382" t="str">
        <f>'GST 지식재산권 관리현황_요약본'!I65</f>
        <v>스크러버 장비의 에너지 저감용 제어 장치 및 그 방법과 시스템</v>
      </c>
      <c r="J66" s="381">
        <f>'GST 지식재산권 관리현황_요약본'!J65</f>
        <v>48261</v>
      </c>
      <c r="K66" s="382" t="str">
        <f>'GST 지식재산권 관리현황_요약본'!K65</f>
        <v>이재복/이정우/전재두/노완기/채명기</v>
      </c>
      <c r="L66" s="388" t="str">
        <f>'GST 지식재산권 관리현황_요약본'!L65</f>
        <v>유니스특허</v>
      </c>
      <c r="M66" s="392"/>
      <c r="N66" s="496"/>
      <c r="O66" s="435"/>
      <c r="P66" s="435"/>
      <c r="Q66" s="436">
        <f>O66+(P66*1.1)</f>
        <v>0</v>
      </c>
      <c r="R66" s="392"/>
      <c r="S66" s="386"/>
      <c r="T66" s="435"/>
      <c r="U66" s="435"/>
      <c r="V66" s="436"/>
      <c r="W66" s="392"/>
      <c r="X66" s="386"/>
      <c r="Y66" s="435"/>
      <c r="Z66" s="435"/>
      <c r="AA66" s="436"/>
      <c r="AB66" s="394"/>
    </row>
    <row r="67" spans="1:28" ht="20.100000000000001" customHeight="1">
      <c r="A67" s="380">
        <f>'GST 지식재산권 관리현황_요약본'!A66</f>
        <v>62</v>
      </c>
      <c r="B67" s="380" t="str">
        <f>'GST 지식재산권 관리현황_요약본'!B66</f>
        <v>특허</v>
      </c>
      <c r="C67" s="380" t="str">
        <f>'GST 지식재산권 관리현황_요약본'!C66</f>
        <v>등록</v>
      </c>
      <c r="D67" s="380" t="str">
        <f>'GST 지식재산권 관리현황_요약본'!D66</f>
        <v>국내</v>
      </c>
      <c r="E67" s="381">
        <f>'GST 지식재산권 관리현황_요약본'!E66</f>
        <v>40984</v>
      </c>
      <c r="F67" s="380" t="str">
        <f>'GST 지식재산권 관리현황_요약본'!F66</f>
        <v>2012-0026861</v>
      </c>
      <c r="G67" s="381">
        <f>'GST 지식재산권 관리현황_요약본'!G66</f>
        <v>41793</v>
      </c>
      <c r="H67" s="380" t="str">
        <f>'GST 지식재산권 관리현황_요약본'!H66</f>
        <v>10-1406065</v>
      </c>
      <c r="I67" s="382" t="str">
        <f>'GST 지식재산권 관리현황_요약본'!I66</f>
        <v>선회류 예혼합 저공해 연소장치</v>
      </c>
      <c r="J67" s="381">
        <f>'GST 지식재산권 관리현황_요약본'!J66</f>
        <v>0</v>
      </c>
      <c r="K67" s="382" t="str">
        <f>'GST 지식재산권 관리현황_요약본'!K66</f>
        <v>김종철/정종국/이성욱/김선호/김원기/노완기</v>
      </c>
      <c r="L67" s="388" t="str">
        <f>'GST 지식재산권 관리현황_요약본'!L66</f>
        <v>다인특허</v>
      </c>
      <c r="M67" s="392"/>
      <c r="N67" s="496"/>
      <c r="O67" s="435"/>
      <c r="P67" s="435"/>
      <c r="Q67" s="436">
        <f>O67+(P67*1.1)</f>
        <v>0</v>
      </c>
      <c r="R67" s="392"/>
      <c r="S67" s="386"/>
      <c r="T67" s="435"/>
      <c r="U67" s="435"/>
      <c r="V67" s="436"/>
      <c r="W67" s="392"/>
      <c r="X67" s="386"/>
      <c r="Y67" s="435"/>
      <c r="Z67" s="435"/>
      <c r="AA67" s="436"/>
      <c r="AB67" s="393"/>
    </row>
    <row r="68" spans="1:28" ht="20.100000000000001" customHeight="1">
      <c r="A68" s="405">
        <f>'GST 지식재산권 관리현황_요약본'!A67</f>
        <v>63</v>
      </c>
      <c r="B68" s="405" t="str">
        <f>'GST 지식재산권 관리현황_요약본'!B67</f>
        <v>특허</v>
      </c>
      <c r="C68" s="405" t="str">
        <f>'GST 지식재산권 관리현황_요약본'!C67</f>
        <v>거절</v>
      </c>
      <c r="D68" s="405" t="str">
        <f>'GST 지식재산권 관리현황_요약본'!D67</f>
        <v>국내</v>
      </c>
      <c r="E68" s="406">
        <f>'GST 지식재산권 관리현황_요약본'!E67</f>
        <v>40995</v>
      </c>
      <c r="F68" s="405" t="str">
        <f>'GST 지식재산권 관리현황_요약본'!F67</f>
        <v>2012-0031001</v>
      </c>
      <c r="G68" s="406">
        <f>'GST 지식재산권 관리현황_요약본'!G67</f>
        <v>0</v>
      </c>
      <c r="H68" s="405">
        <f>'GST 지식재산권 관리현황_요약본'!H67</f>
        <v>0</v>
      </c>
      <c r="I68" s="407" t="str">
        <f>'GST 지식재산권 관리현황_요약본'!I67</f>
        <v>도포액 재활용이 용이한 슬릿코터 및 도포액 재활용 구조</v>
      </c>
      <c r="J68" s="406">
        <f>'GST 지식재산권 관리현황_요약본'!J67</f>
        <v>0</v>
      </c>
      <c r="K68" s="407" t="str">
        <f>'GST 지식재산권 관리현황_요약본'!K67</f>
        <v>박필석/김병극</v>
      </c>
      <c r="L68" s="408" t="str">
        <f>'GST 지식재산권 관리현황_요약본'!L67</f>
        <v>다인특허</v>
      </c>
      <c r="M68" s="409"/>
      <c r="N68" s="405"/>
      <c r="O68" s="445"/>
      <c r="P68" s="445"/>
      <c r="Q68" s="446"/>
      <c r="R68" s="409"/>
      <c r="S68" s="405"/>
      <c r="T68" s="445"/>
      <c r="U68" s="445"/>
      <c r="V68" s="446"/>
      <c r="W68" s="409"/>
      <c r="X68" s="405"/>
      <c r="Y68" s="445"/>
      <c r="Z68" s="445"/>
      <c r="AA68" s="446"/>
      <c r="AB68" s="411"/>
    </row>
    <row r="69" spans="1:28" ht="20.100000000000001" customHeight="1">
      <c r="A69" s="405">
        <f>'GST 지식재산권 관리현황_요약본'!A68</f>
        <v>64</v>
      </c>
      <c r="B69" s="405" t="str">
        <f>'GST 지식재산권 관리현황_요약본'!B68</f>
        <v>특허</v>
      </c>
      <c r="C69" s="405" t="str">
        <f>'GST 지식재산권 관리현황_요약본'!C68</f>
        <v>포기</v>
      </c>
      <c r="D69" s="405" t="str">
        <f>'GST 지식재산권 관리현황_요약본'!D68</f>
        <v>국내</v>
      </c>
      <c r="E69" s="406">
        <f>'GST 지식재산권 관리현황_요약본'!E68</f>
        <v>40996</v>
      </c>
      <c r="F69" s="405" t="str">
        <f>'GST 지식재산권 관리현황_요약본'!F68</f>
        <v>2012-0031576</v>
      </c>
      <c r="G69" s="406">
        <f>'GST 지식재산권 관리현황_요약본'!G68</f>
        <v>41708</v>
      </c>
      <c r="H69" s="405" t="str">
        <f>'GST 지식재산권 관리현황_요약본'!H68</f>
        <v>10-1374813</v>
      </c>
      <c r="I69" s="407" t="str">
        <f>'GST 지식재산권 관리현황_요약본'!I68</f>
        <v>판재 자세 조절 장치</v>
      </c>
      <c r="J69" s="406">
        <f>'GST 지식재산권 관리현황_요약본'!J68</f>
        <v>0</v>
      </c>
      <c r="K69" s="407" t="str">
        <f>'GST 지식재산권 관리현황_요약본'!K68</f>
        <v>박필석/김병극</v>
      </c>
      <c r="L69" s="408" t="str">
        <f>'GST 지식재산권 관리현황_요약본'!L68</f>
        <v>다인특허</v>
      </c>
      <c r="M69" s="409"/>
      <c r="N69" s="405"/>
      <c r="O69" s="445"/>
      <c r="P69" s="445"/>
      <c r="Q69" s="446"/>
      <c r="R69" s="409"/>
      <c r="S69" s="405"/>
      <c r="T69" s="445"/>
      <c r="U69" s="445"/>
      <c r="V69" s="446"/>
      <c r="W69" s="409"/>
      <c r="X69" s="405"/>
      <c r="Y69" s="445"/>
      <c r="Z69" s="445"/>
      <c r="AA69" s="446"/>
      <c r="AB69" s="411"/>
    </row>
    <row r="70" spans="1:28" ht="20.100000000000001" customHeight="1">
      <c r="A70" s="405">
        <f>'GST 지식재산권 관리현황_요약본'!A69</f>
        <v>65</v>
      </c>
      <c r="B70" s="405" t="str">
        <f>'GST 지식재산권 관리현황_요약본'!B69</f>
        <v>특허</v>
      </c>
      <c r="C70" s="405" t="str">
        <f>'GST 지식재산권 관리현황_요약본'!C69</f>
        <v>포기</v>
      </c>
      <c r="D70" s="405" t="str">
        <f>'GST 지식재산권 관리현황_요약본'!D69</f>
        <v>국내</v>
      </c>
      <c r="E70" s="406">
        <f>'GST 지식재산권 관리현황_요약본'!E69</f>
        <v>40998</v>
      </c>
      <c r="F70" s="405" t="str">
        <f>'GST 지식재산권 관리현황_요약본'!F69</f>
        <v>2012-0033153</v>
      </c>
      <c r="G70" s="406">
        <f>'GST 지식재산권 관리현황_요약본'!G69</f>
        <v>41526</v>
      </c>
      <c r="H70" s="405" t="str">
        <f>'GST 지식재산권 관리현황_요약본'!H69</f>
        <v>10-1312051</v>
      </c>
      <c r="I70" s="407" t="str">
        <f>'GST 지식재산권 관리현황_요약본'!I69</f>
        <v>글래스의 크기 변경에 따른 진공흡착판의 진공구역 조절장치</v>
      </c>
      <c r="J70" s="406">
        <f>'GST 지식재산권 관리현황_요약본'!J69</f>
        <v>0</v>
      </c>
      <c r="K70" s="407" t="str">
        <f>'GST 지식재산권 관리현황_요약본'!K69</f>
        <v>박필석/김병극</v>
      </c>
      <c r="L70" s="408" t="str">
        <f>'GST 지식재산권 관리현황_요약본'!L69</f>
        <v>다인특허</v>
      </c>
      <c r="M70" s="409"/>
      <c r="N70" s="405"/>
      <c r="O70" s="445"/>
      <c r="P70" s="445"/>
      <c r="Q70" s="446"/>
      <c r="R70" s="409"/>
      <c r="S70" s="405"/>
      <c r="T70" s="445"/>
      <c r="U70" s="445"/>
      <c r="V70" s="446"/>
      <c r="W70" s="409"/>
      <c r="X70" s="405"/>
      <c r="Y70" s="445"/>
      <c r="Z70" s="445"/>
      <c r="AA70" s="446"/>
      <c r="AB70" s="411"/>
    </row>
    <row r="71" spans="1:28" ht="20.100000000000001" customHeight="1">
      <c r="A71" s="380">
        <f>'GST 지식재산권 관리현황_요약본'!A70</f>
        <v>66</v>
      </c>
      <c r="B71" s="380" t="str">
        <f>'GST 지식재산권 관리현황_요약본'!B70</f>
        <v>특허</v>
      </c>
      <c r="C71" s="380" t="str">
        <f>'GST 지식재산권 관리현황_요약본'!C70</f>
        <v>등록</v>
      </c>
      <c r="D71" s="380" t="str">
        <f>'GST 지식재산권 관리현황_요약본'!D70</f>
        <v>국내</v>
      </c>
      <c r="E71" s="381">
        <f>'GST 지식재산권 관리현황_요약본'!E70</f>
        <v>41022</v>
      </c>
      <c r="F71" s="380" t="str">
        <f>'GST 지식재산권 관리현황_요약본'!F70</f>
        <v>2012-0042062</v>
      </c>
      <c r="G71" s="381">
        <f>'GST 지식재산권 관리현황_요약본'!G70</f>
        <v>41744</v>
      </c>
      <c r="H71" s="380" t="str">
        <f>'GST 지식재산권 관리현황_요약본'!H70</f>
        <v>10-1387611</v>
      </c>
      <c r="I71" s="382" t="str">
        <f>'GST 지식재산권 관리현황_요약본'!I70</f>
        <v>과불화 화합물 처리 장치 및 방법</v>
      </c>
      <c r="J71" s="381">
        <f>'GST 지식재산권 관리현황_요약본'!J70</f>
        <v>48327</v>
      </c>
      <c r="K71" s="382" t="str">
        <f>'GST 지식재산권 관리현황_요약본'!K70</f>
        <v>정종국/채명기/전재두/김종철</v>
      </c>
      <c r="L71" s="388" t="str">
        <f>'GST 지식재산권 관리현황_요약본'!L70</f>
        <v>유니스특허</v>
      </c>
      <c r="M71" s="392" t="s">
        <v>2052</v>
      </c>
      <c r="N71" s="496">
        <v>45023</v>
      </c>
      <c r="O71" s="435">
        <v>955000</v>
      </c>
      <c r="P71" s="435">
        <v>30000</v>
      </c>
      <c r="Q71" s="436">
        <f>O71+(P71*1.1)</f>
        <v>988000</v>
      </c>
      <c r="R71" s="392"/>
      <c r="S71" s="386"/>
      <c r="T71" s="435"/>
      <c r="U71" s="435"/>
      <c r="V71" s="436"/>
      <c r="W71" s="392"/>
      <c r="X71" s="386"/>
      <c r="Y71" s="435"/>
      <c r="Z71" s="435"/>
      <c r="AA71" s="436"/>
      <c r="AB71" s="393"/>
    </row>
    <row r="72" spans="1:28" ht="20.100000000000001" customHeight="1">
      <c r="A72" s="405">
        <f>'GST 지식재산권 관리현황_요약본'!A71</f>
        <v>67</v>
      </c>
      <c r="B72" s="405" t="str">
        <f>'GST 지식재산권 관리현황_요약본'!B71</f>
        <v>특허</v>
      </c>
      <c r="C72" s="405" t="str">
        <f>'GST 지식재산권 관리현황_요약본'!C71</f>
        <v>포기</v>
      </c>
      <c r="D72" s="405" t="str">
        <f>'GST 지식재산권 관리현황_요약본'!D71</f>
        <v>국내</v>
      </c>
      <c r="E72" s="406">
        <f>'GST 지식재산권 관리현황_요약본'!E71</f>
        <v>41096</v>
      </c>
      <c r="F72" s="405" t="str">
        <f>'GST 지식재산권 관리현황_요약본'!F71</f>
        <v>2012-0074034</v>
      </c>
      <c r="G72" s="406">
        <f>'GST 지식재산권 관리현황_요약본'!G71</f>
        <v>41782</v>
      </c>
      <c r="H72" s="405" t="str">
        <f>'GST 지식재산권 관리현황_요약본'!H71</f>
        <v>10-1401349</v>
      </c>
      <c r="I72" s="407" t="str">
        <f>'GST 지식재산권 관리현황_요약본'!I71</f>
        <v>반도체 제조설비의 칠러장치 및 그 제어방법</v>
      </c>
      <c r="J72" s="406">
        <f>'GST 지식재산권 관리현황_요약본'!J71</f>
        <v>48401</v>
      </c>
      <c r="K72" s="407" t="str">
        <f>'GST 지식재산권 관리현황_요약본'!K71</f>
        <v>최기봉/김병호/허재석</v>
      </c>
      <c r="L72" s="408" t="str">
        <f>'GST 지식재산권 관리현황_요약본'!L71</f>
        <v>유니스특허</v>
      </c>
      <c r="M72" s="409"/>
      <c r="N72" s="405"/>
      <c r="O72" s="445"/>
      <c r="P72" s="445"/>
      <c r="Q72" s="446"/>
      <c r="R72" s="409"/>
      <c r="S72" s="405"/>
      <c r="T72" s="445"/>
      <c r="U72" s="445"/>
      <c r="V72" s="446"/>
      <c r="W72" s="409"/>
      <c r="X72" s="405"/>
      <c r="Y72" s="445"/>
      <c r="Z72" s="445"/>
      <c r="AA72" s="446"/>
      <c r="AB72" s="411"/>
    </row>
    <row r="73" spans="1:28" ht="20.100000000000001" customHeight="1">
      <c r="A73" s="405">
        <f>'GST 지식재산권 관리현황_요약본'!A72</f>
        <v>68</v>
      </c>
      <c r="B73" s="405" t="str">
        <f>'GST 지식재산권 관리현황_요약본'!B72</f>
        <v>특허</v>
      </c>
      <c r="C73" s="405" t="str">
        <f>'GST 지식재산권 관리현황_요약본'!C72</f>
        <v>거절</v>
      </c>
      <c r="D73" s="405" t="str">
        <f>'GST 지식재산권 관리현황_요약본'!D72</f>
        <v>국내</v>
      </c>
      <c r="E73" s="406">
        <f>'GST 지식재산권 관리현황_요약본'!E72</f>
        <v>41108</v>
      </c>
      <c r="F73" s="405" t="str">
        <f>'GST 지식재산권 관리현황_요약본'!F72</f>
        <v>2012-0078284</v>
      </c>
      <c r="G73" s="406">
        <f>'GST 지식재산권 관리현황_요약본'!G72</f>
        <v>0</v>
      </c>
      <c r="H73" s="405">
        <f>'GST 지식재산권 관리현황_요약본'!H72</f>
        <v>0</v>
      </c>
      <c r="I73" s="407" t="str">
        <f>'GST 지식재산권 관리현황_요약본'!I72</f>
        <v>펌프의 수명 예측 방법 및 이를 이용한 수명 예측 시스템</v>
      </c>
      <c r="J73" s="406">
        <f>'GST 지식재산권 관리현황_요약본'!J72</f>
        <v>0</v>
      </c>
      <c r="K73" s="407" t="str">
        <f>'GST 지식재산권 관리현황_요약본'!K72</f>
        <v>이석찬/조영인/정민섭</v>
      </c>
      <c r="L73" s="408" t="str">
        <f>'GST 지식재산권 관리현황_요약본'!L72</f>
        <v>다인특허</v>
      </c>
      <c r="M73" s="409"/>
      <c r="N73" s="405"/>
      <c r="O73" s="445"/>
      <c r="P73" s="445"/>
      <c r="Q73" s="446"/>
      <c r="R73" s="409"/>
      <c r="S73" s="405"/>
      <c r="T73" s="445"/>
      <c r="U73" s="445"/>
      <c r="V73" s="446"/>
      <c r="W73" s="409"/>
      <c r="X73" s="405"/>
      <c r="Y73" s="445"/>
      <c r="Z73" s="445"/>
      <c r="AA73" s="446"/>
      <c r="AB73" s="411"/>
    </row>
    <row r="74" spans="1:28" ht="20.100000000000001" customHeight="1">
      <c r="A74" s="405">
        <f>'GST 지식재산권 관리현황_요약본'!A73</f>
        <v>69</v>
      </c>
      <c r="B74" s="405" t="str">
        <f>'GST 지식재산권 관리현황_요약본'!B73</f>
        <v>특허</v>
      </c>
      <c r="C74" s="405" t="str">
        <f>'GST 지식재산권 관리현황_요약본'!C73</f>
        <v>포기</v>
      </c>
      <c r="D74" s="405" t="str">
        <f>'GST 지식재산권 관리현황_요약본'!D73</f>
        <v>국내</v>
      </c>
      <c r="E74" s="406">
        <f>'GST 지식재산권 관리현황_요약본'!E73</f>
        <v>41145</v>
      </c>
      <c r="F74" s="405" t="str">
        <f>'GST 지식재산권 관리현황_요약본'!F73</f>
        <v>2012-0093063</v>
      </c>
      <c r="G74" s="406">
        <f>'GST 지식재산권 관리현황_요약본'!G73</f>
        <v>41782</v>
      </c>
      <c r="H74" s="405" t="str">
        <f>'GST 지식재산권 관리현황_요약본'!H73</f>
        <v>10-1401350</v>
      </c>
      <c r="I74" s="407" t="str">
        <f>'GST 지식재산권 관리현황_요약본'!I73</f>
        <v>반도체 제조설비의 온도제어 장치 및 그 제어방법</v>
      </c>
      <c r="J74" s="406">
        <f>'GST 지식재산권 관리현황_요약본'!J73</f>
        <v>48450</v>
      </c>
      <c r="K74" s="407" t="str">
        <f>'GST 지식재산권 관리현황_요약본'!K73</f>
        <v>최기봉/안세훈/김병호</v>
      </c>
      <c r="L74" s="408" t="str">
        <f>'GST 지식재산권 관리현황_요약본'!L73</f>
        <v>유니스특허</v>
      </c>
      <c r="M74" s="409"/>
      <c r="N74" s="405"/>
      <c r="O74" s="445"/>
      <c r="P74" s="445"/>
      <c r="Q74" s="446"/>
      <c r="R74" s="409"/>
      <c r="S74" s="405"/>
      <c r="T74" s="445"/>
      <c r="U74" s="445"/>
      <c r="V74" s="446"/>
      <c r="W74" s="409"/>
      <c r="X74" s="405"/>
      <c r="Y74" s="445"/>
      <c r="Z74" s="445"/>
      <c r="AA74" s="446"/>
      <c r="AB74" s="411"/>
    </row>
    <row r="75" spans="1:28" ht="20.100000000000001" customHeight="1">
      <c r="A75" s="380" t="e">
        <f>'GST 지식재산권 관리현황_요약본'!A74</f>
        <v>#REF!</v>
      </c>
      <c r="B75" s="380" t="e">
        <f>'GST 지식재산권 관리현황_요약본'!B74</f>
        <v>#REF!</v>
      </c>
      <c r="C75" s="380" t="e">
        <f>'GST 지식재산권 관리현황_요약본'!C74</f>
        <v>#REF!</v>
      </c>
      <c r="D75" s="380" t="e">
        <f>'GST 지식재산권 관리현황_요약본'!D74</f>
        <v>#REF!</v>
      </c>
      <c r="E75" s="381" t="e">
        <f>'GST 지식재산권 관리현황_요약본'!E74</f>
        <v>#REF!</v>
      </c>
      <c r="F75" s="380" t="e">
        <f>'GST 지식재산권 관리현황_요약본'!F74</f>
        <v>#REF!</v>
      </c>
      <c r="G75" s="381" t="e">
        <f>'GST 지식재산권 관리현황_요약본'!G74</f>
        <v>#REF!</v>
      </c>
      <c r="H75" s="380" t="e">
        <f>'GST 지식재산권 관리현황_요약본'!H74</f>
        <v>#REF!</v>
      </c>
      <c r="I75" s="382" t="e">
        <f>'GST 지식재산권 관리현황_요약본'!I74</f>
        <v>#REF!</v>
      </c>
      <c r="J75" s="381" t="e">
        <f>'GST 지식재산권 관리현황_요약본'!J74</f>
        <v>#REF!</v>
      </c>
      <c r="K75" s="382" t="e">
        <f>'GST 지식재산권 관리현황_요약본'!K74</f>
        <v>#REF!</v>
      </c>
      <c r="L75" s="388" t="e">
        <f>'GST 지식재산권 관리현황_요약본'!L74</f>
        <v>#REF!</v>
      </c>
      <c r="M75" s="392"/>
      <c r="N75" s="386"/>
      <c r="O75" s="435"/>
      <c r="P75" s="435"/>
      <c r="Q75" s="436">
        <f t="shared" ref="Q75:Q76" si="0">O75+(P75*1.1)</f>
        <v>0</v>
      </c>
      <c r="R75" s="392"/>
      <c r="S75" s="386"/>
      <c r="T75" s="435"/>
      <c r="U75" s="435"/>
      <c r="V75" s="436"/>
      <c r="W75" s="392"/>
      <c r="X75" s="386"/>
      <c r="Y75" s="435"/>
      <c r="Z75" s="435"/>
      <c r="AA75" s="436"/>
      <c r="AB75" s="393"/>
    </row>
    <row r="76" spans="1:28" ht="20.100000000000001" customHeight="1">
      <c r="A76" s="380" t="e">
        <f>'GST 지식재산권 관리현황_요약본'!A75</f>
        <v>#REF!</v>
      </c>
      <c r="B76" s="380" t="e">
        <f>'GST 지식재산권 관리현황_요약본'!B75</f>
        <v>#REF!</v>
      </c>
      <c r="C76" s="380" t="e">
        <f>'GST 지식재산권 관리현황_요약본'!C75</f>
        <v>#REF!</v>
      </c>
      <c r="D76" s="380" t="e">
        <f>'GST 지식재산권 관리현황_요약본'!D75</f>
        <v>#REF!</v>
      </c>
      <c r="E76" s="381" t="e">
        <f>'GST 지식재산권 관리현황_요약본'!E75</f>
        <v>#REF!</v>
      </c>
      <c r="F76" s="380" t="e">
        <f>'GST 지식재산권 관리현황_요약본'!F75</f>
        <v>#REF!</v>
      </c>
      <c r="G76" s="381" t="e">
        <f>'GST 지식재산권 관리현황_요약본'!G75</f>
        <v>#REF!</v>
      </c>
      <c r="H76" s="380" t="e">
        <f>'GST 지식재산권 관리현황_요약본'!H75</f>
        <v>#REF!</v>
      </c>
      <c r="I76" s="382" t="e">
        <f>'GST 지식재산권 관리현황_요약본'!I75</f>
        <v>#REF!</v>
      </c>
      <c r="J76" s="381" t="e">
        <f>'GST 지식재산권 관리현황_요약본'!J75</f>
        <v>#REF!</v>
      </c>
      <c r="K76" s="382" t="e">
        <f>'GST 지식재산권 관리현황_요약본'!K75</f>
        <v>#REF!</v>
      </c>
      <c r="L76" s="388" t="e">
        <f>'GST 지식재산권 관리현황_요약본'!L75</f>
        <v>#REF!</v>
      </c>
      <c r="M76" s="392"/>
      <c r="N76" s="496"/>
      <c r="O76" s="435"/>
      <c r="P76" s="435"/>
      <c r="Q76" s="436">
        <f t="shared" si="0"/>
        <v>0</v>
      </c>
      <c r="R76" s="392"/>
      <c r="S76" s="386"/>
      <c r="T76" s="435"/>
      <c r="U76" s="435"/>
      <c r="V76" s="436"/>
      <c r="W76" s="392"/>
      <c r="X76" s="386"/>
      <c r="Y76" s="435"/>
      <c r="Z76" s="435"/>
      <c r="AA76" s="436"/>
      <c r="AB76" s="393"/>
    </row>
    <row r="77" spans="1:28" ht="20.100000000000001" customHeight="1">
      <c r="A77" s="380">
        <f>'GST 지식재산권 관리현황_요약본'!A76</f>
        <v>72</v>
      </c>
      <c r="B77" s="380" t="str">
        <f>'GST 지식재산권 관리현황_요약본'!B76</f>
        <v>특허</v>
      </c>
      <c r="C77" s="380" t="str">
        <f>'GST 지식재산권 관리현황_요약본'!C76</f>
        <v>등록</v>
      </c>
      <c r="D77" s="380" t="str">
        <f>'GST 지식재산권 관리현황_요약본'!D76</f>
        <v>국내</v>
      </c>
      <c r="E77" s="381">
        <f>'GST 지식재산권 관리현황_요약본'!E76</f>
        <v>41198</v>
      </c>
      <c r="F77" s="380" t="str">
        <f>'GST 지식재산권 관리현황_요약본'!F76</f>
        <v>2012-0114895</v>
      </c>
      <c r="G77" s="381">
        <f>'GST 지식재산권 관리현황_요약본'!G76</f>
        <v>41873</v>
      </c>
      <c r="H77" s="380" t="str">
        <f>'GST 지식재산권 관리현황_요약본'!H76</f>
        <v>10-1435371</v>
      </c>
      <c r="I77" s="382" t="str">
        <f>'GST 지식재산권 관리현황_요약본'!I76</f>
        <v>CO,Nox 개별 제어 방식을 이용한 저공해 연소방법</v>
      </c>
      <c r="J77" s="381">
        <f>'GST 지식재산권 관리현황_요약본'!J76</f>
        <v>0</v>
      </c>
      <c r="K77" s="382" t="str">
        <f>'GST 지식재산권 관리현황_요약본'!K76</f>
        <v>김종철/정종국/이성욱/노완기/김선호/강석호</v>
      </c>
      <c r="L77" s="388" t="str">
        <f>'GST 지식재산권 관리현황_요약본'!L76</f>
        <v>다인특허</v>
      </c>
      <c r="M77" s="392"/>
      <c r="N77" s="496"/>
      <c r="O77" s="435"/>
      <c r="P77" s="435"/>
      <c r="Q77" s="436">
        <f>O77+(P77*1.1)</f>
        <v>0</v>
      </c>
      <c r="R77" s="392"/>
      <c r="S77" s="386"/>
      <c r="T77" s="435"/>
      <c r="U77" s="435"/>
      <c r="V77" s="436"/>
      <c r="W77" s="392"/>
      <c r="X77" s="386"/>
      <c r="Y77" s="435"/>
      <c r="Z77" s="435"/>
      <c r="AA77" s="436"/>
      <c r="AB77" s="393"/>
    </row>
    <row r="78" spans="1:28" ht="20.100000000000001" customHeight="1">
      <c r="A78" s="405">
        <f>'GST 지식재산권 관리현황_요약본'!A77</f>
        <v>73</v>
      </c>
      <c r="B78" s="405" t="str">
        <f>'GST 지식재산권 관리현황_요약본'!B77</f>
        <v>특허</v>
      </c>
      <c r="C78" s="405" t="str">
        <f>'GST 지식재산권 관리현황_요약본'!C77</f>
        <v>포기</v>
      </c>
      <c r="D78" s="405" t="str">
        <f>'GST 지식재산권 관리현황_요약본'!D77</f>
        <v>국내</v>
      </c>
      <c r="E78" s="406">
        <f>'GST 지식재산권 관리현황_요약본'!E77</f>
        <v>41198</v>
      </c>
      <c r="F78" s="405" t="str">
        <f>'GST 지식재산권 관리현황_요약본'!F77</f>
        <v>2012-0114897</v>
      </c>
      <c r="G78" s="406">
        <f>'GST 지식재산권 관리현황_요약본'!G77</f>
        <v>41976</v>
      </c>
      <c r="H78" s="405" t="str">
        <f>'GST 지식재산권 관리현황_요약본'!H77</f>
        <v>10-1470921</v>
      </c>
      <c r="I78" s="407" t="str">
        <f>'GST 지식재산권 관리현황_요약본'!I77</f>
        <v>기판 합착장치 및 기판 합착방법</v>
      </c>
      <c r="J78" s="406">
        <f>'GST 지식재산권 관리현황_요약본'!J77</f>
        <v>0</v>
      </c>
      <c r="K78" s="407" t="str">
        <f>'GST 지식재산권 관리현황_요약본'!K77</f>
        <v>박필석/김병극/이정보/문장수</v>
      </c>
      <c r="L78" s="408" t="str">
        <f>'GST 지식재산권 관리현황_요약본'!L77</f>
        <v>다인특허</v>
      </c>
      <c r="M78" s="409"/>
      <c r="N78" s="405"/>
      <c r="O78" s="445"/>
      <c r="P78" s="445"/>
      <c r="Q78" s="446"/>
      <c r="R78" s="409"/>
      <c r="S78" s="405"/>
      <c r="T78" s="445"/>
      <c r="U78" s="445"/>
      <c r="V78" s="446"/>
      <c r="W78" s="409"/>
      <c r="X78" s="405"/>
      <c r="Y78" s="445"/>
      <c r="Z78" s="445"/>
      <c r="AA78" s="446"/>
      <c r="AB78" s="411"/>
    </row>
    <row r="79" spans="1:28" ht="20.100000000000001" customHeight="1">
      <c r="A79" s="405">
        <f>'GST 지식재산권 관리현황_요약본'!A78</f>
        <v>74</v>
      </c>
      <c r="B79" s="405" t="str">
        <f>'GST 지식재산권 관리현황_요약본'!B78</f>
        <v>특허</v>
      </c>
      <c r="C79" s="405" t="str">
        <f>'GST 지식재산권 관리현황_요약본'!C78</f>
        <v>거절</v>
      </c>
      <c r="D79" s="405" t="str">
        <f>'GST 지식재산권 관리현황_요약본'!D78</f>
        <v>국외(미국)</v>
      </c>
      <c r="E79" s="406">
        <f>'GST 지식재산권 관리현황_요약본'!E78</f>
        <v>41211</v>
      </c>
      <c r="F79" s="405" t="str">
        <f>'GST 지식재산권 관리현황_요약본'!F78</f>
        <v>13/663159</v>
      </c>
      <c r="G79" s="406">
        <f>'GST 지식재산권 관리현황_요약본'!G78</f>
        <v>0</v>
      </c>
      <c r="H79" s="405">
        <f>'GST 지식재산권 관리현황_요약본'!H78</f>
        <v>0</v>
      </c>
      <c r="I79" s="407" t="str">
        <f>'GST 지식재산권 관리현황_요약본'!I78</f>
        <v>선회류 예혼합 저공해 연소장치</v>
      </c>
      <c r="J79" s="406">
        <f>'GST 지식재산권 관리현황_요약본'!J78</f>
        <v>0</v>
      </c>
      <c r="K79" s="407" t="str">
        <f>'GST 지식재산권 관리현황_요약본'!K78</f>
        <v>김종철/정종국/이성욱/김선호/김원기/노완기</v>
      </c>
      <c r="L79" s="408" t="str">
        <f>'GST 지식재산권 관리현황_요약본'!L78</f>
        <v>다인특허</v>
      </c>
      <c r="M79" s="409"/>
      <c r="N79" s="405"/>
      <c r="O79" s="445"/>
      <c r="P79" s="445"/>
      <c r="Q79" s="446"/>
      <c r="R79" s="409"/>
      <c r="S79" s="405"/>
      <c r="T79" s="445"/>
      <c r="U79" s="445"/>
      <c r="V79" s="446"/>
      <c r="W79" s="409"/>
      <c r="X79" s="405"/>
      <c r="Y79" s="445"/>
      <c r="Z79" s="445"/>
      <c r="AA79" s="446"/>
      <c r="AB79" s="411"/>
    </row>
    <row r="80" spans="1:28" ht="20.100000000000001" customHeight="1">
      <c r="A80" s="405">
        <f>'GST 지식재산권 관리현황_요약본'!A79</f>
        <v>75</v>
      </c>
      <c r="B80" s="405" t="str">
        <f>'GST 지식재산권 관리현황_요약본'!B79</f>
        <v>특허</v>
      </c>
      <c r="C80" s="405" t="str">
        <f>'GST 지식재산권 관리현황_요약본'!C79</f>
        <v>거절</v>
      </c>
      <c r="D80" s="405" t="str">
        <f>'GST 지식재산권 관리현황_요약본'!D79</f>
        <v>국내</v>
      </c>
      <c r="E80" s="406">
        <f>'GST 지식재산권 관리현황_요약본'!E79</f>
        <v>41212</v>
      </c>
      <c r="F80" s="405" t="str">
        <f>'GST 지식재산권 관리현황_요약본'!F79</f>
        <v>10-2012-121431</v>
      </c>
      <c r="G80" s="406">
        <f>'GST 지식재산권 관리현황_요약본'!G79</f>
        <v>0</v>
      </c>
      <c r="H80" s="405">
        <f>'GST 지식재산권 관리현황_요약본'!H79</f>
        <v>0</v>
      </c>
      <c r="I80" s="407" t="str">
        <f>'GST 지식재산권 관리현황_요약본'!I79</f>
        <v>VOC 처리 시스템용 VOC 처리 로터의 소화제어 장치 및 그 방법</v>
      </c>
      <c r="J80" s="406">
        <f>'GST 지식재산권 관리현황_요약본'!J79</f>
        <v>0</v>
      </c>
      <c r="K80" s="407" t="str">
        <f>'GST 지식재산권 관리현황_요약본'!K79</f>
        <v>정종국, 채명기, 김병천, 김종철, 신지훈</v>
      </c>
      <c r="L80" s="408" t="str">
        <f>'GST 지식재산권 관리현황_요약본'!L79</f>
        <v>유니스특허</v>
      </c>
      <c r="M80" s="409"/>
      <c r="N80" s="405"/>
      <c r="O80" s="445"/>
      <c r="P80" s="445"/>
      <c r="Q80" s="446"/>
      <c r="R80" s="409"/>
      <c r="S80" s="405"/>
      <c r="T80" s="445"/>
      <c r="U80" s="445"/>
      <c r="V80" s="446"/>
      <c r="W80" s="409"/>
      <c r="X80" s="405"/>
      <c r="Y80" s="445"/>
      <c r="Z80" s="445"/>
      <c r="AA80" s="446"/>
      <c r="AB80" s="411"/>
    </row>
    <row r="81" spans="1:28" ht="20.100000000000001" customHeight="1">
      <c r="A81" s="380">
        <f>'GST 지식재산권 관리현황_요약본'!A80</f>
        <v>76</v>
      </c>
      <c r="B81" s="380" t="str">
        <f>'GST 지식재산권 관리현황_요약본'!B80</f>
        <v>특허</v>
      </c>
      <c r="C81" s="380" t="str">
        <f>'GST 지식재산권 관리현황_요약본'!C80</f>
        <v>등록</v>
      </c>
      <c r="D81" s="380" t="str">
        <f>'GST 지식재산권 관리현황_요약본'!D80</f>
        <v>국외(일본)</v>
      </c>
      <c r="E81" s="381">
        <f>'GST 지식재산권 관리현황_요약본'!E80</f>
        <v>41213</v>
      </c>
      <c r="F81" s="380" t="str">
        <f>'GST 지식재산권 관리현황_요약본'!F80</f>
        <v>2012-239853</v>
      </c>
      <c r="G81" s="381">
        <f>'GST 지식재산권 관리현황_요약본'!G80</f>
        <v>41649</v>
      </c>
      <c r="H81" s="380">
        <f>'GST 지식재산권 관리현황_요약본'!H80</f>
        <v>5451856</v>
      </c>
      <c r="I81" s="382" t="str">
        <f>'GST 지식재산권 관리현황_요약본'!I80</f>
        <v>선회류 예혼합 저공해 연소장치</v>
      </c>
      <c r="J81" s="381">
        <f>'GST 지식재산권 관리현황_요약본'!J80</f>
        <v>48518</v>
      </c>
      <c r="K81" s="382" t="str">
        <f>'GST 지식재산권 관리현황_요약본'!K80</f>
        <v>김종철/정종국/이성욱/김선호/김원기/노완기</v>
      </c>
      <c r="L81" s="388" t="str">
        <f>'GST 지식재산권 관리현황_요약본'!L80</f>
        <v>다인특허</v>
      </c>
      <c r="M81" s="392"/>
      <c r="N81" s="496"/>
      <c r="O81" s="435"/>
      <c r="P81" s="435"/>
      <c r="Q81" s="436">
        <f t="shared" ref="Q81:Q82" si="1">O81+(P81*1.1)</f>
        <v>0</v>
      </c>
      <c r="R81" s="397"/>
      <c r="S81" s="387"/>
      <c r="T81" s="435"/>
      <c r="U81" s="435"/>
      <c r="V81" s="436"/>
      <c r="W81" s="396"/>
      <c r="X81" s="386"/>
      <c r="Y81" s="435"/>
      <c r="Z81" s="435"/>
      <c r="AA81" s="436"/>
      <c r="AB81" s="394"/>
    </row>
    <row r="82" spans="1:28" ht="20.100000000000001" customHeight="1">
      <c r="A82" s="380">
        <f>'GST 지식재산권 관리현황_요약본'!A81</f>
        <v>77</v>
      </c>
      <c r="B82" s="380" t="str">
        <f>'GST 지식재산권 관리현황_요약본'!B81</f>
        <v>특허</v>
      </c>
      <c r="C82" s="380" t="str">
        <f>'GST 지식재산권 관리현황_요약본'!C81</f>
        <v>등록</v>
      </c>
      <c r="D82" s="380" t="str">
        <f>'GST 지식재산권 관리현황_요약본'!D81</f>
        <v>국외(미국)</v>
      </c>
      <c r="E82" s="381">
        <f>'GST 지식재산권 관리현황_요약본'!E81</f>
        <v>41241</v>
      </c>
      <c r="F82" s="380" t="str">
        <f>'GST 지식재산권 관리현황_요약본'!F81</f>
        <v>13/686960</v>
      </c>
      <c r="G82" s="381">
        <f>'GST 지식재산권 관리현황_요약본'!G81</f>
        <v>42318</v>
      </c>
      <c r="H82" s="380">
        <f>'GST 지식재산권 관리현황_요약본'!H81</f>
        <v>9182120</v>
      </c>
      <c r="I82" s="382" t="str">
        <f>'GST 지식재산권 관리현황_요약본'!I81</f>
        <v>CO,Nox 개별 제어 방식을 이용한 저공해 연소방법</v>
      </c>
      <c r="J82" s="381">
        <f>'GST 지식재산권 관리현황_요약본'!J81</f>
        <v>0</v>
      </c>
      <c r="K82" s="382" t="str">
        <f>'GST 지식재산권 관리현황_요약본'!K81</f>
        <v>김종철/정종국/이성욱/   노완기/김선호/강석호</v>
      </c>
      <c r="L82" s="388" t="str">
        <f>'GST 지식재산권 관리현황_요약본'!L81</f>
        <v>다인특허</v>
      </c>
      <c r="M82" s="392" t="s">
        <v>2054</v>
      </c>
      <c r="N82" s="496">
        <v>45054</v>
      </c>
      <c r="O82" s="435">
        <v>2946000</v>
      </c>
      <c r="P82" s="435">
        <v>100000</v>
      </c>
      <c r="Q82" s="436">
        <f t="shared" si="1"/>
        <v>3056000</v>
      </c>
      <c r="R82" s="392"/>
      <c r="S82" s="386"/>
      <c r="T82" s="435"/>
      <c r="U82" s="435"/>
      <c r="V82" s="436"/>
      <c r="W82" s="392"/>
      <c r="X82" s="386"/>
      <c r="Y82" s="435"/>
      <c r="Z82" s="435"/>
      <c r="AA82" s="436"/>
      <c r="AB82" s="394"/>
    </row>
    <row r="83" spans="1:28" ht="20.100000000000001" customHeight="1">
      <c r="A83" s="380">
        <f>'GST 지식재산권 관리현황_요약본'!A82</f>
        <v>78</v>
      </c>
      <c r="B83" s="380" t="str">
        <f>'GST 지식재산권 관리현황_요약본'!B82</f>
        <v>특허</v>
      </c>
      <c r="C83" s="380" t="str">
        <f>'GST 지식재산권 관리현황_요약본'!C82</f>
        <v>등록</v>
      </c>
      <c r="D83" s="380" t="str">
        <f>'GST 지식재산권 관리현황_요약본'!D82</f>
        <v>국내</v>
      </c>
      <c r="E83" s="381">
        <f>'GST 지식재산권 관리현황_요약본'!E82</f>
        <v>41242</v>
      </c>
      <c r="F83" s="380" t="str">
        <f>'GST 지식재산권 관리현황_요약본'!F82</f>
        <v>2012-0136753</v>
      </c>
      <c r="G83" s="381">
        <f>'GST 지식재산권 관리현황_요약본'!G82</f>
        <v>41851</v>
      </c>
      <c r="H83" s="380" t="str">
        <f>'GST 지식재산권 관리현황_요약본'!H82</f>
        <v>10-1427217</v>
      </c>
      <c r="I83" s="382" t="str">
        <f>'GST 지식재산권 관리현황_요약본'!I82</f>
        <v>폐가스 정화처리용 순환수 공급 및 배출시스템</v>
      </c>
      <c r="J83" s="381">
        <f>'GST 지식재산권 관리현황_요약본'!J82</f>
        <v>48547</v>
      </c>
      <c r="K83" s="382" t="str">
        <f>'GST 지식재산권 관리현황_요약본'!K82</f>
        <v>김종철/장순기/최윤경/    이재복/채명기</v>
      </c>
      <c r="L83" s="388" t="str">
        <f>'GST 지식재산권 관리현황_요약본'!L82</f>
        <v>다인특허</v>
      </c>
      <c r="M83" s="392"/>
      <c r="N83" s="496"/>
      <c r="O83" s="435"/>
      <c r="P83" s="435"/>
      <c r="Q83" s="436">
        <f>O83+(P83*1.1)</f>
        <v>0</v>
      </c>
      <c r="R83" s="392"/>
      <c r="S83" s="386"/>
      <c r="T83" s="435"/>
      <c r="U83" s="435"/>
      <c r="V83" s="436"/>
      <c r="W83" s="392"/>
      <c r="X83" s="386"/>
      <c r="Y83" s="435"/>
      <c r="Z83" s="435"/>
      <c r="AA83" s="436"/>
      <c r="AB83" s="393"/>
    </row>
    <row r="84" spans="1:28" ht="20.100000000000001" customHeight="1">
      <c r="A84" s="405">
        <f>'GST 지식재산권 관리현황_요약본'!A83</f>
        <v>79</v>
      </c>
      <c r="B84" s="405" t="str">
        <f>'GST 지식재산권 관리현황_요약본'!B83</f>
        <v>특허</v>
      </c>
      <c r="C84" s="405" t="str">
        <f>'GST 지식재산권 관리현황_요약본'!C83</f>
        <v>거절</v>
      </c>
      <c r="D84" s="405" t="str">
        <f>'GST 지식재산권 관리현황_요약본'!D83</f>
        <v>국외(중국)</v>
      </c>
      <c r="E84" s="406">
        <f>'GST 지식재산권 관리현황_요약본'!E83</f>
        <v>41255</v>
      </c>
      <c r="F84" s="405">
        <f>'GST 지식재산권 관리현황_요약본'!F83</f>
        <v>2012105363591</v>
      </c>
      <c r="G84" s="406">
        <f>'GST 지식재산권 관리현황_요약본'!G83</f>
        <v>0</v>
      </c>
      <c r="H84" s="405">
        <f>'GST 지식재산권 관리현황_요약본'!H83</f>
        <v>0</v>
      </c>
      <c r="I84" s="407" t="str">
        <f>'GST 지식재산권 관리현황_요약본'!I83</f>
        <v>판재용 평탄 유지 장치</v>
      </c>
      <c r="J84" s="406">
        <f>'GST 지식재산권 관리현황_요약본'!J83</f>
        <v>0</v>
      </c>
      <c r="K84" s="407" t="str">
        <f>'GST 지식재산권 관리현황_요약본'!K83</f>
        <v>박필석,김병극</v>
      </c>
      <c r="L84" s="408" t="str">
        <f>'GST 지식재산권 관리현황_요약본'!L83</f>
        <v>다인특허</v>
      </c>
      <c r="M84" s="409"/>
      <c r="N84" s="405"/>
      <c r="O84" s="445"/>
      <c r="P84" s="445"/>
      <c r="Q84" s="446"/>
      <c r="R84" s="409"/>
      <c r="S84" s="405"/>
      <c r="T84" s="445"/>
      <c r="U84" s="445"/>
      <c r="V84" s="446"/>
      <c r="W84" s="409"/>
      <c r="X84" s="405"/>
      <c r="Y84" s="445"/>
      <c r="Z84" s="445"/>
      <c r="AA84" s="446"/>
      <c r="AB84" s="411"/>
    </row>
    <row r="85" spans="1:28" ht="20.100000000000001" customHeight="1">
      <c r="A85" s="405">
        <f>'GST 지식재산권 관리현황_요약본'!A84</f>
        <v>80</v>
      </c>
      <c r="B85" s="405" t="str">
        <f>'GST 지식재산권 관리현황_요약본'!B84</f>
        <v>특허</v>
      </c>
      <c r="C85" s="405" t="str">
        <f>'GST 지식재산권 관리현황_요약본'!C84</f>
        <v>거절</v>
      </c>
      <c r="D85" s="405" t="str">
        <f>'GST 지식재산권 관리현황_요약본'!D84</f>
        <v>국외(중국)</v>
      </c>
      <c r="E85" s="406">
        <f>'GST 지식재산권 관리현황_요약본'!E84</f>
        <v>41255</v>
      </c>
      <c r="F85" s="405">
        <f>'GST 지식재산권 관리현황_요약본'!F84</f>
        <v>2012105356723</v>
      </c>
      <c r="G85" s="406">
        <f>'GST 지식재산권 관리현황_요약본'!G84</f>
        <v>0</v>
      </c>
      <c r="H85" s="405">
        <f>'GST 지식재산권 관리현황_요약본'!H84</f>
        <v>0</v>
      </c>
      <c r="I85" s="407" t="str">
        <f>'GST 지식재산권 관리현황_요약본'!I84</f>
        <v>판재 자세 조절 장치</v>
      </c>
      <c r="J85" s="406">
        <f>'GST 지식재산권 관리현황_요약본'!J84</f>
        <v>0</v>
      </c>
      <c r="K85" s="407" t="str">
        <f>'GST 지식재산권 관리현황_요약본'!K84</f>
        <v>박필석/김병극</v>
      </c>
      <c r="L85" s="408" t="str">
        <f>'GST 지식재산권 관리현황_요약본'!L84</f>
        <v>다인특허</v>
      </c>
      <c r="M85" s="409"/>
      <c r="N85" s="405"/>
      <c r="O85" s="445"/>
      <c r="P85" s="445"/>
      <c r="Q85" s="446"/>
      <c r="R85" s="409"/>
      <c r="S85" s="405"/>
      <c r="T85" s="445"/>
      <c r="U85" s="445"/>
      <c r="V85" s="446"/>
      <c r="W85" s="409"/>
      <c r="X85" s="405"/>
      <c r="Y85" s="445"/>
      <c r="Z85" s="445"/>
      <c r="AA85" s="446"/>
      <c r="AB85" s="411"/>
    </row>
    <row r="86" spans="1:28" ht="20.100000000000001" customHeight="1">
      <c r="A86" s="405">
        <f>'GST 지식재산권 관리현황_요약본'!A85</f>
        <v>81</v>
      </c>
      <c r="B86" s="405" t="str">
        <f>'GST 지식재산권 관리현황_요약본'!B85</f>
        <v>특허</v>
      </c>
      <c r="C86" s="405" t="str">
        <f>'GST 지식재산권 관리현황_요약본'!C85</f>
        <v>거절</v>
      </c>
      <c r="D86" s="405" t="str">
        <f>'GST 지식재산권 관리현황_요약본'!D85</f>
        <v>국외(중국)</v>
      </c>
      <c r="E86" s="406">
        <f>'GST 지식재산권 관리현황_요약본'!E85</f>
        <v>41256</v>
      </c>
      <c r="F86" s="405">
        <f>'GST 지식재산권 관리현황_요약본'!F85</f>
        <v>2012105400069</v>
      </c>
      <c r="G86" s="406">
        <f>'GST 지식재산권 관리현황_요약본'!G85</f>
        <v>0</v>
      </c>
      <c r="H86" s="405">
        <f>'GST 지식재산권 관리현황_요약본'!H85</f>
        <v>0</v>
      </c>
      <c r="I86" s="407" t="str">
        <f>'GST 지식재산권 관리현황_요약본'!I85</f>
        <v>기판 합착장치 및 기판 합착방법</v>
      </c>
      <c r="J86" s="406">
        <f>'GST 지식재산권 관리현황_요약본'!J85</f>
        <v>0</v>
      </c>
      <c r="K86" s="407" t="str">
        <f>'GST 지식재산권 관리현황_요약본'!K85</f>
        <v>김병극/이정보/문장수</v>
      </c>
      <c r="L86" s="408" t="str">
        <f>'GST 지식재산권 관리현황_요약본'!L85</f>
        <v>다인특허</v>
      </c>
      <c r="M86" s="409"/>
      <c r="N86" s="405"/>
      <c r="O86" s="445"/>
      <c r="P86" s="445"/>
      <c r="Q86" s="446"/>
      <c r="R86" s="409"/>
      <c r="S86" s="405"/>
      <c r="T86" s="445"/>
      <c r="U86" s="445"/>
      <c r="V86" s="446"/>
      <c r="W86" s="409"/>
      <c r="X86" s="405"/>
      <c r="Y86" s="445"/>
      <c r="Z86" s="445"/>
      <c r="AA86" s="446"/>
      <c r="AB86" s="411"/>
    </row>
    <row r="87" spans="1:28" ht="20.100000000000001" customHeight="1">
      <c r="A87" s="380">
        <f>'GST 지식재산권 관리현황_요약본'!A86</f>
        <v>82</v>
      </c>
      <c r="B87" s="380" t="str">
        <f>'GST 지식재산권 관리현황_요약본'!B86</f>
        <v>특허</v>
      </c>
      <c r="C87" s="380" t="str">
        <f>'GST 지식재산권 관리현황_요약본'!C86</f>
        <v>등록</v>
      </c>
      <c r="D87" s="380" t="str">
        <f>'GST 지식재산권 관리현황_요약본'!D86</f>
        <v>국외(일본)</v>
      </c>
      <c r="E87" s="381">
        <f>'GST 지식재산권 관리현황_요약본'!E86</f>
        <v>41256</v>
      </c>
      <c r="F87" s="380" t="str">
        <f>'GST 지식재산권 관리현황_요약본'!F86</f>
        <v xml:space="preserve">2012-271970 </v>
      </c>
      <c r="G87" s="381">
        <f>'GST 지식재산권 관리현황_요약본'!G86</f>
        <v>41908</v>
      </c>
      <c r="H87" s="380">
        <f>'GST 지식재산권 관리현황_요약본'!H86</f>
        <v>5620461</v>
      </c>
      <c r="I87" s="382" t="str">
        <f>'GST 지식재산권 관리현황_요약본'!I86</f>
        <v>CO,Nox 개별 제어 방식을 이용한 저공해 연소방법</v>
      </c>
      <c r="J87" s="381">
        <f>'GST 지식재산권 관리현황_요약본'!J86</f>
        <v>48561</v>
      </c>
      <c r="K87" s="382" t="str">
        <f>'GST 지식재산권 관리현황_요약본'!K86</f>
        <v>김종철/정종국/이성욱/노완기/김선호/강석호</v>
      </c>
      <c r="L87" s="388" t="str">
        <f>'GST 지식재산권 관리현황_요약본'!L86</f>
        <v>다인특허</v>
      </c>
      <c r="M87" s="392"/>
      <c r="N87" s="496"/>
      <c r="O87" s="435"/>
      <c r="P87" s="435"/>
      <c r="Q87" s="436">
        <f>O87+(P87*1.1)</f>
        <v>0</v>
      </c>
      <c r="R87" s="392"/>
      <c r="S87" s="386"/>
      <c r="T87" s="435"/>
      <c r="U87" s="435"/>
      <c r="V87" s="436"/>
      <c r="W87" s="392"/>
      <c r="X87" s="386"/>
      <c r="Y87" s="435"/>
      <c r="Z87" s="435"/>
      <c r="AA87" s="436"/>
      <c r="AB87" s="394"/>
    </row>
    <row r="88" spans="1:28" ht="20.100000000000001" customHeight="1">
      <c r="A88" s="405">
        <f>'GST 지식재산권 관리현황_요약본'!A87</f>
        <v>83</v>
      </c>
      <c r="B88" s="405" t="str">
        <f>'GST 지식재산권 관리현황_요약본'!B87</f>
        <v>특허</v>
      </c>
      <c r="C88" s="405" t="str">
        <f>'GST 지식재산권 관리현황_요약본'!C87</f>
        <v>포기</v>
      </c>
      <c r="D88" s="405" t="str">
        <f>'GST 지식재산권 관리현황_요약본'!D87</f>
        <v>국외(미국)</v>
      </c>
      <c r="E88" s="406">
        <f>'GST 지식재산권 관리현황_요약본'!E87</f>
        <v>41267</v>
      </c>
      <c r="F88" s="405" t="str">
        <f>'GST 지식재산권 관리현황_요약본'!F87</f>
        <v>13/726,262</v>
      </c>
      <c r="G88" s="406">
        <f>'GST 지식재산권 관리현황_요약본'!G87</f>
        <v>0</v>
      </c>
      <c r="H88" s="405">
        <f>'GST 지식재산권 관리현황_요약본'!H87</f>
        <v>0</v>
      </c>
      <c r="I88" s="407" t="str">
        <f>'GST 지식재산권 관리현황_요약본'!I87</f>
        <v>과불화 화합물 처리 장치 및 방법(미국)</v>
      </c>
      <c r="J88" s="406">
        <f>'GST 지식재산권 관리현황_요약본'!J87</f>
        <v>0</v>
      </c>
      <c r="K88" s="407" t="str">
        <f>'GST 지식재산권 관리현황_요약본'!K87</f>
        <v>정종국, 채명기, 전재두, 김종철</v>
      </c>
      <c r="L88" s="408" t="str">
        <f>'GST 지식재산권 관리현황_요약본'!L87</f>
        <v>유니스특허</v>
      </c>
      <c r="M88" s="409"/>
      <c r="N88" s="405"/>
      <c r="O88" s="445"/>
      <c r="P88" s="445"/>
      <c r="Q88" s="446"/>
      <c r="R88" s="409"/>
      <c r="S88" s="405"/>
      <c r="T88" s="445"/>
      <c r="U88" s="445"/>
      <c r="V88" s="446"/>
      <c r="W88" s="409"/>
      <c r="X88" s="405"/>
      <c r="Y88" s="445"/>
      <c r="Z88" s="445"/>
      <c r="AA88" s="446"/>
      <c r="AB88" s="411"/>
    </row>
    <row r="89" spans="1:28" ht="20.100000000000001" customHeight="1">
      <c r="A89" s="405">
        <f>'GST 지식재산권 관리현황_요약본'!A88</f>
        <v>84</v>
      </c>
      <c r="B89" s="405" t="str">
        <f>'GST 지식재산권 관리현황_요약본'!B88</f>
        <v>상표</v>
      </c>
      <c r="C89" s="405" t="str">
        <f>'GST 지식재산권 관리현황_요약본'!C88</f>
        <v>거절</v>
      </c>
      <c r="D89" s="405" t="str">
        <f>'GST 지식재산권 관리현황_요약본'!D88</f>
        <v>국내</v>
      </c>
      <c r="E89" s="406">
        <f>'GST 지식재산권 관리현황_요약본'!E88</f>
        <v>41289</v>
      </c>
      <c r="F89" s="405" t="str">
        <f>'GST 지식재산권 관리현황_요약본'!F88</f>
        <v>41-2013-1568</v>
      </c>
      <c r="G89" s="406">
        <f>'GST 지식재산권 관리현황_요약본'!G88</f>
        <v>0</v>
      </c>
      <c r="H89" s="405">
        <f>'GST 지식재산권 관리현황_요약본'!H88</f>
        <v>0</v>
      </c>
      <c r="I89" s="407" t="str">
        <f>'GST 지식재산권 관리현황_요약본'!I88</f>
        <v>제37류, 글로벌스탠다드테크놀로지</v>
      </c>
      <c r="J89" s="406">
        <f>'GST 지식재산권 관리현황_요약본'!J88</f>
        <v>0</v>
      </c>
      <c r="K89" s="407">
        <f>'GST 지식재산권 관리현황_요약본'!K88</f>
        <v>0</v>
      </c>
      <c r="L89" s="408" t="str">
        <f>'GST 지식재산권 관리현황_요약본'!L88</f>
        <v>유니스특허</v>
      </c>
      <c r="M89" s="409"/>
      <c r="N89" s="405"/>
      <c r="O89" s="445"/>
      <c r="P89" s="445"/>
      <c r="Q89" s="446"/>
      <c r="R89" s="409"/>
      <c r="S89" s="405"/>
      <c r="T89" s="445"/>
      <c r="U89" s="445"/>
      <c r="V89" s="446"/>
      <c r="W89" s="409"/>
      <c r="X89" s="405"/>
      <c r="Y89" s="445"/>
      <c r="Z89" s="445"/>
      <c r="AA89" s="446"/>
      <c r="AB89" s="411"/>
    </row>
    <row r="90" spans="1:28" ht="20.100000000000001" customHeight="1">
      <c r="A90" s="405">
        <f>'GST 지식재산권 관리현황_요약본'!A89</f>
        <v>85</v>
      </c>
      <c r="B90" s="405" t="str">
        <f>'GST 지식재산권 관리현황_요약본'!B89</f>
        <v>상표</v>
      </c>
      <c r="C90" s="405" t="str">
        <f>'GST 지식재산권 관리현황_요약본'!C89</f>
        <v>거절</v>
      </c>
      <c r="D90" s="405" t="str">
        <f>'GST 지식재산권 관리현황_요약본'!D89</f>
        <v>국내</v>
      </c>
      <c r="E90" s="406">
        <f>'GST 지식재산권 관리현황_요약본'!E89</f>
        <v>41289</v>
      </c>
      <c r="F90" s="405" t="str">
        <f>'GST 지식재산권 관리현황_요약본'!F89</f>
        <v>41-2013-1569</v>
      </c>
      <c r="G90" s="406">
        <f>'GST 지식재산권 관리현황_요약본'!G89</f>
        <v>0</v>
      </c>
      <c r="H90" s="405">
        <f>'GST 지식재산권 관리현황_요약본'!H89</f>
        <v>0</v>
      </c>
      <c r="I90" s="407" t="str">
        <f>'GST 지식재산권 관리현황_요약본'!I89</f>
        <v>제40류, 글로벌스탠다드테크놀로지</v>
      </c>
      <c r="J90" s="406">
        <f>'GST 지식재산권 관리현황_요약본'!J89</f>
        <v>0</v>
      </c>
      <c r="K90" s="407">
        <f>'GST 지식재산권 관리현황_요약본'!K89</f>
        <v>0</v>
      </c>
      <c r="L90" s="408" t="str">
        <f>'GST 지식재산권 관리현황_요약본'!L89</f>
        <v>유니스특허</v>
      </c>
      <c r="M90" s="409"/>
      <c r="N90" s="405"/>
      <c r="O90" s="445"/>
      <c r="P90" s="445"/>
      <c r="Q90" s="446"/>
      <c r="R90" s="409"/>
      <c r="S90" s="405"/>
      <c r="T90" s="445"/>
      <c r="U90" s="445"/>
      <c r="V90" s="446"/>
      <c r="W90" s="409"/>
      <c r="X90" s="405"/>
      <c r="Y90" s="445"/>
      <c r="Z90" s="445"/>
      <c r="AA90" s="446"/>
      <c r="AB90" s="411"/>
    </row>
    <row r="91" spans="1:28" ht="20.100000000000001" customHeight="1">
      <c r="A91" s="405">
        <f>'GST 지식재산권 관리현황_요약본'!A90</f>
        <v>86</v>
      </c>
      <c r="B91" s="405" t="str">
        <f>'GST 지식재산권 관리현황_요약본'!B90</f>
        <v>상표</v>
      </c>
      <c r="C91" s="405" t="str">
        <f>'GST 지식재산권 관리현황_요약본'!C90</f>
        <v>거절</v>
      </c>
      <c r="D91" s="405" t="str">
        <f>'GST 지식재산권 관리현황_요약본'!D90</f>
        <v>국내</v>
      </c>
      <c r="E91" s="406">
        <f>'GST 지식재산권 관리현황_요약본'!E90</f>
        <v>41289</v>
      </c>
      <c r="F91" s="405" t="str">
        <f>'GST 지식재산권 관리현황_요약본'!F90</f>
        <v>41-2013-1570</v>
      </c>
      <c r="G91" s="406">
        <f>'GST 지식재산권 관리현황_요약본'!G90</f>
        <v>0</v>
      </c>
      <c r="H91" s="405">
        <f>'GST 지식재산권 관리현황_요약본'!H90</f>
        <v>0</v>
      </c>
      <c r="I91" s="407" t="str">
        <f>'GST 지식재산권 관리현황_요약본'!I90</f>
        <v>제37류, GLOBAL STANDARD TECHNOLOGY</v>
      </c>
      <c r="J91" s="406">
        <f>'GST 지식재산권 관리현황_요약본'!J90</f>
        <v>0</v>
      </c>
      <c r="K91" s="407">
        <f>'GST 지식재산권 관리현황_요약본'!K90</f>
        <v>0</v>
      </c>
      <c r="L91" s="408" t="str">
        <f>'GST 지식재산권 관리현황_요약본'!L90</f>
        <v>유니스특허</v>
      </c>
      <c r="M91" s="409"/>
      <c r="N91" s="405"/>
      <c r="O91" s="445"/>
      <c r="P91" s="445"/>
      <c r="Q91" s="446"/>
      <c r="R91" s="409"/>
      <c r="S91" s="405"/>
      <c r="T91" s="445"/>
      <c r="U91" s="445"/>
      <c r="V91" s="446"/>
      <c r="W91" s="409"/>
      <c r="X91" s="405"/>
      <c r="Y91" s="445"/>
      <c r="Z91" s="445"/>
      <c r="AA91" s="446"/>
      <c r="AB91" s="411"/>
    </row>
    <row r="92" spans="1:28" ht="20.100000000000001" customHeight="1">
      <c r="A92" s="405">
        <f>'GST 지식재산권 관리현황_요약본'!A91</f>
        <v>87</v>
      </c>
      <c r="B92" s="405" t="str">
        <f>'GST 지식재산권 관리현황_요약본'!B91</f>
        <v>상표</v>
      </c>
      <c r="C92" s="405" t="str">
        <f>'GST 지식재산권 관리현황_요약본'!C91</f>
        <v>거절</v>
      </c>
      <c r="D92" s="405" t="str">
        <f>'GST 지식재산권 관리현황_요약본'!D91</f>
        <v>국내</v>
      </c>
      <c r="E92" s="406">
        <f>'GST 지식재산권 관리현황_요약본'!E91</f>
        <v>41289</v>
      </c>
      <c r="F92" s="405" t="str">
        <f>'GST 지식재산권 관리현황_요약본'!F91</f>
        <v>41-2013-1571</v>
      </c>
      <c r="G92" s="406">
        <f>'GST 지식재산권 관리현황_요약본'!G91</f>
        <v>0</v>
      </c>
      <c r="H92" s="405">
        <f>'GST 지식재산권 관리현황_요약본'!H91</f>
        <v>0</v>
      </c>
      <c r="I92" s="407" t="str">
        <f>'GST 지식재산권 관리현황_요약본'!I91</f>
        <v>제40류, GLOBAL STANDARD TECHNOLOGY</v>
      </c>
      <c r="J92" s="406">
        <f>'GST 지식재산권 관리현황_요약본'!J91</f>
        <v>0</v>
      </c>
      <c r="K92" s="407">
        <f>'GST 지식재산권 관리현황_요약본'!K91</f>
        <v>0</v>
      </c>
      <c r="L92" s="408" t="str">
        <f>'GST 지식재산권 관리현황_요약본'!L91</f>
        <v>유니스특허</v>
      </c>
      <c r="M92" s="409"/>
      <c r="N92" s="405"/>
      <c r="O92" s="445"/>
      <c r="P92" s="445"/>
      <c r="Q92" s="446"/>
      <c r="R92" s="409"/>
      <c r="S92" s="405"/>
      <c r="T92" s="445"/>
      <c r="U92" s="445"/>
      <c r="V92" s="446"/>
      <c r="W92" s="409"/>
      <c r="X92" s="405"/>
      <c r="Y92" s="445"/>
      <c r="Z92" s="445"/>
      <c r="AA92" s="446"/>
      <c r="AB92" s="411"/>
    </row>
    <row r="93" spans="1:28" ht="20.100000000000001" customHeight="1">
      <c r="A93" s="405">
        <f>'GST 지식재산권 관리현황_요약본'!A92</f>
        <v>88</v>
      </c>
      <c r="B93" s="405" t="str">
        <f>'GST 지식재산권 관리현황_요약본'!B92</f>
        <v>특허</v>
      </c>
      <c r="C93" s="405" t="str">
        <f>'GST 지식재산권 관리현황_요약본'!C92</f>
        <v>거절</v>
      </c>
      <c r="D93" s="405" t="str">
        <f>'GST 지식재산권 관리현황_요약본'!D92</f>
        <v>국내</v>
      </c>
      <c r="E93" s="406">
        <f>'GST 지식재산권 관리현황_요약본'!E92</f>
        <v>41367</v>
      </c>
      <c r="F93" s="405" t="str">
        <f>'GST 지식재산권 관리현황_요약본'!F92</f>
        <v>2013-0036189</v>
      </c>
      <c r="G93" s="406">
        <f>'GST 지식재산권 관리현황_요약본'!G92</f>
        <v>0</v>
      </c>
      <c r="H93" s="405">
        <f>'GST 지식재산권 관리현황_요약본'!H92</f>
        <v>0</v>
      </c>
      <c r="I93" s="407" t="str">
        <f>'GST 지식재산권 관리현황_요약본'!I92</f>
        <v>공정 가스 정화장치를 구비한 누출가스 자동 제어 시스템</v>
      </c>
      <c r="J93" s="406">
        <f>'GST 지식재산권 관리현황_요약본'!J92</f>
        <v>0</v>
      </c>
      <c r="K93" s="407" t="str">
        <f>'GST 지식재산권 관리현황_요약본'!K92</f>
        <v>장순기/김종철/채명기</v>
      </c>
      <c r="L93" s="408" t="str">
        <f>'GST 지식재산권 관리현황_요약본'!L92</f>
        <v>다인특허</v>
      </c>
      <c r="M93" s="409"/>
      <c r="N93" s="405"/>
      <c r="O93" s="445"/>
      <c r="P93" s="445"/>
      <c r="Q93" s="446"/>
      <c r="R93" s="409"/>
      <c r="S93" s="405"/>
      <c r="T93" s="445"/>
      <c r="U93" s="445"/>
      <c r="V93" s="446"/>
      <c r="W93" s="409"/>
      <c r="X93" s="405"/>
      <c r="Y93" s="445"/>
      <c r="Z93" s="445"/>
      <c r="AA93" s="446"/>
      <c r="AB93" s="411"/>
    </row>
    <row r="94" spans="1:28" ht="20.100000000000001" customHeight="1">
      <c r="A94" s="380" t="e">
        <f>'GST 지식재산권 관리현황_요약본'!A93</f>
        <v>#REF!</v>
      </c>
      <c r="B94" s="380" t="e">
        <f>'GST 지식재산권 관리현황_요약본'!B93</f>
        <v>#REF!</v>
      </c>
      <c r="C94" s="380" t="e">
        <f>'GST 지식재산권 관리현황_요약본'!C93</f>
        <v>#REF!</v>
      </c>
      <c r="D94" s="380" t="e">
        <f>'GST 지식재산권 관리현황_요약본'!D93</f>
        <v>#REF!</v>
      </c>
      <c r="E94" s="381" t="e">
        <f>'GST 지식재산권 관리현황_요약본'!E93</f>
        <v>#REF!</v>
      </c>
      <c r="F94" s="380" t="e">
        <f>'GST 지식재산권 관리현황_요약본'!F93</f>
        <v>#REF!</v>
      </c>
      <c r="G94" s="475" t="e">
        <f>'GST 지식재산권 관리현황_요약본'!G93</f>
        <v>#REF!</v>
      </c>
      <c r="H94" s="380" t="e">
        <f>'GST 지식재산권 관리현황_요약본'!H93</f>
        <v>#REF!</v>
      </c>
      <c r="I94" s="382" t="e">
        <f>'GST 지식재산권 관리현황_요약본'!I93</f>
        <v>#REF!</v>
      </c>
      <c r="J94" s="381" t="e">
        <f>'GST 지식재산권 관리현황_요약본'!J93</f>
        <v>#REF!</v>
      </c>
      <c r="K94" s="382" t="e">
        <f>'GST 지식재산권 관리현황_요약본'!K93</f>
        <v>#REF!</v>
      </c>
      <c r="L94" s="388" t="e">
        <f>'GST 지식재산권 관리현황_요약본'!L93</f>
        <v>#REF!</v>
      </c>
      <c r="M94" s="392"/>
      <c r="N94" s="386"/>
      <c r="O94" s="435"/>
      <c r="P94" s="435"/>
      <c r="Q94" s="436"/>
      <c r="R94" s="392"/>
      <c r="S94" s="386"/>
      <c r="T94" s="435"/>
      <c r="U94" s="435"/>
      <c r="V94" s="436"/>
      <c r="W94" s="392"/>
      <c r="X94" s="386"/>
      <c r="Y94" s="435"/>
      <c r="Z94" s="435"/>
      <c r="AA94" s="436"/>
      <c r="AB94" s="394"/>
    </row>
    <row r="95" spans="1:28" ht="20.100000000000001" customHeight="1">
      <c r="A95" s="405">
        <f>'GST 지식재산권 관리현황_요약본'!A94</f>
        <v>90</v>
      </c>
      <c r="B95" s="405" t="str">
        <f>'GST 지식재산권 관리현황_요약본'!B94</f>
        <v>특허</v>
      </c>
      <c r="C95" s="405" t="str">
        <f>'GST 지식재산권 관리현황_요약본'!C94</f>
        <v>거절</v>
      </c>
      <c r="D95" s="405" t="str">
        <f>'GST 지식재산권 관리현황_요약본'!D94</f>
        <v>국내</v>
      </c>
      <c r="E95" s="406">
        <f>'GST 지식재산권 관리현황_요약본'!E94</f>
        <v>41422</v>
      </c>
      <c r="F95" s="405" t="str">
        <f>'GST 지식재산권 관리현황_요약본'!F94</f>
        <v>2013-0060103</v>
      </c>
      <c r="G95" s="406">
        <f>'GST 지식재산권 관리현황_요약본'!G94</f>
        <v>0</v>
      </c>
      <c r="H95" s="405">
        <f>'GST 지식재산권 관리현황_요약본'!H94</f>
        <v>0</v>
      </c>
      <c r="I95" s="407" t="str">
        <f>'GST 지식재산권 관리현황_요약본'!I94</f>
        <v>공정 가스 정화장치를 구비한 누출가스 자동 제어 시스템</v>
      </c>
      <c r="J95" s="406">
        <f>'GST 지식재산권 관리현황_요약본'!J94</f>
        <v>0</v>
      </c>
      <c r="K95" s="407" t="str">
        <f>'GST 지식재산권 관리현황_요약본'!K94</f>
        <v>장순기/김종철/채명기</v>
      </c>
      <c r="L95" s="408" t="str">
        <f>'GST 지식재산권 관리현황_요약본'!L94</f>
        <v>다인특허</v>
      </c>
      <c r="M95" s="409"/>
      <c r="N95" s="405"/>
      <c r="O95" s="445"/>
      <c r="P95" s="445"/>
      <c r="Q95" s="446"/>
      <c r="R95" s="409"/>
      <c r="S95" s="405"/>
      <c r="T95" s="445"/>
      <c r="U95" s="445"/>
      <c r="V95" s="446"/>
      <c r="W95" s="409"/>
      <c r="X95" s="405"/>
      <c r="Y95" s="445"/>
      <c r="Z95" s="445"/>
      <c r="AA95" s="446"/>
      <c r="AB95" s="411"/>
    </row>
    <row r="96" spans="1:28" ht="20.100000000000001" customHeight="1">
      <c r="A96" s="405">
        <f>'GST 지식재산권 관리현황_요약본'!A95</f>
        <v>91</v>
      </c>
      <c r="B96" s="405" t="str">
        <f>'GST 지식재산권 관리현황_요약본'!B95</f>
        <v>특허</v>
      </c>
      <c r="C96" s="405" t="str">
        <f>'GST 지식재산권 관리현황_요약본'!C95</f>
        <v>거절</v>
      </c>
      <c r="D96" s="405" t="str">
        <f>'GST 지식재산권 관리현황_요약본'!D95</f>
        <v>국내</v>
      </c>
      <c r="E96" s="406">
        <f>'GST 지식재산권 관리현황_요약본'!E95</f>
        <v>41425</v>
      </c>
      <c r="F96" s="405" t="str">
        <f>'GST 지식재산권 관리현황_요약본'!F95</f>
        <v>2013-0062312</v>
      </c>
      <c r="G96" s="406">
        <f>'GST 지식재산권 관리현황_요약본'!G95</f>
        <v>0</v>
      </c>
      <c r="H96" s="405">
        <f>'GST 지식재산권 관리현황_요약본'!H95</f>
        <v>0</v>
      </c>
      <c r="I96" s="407" t="str">
        <f>'GST 지식재산권 관리현황_요약본'!I95</f>
        <v>폐가스 정화처리용 부산물 제거유닛 및 이를 포함한 폐가스 정화처리장치</v>
      </c>
      <c r="J96" s="406">
        <f>'GST 지식재산권 관리현황_요약본'!J95</f>
        <v>0</v>
      </c>
      <c r="K96" s="407" t="str">
        <f>'GST 지식재산권 관리현황_요약본'!K95</f>
        <v>노완기/이성욱</v>
      </c>
      <c r="L96" s="408" t="str">
        <f>'GST 지식재산권 관리현황_요약본'!L95</f>
        <v>다인특허</v>
      </c>
      <c r="M96" s="409"/>
      <c r="N96" s="405"/>
      <c r="O96" s="445"/>
      <c r="P96" s="445"/>
      <c r="Q96" s="446"/>
      <c r="R96" s="409"/>
      <c r="S96" s="405"/>
      <c r="T96" s="445"/>
      <c r="U96" s="445"/>
      <c r="V96" s="446"/>
      <c r="W96" s="409"/>
      <c r="X96" s="405"/>
      <c r="Y96" s="445"/>
      <c r="Z96" s="445"/>
      <c r="AA96" s="446"/>
      <c r="AB96" s="411"/>
    </row>
    <row r="97" spans="1:28" ht="20.100000000000001" customHeight="1">
      <c r="A97" s="405">
        <f>'GST 지식재산권 관리현황_요약본'!A96</f>
        <v>92</v>
      </c>
      <c r="B97" s="405" t="str">
        <f>'GST 지식재산권 관리현황_요약본'!B96</f>
        <v>특허</v>
      </c>
      <c r="C97" s="405" t="str">
        <f>'GST 지식재산권 관리현황_요약본'!C96</f>
        <v>포기</v>
      </c>
      <c r="D97" s="405" t="str">
        <f>'GST 지식재산권 관리현황_요약본'!D96</f>
        <v>국내</v>
      </c>
      <c r="E97" s="406">
        <f>'GST 지식재산권 관리현황_요약본'!E96</f>
        <v>41677</v>
      </c>
      <c r="F97" s="405" t="str">
        <f>'GST 지식재산권 관리현황_요약본'!F96</f>
        <v>10-2014-0014124</v>
      </c>
      <c r="G97" s="406">
        <f>'GST 지식재산권 관리현황_요약본'!G96</f>
        <v>0</v>
      </c>
      <c r="H97" s="405">
        <f>'GST 지식재산권 관리현황_요약본'!H96</f>
        <v>0</v>
      </c>
      <c r="I97" s="407" t="str">
        <f>'GST 지식재산권 관리현황_요약본'!I96</f>
        <v>보조진공수단이 구비된 반도체공정설비용 배기라인</v>
      </c>
      <c r="J97" s="406">
        <f>'GST 지식재산권 관리현황_요약본'!J96</f>
        <v>0</v>
      </c>
      <c r="K97" s="407" t="str">
        <f>'GST 지식재산권 관리현황_요약본'!K96</f>
        <v>전동근, 모선희, 진용호, 신현욱</v>
      </c>
      <c r="L97" s="408" t="str">
        <f>'GST 지식재산권 관리현황_요약본'!L96</f>
        <v>유니스특허</v>
      </c>
      <c r="M97" s="409"/>
      <c r="N97" s="405"/>
      <c r="O97" s="445"/>
      <c r="P97" s="445"/>
      <c r="Q97" s="446"/>
      <c r="R97" s="409"/>
      <c r="S97" s="405"/>
      <c r="T97" s="445"/>
      <c r="U97" s="445"/>
      <c r="V97" s="446"/>
      <c r="W97" s="409"/>
      <c r="X97" s="405"/>
      <c r="Y97" s="445"/>
      <c r="Z97" s="445"/>
      <c r="AA97" s="446"/>
      <c r="AB97" s="411"/>
    </row>
    <row r="98" spans="1:28" ht="20.100000000000001" customHeight="1">
      <c r="A98" s="405">
        <f>'GST 지식재산권 관리현황_요약본'!A97</f>
        <v>93</v>
      </c>
      <c r="B98" s="405" t="str">
        <f>'GST 지식재산권 관리현황_요약본'!B97</f>
        <v>특허</v>
      </c>
      <c r="C98" s="405" t="str">
        <f>'GST 지식재산권 관리현황_요약본'!C97</f>
        <v>포기</v>
      </c>
      <c r="D98" s="405" t="str">
        <f>'GST 지식재산권 관리현황_요약본'!D97</f>
        <v>국내</v>
      </c>
      <c r="E98" s="406">
        <f>'GST 지식재산권 관리현황_요약본'!E97</f>
        <v>41677</v>
      </c>
      <c r="F98" s="405" t="str">
        <f>'GST 지식재산권 관리현황_요약본'!F97</f>
        <v>10-2014-0014125</v>
      </c>
      <c r="G98" s="406">
        <f>'GST 지식재산권 관리현황_요약본'!G97</f>
        <v>0</v>
      </c>
      <c r="H98" s="405">
        <f>'GST 지식재산권 관리현황_요약본'!H97</f>
        <v>0</v>
      </c>
      <c r="I98" s="407" t="str">
        <f>'GST 지식재산권 관리현황_요약본'!I97</f>
        <v>보조진공수단이 구비된 스크러버</v>
      </c>
      <c r="J98" s="406">
        <f>'GST 지식재산권 관리현황_요약본'!J97</f>
        <v>0</v>
      </c>
      <c r="K98" s="407" t="str">
        <f>'GST 지식재산권 관리현황_요약본'!K97</f>
        <v>전동근, 모선희, 진용호, 신현욱, 김원기, 문규동</v>
      </c>
      <c r="L98" s="408" t="str">
        <f>'GST 지식재산권 관리현황_요약본'!L97</f>
        <v>유니스특허</v>
      </c>
      <c r="M98" s="409"/>
      <c r="N98" s="405"/>
      <c r="O98" s="445"/>
      <c r="P98" s="445"/>
      <c r="Q98" s="446"/>
      <c r="R98" s="409"/>
      <c r="S98" s="405"/>
      <c r="T98" s="445"/>
      <c r="U98" s="445"/>
      <c r="V98" s="446"/>
      <c r="W98" s="409"/>
      <c r="X98" s="405"/>
      <c r="Y98" s="445"/>
      <c r="Z98" s="445"/>
      <c r="AA98" s="446"/>
      <c r="AB98" s="411"/>
    </row>
    <row r="99" spans="1:28" ht="20.100000000000001" customHeight="1">
      <c r="A99" s="405">
        <f>'GST 지식재산권 관리현황_요약본'!A98</f>
        <v>94</v>
      </c>
      <c r="B99" s="405" t="str">
        <f>'GST 지식재산권 관리현황_요약본'!B98</f>
        <v>특허</v>
      </c>
      <c r="C99" s="405" t="str">
        <f>'GST 지식재산권 관리현황_요약본'!C98</f>
        <v>포기</v>
      </c>
      <c r="D99" s="405" t="str">
        <f>'GST 지식재산권 관리현황_요약본'!D98</f>
        <v>국내</v>
      </c>
      <c r="E99" s="406">
        <f>'GST 지식재산권 관리현황_요약본'!E98</f>
        <v>41677</v>
      </c>
      <c r="F99" s="405" t="str">
        <f>'GST 지식재산권 관리현황_요약본'!F98</f>
        <v>10-2014-0014126</v>
      </c>
      <c r="G99" s="406">
        <f>'GST 지식재산권 관리현황_요약본'!G98</f>
        <v>0</v>
      </c>
      <c r="H99" s="405">
        <f>'GST 지식재산권 관리현황_요약본'!H98</f>
        <v>0</v>
      </c>
      <c r="I99" s="407" t="str">
        <f>'GST 지식재산권 관리현황_요약본'!I98</f>
        <v>습식세정기능을 가지는 수봉식 진공펌프</v>
      </c>
      <c r="J99" s="406">
        <f>'GST 지식재산권 관리현황_요약본'!J98</f>
        <v>0</v>
      </c>
      <c r="K99" s="407" t="str">
        <f>'GST 지식재산권 관리현황_요약본'!K98</f>
        <v>전동근, 모선희, 진용호, 신현욱, 김원기, 문규동</v>
      </c>
      <c r="L99" s="408" t="str">
        <f>'GST 지식재산권 관리현황_요약본'!L98</f>
        <v>유니스특허</v>
      </c>
      <c r="M99" s="409"/>
      <c r="N99" s="405"/>
      <c r="O99" s="445"/>
      <c r="P99" s="445"/>
      <c r="Q99" s="446"/>
      <c r="R99" s="409"/>
      <c r="S99" s="405"/>
      <c r="T99" s="445"/>
      <c r="U99" s="445"/>
      <c r="V99" s="446"/>
      <c r="W99" s="409"/>
      <c r="X99" s="405"/>
      <c r="Y99" s="445"/>
      <c r="Z99" s="445"/>
      <c r="AA99" s="446"/>
      <c r="AB99" s="411"/>
    </row>
    <row r="100" spans="1:28" ht="20.100000000000001" customHeight="1">
      <c r="A100" s="380">
        <f>'GST 지식재산권 관리현황_요약본'!A99</f>
        <v>95</v>
      </c>
      <c r="B100" s="380" t="str">
        <f>'GST 지식재산권 관리현황_요약본'!B99</f>
        <v>특허</v>
      </c>
      <c r="C100" s="380" t="str">
        <f>'GST 지식재산권 관리현황_요약본'!C99</f>
        <v>등록</v>
      </c>
      <c r="D100" s="380" t="str">
        <f>'GST 지식재산권 관리현황_요약본'!D99</f>
        <v>국내</v>
      </c>
      <c r="E100" s="381">
        <f>'GST 지식재산권 관리현황_요약본'!E99</f>
        <v>41712</v>
      </c>
      <c r="F100" s="380" t="str">
        <f>'GST 지식재산권 관리현황_요약본'!F99</f>
        <v>2014-0030247</v>
      </c>
      <c r="G100" s="381">
        <f>'GST 지식재산권 관리현황_요약본'!G99</f>
        <v>42341</v>
      </c>
      <c r="H100" s="380" t="str">
        <f>'GST 지식재산권 관리현황_요약본'!H99</f>
        <v>10-1576212</v>
      </c>
      <c r="I100" s="382" t="str">
        <f>'GST 지식재산권 관리현황_요약본'!I99</f>
        <v>사전 수처리 기능을 가지는 스크러버</v>
      </c>
      <c r="J100" s="381">
        <f>'GST 지식재산권 관리현황_요약본'!J99</f>
        <v>49017</v>
      </c>
      <c r="K100" s="382" t="str">
        <f>'GST 지식재산권 관리현황_요약본'!K99</f>
        <v>박상준 / 채명기 /장순기</v>
      </c>
      <c r="L100" s="388" t="str">
        <f>'GST 지식재산권 관리현황_요약본'!L99</f>
        <v>유니스특허</v>
      </c>
      <c r="M100" s="392"/>
      <c r="N100" s="386"/>
      <c r="O100" s="435"/>
      <c r="P100" s="435"/>
      <c r="Q100" s="436">
        <f>O100+(P100*1.1)</f>
        <v>0</v>
      </c>
      <c r="R100" s="392"/>
      <c r="S100" s="386"/>
      <c r="T100" s="435"/>
      <c r="U100" s="435"/>
      <c r="V100" s="436"/>
      <c r="W100" s="392"/>
      <c r="X100" s="386"/>
      <c r="Y100" s="435"/>
      <c r="Z100" s="435"/>
      <c r="AA100" s="436"/>
      <c r="AB100" s="393"/>
    </row>
    <row r="101" spans="1:28" ht="20.100000000000001" customHeight="1">
      <c r="A101" s="405">
        <f>'GST 지식재산권 관리현황_요약본'!A100</f>
        <v>96</v>
      </c>
      <c r="B101" s="405" t="str">
        <f>'GST 지식재산권 관리현황_요약본'!B100</f>
        <v>특허</v>
      </c>
      <c r="C101" s="405" t="str">
        <f>'GST 지식재산권 관리현황_요약본'!C100</f>
        <v>포기</v>
      </c>
      <c r="D101" s="405" t="str">
        <f>'GST 지식재산권 관리현황_요약본'!D100</f>
        <v>국내</v>
      </c>
      <c r="E101" s="406">
        <f>'GST 지식재산권 관리현황_요약본'!E100</f>
        <v>41820</v>
      </c>
      <c r="F101" s="405" t="str">
        <f>'GST 지식재산권 관리현황_요약본'!F100</f>
        <v>10-2014-0081047</v>
      </c>
      <c r="G101" s="406">
        <f>'GST 지식재산권 관리현황_요약본'!G100</f>
        <v>0</v>
      </c>
      <c r="H101" s="405">
        <f>'GST 지식재산권 관리현황_요약본'!H100</f>
        <v>0</v>
      </c>
      <c r="I101" s="407" t="str">
        <f>'GST 지식재산권 관리현황_요약본'!I100</f>
        <v>반응기 내벽에 수막이 형성되는 스크러버</v>
      </c>
      <c r="J101" s="406">
        <f>'GST 지식재산권 관리현황_요약본'!J100</f>
        <v>0</v>
      </c>
      <c r="K101" s="407" t="str">
        <f>'GST 지식재산권 관리현황_요약본'!K100</f>
        <v>박상준,전동근,이기용,장순기,모선희</v>
      </c>
      <c r="L101" s="408" t="str">
        <f>'GST 지식재산권 관리현황_요약본'!L100</f>
        <v>유니스특허</v>
      </c>
      <c r="M101" s="409"/>
      <c r="N101" s="405"/>
      <c r="O101" s="445"/>
      <c r="P101" s="445"/>
      <c r="Q101" s="446"/>
      <c r="R101" s="409"/>
      <c r="S101" s="405"/>
      <c r="T101" s="445"/>
      <c r="U101" s="445"/>
      <c r="V101" s="446"/>
      <c r="W101" s="409"/>
      <c r="X101" s="405"/>
      <c r="Y101" s="445"/>
      <c r="Z101" s="445"/>
      <c r="AA101" s="446"/>
      <c r="AB101" s="411"/>
    </row>
    <row r="102" spans="1:28" ht="20.100000000000001" customHeight="1">
      <c r="A102" s="405">
        <f>'GST 지식재산권 관리현황_요약본'!A101</f>
        <v>97</v>
      </c>
      <c r="B102" s="405" t="str">
        <f>'GST 지식재산권 관리현황_요약본'!B101</f>
        <v>특허</v>
      </c>
      <c r="C102" s="405" t="str">
        <f>'GST 지식재산권 관리현황_요약본'!C101</f>
        <v>거절</v>
      </c>
      <c r="D102" s="405" t="str">
        <f>'GST 지식재산권 관리현황_요약본'!D101</f>
        <v>국내</v>
      </c>
      <c r="E102" s="406">
        <f>'GST 지식재산권 관리현황_요약본'!E101</f>
        <v>41820</v>
      </c>
      <c r="F102" s="405" t="str">
        <f>'GST 지식재산권 관리현황_요약본'!F101</f>
        <v>10-2014-0081046</v>
      </c>
      <c r="G102" s="406">
        <f>'GST 지식재산권 관리현황_요약본'!G101</f>
        <v>0</v>
      </c>
      <c r="H102" s="405">
        <f>'GST 지식재산권 관리현황_요약본'!H101</f>
        <v>0</v>
      </c>
      <c r="I102" s="407" t="str">
        <f>'GST 지식재산권 관리현황_요약본'!I101</f>
        <v>예열기능을 가지는 스크러버</v>
      </c>
      <c r="J102" s="406">
        <f>'GST 지식재산권 관리현황_요약본'!J101</f>
        <v>0</v>
      </c>
      <c r="K102" s="407" t="str">
        <f>'GST 지식재산권 관리현황_요약본'!K101</f>
        <v>박상준, 전동근, 이기용, 김종철, 모선희</v>
      </c>
      <c r="L102" s="408" t="str">
        <f>'GST 지식재산권 관리현황_요약본'!L101</f>
        <v>유니스특허</v>
      </c>
      <c r="M102" s="409"/>
      <c r="N102" s="405"/>
      <c r="O102" s="445"/>
      <c r="P102" s="445"/>
      <c r="Q102" s="446"/>
      <c r="R102" s="409"/>
      <c r="S102" s="405"/>
      <c r="T102" s="445"/>
      <c r="U102" s="445"/>
      <c r="V102" s="446"/>
      <c r="W102" s="409"/>
      <c r="X102" s="405"/>
      <c r="Y102" s="445"/>
      <c r="Z102" s="445"/>
      <c r="AA102" s="446"/>
      <c r="AB102" s="411"/>
    </row>
    <row r="103" spans="1:28" ht="20.100000000000001" customHeight="1">
      <c r="A103" s="380">
        <f>'GST 지식재산권 관리현황_요약본'!A102</f>
        <v>98</v>
      </c>
      <c r="B103" s="380" t="str">
        <f>'GST 지식재산권 관리현황_요약본'!B102</f>
        <v>특허</v>
      </c>
      <c r="C103" s="380" t="str">
        <f>'GST 지식재산권 관리현황_요약본'!C102</f>
        <v>포기</v>
      </c>
      <c r="D103" s="380" t="str">
        <f>'GST 지식재산권 관리현황_요약본'!D102</f>
        <v>국내</v>
      </c>
      <c r="E103" s="381">
        <f>'GST 지식재산권 관리현황_요약본'!E102</f>
        <v>41989</v>
      </c>
      <c r="F103" s="380" t="str">
        <f>'GST 지식재산권 관리현황_요약본'!F102</f>
        <v>2014-0181177</v>
      </c>
      <c r="G103" s="381">
        <f>'GST 지식재산권 관리현황_요약본'!G102</f>
        <v>42545</v>
      </c>
      <c r="H103" s="380" t="str">
        <f>'GST 지식재산권 관리현황_요약본'!H102</f>
        <v>10-1635065</v>
      </c>
      <c r="I103" s="382" t="str">
        <f>'GST 지식재산권 관리현황_요약본'!I102</f>
        <v xml:space="preserve">사전 수처리 장치를 포함하는 스크러버 </v>
      </c>
      <c r="J103" s="381">
        <f>'GST 지식재산권 관리현황_요약본'!J102</f>
        <v>49294</v>
      </c>
      <c r="K103" s="382" t="str">
        <f>'GST 지식재산권 관리현황_요약본'!K102</f>
        <v>장순기, 박종민., 박진만. 박상준. 채명기. 김종윤, 이근환, 모선희., 김경민</v>
      </c>
      <c r="L103" s="388" t="str">
        <f>'GST 지식재산권 관리현황_요약본'!L102</f>
        <v>유니스특허</v>
      </c>
      <c r="M103" s="392"/>
      <c r="N103" s="386"/>
      <c r="O103" s="435"/>
      <c r="P103" s="435"/>
      <c r="Q103" s="436"/>
      <c r="R103" s="392"/>
      <c r="S103" s="386"/>
      <c r="T103" s="435"/>
      <c r="U103" s="435"/>
      <c r="V103" s="436"/>
      <c r="W103" s="392"/>
      <c r="X103" s="386"/>
      <c r="Y103" s="435"/>
      <c r="Z103" s="435"/>
      <c r="AA103" s="436"/>
      <c r="AB103" s="393"/>
    </row>
    <row r="104" spans="1:28" ht="20.100000000000001" customHeight="1">
      <c r="A104" s="380">
        <f>'GST 지식재산권 관리현황_요약본'!A103</f>
        <v>99</v>
      </c>
      <c r="B104" s="380" t="str">
        <f>'GST 지식재산권 관리현황_요약본'!B103</f>
        <v>특허</v>
      </c>
      <c r="C104" s="380" t="str">
        <f>'GST 지식재산권 관리현황_요약본'!C103</f>
        <v>등록</v>
      </c>
      <c r="D104" s="380" t="str">
        <f>'GST 지식재산권 관리현황_요약본'!D103</f>
        <v>국내</v>
      </c>
      <c r="E104" s="381">
        <f>'GST 지식재산권 관리현황_요약본'!E103</f>
        <v>41989</v>
      </c>
      <c r="F104" s="380" t="str">
        <f>'GST 지식재산권 관리현황_요약본'!F103</f>
        <v xml:space="preserve">10-2014-0181178
</v>
      </c>
      <c r="G104" s="475">
        <f>'GST 지식재산권 관리현황_요약본'!G103</f>
        <v>42751</v>
      </c>
      <c r="H104" s="380" t="str">
        <f>'GST 지식재산권 관리현황_요약본'!H103</f>
        <v>10-1698417</v>
      </c>
      <c r="I104" s="382" t="str">
        <f>'GST 지식재산권 관리현황_요약본'!I103</f>
        <v>반응기 내부에 수막이 형성되는 플라즈마 버너용 스크러버</v>
      </c>
      <c r="J104" s="381">
        <f>'GST 지식재산권 관리현황_요약본'!J103</f>
        <v>0</v>
      </c>
      <c r="K104" s="382" t="str">
        <f>'GST 지식재산권 관리현황_요약본'!K103</f>
        <v>박상준, 전동근, 이기용, 신현욱</v>
      </c>
      <c r="L104" s="388" t="str">
        <f>'GST 지식재산권 관리현황_요약본'!L103</f>
        <v>유니스특허</v>
      </c>
      <c r="M104" s="392"/>
      <c r="N104" s="386"/>
      <c r="O104" s="435"/>
      <c r="P104" s="435"/>
      <c r="Q104" s="436">
        <f>O104+(P104*1.1)</f>
        <v>0</v>
      </c>
      <c r="R104" s="392"/>
      <c r="S104" s="386"/>
      <c r="T104" s="435"/>
      <c r="U104" s="435"/>
      <c r="V104" s="436"/>
      <c r="W104" s="392"/>
      <c r="X104" s="386"/>
      <c r="Y104" s="435"/>
      <c r="Z104" s="435"/>
      <c r="AA104" s="436"/>
      <c r="AB104" s="394"/>
    </row>
    <row r="105" spans="1:28" ht="20.100000000000001" customHeight="1">
      <c r="A105" s="380">
        <f>'GST 지식재산권 관리현황_요약본'!A104</f>
        <v>100</v>
      </c>
      <c r="B105" s="380" t="str">
        <f>'GST 지식재산권 관리현황_요약본'!B104</f>
        <v>특허</v>
      </c>
      <c r="C105" s="380" t="str">
        <f>'GST 지식재산권 관리현황_요약본'!C104</f>
        <v>등록</v>
      </c>
      <c r="D105" s="380" t="str">
        <f>'GST 지식재산권 관리현황_요약본'!D104</f>
        <v>국내</v>
      </c>
      <c r="E105" s="381">
        <f>'GST 지식재산권 관리현황_요약본'!E104</f>
        <v>42004</v>
      </c>
      <c r="F105" s="380" t="str">
        <f>'GST 지식재산권 관리현황_요약본'!F104</f>
        <v>10-2014-0195598</v>
      </c>
      <c r="G105" s="381">
        <f>'GST 지식재산권 관리현황_요약본'!G104</f>
        <v>42545</v>
      </c>
      <c r="H105" s="380" t="str">
        <f>'GST 지식재산권 관리현황_요약본'!H104</f>
        <v>10-1635064</v>
      </c>
      <c r="I105" s="382" t="str">
        <f>'GST 지식재산권 관리현황_요약본'!I104</f>
        <v>스크러버의 버너</v>
      </c>
      <c r="J105" s="381">
        <f>'GST 지식재산권 관리현황_요약본'!J104</f>
        <v>49309</v>
      </c>
      <c r="K105" s="382" t="str">
        <f>'GST 지식재산권 관리현황_요약본'!K104</f>
        <v>전동근,이성욱,채명기,신현욱</v>
      </c>
      <c r="L105" s="388" t="str">
        <f>'GST 지식재산권 관리현황_요약본'!L104</f>
        <v>유니스특허</v>
      </c>
      <c r="M105" s="392"/>
      <c r="N105" s="496"/>
      <c r="O105" s="435"/>
      <c r="P105" s="435"/>
      <c r="Q105" s="436">
        <f>O105+(P105*1.1)</f>
        <v>0</v>
      </c>
      <c r="R105" s="392"/>
      <c r="S105" s="386"/>
      <c r="T105" s="435"/>
      <c r="U105" s="435"/>
      <c r="V105" s="436"/>
      <c r="W105" s="392"/>
      <c r="X105" s="386"/>
      <c r="Y105" s="435"/>
      <c r="Z105" s="435"/>
      <c r="AA105" s="436"/>
      <c r="AB105" s="393"/>
    </row>
    <row r="106" spans="1:28" ht="20.100000000000001" customHeight="1">
      <c r="A106" s="380">
        <f>'GST 지식재산권 관리현황_요약본'!A105</f>
        <v>101</v>
      </c>
      <c r="B106" s="380" t="str">
        <f>'GST 지식재산권 관리현황_요약본'!B105</f>
        <v>특허</v>
      </c>
      <c r="C106" s="380" t="str">
        <f>'GST 지식재산권 관리현황_요약본'!C105</f>
        <v>등록</v>
      </c>
      <c r="D106" s="380" t="str">
        <f>'GST 지식재산권 관리현황_요약본'!D105</f>
        <v>국내</v>
      </c>
      <c r="E106" s="381">
        <f>'GST 지식재산권 관리현황_요약본'!E105</f>
        <v>42027</v>
      </c>
      <c r="F106" s="380" t="str">
        <f>'GST 지식재산권 관리현황_요약본'!F105</f>
        <v>10-2015-0010727</v>
      </c>
      <c r="G106" s="381">
        <f>'GST 지식재산권 관리현황_요약본'!G105</f>
        <v>42621</v>
      </c>
      <c r="H106" s="380" t="str">
        <f>'GST 지식재산권 관리현황_요약본'!H105</f>
        <v>10-1657468</v>
      </c>
      <c r="I106" s="382" t="str">
        <f>'GST 지식재산권 관리현황_요약본'!I105</f>
        <v>난분해성 유해가스의 소각처리를 위한 배가스 전처리 장치 및 그 전처리장치를 이용한 배가스 전처리 방법</v>
      </c>
      <c r="J106" s="381">
        <f>'GST 지식재산권 관리현황_요약본'!J105</f>
        <v>0</v>
      </c>
      <c r="K106" s="382" t="str">
        <f>'GST 지식재산권 관리현황_요약본'!K105</f>
        <v>정종국,이기용</v>
      </c>
      <c r="L106" s="388" t="str">
        <f>'GST 지식재산권 관리현황_요약본'!L105</f>
        <v>아이퍼스</v>
      </c>
      <c r="M106" s="392"/>
      <c r="N106" s="496"/>
      <c r="O106" s="435"/>
      <c r="P106" s="435"/>
      <c r="Q106" s="436">
        <f>O106+(P106*1.1)</f>
        <v>0</v>
      </c>
      <c r="R106" s="392"/>
      <c r="S106" s="386"/>
      <c r="T106" s="435"/>
      <c r="U106" s="435"/>
      <c r="V106" s="436"/>
      <c r="W106" s="392"/>
      <c r="X106" s="386"/>
      <c r="Y106" s="435"/>
      <c r="Z106" s="435"/>
      <c r="AA106" s="436"/>
      <c r="AB106" s="394"/>
    </row>
    <row r="107" spans="1:28" ht="20.100000000000001" customHeight="1">
      <c r="A107" s="405">
        <f>'GST 지식재산권 관리현황_요약본'!A106</f>
        <v>102</v>
      </c>
      <c r="B107" s="405" t="str">
        <f>'GST 지식재산권 관리현황_요약본'!B106</f>
        <v>특허</v>
      </c>
      <c r="C107" s="405" t="str">
        <f>'GST 지식재산권 관리현황_요약본'!C106</f>
        <v>거절</v>
      </c>
      <c r="D107" s="405" t="str">
        <f>'GST 지식재산권 관리현황_요약본'!D106</f>
        <v>국내</v>
      </c>
      <c r="E107" s="406">
        <f>'GST 지식재산권 관리현황_요약본'!E106</f>
        <v>42027</v>
      </c>
      <c r="F107" s="405" t="str">
        <f>'GST 지식재산권 관리현황_요약본'!F106</f>
        <v>10-2015-0010738</v>
      </c>
      <c r="G107" s="406">
        <f>'GST 지식재산권 관리현황_요약본'!G106</f>
        <v>0</v>
      </c>
      <c r="H107" s="405">
        <f>'GST 지식재산권 관리현황_요약본'!H106</f>
        <v>0</v>
      </c>
      <c r="I107" s="407" t="str">
        <f>'GST 지식재산권 관리현황_요약본'!I106</f>
        <v>난분해성 유해가스의 처리공정 시스템</v>
      </c>
      <c r="J107" s="406">
        <f>'GST 지식재산권 관리현황_요약본'!J106</f>
        <v>0</v>
      </c>
      <c r="K107" s="407" t="str">
        <f>'GST 지식재산권 관리현황_요약본'!K106</f>
        <v>정종국,이기용</v>
      </c>
      <c r="L107" s="408" t="str">
        <f>'GST 지식재산권 관리현황_요약본'!L106</f>
        <v>아이퍼스</v>
      </c>
      <c r="M107" s="409"/>
      <c r="N107" s="405"/>
      <c r="O107" s="445"/>
      <c r="P107" s="445"/>
      <c r="Q107" s="446"/>
      <c r="R107" s="409"/>
      <c r="S107" s="405"/>
      <c r="T107" s="445"/>
      <c r="U107" s="445"/>
      <c r="V107" s="446"/>
      <c r="W107" s="409"/>
      <c r="X107" s="405"/>
      <c r="Y107" s="445"/>
      <c r="Z107" s="445"/>
      <c r="AA107" s="446"/>
      <c r="AB107" s="411"/>
    </row>
    <row r="108" spans="1:28" ht="20.100000000000001" customHeight="1">
      <c r="A108" s="405">
        <f>'GST 지식재산권 관리현황_요약본'!A107</f>
        <v>103</v>
      </c>
      <c r="B108" s="405" t="str">
        <f>'GST 지식재산권 관리현황_요약본'!B107</f>
        <v>특허</v>
      </c>
      <c r="C108" s="405" t="str">
        <f>'GST 지식재산권 관리현황_요약본'!C107</f>
        <v>포기</v>
      </c>
      <c r="D108" s="405" t="str">
        <f>'GST 지식재산권 관리현황_요약본'!D107</f>
        <v>국외(PCT)</v>
      </c>
      <c r="E108" s="406">
        <f>'GST 지식재산권 관리현황_요약본'!E107</f>
        <v>42034</v>
      </c>
      <c r="F108" s="405" t="str">
        <f>'GST 지식재산권 관리현황_요약본'!F107</f>
        <v>PCT/KR2015/000764</v>
      </c>
      <c r="G108" s="406">
        <f>'GST 지식재산권 관리현황_요약본'!G107</f>
        <v>0</v>
      </c>
      <c r="H108" s="405">
        <f>'GST 지식재산권 관리현황_요약본'!H107</f>
        <v>0</v>
      </c>
      <c r="I108" s="407" t="str">
        <f>'GST 지식재산권 관리현황_요약본'!I107</f>
        <v>난분해성 유해가스의 소각처리를 위한 배가스 전처리 장치 및 그 전처리장치를 이용한 배가스 전처리 방법</v>
      </c>
      <c r="J108" s="406">
        <f>'GST 지식재산권 관리현황_요약본'!J107</f>
        <v>0</v>
      </c>
      <c r="K108" s="407" t="str">
        <f>'GST 지식재산권 관리현황_요약본'!K107</f>
        <v>정종국,이기용</v>
      </c>
      <c r="L108" s="408" t="str">
        <f>'GST 지식재산권 관리현황_요약본'!L107</f>
        <v>아이퍼스</v>
      </c>
      <c r="M108" s="409"/>
      <c r="N108" s="405"/>
      <c r="O108" s="445"/>
      <c r="P108" s="445"/>
      <c r="Q108" s="446"/>
      <c r="R108" s="409"/>
      <c r="S108" s="405"/>
      <c r="T108" s="445"/>
      <c r="U108" s="445"/>
      <c r="V108" s="446"/>
      <c r="W108" s="409"/>
      <c r="X108" s="405"/>
      <c r="Y108" s="445"/>
      <c r="Z108" s="445"/>
      <c r="AA108" s="446"/>
      <c r="AB108" s="411"/>
    </row>
    <row r="109" spans="1:28" ht="20.100000000000001" customHeight="1">
      <c r="A109" s="405">
        <f>'GST 지식재산권 관리현황_요약본'!A108</f>
        <v>104</v>
      </c>
      <c r="B109" s="405" t="str">
        <f>'GST 지식재산권 관리현황_요약본'!B108</f>
        <v>특허</v>
      </c>
      <c r="C109" s="405" t="str">
        <f>'GST 지식재산권 관리현황_요약본'!C108</f>
        <v>포기</v>
      </c>
      <c r="D109" s="405" t="str">
        <f>'GST 지식재산권 관리현황_요약본'!D108</f>
        <v>국외(PCT)</v>
      </c>
      <c r="E109" s="406">
        <f>'GST 지식재산권 관리현황_요약본'!E108</f>
        <v>42034</v>
      </c>
      <c r="F109" s="405" t="str">
        <f>'GST 지식재산권 관리현황_요약본'!F108</f>
        <v>PCT/KR2015/000765</v>
      </c>
      <c r="G109" s="406">
        <f>'GST 지식재산권 관리현황_요약본'!G108</f>
        <v>0</v>
      </c>
      <c r="H109" s="405">
        <f>'GST 지식재산권 관리현황_요약본'!H108</f>
        <v>0</v>
      </c>
      <c r="I109" s="407" t="str">
        <f>'GST 지식재산권 관리현황_요약본'!I108</f>
        <v>난분해성 유해가스의 처리공정 시스템</v>
      </c>
      <c r="J109" s="406">
        <f>'GST 지식재산권 관리현황_요약본'!J108</f>
        <v>0</v>
      </c>
      <c r="K109" s="407" t="str">
        <f>'GST 지식재산권 관리현황_요약본'!K108</f>
        <v>정종국,이기용</v>
      </c>
      <c r="L109" s="408" t="str">
        <f>'GST 지식재산권 관리현황_요약본'!L108</f>
        <v>아이퍼스</v>
      </c>
      <c r="M109" s="409"/>
      <c r="N109" s="405"/>
      <c r="O109" s="445"/>
      <c r="P109" s="445"/>
      <c r="Q109" s="446"/>
      <c r="R109" s="409"/>
      <c r="S109" s="405"/>
      <c r="T109" s="445"/>
      <c r="U109" s="445"/>
      <c r="V109" s="446"/>
      <c r="W109" s="409"/>
      <c r="X109" s="405"/>
      <c r="Y109" s="445"/>
      <c r="Z109" s="445"/>
      <c r="AA109" s="446"/>
      <c r="AB109" s="411"/>
    </row>
    <row r="110" spans="1:28" ht="20.100000000000001" customHeight="1">
      <c r="A110" s="405">
        <f>'GST 지식재산권 관리현황_요약본'!A109</f>
        <v>105</v>
      </c>
      <c r="B110" s="405" t="str">
        <f>'GST 지식재산권 관리현황_요약본'!B109</f>
        <v>특허</v>
      </c>
      <c r="C110" s="405" t="str">
        <f>'GST 지식재산권 관리현황_요약본'!C109</f>
        <v>거절</v>
      </c>
      <c r="D110" s="405" t="str">
        <f>'GST 지식재산권 관리현황_요약본'!D109</f>
        <v>국내</v>
      </c>
      <c r="E110" s="406">
        <f>'GST 지식재산권 관리현황_요약본'!E109</f>
        <v>42044</v>
      </c>
      <c r="F110" s="405" t="str">
        <f>'GST 지식재산권 관리현황_요약본'!F109</f>
        <v>10-2015-0019624</v>
      </c>
      <c r="G110" s="406">
        <f>'GST 지식재산권 관리현황_요약본'!G109</f>
        <v>0</v>
      </c>
      <c r="H110" s="405">
        <f>'GST 지식재산권 관리현황_요약본'!H109</f>
        <v>0</v>
      </c>
      <c r="I110" s="407" t="str">
        <f>'GST 지식재산권 관리현황_요약본'!I109</f>
        <v>보조진공수단이 구비된 공정설비용 배기라인  /우선권 주장</v>
      </c>
      <c r="J110" s="406">
        <f>'GST 지식재산권 관리현황_요약본'!J109</f>
        <v>0</v>
      </c>
      <c r="K110" s="407" t="str">
        <f>'GST 지식재산권 관리현황_요약본'!K109</f>
        <v>전동근,신현욱,진용호,모선희</v>
      </c>
      <c r="L110" s="408" t="str">
        <f>'GST 지식재산권 관리현황_요약본'!L109</f>
        <v>유니스특허</v>
      </c>
      <c r="M110" s="409"/>
      <c r="N110" s="405"/>
      <c r="O110" s="445"/>
      <c r="P110" s="445"/>
      <c r="Q110" s="446"/>
      <c r="R110" s="409"/>
      <c r="S110" s="405"/>
      <c r="T110" s="445"/>
      <c r="U110" s="445"/>
      <c r="V110" s="446"/>
      <c r="W110" s="409"/>
      <c r="X110" s="405"/>
      <c r="Y110" s="445"/>
      <c r="Z110" s="445"/>
      <c r="AA110" s="446"/>
      <c r="AB110" s="411"/>
    </row>
    <row r="111" spans="1:28" ht="20.100000000000001" customHeight="1">
      <c r="A111" s="380">
        <f>'GST 지식재산권 관리현황_요약본'!A110</f>
        <v>106</v>
      </c>
      <c r="B111" s="380" t="str">
        <f>'GST 지식재산권 관리현황_요약본'!B110</f>
        <v>특허</v>
      </c>
      <c r="C111" s="380" t="str">
        <f>'GST 지식재산권 관리현황_요약본'!C110</f>
        <v>등록</v>
      </c>
      <c r="D111" s="380" t="str">
        <f>'GST 지식재산권 관리현황_요약본'!D110</f>
        <v>국내</v>
      </c>
      <c r="E111" s="381">
        <f>'GST 지식재산권 관리현황_요약본'!E110</f>
        <v>42044</v>
      </c>
      <c r="F111" s="380" t="str">
        <f>'GST 지식재산권 관리현황_요약본'!F110</f>
        <v>10-2015-0019625</v>
      </c>
      <c r="G111" s="381">
        <f>'GST 지식재산권 관리현황_요약본'!G110</f>
        <v>42563</v>
      </c>
      <c r="H111" s="380" t="str">
        <f>'GST 지식재산권 관리현황_요약본'!H110</f>
        <v>10-1640395</v>
      </c>
      <c r="I111" s="382" t="str">
        <f>'GST 지식재산권 관리현황_요약본'!I110</f>
        <v>보조진공수단이 구비된 스크러버 /우선권 주장</v>
      </c>
      <c r="J111" s="381">
        <f>'GST 지식재산권 관리현황_요약본'!J110</f>
        <v>0</v>
      </c>
      <c r="K111" s="382" t="str">
        <f>'GST 지식재산권 관리현황_요약본'!K110</f>
        <v>전동근,신현욱,진용호,김원기,문규동,모선희</v>
      </c>
      <c r="L111" s="388" t="str">
        <f>'GST 지식재산권 관리현황_요약본'!L110</f>
        <v>유니스특허</v>
      </c>
      <c r="M111" s="392"/>
      <c r="N111" s="386"/>
      <c r="O111" s="435"/>
      <c r="P111" s="435"/>
      <c r="Q111" s="436">
        <f>O111+(P111*1.1)</f>
        <v>0</v>
      </c>
      <c r="R111" s="392"/>
      <c r="S111" s="386"/>
      <c r="T111" s="435"/>
      <c r="U111" s="435"/>
      <c r="V111" s="436"/>
      <c r="W111" s="392"/>
      <c r="X111" s="386"/>
      <c r="Y111" s="435"/>
      <c r="Z111" s="435"/>
      <c r="AA111" s="436"/>
      <c r="AB111" s="393"/>
    </row>
    <row r="112" spans="1:28" ht="20.100000000000001" customHeight="1">
      <c r="A112" s="405">
        <f>'GST 지식재산권 관리현황_요약본'!A111</f>
        <v>107</v>
      </c>
      <c r="B112" s="405" t="str">
        <f>'GST 지식재산권 관리현황_요약본'!B111</f>
        <v>특허</v>
      </c>
      <c r="C112" s="405" t="str">
        <f>'GST 지식재산권 관리현황_요약본'!C111</f>
        <v>거절</v>
      </c>
      <c r="D112" s="405" t="str">
        <f>'GST 지식재산권 관리현황_요약본'!D111</f>
        <v>국내</v>
      </c>
      <c r="E112" s="406">
        <f>'GST 지식재산권 관리현황_요약본'!E111</f>
        <v>42044</v>
      </c>
      <c r="F112" s="405" t="str">
        <f>'GST 지식재산권 관리현황_요약본'!F111</f>
        <v>10-2015-0019626</v>
      </c>
      <c r="G112" s="406">
        <f>'GST 지식재산권 관리현황_요약본'!G111</f>
        <v>0</v>
      </c>
      <c r="H112" s="405">
        <f>'GST 지식재산권 관리현황_요약본'!H111</f>
        <v>0</v>
      </c>
      <c r="I112" s="407" t="str">
        <f>'GST 지식재산권 관리현황_요약본'!I111</f>
        <v>습식세정기능을 가지는 수봉식 진공펌프 /우선권 주장</v>
      </c>
      <c r="J112" s="406">
        <f>'GST 지식재산권 관리현황_요약본'!J111</f>
        <v>0</v>
      </c>
      <c r="K112" s="407" t="str">
        <f>'GST 지식재산권 관리현황_요약본'!K111</f>
        <v>전동근,신현욱,진용호,김원기,문규동,모선희</v>
      </c>
      <c r="L112" s="408" t="str">
        <f>'GST 지식재산권 관리현황_요약본'!L111</f>
        <v>유니스특허</v>
      </c>
      <c r="M112" s="409"/>
      <c r="N112" s="405"/>
      <c r="O112" s="445"/>
      <c r="P112" s="445"/>
      <c r="Q112" s="446"/>
      <c r="R112" s="409"/>
      <c r="S112" s="405"/>
      <c r="T112" s="445"/>
      <c r="U112" s="445"/>
      <c r="V112" s="446"/>
      <c r="W112" s="409"/>
      <c r="X112" s="405"/>
      <c r="Y112" s="445"/>
      <c r="Z112" s="445"/>
      <c r="AA112" s="446"/>
      <c r="AB112" s="411"/>
    </row>
    <row r="113" spans="1:28" ht="20.100000000000001" customHeight="1">
      <c r="A113" s="380">
        <f>'GST 지식재산권 관리현황_요약본'!A112</f>
        <v>108</v>
      </c>
      <c r="B113" s="380" t="str">
        <f>'GST 지식재산권 관리현황_요약본'!B112</f>
        <v>특허</v>
      </c>
      <c r="C113" s="380" t="str">
        <f>'GST 지식재산권 관리현황_요약본'!C112</f>
        <v>등록</v>
      </c>
      <c r="D113" s="380" t="str">
        <f>'GST 지식재산권 관리현황_요약본'!D112</f>
        <v>국내</v>
      </c>
      <c r="E113" s="381">
        <f>'GST 지식재산권 관리현황_요약본'!E112</f>
        <v>42066</v>
      </c>
      <c r="F113" s="380" t="str">
        <f>'GST 지식재산권 관리현황_요약본'!F112</f>
        <v>10-2015-0029723</v>
      </c>
      <c r="G113" s="381">
        <f>'GST 지식재산권 관리현황_요약본'!G112</f>
        <v>42607</v>
      </c>
      <c r="H113" s="380" t="str">
        <f>'GST 지식재산권 관리현황_요약본'!H112</f>
        <v>10-1652911</v>
      </c>
      <c r="I113" s="382" t="str">
        <f>'GST 지식재산권 관리현황_요약본'!I112</f>
        <v>스크러버의 수처리 탱크용 순환펌프</v>
      </c>
      <c r="J113" s="381">
        <f>'GST 지식재산권 관리현황_요약본'!J112</f>
        <v>0</v>
      </c>
      <c r="K113" s="382" t="str">
        <f>'GST 지식재산권 관리현황_요약본'!K112</f>
        <v>박상준,박진만,전동근,이기용</v>
      </c>
      <c r="L113" s="388" t="str">
        <f>'GST 지식재산권 관리현황_요약본'!L112</f>
        <v>유니스특허</v>
      </c>
      <c r="M113" s="392"/>
      <c r="N113" s="496"/>
      <c r="O113" s="435"/>
      <c r="P113" s="435"/>
      <c r="Q113" s="436">
        <f>O113+(P113*1.1)</f>
        <v>0</v>
      </c>
      <c r="R113" s="392"/>
      <c r="S113" s="386"/>
      <c r="T113" s="435"/>
      <c r="U113" s="435"/>
      <c r="V113" s="436"/>
      <c r="W113" s="392"/>
      <c r="X113" s="386"/>
      <c r="Y113" s="435"/>
      <c r="Z113" s="435"/>
      <c r="AA113" s="436"/>
      <c r="AB113" s="394"/>
    </row>
    <row r="114" spans="1:28" ht="20.100000000000001" customHeight="1">
      <c r="A114" s="380">
        <f>'GST 지식재산권 관리현황_요약본'!A113</f>
        <v>109</v>
      </c>
      <c r="B114" s="380" t="str">
        <f>'GST 지식재산권 관리현황_요약본'!B113</f>
        <v>특허</v>
      </c>
      <c r="C114" s="380" t="str">
        <f>'GST 지식재산권 관리현황_요약본'!C113</f>
        <v>포기</v>
      </c>
      <c r="D114" s="380" t="str">
        <f>'GST 지식재산권 관리현황_요약본'!D113</f>
        <v>국내</v>
      </c>
      <c r="E114" s="381">
        <f>'GST 지식재산권 관리현황_요약본'!E113</f>
        <v>42083</v>
      </c>
      <c r="F114" s="380" t="str">
        <f>'GST 지식재산권 관리현황_요약본'!F113</f>
        <v>10-2015-0039052</v>
      </c>
      <c r="G114" s="381">
        <f>'GST 지식재산권 관리현황_요약본'!G113</f>
        <v>42650</v>
      </c>
      <c r="H114" s="380" t="str">
        <f>'GST 지식재산권 관리현황_요약본'!H113</f>
        <v>10-1666069</v>
      </c>
      <c r="I114" s="382" t="str">
        <f>'GST 지식재산권 관리현황_요약본'!I113</f>
        <v>반도체 폐가스 처리용 스크러버의 출력 저감방법 및 장치</v>
      </c>
      <c r="J114" s="381">
        <f>'GST 지식재산권 관리현황_요약본'!J113</f>
        <v>0</v>
      </c>
      <c r="K114" s="382" t="str">
        <f>'GST 지식재산권 관리현황_요약본'!K113</f>
        <v>김원기,전동근,문규동,진용호,이창환</v>
      </c>
      <c r="L114" s="388" t="str">
        <f>'GST 지식재산권 관리현황_요약본'!L113</f>
        <v>유니스특허</v>
      </c>
      <c r="M114" s="392"/>
      <c r="N114" s="386"/>
      <c r="O114" s="435"/>
      <c r="P114" s="435"/>
      <c r="Q114" s="436"/>
      <c r="R114" s="392"/>
      <c r="S114" s="386"/>
      <c r="T114" s="435"/>
      <c r="U114" s="435"/>
      <c r="V114" s="436"/>
      <c r="W114" s="392"/>
      <c r="X114" s="386"/>
      <c r="Y114" s="435"/>
      <c r="Z114" s="435"/>
      <c r="AA114" s="436"/>
      <c r="AB114" s="394"/>
    </row>
    <row r="115" spans="1:28" ht="20.100000000000001" customHeight="1">
      <c r="A115" s="380">
        <f>'GST 지식재산권 관리현황_요약본'!A114</f>
        <v>110</v>
      </c>
      <c r="B115" s="380" t="str">
        <f>'GST 지식재산권 관리현황_요약본'!B114</f>
        <v>특허</v>
      </c>
      <c r="C115" s="380" t="str">
        <f>'GST 지식재산권 관리현황_요약본'!C114</f>
        <v>등록</v>
      </c>
      <c r="D115" s="380" t="str">
        <f>'GST 지식재산권 관리현황_요약본'!D114</f>
        <v>국내</v>
      </c>
      <c r="E115" s="381">
        <f>'GST 지식재산권 관리현황_요약본'!E114</f>
        <v>42192</v>
      </c>
      <c r="F115" s="380" t="str">
        <f>'GST 지식재산권 관리현황_요약본'!F114</f>
        <v>10-2015-0096541</v>
      </c>
      <c r="G115" s="381">
        <f>'GST 지식재산권 관리현황_요약본'!G114</f>
        <v>42992</v>
      </c>
      <c r="H115" s="380" t="str">
        <f>'GST 지식재산권 관리현황_요약본'!H114</f>
        <v>10-1780254</v>
      </c>
      <c r="I115" s="382" t="str">
        <f>'GST 지식재산권 관리현황_요약본'!I114</f>
        <v>폐가스 정화장치용 측면화염버너장치(사이드연소 방식 버너장치)</v>
      </c>
      <c r="J115" s="381">
        <f>'GST 지식재산권 관리현황_요약본'!J114</f>
        <v>0</v>
      </c>
      <c r="K115" s="382" t="str">
        <f>'GST 지식재산권 관리현황_요약본'!K114</f>
        <v>장순기,박종민,박진만,박상준,김종윤, 성창현,이근환,모선회,김경민</v>
      </c>
      <c r="L115" s="388" t="str">
        <f>'GST 지식재산권 관리현황_요약본'!L114</f>
        <v>유니스특허</v>
      </c>
      <c r="M115" s="392"/>
      <c r="N115" s="496"/>
      <c r="O115" s="435"/>
      <c r="P115" s="435"/>
      <c r="Q115" s="436">
        <f>O115+(P115*1.1)</f>
        <v>0</v>
      </c>
      <c r="R115" s="392"/>
      <c r="S115" s="386"/>
      <c r="T115" s="435"/>
      <c r="U115" s="435"/>
      <c r="V115" s="436"/>
      <c r="W115" s="392"/>
      <c r="X115" s="386"/>
      <c r="Y115" s="435"/>
      <c r="Z115" s="435"/>
      <c r="AA115" s="436"/>
      <c r="AB115" s="394"/>
    </row>
    <row r="116" spans="1:28" ht="20.100000000000001" customHeight="1">
      <c r="A116" s="380">
        <f>'GST 지식재산권 관리현황_요약본'!A115</f>
        <v>111</v>
      </c>
      <c r="B116" s="380" t="str">
        <f>'GST 지식재산권 관리현황_요약본'!B115</f>
        <v>특허</v>
      </c>
      <c r="C116" s="380" t="str">
        <f>'GST 지식재산권 관리현황_요약본'!C115</f>
        <v>등록</v>
      </c>
      <c r="D116" s="380" t="str">
        <f>'GST 지식재산권 관리현황_요약본'!D115</f>
        <v>국내</v>
      </c>
      <c r="E116" s="381">
        <f>'GST 지식재산권 관리현황_요약본'!E115</f>
        <v>42248</v>
      </c>
      <c r="F116" s="380" t="str">
        <f>'GST 지식재산권 관리현황_요약본'!F115</f>
        <v>10-2015-0123691</v>
      </c>
      <c r="G116" s="381">
        <f>'GST 지식재산권 관리현황_요약본'!G115</f>
        <v>42804</v>
      </c>
      <c r="H116" s="380" t="str">
        <f>'GST 지식재산권 관리현황_요약본'!H115</f>
        <v>10-1717103</v>
      </c>
      <c r="I116" s="382" t="str">
        <f>'GST 지식재산권 관리현황_요약본'!I115</f>
        <v>전원 공급 장치와 그에 사용되는 전력제어부 및 그의 전원 제어방법</v>
      </c>
      <c r="J116" s="381">
        <f>'GST 지식재산권 관리현황_요약본'!J115</f>
        <v>0</v>
      </c>
      <c r="K116" s="382" t="str">
        <f>'GST 지식재산권 관리현황_요약본'!K115</f>
        <v>이현진,이인희</v>
      </c>
      <c r="L116" s="388" t="str">
        <f>'GST 지식재산권 관리현황_요약본'!L115</f>
        <v>유니스특허</v>
      </c>
      <c r="M116" s="392" t="s">
        <v>2043</v>
      </c>
      <c r="N116" s="496">
        <v>44970</v>
      </c>
      <c r="O116" s="435">
        <v>176400</v>
      </c>
      <c r="P116" s="435">
        <v>30000</v>
      </c>
      <c r="Q116" s="436">
        <f>O116+(P116*1.1)</f>
        <v>209400</v>
      </c>
      <c r="R116" s="392"/>
      <c r="S116" s="386"/>
      <c r="T116" s="435"/>
      <c r="U116" s="435"/>
      <c r="V116" s="436"/>
      <c r="W116" s="392"/>
      <c r="X116" s="386"/>
      <c r="Y116" s="435"/>
      <c r="Z116" s="435"/>
      <c r="AA116" s="436"/>
      <c r="AB116" s="394"/>
    </row>
    <row r="117" spans="1:28" ht="20.100000000000001" customHeight="1">
      <c r="A117" s="380">
        <f>'GST 지식재산권 관리현황_요약본'!A116</f>
        <v>112</v>
      </c>
      <c r="B117" s="380" t="str">
        <f>'GST 지식재산권 관리현황_요약본'!B116</f>
        <v>특허</v>
      </c>
      <c r="C117" s="380" t="str">
        <f>'GST 지식재산권 관리현황_요약본'!C116</f>
        <v>등록</v>
      </c>
      <c r="D117" s="380" t="str">
        <f>'GST 지식재산권 관리현황_요약본'!D116</f>
        <v>국내</v>
      </c>
      <c r="E117" s="381">
        <f>'GST 지식재산권 관리현황_요약본'!E116</f>
        <v>42251</v>
      </c>
      <c r="F117" s="380" t="str">
        <f>'GST 지식재산권 관리현황_요약본'!F116</f>
        <v>10-2015-0125530</v>
      </c>
      <c r="G117" s="475">
        <f>'GST 지식재산권 관리현황_요약본'!G116</f>
        <v>42815</v>
      </c>
      <c r="H117" s="380" t="str">
        <f>'GST 지식재산권 관리현황_요약본'!H116</f>
        <v>10-1720086</v>
      </c>
      <c r="I117" s="382" t="str">
        <f>'GST 지식재산권 관리현황_요약본'!I116</f>
        <v>통합형 반도체 폐가스 정화장치</v>
      </c>
      <c r="J117" s="381">
        <f>'GST 지식재산권 관리현황_요약본'!J116</f>
        <v>0</v>
      </c>
      <c r="K117" s="382" t="str">
        <f>'GST 지식재산권 관리현황_요약본'!K116</f>
        <v>김덕준,박상준,전동근,이기용,신현욱,문규동</v>
      </c>
      <c r="L117" s="388" t="str">
        <f>'GST 지식재산권 관리현황_요약본'!L116</f>
        <v>유니스특허</v>
      </c>
      <c r="M117" s="392" t="s">
        <v>2043</v>
      </c>
      <c r="N117" s="496">
        <v>44943</v>
      </c>
      <c r="O117" s="435">
        <v>123200</v>
      </c>
      <c r="P117" s="435">
        <v>30000</v>
      </c>
      <c r="Q117" s="436">
        <f>O117+(P117*1.1)</f>
        <v>156200</v>
      </c>
      <c r="R117" s="392"/>
      <c r="S117" s="386"/>
      <c r="T117" s="435"/>
      <c r="U117" s="435"/>
      <c r="V117" s="436"/>
      <c r="W117" s="392"/>
      <c r="X117" s="386"/>
      <c r="Y117" s="435"/>
      <c r="Z117" s="435"/>
      <c r="AA117" s="436"/>
      <c r="AB117" s="394"/>
    </row>
    <row r="118" spans="1:28" ht="20.100000000000001" customHeight="1">
      <c r="A118" s="380">
        <f>'GST 지식재산권 관리현황_요약본'!A117</f>
        <v>113</v>
      </c>
      <c r="B118" s="380" t="str">
        <f>'GST 지식재산권 관리현황_요약본'!B117</f>
        <v>특허</v>
      </c>
      <c r="C118" s="380" t="str">
        <f>'GST 지식재산권 관리현황_요약본'!C117</f>
        <v>등록</v>
      </c>
      <c r="D118" s="380" t="str">
        <f>'GST 지식재산권 관리현황_요약본'!D117</f>
        <v>국내</v>
      </c>
      <c r="E118" s="381">
        <f>'GST 지식재산권 관리현황_요약본'!E117</f>
        <v>42256</v>
      </c>
      <c r="F118" s="380" t="str">
        <f>'GST 지식재산권 관리현황_요약본'!F117</f>
        <v>10-2015-0059415</v>
      </c>
      <c r="G118" s="381">
        <f>'GST 지식재산권 관리현황_요약본'!G117</f>
        <v>42487</v>
      </c>
      <c r="H118" s="380" t="str">
        <f>'GST 지식재산권 관리현황_요약본'!H117</f>
        <v>10-1617691</v>
      </c>
      <c r="I118" s="382" t="str">
        <f>'GST 지식재산권 관리현황_요약본'!I117</f>
        <v>화학기상증착공정(CVD)으로부터 발생되는 폐가스 정화장치</v>
      </c>
      <c r="J118" s="381">
        <f>'GST 지식재산권 관리현황_요약본'!J117</f>
        <v>49427</v>
      </c>
      <c r="K118" s="382" t="str">
        <f>'GST 지식재산권 관리현황_요약본'!K117</f>
        <v>정종국,이기용,김도훈</v>
      </c>
      <c r="L118" s="388" t="str">
        <f>'GST 지식재산권 관리현황_요약본'!L117</f>
        <v>아이퍼스</v>
      </c>
      <c r="M118" s="392" t="s">
        <v>2049</v>
      </c>
      <c r="N118" s="496">
        <v>44994</v>
      </c>
      <c r="O118" s="435">
        <v>229600</v>
      </c>
      <c r="P118" s="435">
        <v>30000</v>
      </c>
      <c r="Q118" s="436">
        <f>O118+(1.1*P118)</f>
        <v>262600</v>
      </c>
      <c r="R118" s="392"/>
      <c r="S118" s="386"/>
      <c r="T118" s="435"/>
      <c r="U118" s="435"/>
      <c r="V118" s="436"/>
      <c r="W118" s="392"/>
      <c r="X118" s="386"/>
      <c r="Y118" s="435"/>
      <c r="Z118" s="435"/>
      <c r="AA118" s="436"/>
      <c r="AB118" s="394"/>
    </row>
    <row r="119" spans="1:28" ht="20.100000000000001" customHeight="1">
      <c r="A119" s="380">
        <f>'GST 지식재산권 관리현황_요약본'!A118</f>
        <v>114</v>
      </c>
      <c r="B119" s="380" t="str">
        <f>'GST 지식재산권 관리현황_요약본'!B118</f>
        <v>특허</v>
      </c>
      <c r="C119" s="380" t="str">
        <f>'GST 지식재산권 관리현황_요약본'!C118</f>
        <v>등록</v>
      </c>
      <c r="D119" s="380" t="str">
        <f>'GST 지식재산권 관리현황_요약본'!D118</f>
        <v>국내</v>
      </c>
      <c r="E119" s="381" t="str">
        <f>'GST 지식재산권 관리현황_요약본'!E118</f>
        <v xml:space="preserve">  </v>
      </c>
      <c r="F119" s="380" t="str">
        <f>'GST 지식재산권 관리현황_요약본'!F118</f>
        <v>10-2015-0059417</v>
      </c>
      <c r="G119" s="475">
        <f>'GST 지식재산권 관리현황_요약본'!G118</f>
        <v>42817</v>
      </c>
      <c r="H119" s="380" t="str">
        <f>'GST 지식재산권 관리현황_요약본'!H118</f>
        <v>10-1720987</v>
      </c>
      <c r="I119" s="382" t="str">
        <f>'GST 지식재산권 관리현황_요약본'!I118</f>
        <v xml:space="preserve">난분해성 유해가스의 처리 장치 및 방법 </v>
      </c>
      <c r="J119" s="381">
        <f>'GST 지식재산권 관리현황_요약본'!J118</f>
        <v>0</v>
      </c>
      <c r="K119" s="382" t="str">
        <f>'GST 지식재산권 관리현황_요약본'!K118</f>
        <v>정종국, 이기용, 김도훈</v>
      </c>
      <c r="L119" s="388" t="str">
        <f>'GST 지식재산권 관리현황_요약본'!L118</f>
        <v>아이퍼스</v>
      </c>
      <c r="M119" s="392" t="s">
        <v>2043</v>
      </c>
      <c r="N119" s="496">
        <v>44943</v>
      </c>
      <c r="O119" s="435">
        <v>203000</v>
      </c>
      <c r="P119" s="435">
        <v>30000</v>
      </c>
      <c r="Q119" s="436">
        <f>O119+(P119*1.1)</f>
        <v>236000</v>
      </c>
      <c r="R119" s="392"/>
      <c r="S119" s="386"/>
      <c r="T119" s="435"/>
      <c r="U119" s="435"/>
      <c r="V119" s="436"/>
      <c r="W119" s="392"/>
      <c r="X119" s="386"/>
      <c r="Y119" s="435"/>
      <c r="Z119" s="435"/>
      <c r="AA119" s="436"/>
      <c r="AB119" s="394"/>
    </row>
    <row r="120" spans="1:28" ht="20.100000000000001" customHeight="1">
      <c r="A120" s="380">
        <f>'GST 지식재산권 관리현황_요약본'!A119</f>
        <v>115</v>
      </c>
      <c r="B120" s="380" t="str">
        <f>'GST 지식재산권 관리현황_요약본'!B119</f>
        <v>특허</v>
      </c>
      <c r="C120" s="380" t="str">
        <f>'GST 지식재산권 관리현황_요약본'!C119</f>
        <v>등록</v>
      </c>
      <c r="D120" s="380" t="str">
        <f>'GST 지식재산권 관리현황_요약본'!D119</f>
        <v>국외(일본)</v>
      </c>
      <c r="E120" s="381">
        <f>'GST 지식재산권 관리현황_요약본'!E119</f>
        <v>42363</v>
      </c>
      <c r="F120" s="380" t="str">
        <f>'GST 지식재산권 관리현황_요약본'!F119</f>
        <v>2015-252749</v>
      </c>
      <c r="G120" s="381">
        <f>'GST 지식재산권 관리현황_요약본'!G119</f>
        <v>42699</v>
      </c>
      <c r="H120" s="380" t="str">
        <f>'GST 지식재산권 관리현황_요약본'!H119</f>
        <v>6047652/JP</v>
      </c>
      <c r="I120" s="382" t="str">
        <f>'GST 지식재산권 관리현황_요약본'!I119</f>
        <v>통합형 반도체 폐가스 정화장치 (일본 )</v>
      </c>
      <c r="J120" s="381">
        <f>'GST 지식재산권 관리현황_요약본'!J119</f>
        <v>0</v>
      </c>
      <c r="K120" s="382" t="str">
        <f>'GST 지식재산권 관리현황_요약본'!K119</f>
        <v>김덕준, 박상준, 전동근, 이기용, 신현욱, 문규동</v>
      </c>
      <c r="L120" s="388" t="str">
        <f>'GST 지식재산권 관리현황_요약본'!L119</f>
        <v>유니스특허</v>
      </c>
      <c r="M120" s="392"/>
      <c r="N120" s="496"/>
      <c r="O120" s="435"/>
      <c r="P120" s="435"/>
      <c r="Q120" s="436">
        <f>O120+(P120*1.1)</f>
        <v>0</v>
      </c>
      <c r="R120" s="392"/>
      <c r="S120" s="386"/>
      <c r="T120" s="435"/>
      <c r="U120" s="435"/>
      <c r="V120" s="436"/>
      <c r="W120" s="392"/>
      <c r="X120" s="386"/>
      <c r="Y120" s="435"/>
      <c r="Z120" s="435"/>
      <c r="AA120" s="436"/>
      <c r="AB120" s="394"/>
    </row>
    <row r="121" spans="1:28" ht="20.100000000000001" customHeight="1">
      <c r="A121" s="380">
        <f>'GST 지식재산권 관리현황_요약본'!A120</f>
        <v>116</v>
      </c>
      <c r="B121" s="380" t="str">
        <f>'GST 지식재산권 관리현황_요약본'!B120</f>
        <v>특허</v>
      </c>
      <c r="C121" s="380" t="str">
        <f>'GST 지식재산권 관리현황_요약본'!C120</f>
        <v>등록</v>
      </c>
      <c r="D121" s="380" t="str">
        <f>'GST 지식재산권 관리현황_요약본'!D120</f>
        <v>국외(미국)</v>
      </c>
      <c r="E121" s="381">
        <f>'GST 지식재산권 관리현황_요약본'!E120</f>
        <v>42381</v>
      </c>
      <c r="F121" s="380" t="str">
        <f>'GST 지식재산권 관리현황_요약본'!F120</f>
        <v>14/993,170</v>
      </c>
      <c r="G121" s="381">
        <f>'GST 지식재산권 관리현황_요약본'!G120</f>
        <v>43221</v>
      </c>
      <c r="H121" s="380">
        <f>'GST 지식재산권 관리현황_요약본'!H120</f>
        <v>9956525</v>
      </c>
      <c r="I121" s="382" t="str">
        <f>'GST 지식재산권 관리현황_요약본'!I120</f>
        <v>통합형 반도체 폐가스 정화장치</v>
      </c>
      <c r="J121" s="381">
        <f>'GST 지식재산권 관리현황_요약본'!J120</f>
        <v>0</v>
      </c>
      <c r="K121" s="382" t="str">
        <f>'GST 지식재산권 관리현황_요약본'!K120</f>
        <v>김덕준, 박상준, 전동근, 이기용, 신현욱, 문규동</v>
      </c>
      <c r="L121" s="388" t="str">
        <f>'GST 지식재산권 관리현황_요약본'!L120</f>
        <v>유니스특허</v>
      </c>
      <c r="M121" s="392"/>
      <c r="N121" s="496"/>
      <c r="O121" s="435"/>
      <c r="P121" s="435"/>
      <c r="Q121" s="436">
        <f>O121+(P121*1.1)</f>
        <v>0</v>
      </c>
      <c r="R121" s="392"/>
      <c r="S121" s="386"/>
      <c r="T121" s="435"/>
      <c r="U121" s="435"/>
      <c r="V121" s="436"/>
      <c r="W121" s="392"/>
      <c r="X121" s="386"/>
      <c r="Y121" s="435"/>
      <c r="Z121" s="435"/>
      <c r="AA121" s="436"/>
      <c r="AB121" s="394"/>
    </row>
    <row r="122" spans="1:28" ht="20.100000000000001" customHeight="1">
      <c r="A122" s="458">
        <f>'GST 지식재산권 관리현황_요약본'!A121</f>
        <v>117</v>
      </c>
      <c r="B122" s="458" t="str">
        <f>'GST 지식재산권 관리현황_요약본'!B121</f>
        <v>특허</v>
      </c>
      <c r="C122" s="458" t="str">
        <f>'GST 지식재산권 관리현황_요약본'!C121</f>
        <v>거절</v>
      </c>
      <c r="D122" s="458" t="str">
        <f>'GST 지식재산권 관리현황_요약본'!D121</f>
        <v>국외(중국)</v>
      </c>
      <c r="E122" s="459">
        <f>'GST 지식재산권 관리현황_요약본'!E121</f>
        <v>42383</v>
      </c>
      <c r="F122" s="458" t="str">
        <f>'GST 지식재산권 관리현황_요약본'!F121</f>
        <v>201610023976.X</v>
      </c>
      <c r="G122" s="459">
        <f>'GST 지식재산권 관리현황_요약본'!G121</f>
        <v>0</v>
      </c>
      <c r="H122" s="458">
        <f>'GST 지식재산권 관리현황_요약본'!H121</f>
        <v>0</v>
      </c>
      <c r="I122" s="460" t="str">
        <f>'GST 지식재산권 관리현황_요약본'!I121</f>
        <v>통합형 반도체 폐가스 정화장치 (중국 )</v>
      </c>
      <c r="J122" s="459">
        <f>'GST 지식재산권 관리현황_요약본'!J121</f>
        <v>0</v>
      </c>
      <c r="K122" s="460" t="str">
        <f>'GST 지식재산권 관리현황_요약본'!K121</f>
        <v>김덕준, 박상준, 전동근, 이기용, 신현욱, 문규동</v>
      </c>
      <c r="L122" s="461" t="str">
        <f>'GST 지식재산권 관리현황_요약본'!L121</f>
        <v>유니스특허</v>
      </c>
      <c r="M122" s="462"/>
      <c r="N122" s="458"/>
      <c r="O122" s="463"/>
      <c r="P122" s="463"/>
      <c r="Q122" s="464"/>
      <c r="R122" s="462"/>
      <c r="S122" s="458"/>
      <c r="T122" s="463"/>
      <c r="U122" s="463"/>
      <c r="V122" s="464"/>
      <c r="W122" s="462"/>
      <c r="X122" s="458"/>
      <c r="Y122" s="463"/>
      <c r="Z122" s="463"/>
      <c r="AA122" s="464"/>
      <c r="AB122" s="465"/>
    </row>
    <row r="123" spans="1:28" ht="20.100000000000001" customHeight="1">
      <c r="A123" s="380">
        <f>'GST 지식재산권 관리현황_요약본'!A122</f>
        <v>118</v>
      </c>
      <c r="B123" s="380" t="str">
        <f>'GST 지식재산권 관리현황_요약본'!B122</f>
        <v>특허</v>
      </c>
      <c r="C123" s="380" t="str">
        <f>'GST 지식재산권 관리현황_요약본'!C122</f>
        <v>등록</v>
      </c>
      <c r="D123" s="380" t="str">
        <f>'GST 지식재산권 관리현황_요약본'!D122</f>
        <v>국내</v>
      </c>
      <c r="E123" s="381">
        <f>'GST 지식재산권 관리현황_요약본'!E122</f>
        <v>42515</v>
      </c>
      <c r="F123" s="380" t="str">
        <f>'GST 지식재산권 관리현황_요약본'!F122</f>
        <v>10-2016-0064323</v>
      </c>
      <c r="G123" s="381">
        <f>'GST 지식재산권 관리현황_요약본'!G122</f>
        <v>43236</v>
      </c>
      <c r="H123" s="380" t="str">
        <f>'GST 지식재산권 관리현황_요약본'!H122</f>
        <v>10-1860633</v>
      </c>
      <c r="I123" s="382" t="str">
        <f>'GST 지식재산권 관리현황_요약본'!I122</f>
        <v>플라즈마와 촉매를 적용한 하이브리드 건식 유해가스 처리 시스템 및 이의 운전 방법</v>
      </c>
      <c r="J123" s="381">
        <f>'GST 지식재산권 관리현황_요약본'!J122</f>
        <v>0</v>
      </c>
      <c r="K123" s="382" t="str">
        <f>'GST 지식재산권 관리현황_요약본'!K122</f>
        <v>정종국, 이기용, 모선희, 이은미</v>
      </c>
      <c r="L123" s="388" t="str">
        <f>'GST 지식재산권 관리현황_요약본'!L122</f>
        <v>아이퍼스</v>
      </c>
      <c r="M123" s="392" t="s">
        <v>2048</v>
      </c>
      <c r="N123" s="496">
        <v>44993</v>
      </c>
      <c r="O123" s="435">
        <v>74200</v>
      </c>
      <c r="P123" s="435">
        <v>30000</v>
      </c>
      <c r="Q123" s="436">
        <f>O123+(P123*1.1)</f>
        <v>107200</v>
      </c>
      <c r="R123" s="392"/>
      <c r="S123" s="386"/>
      <c r="T123" s="435"/>
      <c r="U123" s="435"/>
      <c r="V123" s="436"/>
      <c r="W123" s="392"/>
      <c r="X123" s="386"/>
      <c r="Y123" s="435"/>
      <c r="Z123" s="435"/>
      <c r="AA123" s="436"/>
      <c r="AB123" s="394"/>
    </row>
    <row r="124" spans="1:28" ht="20.100000000000001" customHeight="1">
      <c r="A124" s="380">
        <f>'GST 지식재산권 관리현황_요약본'!A123</f>
        <v>119</v>
      </c>
      <c r="B124" s="380" t="str">
        <f>'GST 지식재산권 관리현황_요약본'!B123</f>
        <v>특허</v>
      </c>
      <c r="C124" s="380" t="str">
        <f>'GST 지식재산권 관리현황_요약본'!C123</f>
        <v>등록</v>
      </c>
      <c r="D124" s="380" t="str">
        <f>'GST 지식재산권 관리현황_요약본'!D123</f>
        <v>국내</v>
      </c>
      <c r="E124" s="381">
        <f>'GST 지식재산권 관리현황_요약본'!E123</f>
        <v>42670</v>
      </c>
      <c r="F124" s="380" t="str">
        <f>'GST 지식재산권 관리현황_요약본'!F123</f>
        <v>2016-0140736</v>
      </c>
      <c r="G124" s="381">
        <f>'GST 지식재산권 관리현황_요약본'!G123</f>
        <v>42976</v>
      </c>
      <c r="H124" s="380" t="str">
        <f>'GST 지식재산권 관리현황_요약본'!H123</f>
        <v>10-1774710</v>
      </c>
      <c r="I124" s="382" t="str">
        <f>'GST 지식재산권 관리현황_요약본'!I123</f>
        <v>플라즈마와 촉매를 이용한 하이브리드 건식 유해가스 처리 장치 및 이의 운전방법</v>
      </c>
      <c r="J124" s="381">
        <f>'GST 지식재산권 관리현황_요약본'!J123</f>
        <v>0</v>
      </c>
      <c r="K124" s="382" t="str">
        <f>'GST 지식재산권 관리현황_요약본'!K123</f>
        <v>정종국, 이기용, 모선희, 이은미</v>
      </c>
      <c r="L124" s="388" t="str">
        <f>'GST 지식재산권 관리현황_요약본'!L123</f>
        <v>아이퍼스</v>
      </c>
      <c r="M124" s="392" t="s">
        <v>2043</v>
      </c>
      <c r="N124" s="496">
        <v>45061</v>
      </c>
      <c r="O124" s="435">
        <v>309400</v>
      </c>
      <c r="P124" s="435">
        <v>30000</v>
      </c>
      <c r="Q124" s="436">
        <f t="shared" ref="Q124:Q129" si="2">O124+(P124*1.1)</f>
        <v>342400</v>
      </c>
      <c r="R124" s="392"/>
      <c r="S124" s="386"/>
      <c r="T124" s="435"/>
      <c r="U124" s="435"/>
      <c r="V124" s="436"/>
      <c r="W124" s="392"/>
      <c r="X124" s="386"/>
      <c r="Y124" s="435"/>
      <c r="Z124" s="435"/>
      <c r="AA124" s="436"/>
      <c r="AB124" s="394"/>
    </row>
    <row r="125" spans="1:28" ht="20.100000000000001" customHeight="1">
      <c r="A125" s="380">
        <f>'GST 지식재산권 관리현황_요약본'!A124</f>
        <v>120</v>
      </c>
      <c r="B125" s="380" t="str">
        <f>'GST 지식재산권 관리현황_요약본'!B124</f>
        <v xml:space="preserve">특허 </v>
      </c>
      <c r="C125" s="380" t="str">
        <f>'GST 지식재산권 관리현황_요약본'!C124</f>
        <v>등록</v>
      </c>
      <c r="D125" s="380" t="str">
        <f>'GST 지식재산권 관리현황_요약본'!D124</f>
        <v>국내</v>
      </c>
      <c r="E125" s="381">
        <f>'GST 지식재산권 관리현황_요약본'!E124</f>
        <v>42709</v>
      </c>
      <c r="F125" s="380" t="str">
        <f>'GST 지식재산권 관리현황_요약본'!F124</f>
        <v>10-2016-0164378</v>
      </c>
      <c r="G125" s="381">
        <f>'GST 지식재산권 관리현황_요약본'!G124</f>
        <v>43389</v>
      </c>
      <c r="H125" s="380" t="str">
        <f>'GST 지식재산권 관리현황_요약본'!H124</f>
        <v>10-1910347</v>
      </c>
      <c r="I125" s="382" t="str">
        <f>'GST 지식재산권 관리현황_요약본'!I124</f>
        <v>반도체 제조설비의 고도화 온도제어장치</v>
      </c>
      <c r="J125" s="381">
        <f>'GST 지식재산권 관리현황_요약본'!J124</f>
        <v>0</v>
      </c>
      <c r="K125" s="382" t="str">
        <f>'GST 지식재산권 관리현황_요약본'!K124</f>
        <v>김종배 양승진 허재석 최치원 김제민 김형관 최용호</v>
      </c>
      <c r="L125" s="388" t="str">
        <f>'GST 지식재산권 관리현황_요약본'!L124</f>
        <v>명문(명륜)</v>
      </c>
      <c r="M125" s="392"/>
      <c r="N125" s="496"/>
      <c r="O125" s="435"/>
      <c r="P125" s="435"/>
      <c r="Q125" s="436">
        <f t="shared" si="2"/>
        <v>0</v>
      </c>
      <c r="R125" s="392"/>
      <c r="S125" s="386"/>
      <c r="T125" s="435"/>
      <c r="U125" s="435"/>
      <c r="V125" s="436"/>
      <c r="W125" s="396"/>
      <c r="X125" s="496"/>
      <c r="Y125" s="435"/>
      <c r="Z125" s="435"/>
      <c r="AA125" s="436"/>
      <c r="AB125" s="394"/>
    </row>
    <row r="126" spans="1:28" ht="20.100000000000001" customHeight="1">
      <c r="A126" s="380">
        <f>'GST 지식재산권 관리현황_요약본'!A125</f>
        <v>121</v>
      </c>
      <c r="B126" s="380" t="str">
        <f>'GST 지식재산권 관리현황_요약본'!B125</f>
        <v>특허</v>
      </c>
      <c r="C126" s="380" t="str">
        <f>'GST 지식재산권 관리현황_요약본'!C125</f>
        <v>등록</v>
      </c>
      <c r="D126" s="380" t="str">
        <f>'GST 지식재산권 관리현황_요약본'!D125</f>
        <v>국내</v>
      </c>
      <c r="E126" s="381">
        <f>'GST 지식재산권 관리현황_요약본'!E125</f>
        <v>42870</v>
      </c>
      <c r="F126" s="380" t="str">
        <f>'GST 지식재산권 관리현황_요약본'!F125</f>
        <v>10-2017-0059766</v>
      </c>
      <c r="G126" s="381">
        <f>'GST 지식재산권 관리현황_요약본'!G125</f>
        <v>43537</v>
      </c>
      <c r="H126" s="380" t="str">
        <f>'GST 지식재산권 관리현황_요약본'!H125</f>
        <v>10-1959868</v>
      </c>
      <c r="I126" s="382" t="str">
        <f>'GST 지식재산권 관리현황_요약본'!I125</f>
        <v>열전소자모듈의 열교환기</v>
      </c>
      <c r="J126" s="381">
        <f>'GST 지식재산권 관리현황_요약본'!J125</f>
        <v>0</v>
      </c>
      <c r="K126" s="382" t="str">
        <f>'GST 지식재산권 관리현황_요약본'!K125</f>
        <v>안세훈, 김병호, 김성완</v>
      </c>
      <c r="L126" s="388" t="str">
        <f>'GST 지식재산권 관리현황_요약본'!L125</f>
        <v>명문(명륜)</v>
      </c>
      <c r="M126" s="392" t="s">
        <v>2056</v>
      </c>
      <c r="N126" s="496">
        <v>44995</v>
      </c>
      <c r="O126" s="435">
        <v>135800</v>
      </c>
      <c r="P126" s="435">
        <v>30000</v>
      </c>
      <c r="Q126" s="436">
        <f t="shared" si="2"/>
        <v>168800</v>
      </c>
      <c r="R126" s="392"/>
      <c r="S126" s="386"/>
      <c r="T126" s="435"/>
      <c r="U126" s="435"/>
      <c r="V126" s="436"/>
      <c r="W126" s="392"/>
      <c r="X126" s="386"/>
      <c r="Y126" s="435"/>
      <c r="Z126" s="435"/>
      <c r="AA126" s="436"/>
      <c r="AB126" s="393"/>
    </row>
    <row r="127" spans="1:28" ht="20.100000000000001" customHeight="1">
      <c r="A127" s="380">
        <f>'GST 지식재산권 관리현황_요약본'!A126</f>
        <v>122</v>
      </c>
      <c r="B127" s="380" t="str">
        <f>'GST 지식재산권 관리현황_요약본'!B126</f>
        <v>특허</v>
      </c>
      <c r="C127" s="380" t="str">
        <f>'GST 지식재산권 관리현황_요약본'!C126</f>
        <v>등록</v>
      </c>
      <c r="D127" s="380" t="str">
        <f>'GST 지식재산권 관리현황_요약본'!D126</f>
        <v>국내</v>
      </c>
      <c r="E127" s="381">
        <f>'GST 지식재산권 관리현황_요약본'!E126</f>
        <v>42870</v>
      </c>
      <c r="F127" s="380" t="str">
        <f>'GST 지식재산권 관리현황_요약본'!F126</f>
        <v>10-2017-0059767</v>
      </c>
      <c r="G127" s="381">
        <f>'GST 지식재산권 관리현황_요약본'!G126</f>
        <v>43537</v>
      </c>
      <c r="H127" s="380" t="str">
        <f>'GST 지식재산권 관리현황_요약본'!H126</f>
        <v>10-1959874</v>
      </c>
      <c r="I127" s="382" t="str">
        <f>'GST 지식재산권 관리현황_요약본'!I126</f>
        <v>온도제어모듈의 응축방지시스템</v>
      </c>
      <c r="J127" s="381">
        <f>'GST 지식재산권 관리현황_요약본'!J126</f>
        <v>0</v>
      </c>
      <c r="K127" s="382" t="str">
        <f>'GST 지식재산권 관리현황_요약본'!K126</f>
        <v>안세훈, 김병호, 김성완</v>
      </c>
      <c r="L127" s="388" t="str">
        <f>'GST 지식재산권 관리현황_요약본'!L126</f>
        <v>명문(명륜)</v>
      </c>
      <c r="M127" s="392" t="s">
        <v>2056</v>
      </c>
      <c r="N127" s="496">
        <v>45070</v>
      </c>
      <c r="O127" s="435">
        <v>120400</v>
      </c>
      <c r="P127" s="435">
        <v>30000</v>
      </c>
      <c r="Q127" s="436">
        <f t="shared" si="2"/>
        <v>153400</v>
      </c>
      <c r="R127" s="392"/>
      <c r="S127" s="386"/>
      <c r="T127" s="435"/>
      <c r="U127" s="435"/>
      <c r="V127" s="436"/>
      <c r="W127" s="392"/>
      <c r="X127" s="386"/>
      <c r="Y127" s="435"/>
      <c r="Z127" s="435"/>
      <c r="AA127" s="436"/>
      <c r="AB127" s="393"/>
    </row>
    <row r="128" spans="1:28" ht="20.100000000000001" customHeight="1">
      <c r="A128" s="380">
        <f>'GST 지식재산권 관리현황_요약본'!A127</f>
        <v>123</v>
      </c>
      <c r="B128" s="380" t="str">
        <f>'GST 지식재산권 관리현황_요약본'!B127</f>
        <v xml:space="preserve">특허 </v>
      </c>
      <c r="C128" s="380" t="str">
        <f>'GST 지식재산권 관리현황_요약본'!C127</f>
        <v>등록</v>
      </c>
      <c r="D128" s="380" t="str">
        <f>'GST 지식재산권 관리현황_요약본'!D127</f>
        <v>미국</v>
      </c>
      <c r="E128" s="381">
        <f>'GST 지식재산권 관리현황_요약본'!E127</f>
        <v>43070</v>
      </c>
      <c r="F128" s="380" t="str">
        <f>'GST 지식재산권 관리현황_요약본'!F127</f>
        <v>15/828,655</v>
      </c>
      <c r="G128" s="381">
        <f>'GST 지식재산권 관리현황_요약본'!G127</f>
        <v>44005</v>
      </c>
      <c r="H128" s="380">
        <f>'GST 지식재산권 관리현황_요약본'!H127</f>
        <v>10692748</v>
      </c>
      <c r="I128" s="382" t="str">
        <f>'GST 지식재산권 관리현황_요약본'!I127</f>
        <v>반도체 제조설비의 고도화 온도제어장치</v>
      </c>
      <c r="J128" s="381">
        <f>'GST 지식재산권 관리현황_요약본'!J127</f>
        <v>0</v>
      </c>
      <c r="K128" s="382" t="str">
        <f>'GST 지식재산권 관리현황_요약본'!K127</f>
        <v>김종배 양승진 허재석 최치원 김제민 김형관 최용호</v>
      </c>
      <c r="L128" s="388" t="str">
        <f>'GST 지식재산권 관리현황_요약본'!L127</f>
        <v>명문(명륜)</v>
      </c>
      <c r="M128" s="392"/>
      <c r="N128" s="386"/>
      <c r="O128" s="435"/>
      <c r="P128" s="435"/>
      <c r="Q128" s="436">
        <f t="shared" si="2"/>
        <v>0</v>
      </c>
      <c r="R128" s="392"/>
      <c r="S128" s="386"/>
      <c r="T128" s="435"/>
      <c r="U128" s="435"/>
      <c r="V128" s="436"/>
      <c r="W128" s="392"/>
      <c r="X128" s="386"/>
      <c r="Y128" s="435"/>
      <c r="Z128" s="435"/>
      <c r="AA128" s="436"/>
      <c r="AB128" s="394"/>
    </row>
    <row r="129" spans="1:28" ht="20.100000000000001" customHeight="1">
      <c r="A129" s="380">
        <f>'GST 지식재산권 관리현황_요약본'!A128</f>
        <v>124</v>
      </c>
      <c r="B129" s="380" t="str">
        <f>'GST 지식재산권 관리현황_요약본'!B128</f>
        <v xml:space="preserve">특허 </v>
      </c>
      <c r="C129" s="380" t="str">
        <f>'GST 지식재산권 관리현황_요약본'!C128</f>
        <v>등록</v>
      </c>
      <c r="D129" s="380" t="str">
        <f>'GST 지식재산권 관리현황_요약본'!D128</f>
        <v>일본</v>
      </c>
      <c r="E129" s="381">
        <f>'GST 지식재산권 관리현황_요약본'!E128</f>
        <v>43068</v>
      </c>
      <c r="F129" s="380" t="str">
        <f>'GST 지식재산권 관리현황_요약본'!F128</f>
        <v>2017-228684</v>
      </c>
      <c r="G129" s="381">
        <f>'GST 지식재산권 관리현황_요약본'!G128</f>
        <v>43644</v>
      </c>
      <c r="H129" s="380">
        <f>'GST 지식재산권 관리현황_요약본'!H128</f>
        <v>6546253</v>
      </c>
      <c r="I129" s="382" t="str">
        <f>'GST 지식재산권 관리현황_요약본'!I128</f>
        <v>반도체 제조설비의 고도화 온도제어장치</v>
      </c>
      <c r="J129" s="381">
        <f>'GST 지식재산권 관리현황_요약본'!J128</f>
        <v>0</v>
      </c>
      <c r="K129" s="382" t="str">
        <f>'GST 지식재산권 관리현황_요약본'!K128</f>
        <v>김종배 양승진 허재석 최치원 김제민 김형관 최용호</v>
      </c>
      <c r="L129" s="388" t="str">
        <f>'GST 지식재산권 관리현황_요약본'!L128</f>
        <v>명문(명륜)</v>
      </c>
      <c r="M129" s="392" t="s">
        <v>2056</v>
      </c>
      <c r="N129" s="496">
        <v>45040</v>
      </c>
      <c r="O129" s="435">
        <v>318000</v>
      </c>
      <c r="P129" s="435">
        <v>50000</v>
      </c>
      <c r="Q129" s="436">
        <f t="shared" si="2"/>
        <v>373000</v>
      </c>
      <c r="R129" s="392"/>
      <c r="S129" s="386"/>
      <c r="T129" s="435"/>
      <c r="U129" s="435"/>
      <c r="V129" s="436"/>
      <c r="W129" s="392"/>
      <c r="X129" s="386"/>
      <c r="Y129" s="435"/>
      <c r="Z129" s="435"/>
      <c r="AA129" s="436"/>
      <c r="AB129" s="394"/>
    </row>
    <row r="130" spans="1:28" ht="20.100000000000001" customHeight="1">
      <c r="A130" s="380">
        <f>'GST 지식재산권 관리현황_요약본'!A129</f>
        <v>125</v>
      </c>
      <c r="B130" s="380" t="str">
        <f>'GST 지식재산권 관리현황_요약본'!B129</f>
        <v xml:space="preserve">특허 </v>
      </c>
      <c r="C130" s="380" t="str">
        <f>'GST 지식재산권 관리현황_요약본'!C129</f>
        <v>거절</v>
      </c>
      <c r="D130" s="380" t="str">
        <f>'GST 지식재산권 관리현황_요약본'!D129</f>
        <v>중국</v>
      </c>
      <c r="E130" s="381">
        <f>'GST 지식재산권 관리현황_요약본'!E129</f>
        <v>42999</v>
      </c>
      <c r="F130" s="380" t="str">
        <f>'GST 지식재산권 관리현황_요약본'!F129</f>
        <v>2017-10-858160.3</v>
      </c>
      <c r="G130" s="381">
        <f>'GST 지식재산권 관리현황_요약본'!G129</f>
        <v>0</v>
      </c>
      <c r="H130" s="380">
        <f>'GST 지식재산권 관리현황_요약본'!H129</f>
        <v>0</v>
      </c>
      <c r="I130" s="382" t="str">
        <f>'GST 지식재산권 관리현황_요약본'!I129</f>
        <v>반도체 제조설비의 고도화 온도제어장치</v>
      </c>
      <c r="J130" s="381">
        <f>'GST 지식재산권 관리현황_요약본'!J129</f>
        <v>0</v>
      </c>
      <c r="K130" s="382" t="str">
        <f>'GST 지식재산권 관리현황_요약본'!K129</f>
        <v>김종배 양승진 허재석 최치원 김제민 김형관 최용호</v>
      </c>
      <c r="L130" s="388" t="str">
        <f>'GST 지식재산권 관리현황_요약본'!L129</f>
        <v>명문(명륜)</v>
      </c>
      <c r="M130" s="392"/>
      <c r="N130" s="386"/>
      <c r="O130" s="435"/>
      <c r="P130" s="435"/>
      <c r="Q130" s="436"/>
      <c r="R130" s="392"/>
      <c r="S130" s="386"/>
      <c r="T130" s="435"/>
      <c r="U130" s="435"/>
      <c r="V130" s="436"/>
      <c r="W130" s="392"/>
      <c r="X130" s="386"/>
      <c r="Y130" s="435"/>
      <c r="Z130" s="435"/>
      <c r="AA130" s="436"/>
      <c r="AB130" s="394"/>
    </row>
    <row r="131" spans="1:28" ht="20.100000000000001" customHeight="1">
      <c r="A131" s="380">
        <f>'GST 지식재산권 관리현황_요약본'!A130</f>
        <v>126</v>
      </c>
      <c r="B131" s="380" t="str">
        <f>'GST 지식재산권 관리현황_요약본'!B130</f>
        <v xml:space="preserve">특허 </v>
      </c>
      <c r="C131" s="380" t="str">
        <f>'GST 지식재산권 관리현황_요약본'!C130</f>
        <v>등록</v>
      </c>
      <c r="D131" s="380" t="str">
        <f>'GST 지식재산권 관리현황_요약본'!D130</f>
        <v>대만</v>
      </c>
      <c r="E131" s="381">
        <f>'GST 지식재산권 관리현황_요약본'!E130</f>
        <v>43024</v>
      </c>
      <c r="F131" s="380" t="str">
        <f>'GST 지식재산권 관리현황_요약본'!F130</f>
        <v>10-61353173</v>
      </c>
      <c r="G131" s="381">
        <f>'GST 지식재산권 관리현황_요약본'!G130</f>
        <v>43525</v>
      </c>
      <c r="H131" s="380" t="str">
        <f>'GST 지식재산권 관리현황_요약본'!H130</f>
        <v>I652756</v>
      </c>
      <c r="I131" s="382" t="str">
        <f>'GST 지식재산권 관리현황_요약본'!I130</f>
        <v>반도체 제조설비의 고도화 온도제어장치</v>
      </c>
      <c r="J131" s="381">
        <f>'GST 지식재산권 관리현황_요약본'!J130</f>
        <v>0</v>
      </c>
      <c r="K131" s="382" t="str">
        <f>'GST 지식재산권 관리현황_요약본'!K130</f>
        <v>김종배 양승진 허재석 최치원 김제민 김형관 최용호</v>
      </c>
      <c r="L131" s="388" t="str">
        <f>'GST 지식재산권 관리현황_요약본'!L130</f>
        <v>명문(명륜)</v>
      </c>
      <c r="M131" s="392"/>
      <c r="N131" s="496"/>
      <c r="O131" s="435"/>
      <c r="P131" s="435"/>
      <c r="Q131" s="436">
        <f>O131+(P131*1.1)</f>
        <v>0</v>
      </c>
      <c r="R131" s="392"/>
      <c r="S131" s="386"/>
      <c r="T131" s="435"/>
      <c r="U131" s="435"/>
      <c r="V131" s="436"/>
      <c r="W131" s="392"/>
      <c r="X131" s="386"/>
      <c r="Y131" s="435"/>
      <c r="Z131" s="435"/>
      <c r="AA131" s="436"/>
      <c r="AB131" s="394"/>
    </row>
    <row r="132" spans="1:28" ht="20.100000000000001" customHeight="1">
      <c r="A132" s="405">
        <f>'GST 지식재산권 관리현황_요약본'!A131</f>
        <v>127</v>
      </c>
      <c r="B132" s="405" t="str">
        <f>'GST 지식재산권 관리현황_요약본'!B131</f>
        <v>특허</v>
      </c>
      <c r="C132" s="405" t="str">
        <f>'GST 지식재산권 관리현황_요약본'!C131</f>
        <v>포기</v>
      </c>
      <c r="D132" s="405" t="str">
        <f>'GST 지식재산권 관리현황_요약본'!D131</f>
        <v>국내</v>
      </c>
      <c r="E132" s="406">
        <f>'GST 지식재산권 관리현황_요약본'!E131</f>
        <v>43063</v>
      </c>
      <c r="F132" s="405" t="str">
        <f>'GST 지식재산권 관리현황_요약본'!F131</f>
        <v>10-2017-0158466</v>
      </c>
      <c r="G132" s="406">
        <f>'GST 지식재산권 관리현황_요약본'!G131</f>
        <v>0</v>
      </c>
      <c r="H132" s="405">
        <f>'GST 지식재산권 관리현황_요약본'!H131</f>
        <v>0</v>
      </c>
      <c r="I132" s="407" t="str">
        <f>'GST 지식재산권 관리현황_요약본'!I131</f>
        <v>플라즈마 및 유전가열 촉매 기반의 유해가스 처리 시스템</v>
      </c>
      <c r="J132" s="406">
        <f>'GST 지식재산권 관리현황_요약본'!J131</f>
        <v>0</v>
      </c>
      <c r="K132" s="407" t="str">
        <f>'GST 지식재산권 관리현황_요약본'!K131</f>
        <v>정종국, 강연석, 정창구, 김영민, 이은미</v>
      </c>
      <c r="L132" s="408" t="str">
        <f>'GST 지식재산권 관리현황_요약본'!L131</f>
        <v>아이퍼스</v>
      </c>
      <c r="M132" s="409"/>
      <c r="N132" s="405"/>
      <c r="O132" s="445"/>
      <c r="P132" s="445"/>
      <c r="Q132" s="446"/>
      <c r="R132" s="409"/>
      <c r="S132" s="405"/>
      <c r="T132" s="445"/>
      <c r="U132" s="445"/>
      <c r="V132" s="446"/>
      <c r="W132" s="409"/>
      <c r="X132" s="405"/>
      <c r="Y132" s="445"/>
      <c r="Z132" s="445"/>
      <c r="AA132" s="446"/>
      <c r="AB132" s="411"/>
    </row>
    <row r="133" spans="1:28" ht="20.100000000000001" customHeight="1">
      <c r="A133" s="380">
        <f>'GST 지식재산권 관리현황_요약본'!A132</f>
        <v>128</v>
      </c>
      <c r="B133" s="380" t="str">
        <f>'GST 지식재산권 관리현황_요약본'!B132</f>
        <v>특허</v>
      </c>
      <c r="C133" s="380" t="str">
        <f>'GST 지식재산권 관리현황_요약본'!C132</f>
        <v>등록</v>
      </c>
      <c r="D133" s="380" t="str">
        <f>'GST 지식재산권 관리현황_요약본'!D132</f>
        <v>국내</v>
      </c>
      <c r="E133" s="381">
        <f>'GST 지식재산권 관리현황_요약본'!E132</f>
        <v>43266</v>
      </c>
      <c r="F133" s="380" t="str">
        <f>'GST 지식재산권 관리현황_요약본'!F132</f>
        <v>10-2018-0068560</v>
      </c>
      <c r="G133" s="381">
        <f>'GST 지식재산권 관리현황_요약본'!G132</f>
        <v>43759</v>
      </c>
      <c r="H133" s="380" t="str">
        <f>'GST 지식재산권 관리현황_요약본'!H132</f>
        <v>10-2036697</v>
      </c>
      <c r="I133" s="382" t="str">
        <f>'GST 지식재산권 관리현황_요약본'!I132</f>
        <v>입자를 포함하는 유체의 흐름을 제어하기 위한 매니폴드를 포함하는 미모 시스템</v>
      </c>
      <c r="J133" s="381">
        <f>'GST 지식재산권 관리현황_요약본'!J132</f>
        <v>0</v>
      </c>
      <c r="K133" s="382" t="str">
        <f>'GST 지식재산권 관리현황_요약본'!K132</f>
        <v>최익성</v>
      </c>
      <c r="L133" s="388" t="str">
        <f>'GST 지식재산권 관리현황_요약본'!L132</f>
        <v>명문</v>
      </c>
      <c r="M133" s="392"/>
      <c r="N133" s="386"/>
      <c r="O133" s="435"/>
      <c r="P133" s="435"/>
      <c r="Q133" s="436"/>
      <c r="R133" s="392"/>
      <c r="S133" s="386"/>
      <c r="T133" s="435"/>
      <c r="U133" s="435"/>
      <c r="V133" s="436"/>
      <c r="W133" s="392"/>
      <c r="X133" s="386"/>
      <c r="Y133" s="435"/>
      <c r="Z133" s="435"/>
      <c r="AA133" s="436"/>
      <c r="AB133" s="394"/>
    </row>
    <row r="134" spans="1:28" ht="20.100000000000001" customHeight="1">
      <c r="A134" s="380">
        <f>'GST 지식재산권 관리현황_요약본'!A133</f>
        <v>129</v>
      </c>
      <c r="B134" s="380" t="str">
        <f>'GST 지식재산권 관리현황_요약본'!B133</f>
        <v>특허</v>
      </c>
      <c r="C134" s="380" t="str">
        <f>'GST 지식재산권 관리현황_요약본'!C133</f>
        <v>거절</v>
      </c>
      <c r="D134" s="380" t="str">
        <f>'GST 지식재산권 관리현황_요약본'!D133</f>
        <v>국내</v>
      </c>
      <c r="E134" s="381">
        <f>'GST 지식재산권 관리현황_요약본'!E133</f>
        <v>43334</v>
      </c>
      <c r="F134" s="380" t="str">
        <f>'GST 지식재산권 관리현황_요약본'!F133</f>
        <v>10-2018-0098052</v>
      </c>
      <c r="G134" s="381">
        <f>'GST 지식재산권 관리현황_요약본'!G133</f>
        <v>0</v>
      </c>
      <c r="H134" s="380">
        <f>'GST 지식재산권 관리현황_요약본'!H133</f>
        <v>0</v>
      </c>
      <c r="I134" s="382" t="str">
        <f>'GST 지식재산권 관리현황_요약본'!I133</f>
        <v>풀브릿지 부스트 컨버터를 활용한 능동형 PFC가 적용된 컨버터 시스템</v>
      </c>
      <c r="J134" s="381">
        <f>'GST 지식재산권 관리현황_요약본'!J133</f>
        <v>0</v>
      </c>
      <c r="K134" s="382" t="str">
        <f>'GST 지식재산권 관리현황_요약본'!K133</f>
        <v>조은석, 이현진, 김기범</v>
      </c>
      <c r="L134" s="388" t="str">
        <f>'GST 지식재산권 관리현황_요약본'!L133</f>
        <v>유니스특허</v>
      </c>
      <c r="M134" s="392"/>
      <c r="N134" s="386"/>
      <c r="O134" s="435"/>
      <c r="P134" s="435"/>
      <c r="Q134" s="436"/>
      <c r="R134" s="392"/>
      <c r="S134" s="386"/>
      <c r="T134" s="435"/>
      <c r="U134" s="435"/>
      <c r="V134" s="436"/>
      <c r="W134" s="392"/>
      <c r="X134" s="386"/>
      <c r="Y134" s="435"/>
      <c r="Z134" s="435"/>
      <c r="AA134" s="436"/>
      <c r="AB134" s="394"/>
    </row>
    <row r="135" spans="1:28" ht="20.100000000000001" customHeight="1">
      <c r="A135" s="380">
        <f>'GST 지식재산권 관리현황_요약본'!A134</f>
        <v>130</v>
      </c>
      <c r="B135" s="380" t="str">
        <f>'GST 지식재산권 관리현황_요약본'!B134</f>
        <v>특허</v>
      </c>
      <c r="C135" s="380" t="str">
        <f>'GST 지식재산권 관리현황_요약본'!C134</f>
        <v>등록</v>
      </c>
      <c r="D135" s="380" t="str">
        <f>'GST 지식재산권 관리현황_요약본'!D134</f>
        <v>국내</v>
      </c>
      <c r="E135" s="381">
        <f>'GST 지식재산권 관리현황_요약본'!E134</f>
        <v>43334</v>
      </c>
      <c r="F135" s="380" t="str">
        <f>'GST 지식재산권 관리현황_요약본'!F134</f>
        <v>10-2018-0098053</v>
      </c>
      <c r="G135" s="381">
        <f>'GST 지식재산권 관리현황_요약본'!G134</f>
        <v>44090</v>
      </c>
      <c r="H135" s="380" t="str">
        <f>'GST 지식재산권 관리현황_요약본'!H134</f>
        <v>10-2158616</v>
      </c>
      <c r="I135" s="382" t="str">
        <f>'GST 지식재산권 관리현황_요약본'!I134</f>
        <v>능동형 PFC가 적용된 출력극성 가변형 벅컨버터 시스템 및 그 제어 방법</v>
      </c>
      <c r="J135" s="381">
        <f>'GST 지식재산권 관리현황_요약본'!J134</f>
        <v>0</v>
      </c>
      <c r="K135" s="382" t="str">
        <f>'GST 지식재산권 관리현황_요약본'!K134</f>
        <v>조은석, 이현진, 김기범</v>
      </c>
      <c r="L135" s="388" t="str">
        <f>'GST 지식재산권 관리현황_요약본'!L134</f>
        <v>유니스특허</v>
      </c>
      <c r="M135" s="392"/>
      <c r="N135" s="386"/>
      <c r="O135" s="435"/>
      <c r="P135" s="435"/>
      <c r="Q135" s="436">
        <f>O135+(P135*1.1)</f>
        <v>0</v>
      </c>
      <c r="R135" s="392"/>
      <c r="S135" s="386"/>
      <c r="T135" s="435"/>
      <c r="U135" s="435"/>
      <c r="V135" s="436"/>
      <c r="W135" s="392"/>
      <c r="X135" s="386"/>
      <c r="Y135" s="435"/>
      <c r="Z135" s="435"/>
      <c r="AA135" s="436"/>
      <c r="AB135" s="394"/>
    </row>
    <row r="136" spans="1:28" ht="20.100000000000001" customHeight="1">
      <c r="A136" s="380">
        <f>'GST 지식재산권 관리현황_요약본'!A135</f>
        <v>131</v>
      </c>
      <c r="B136" s="380" t="str">
        <f>'GST 지식재산권 관리현황_요약본'!B135</f>
        <v>특허</v>
      </c>
      <c r="C136" s="380" t="str">
        <f>'GST 지식재산권 관리현황_요약본'!C135</f>
        <v>등록</v>
      </c>
      <c r="D136" s="380" t="str">
        <f>'GST 지식재산권 관리현황_요약본'!D135</f>
        <v>국내</v>
      </c>
      <c r="E136" s="381">
        <f>'GST 지식재산권 관리현황_요약본'!E135</f>
        <v>43343</v>
      </c>
      <c r="F136" s="380" t="str">
        <f>'GST 지식재산권 관리현황_요약본'!F135</f>
        <v>10-2018-0103408</v>
      </c>
      <c r="G136" s="381">
        <f>'GST 지식재산권 관리현황_요약본'!G135</f>
        <v>43902</v>
      </c>
      <c r="H136" s="380" t="str">
        <f>'GST 지식재산권 관리현황_요약본'!H135</f>
        <v>10-2090873</v>
      </c>
      <c r="I136" s="382" t="str">
        <f>'GST 지식재산권 관리현황_요약본'!I135</f>
        <v>흡착제를 이용하여 폐가스에 포함된 질소산화물을 제거하는 장치 및 방법</v>
      </c>
      <c r="J136" s="381">
        <f>'GST 지식재산권 관리현황_요약본'!J135</f>
        <v>0</v>
      </c>
      <c r="K136" s="382" t="str">
        <f>'GST 지식재산권 관리현황_요약본'!K135</f>
        <v>정종국, 오주형, 이은미, 채명기</v>
      </c>
      <c r="L136" s="388" t="str">
        <f>'GST 지식재산권 관리현황_요약본'!L135</f>
        <v>아이퍼스</v>
      </c>
      <c r="M136" s="392" t="s">
        <v>2044</v>
      </c>
      <c r="N136" s="496" t="s">
        <v>2045</v>
      </c>
      <c r="O136" s="435">
        <v>105000</v>
      </c>
      <c r="P136" s="435">
        <v>30000</v>
      </c>
      <c r="Q136" s="436">
        <f>O136+(P136*1.1)</f>
        <v>138000</v>
      </c>
      <c r="R136" s="392"/>
      <c r="S136" s="386"/>
      <c r="T136" s="435"/>
      <c r="U136" s="435"/>
      <c r="V136" s="436">
        <f>T136+(U136*1.1)</f>
        <v>0</v>
      </c>
      <c r="W136" s="392"/>
      <c r="X136" s="386"/>
      <c r="Y136" s="435"/>
      <c r="Z136" s="435"/>
      <c r="AA136" s="436"/>
      <c r="AB136" s="394"/>
    </row>
    <row r="137" spans="1:28" ht="20.100000000000001" customHeight="1">
      <c r="A137" s="380">
        <f>'GST 지식재산권 관리현황_요약본'!A136</f>
        <v>132</v>
      </c>
      <c r="B137" s="380" t="str">
        <f>'GST 지식재산권 관리현황_요약본'!B136</f>
        <v>특허</v>
      </c>
      <c r="C137" s="380" t="str">
        <f>'GST 지식재산권 관리현황_요약본'!C136</f>
        <v>등록</v>
      </c>
      <c r="D137" s="380" t="str">
        <f>'GST 지식재산권 관리현황_요약본'!D136</f>
        <v>국내</v>
      </c>
      <c r="E137" s="381">
        <f>'GST 지식재산권 관리현황_요약본'!E136</f>
        <v>43343</v>
      </c>
      <c r="F137" s="380" t="str">
        <f>'GST 지식재산권 관리현황_요약본'!F136</f>
        <v>10-2018-0103409</v>
      </c>
      <c r="G137" s="381">
        <f>'GST 지식재산권 관리현황_요약본'!G136</f>
        <v>44165</v>
      </c>
      <c r="H137" s="380" t="str">
        <f>'GST 지식재산권 관리현황_요약본'!H136</f>
        <v>10-2187036</v>
      </c>
      <c r="I137" s="382" t="str">
        <f>'GST 지식재산권 관리현황_요약본'!I136</f>
        <v>흡착 ROTOR와 산화촉매를 이용한 모듈화 VOCs 제거 시스템 및 그 방법</v>
      </c>
      <c r="J137" s="381">
        <f>'GST 지식재산권 관리현황_요약본'!J136</f>
        <v>0</v>
      </c>
      <c r="K137" s="382" t="str">
        <f>'GST 지식재산권 관리현황_요약본'!K136</f>
        <v>정종국, 오현석, 오주형</v>
      </c>
      <c r="L137" s="388" t="str">
        <f>'GST 지식재산권 관리현황_요약본'!L136</f>
        <v>아이퍼스</v>
      </c>
      <c r="M137" s="392"/>
      <c r="N137" s="386"/>
      <c r="O137" s="435"/>
      <c r="P137" s="435"/>
      <c r="Q137" s="436">
        <f>O137+(P137*1.1)</f>
        <v>0</v>
      </c>
      <c r="R137" s="392"/>
      <c r="S137" s="386"/>
      <c r="T137" s="435"/>
      <c r="U137" s="435"/>
      <c r="V137" s="436">
        <f>T137+(U137*1.1)</f>
        <v>0</v>
      </c>
      <c r="W137" s="392"/>
      <c r="X137" s="386"/>
      <c r="Y137" s="435"/>
      <c r="Z137" s="435"/>
      <c r="AA137" s="436"/>
      <c r="AB137" s="394"/>
    </row>
    <row r="138" spans="1:28" ht="20.100000000000001" customHeight="1">
      <c r="A138" s="380">
        <f>'GST 지식재산권 관리현황_요약본'!A137</f>
        <v>133</v>
      </c>
      <c r="B138" s="380" t="str">
        <f>'GST 지식재산권 관리현황_요약본'!B137</f>
        <v>특허</v>
      </c>
      <c r="C138" s="380" t="str">
        <f>'GST 지식재산권 관리현황_요약본'!C137</f>
        <v>등록</v>
      </c>
      <c r="D138" s="380" t="str">
        <f>'GST 지식재산권 관리현황_요약본'!D137</f>
        <v>국내</v>
      </c>
      <c r="E138" s="381">
        <f>'GST 지식재산권 관리현황_요약본'!E137</f>
        <v>43360</v>
      </c>
      <c r="F138" s="380" t="str">
        <f>'GST 지식재산권 관리현황_요약본'!F137</f>
        <v>10-2018-0110866</v>
      </c>
      <c r="G138" s="381">
        <f>'GST 지식재산권 관리현황_요약본'!G137</f>
        <v>44119</v>
      </c>
      <c r="H138" s="380" t="str">
        <f>'GST 지식재산권 관리현황_요약본'!H137</f>
        <v>10-2168514</v>
      </c>
      <c r="I138" s="382" t="str">
        <f>'GST 지식재산권 관리현황_요약본'!I137</f>
        <v>돌입전류 방지기능을 가진 3상 전파정류장치</v>
      </c>
      <c r="J138" s="381">
        <f>'GST 지식재산권 관리현황_요약본'!J137</f>
        <v>0</v>
      </c>
      <c r="K138" s="382" t="str">
        <f>'GST 지식재산권 관리현황_요약본'!K137</f>
        <v>이현진, 조은석, 김기범</v>
      </c>
      <c r="L138" s="388" t="str">
        <f>'GST 지식재산권 관리현황_요약본'!L137</f>
        <v>유니스특허</v>
      </c>
      <c r="M138" s="392"/>
      <c r="N138" s="386"/>
      <c r="O138" s="435"/>
      <c r="P138" s="435"/>
      <c r="Q138" s="436">
        <f>O138+(P138*1.1)</f>
        <v>0</v>
      </c>
      <c r="R138" s="392"/>
      <c r="S138" s="386"/>
      <c r="T138" s="435"/>
      <c r="U138" s="435"/>
      <c r="V138" s="436"/>
      <c r="W138" s="392"/>
      <c r="X138" s="386"/>
      <c r="Y138" s="435"/>
      <c r="Z138" s="435"/>
      <c r="AA138" s="436"/>
      <c r="AB138" s="394"/>
    </row>
    <row r="139" spans="1:28" ht="20.100000000000001" customHeight="1">
      <c r="A139" s="405">
        <f>'GST 지식재산권 관리현황_요약본'!A138</f>
        <v>134</v>
      </c>
      <c r="B139" s="405" t="str">
        <f>'GST 지식재산권 관리현황_요약본'!B138</f>
        <v>특허</v>
      </c>
      <c r="C139" s="405" t="str">
        <f>'GST 지식재산권 관리현황_요약본'!C138</f>
        <v>포기</v>
      </c>
      <c r="D139" s="405" t="str">
        <f>'GST 지식재산권 관리현황_요약본'!D138</f>
        <v>국외(PCT)</v>
      </c>
      <c r="E139" s="406">
        <f>'GST 지식재산권 관리현황_요약본'!E138</f>
        <v>43389</v>
      </c>
      <c r="F139" s="405" t="str">
        <f>'GST 지식재산권 관리현황_요약본'!F138</f>
        <v>PCT/KR2018/012204</v>
      </c>
      <c r="G139" s="406">
        <f>'GST 지식재산권 관리현황_요약본'!G138</f>
        <v>0</v>
      </c>
      <c r="H139" s="405">
        <f>'GST 지식재산권 관리현황_요약본'!H138</f>
        <v>0</v>
      </c>
      <c r="I139" s="407" t="str">
        <f>'GST 지식재산권 관리현황_요약본'!I138</f>
        <v>플라즈마 및 유전가열 촉매 기반의 유해가스 처리 시스템</v>
      </c>
      <c r="J139" s="406">
        <f>'GST 지식재산권 관리현황_요약본'!J138</f>
        <v>0</v>
      </c>
      <c r="K139" s="407" t="str">
        <f>'GST 지식재산권 관리현황_요약본'!K138</f>
        <v>정종국, 강연석, 정창구, 김영민, 이은미</v>
      </c>
      <c r="L139" s="408" t="str">
        <f>'GST 지식재산권 관리현황_요약본'!L138</f>
        <v>아이퍼스</v>
      </c>
      <c r="M139" s="409"/>
      <c r="N139" s="405"/>
      <c r="O139" s="445"/>
      <c r="P139" s="445"/>
      <c r="Q139" s="446"/>
      <c r="R139" s="413"/>
      <c r="S139" s="410"/>
      <c r="T139" s="445"/>
      <c r="U139" s="445"/>
      <c r="V139" s="446"/>
      <c r="W139" s="409"/>
      <c r="X139" s="405"/>
      <c r="Y139" s="445"/>
      <c r="Z139" s="445"/>
      <c r="AA139" s="446"/>
      <c r="AB139" s="411"/>
    </row>
    <row r="140" spans="1:28" ht="20.100000000000001" customHeight="1">
      <c r="A140" s="380">
        <f>'GST 지식재산권 관리현황_요약본'!A139</f>
        <v>135</v>
      </c>
      <c r="B140" s="380" t="str">
        <f>'GST 지식재산권 관리현황_요약본'!B139</f>
        <v>특허</v>
      </c>
      <c r="C140" s="380" t="str">
        <f>'GST 지식재산권 관리현황_요약본'!C139</f>
        <v>등록</v>
      </c>
      <c r="D140" s="380" t="str">
        <f>'GST 지식재산권 관리현황_요약본'!D139</f>
        <v>국내</v>
      </c>
      <c r="E140" s="381">
        <f>'GST 지식재산권 관리현황_요약본'!E139</f>
        <v>43468</v>
      </c>
      <c r="F140" s="380" t="str">
        <f>'GST 지식재산권 관리현황_요약본'!F139</f>
        <v>10-2019-0000653</v>
      </c>
      <c r="G140" s="381">
        <f>'GST 지식재산권 관리현황_요약본'!G139</f>
        <v>44319</v>
      </c>
      <c r="H140" s="380" t="str">
        <f>'GST 지식재산권 관리현황_요약본'!H139</f>
        <v>10-2251369</v>
      </c>
      <c r="I140" s="382" t="str">
        <f>'GST 지식재산권 관리현황_요약본'!I139</f>
        <v>플라즈마 및 유전가열 촉매 기반의 유해가스 처리 시스템</v>
      </c>
      <c r="J140" s="381">
        <f>'GST 지식재산권 관리현황_요약본'!J139</f>
        <v>0</v>
      </c>
      <c r="K140" s="382" t="str">
        <f>'GST 지식재산권 관리현황_요약본'!K139</f>
        <v>정종국, 김영민</v>
      </c>
      <c r="L140" s="388" t="str">
        <f>'GST 지식재산권 관리현황_요약본'!L139</f>
        <v>아이퍼스</v>
      </c>
      <c r="M140" s="392"/>
      <c r="N140" s="496"/>
      <c r="O140" s="435"/>
      <c r="P140" s="435"/>
      <c r="Q140" s="436">
        <f t="shared" ref="Q140:Q141" si="3">O140+(P140*1.1)</f>
        <v>0</v>
      </c>
      <c r="R140" s="392"/>
      <c r="S140" s="386"/>
      <c r="T140" s="435"/>
      <c r="U140" s="435"/>
      <c r="V140" s="436"/>
      <c r="W140" s="392"/>
      <c r="X140" s="386"/>
      <c r="Y140" s="435"/>
      <c r="Z140" s="435"/>
      <c r="AA140" s="436"/>
      <c r="AB140" s="394"/>
    </row>
    <row r="141" spans="1:28" ht="20.100000000000001" customHeight="1">
      <c r="A141" s="380">
        <f>'GST 지식재산권 관리현황_요약본'!A140</f>
        <v>136</v>
      </c>
      <c r="B141" s="380" t="str">
        <f>'GST 지식재산권 관리현황_요약본'!B140</f>
        <v>특허</v>
      </c>
      <c r="C141" s="380" t="str">
        <f>'GST 지식재산권 관리현황_요약본'!C140</f>
        <v>출원</v>
      </c>
      <c r="D141" s="380" t="str">
        <f>'GST 지식재산권 관리현황_요약본'!D140</f>
        <v>국외(PCT)</v>
      </c>
      <c r="E141" s="381">
        <f>'GST 지식재산권 관리현황_요약본'!E140</f>
        <v>43468</v>
      </c>
      <c r="F141" s="380" t="str">
        <f>'GST 지식재산권 관리현황_요약본'!F140</f>
        <v>PCT/KR2019/000117</v>
      </c>
      <c r="G141" s="381">
        <f>'GST 지식재산권 관리현황_요약본'!G140</f>
        <v>0</v>
      </c>
      <c r="H141" s="380">
        <f>'GST 지식재산권 관리현황_요약본'!H140</f>
        <v>0</v>
      </c>
      <c r="I141" s="382" t="str">
        <f>'GST 지식재산권 관리현황_요약본'!I140</f>
        <v>플라즈마 및 유전가열 촉매 기반의 유해가스 처리 시스템</v>
      </c>
      <c r="J141" s="381">
        <f>'GST 지식재산권 관리현황_요약본'!J140</f>
        <v>0</v>
      </c>
      <c r="K141" s="382" t="str">
        <f>'GST 지식재산권 관리현황_요약본'!K140</f>
        <v>정종국, 김영민</v>
      </c>
      <c r="L141" s="388" t="str">
        <f>'GST 지식재산권 관리현황_요약본'!L140</f>
        <v>아이퍼스</v>
      </c>
      <c r="M141" s="392"/>
      <c r="N141" s="386"/>
      <c r="O141" s="435"/>
      <c r="P141" s="435"/>
      <c r="Q141" s="436">
        <f t="shared" si="3"/>
        <v>0</v>
      </c>
      <c r="R141" s="392"/>
      <c r="S141" s="386"/>
      <c r="T141" s="435"/>
      <c r="U141" s="435"/>
      <c r="V141" s="436"/>
      <c r="W141" s="392"/>
      <c r="X141" s="386"/>
      <c r="Y141" s="435"/>
      <c r="Z141" s="435"/>
      <c r="AA141" s="436"/>
      <c r="AB141" s="394"/>
    </row>
    <row r="142" spans="1:28" ht="20.100000000000001" customHeight="1">
      <c r="A142" s="380">
        <f>'GST 지식재산권 관리현황_요약본'!A141</f>
        <v>137</v>
      </c>
      <c r="B142" s="380" t="str">
        <f>'GST 지식재산권 관리현황_요약본'!B141</f>
        <v>특허</v>
      </c>
      <c r="C142" s="380" t="str">
        <f>'GST 지식재산권 관리현황_요약본'!C141</f>
        <v>등록</v>
      </c>
      <c r="D142" s="380" t="str">
        <f>'GST 지식재산권 관리현황_요약본'!D141</f>
        <v>국내</v>
      </c>
      <c r="E142" s="381">
        <f>'GST 지식재산권 관리현황_요약본'!E141</f>
        <v>43539</v>
      </c>
      <c r="F142" s="380" t="str">
        <f>'GST 지식재산권 관리현황_요약본'!F141</f>
        <v>10-2019-0029850</v>
      </c>
      <c r="G142" s="381">
        <f>'GST 지식재산권 관리현황_요약본'!G141</f>
        <v>43832</v>
      </c>
      <c r="H142" s="380" t="str">
        <f>'GST 지식재산권 관리현황_요약본'!H141</f>
        <v>10-2063855</v>
      </c>
      <c r="I142" s="382" t="str">
        <f>'GST 지식재산권 관리현황_요약본'!I141</f>
        <v>배관의 막힘을 방지하는 스크래퍼가 부가된 밸브</v>
      </c>
      <c r="J142" s="381">
        <f>'GST 지식재산권 관리현황_요약본'!J141</f>
        <v>0</v>
      </c>
      <c r="K142" s="382" t="str">
        <f>'GST 지식재산권 관리현황_요약본'!K141</f>
        <v>최익성, 정종국, 이상준, 김덕준</v>
      </c>
      <c r="L142" s="388" t="str">
        <f>'GST 지식재산권 관리현황_요약본'!L141</f>
        <v>명문</v>
      </c>
      <c r="M142" s="392" t="s">
        <v>2016</v>
      </c>
      <c r="N142" s="496">
        <v>44929</v>
      </c>
      <c r="O142" s="435">
        <v>182000</v>
      </c>
      <c r="P142" s="435">
        <v>30000</v>
      </c>
      <c r="Q142" s="436">
        <f>O142+(P142*1.1)</f>
        <v>215000</v>
      </c>
      <c r="R142" s="392"/>
      <c r="S142" s="386"/>
      <c r="T142" s="435"/>
      <c r="U142" s="435"/>
      <c r="V142" s="436"/>
      <c r="W142" s="392"/>
      <c r="X142" s="386"/>
      <c r="Y142" s="435"/>
      <c r="Z142" s="435"/>
      <c r="AA142" s="436"/>
      <c r="AB142" s="393"/>
    </row>
    <row r="143" spans="1:28" ht="20.100000000000001" customHeight="1">
      <c r="A143" s="380">
        <f>'GST 지식재산권 관리현황_요약본'!A142</f>
        <v>138</v>
      </c>
      <c r="B143" s="380" t="str">
        <f>'GST 지식재산권 관리현황_요약본'!B142</f>
        <v>특허</v>
      </c>
      <c r="C143" s="380" t="str">
        <f>'GST 지식재산권 관리현황_요약본'!C142</f>
        <v>등록</v>
      </c>
      <c r="D143" s="380" t="str">
        <f>'GST 지식재산권 관리현황_요약본'!D142</f>
        <v>국내</v>
      </c>
      <c r="E143" s="381">
        <f>'GST 지식재산권 관리현황_요약본'!E142</f>
        <v>43574</v>
      </c>
      <c r="F143" s="380" t="str">
        <f>'GST 지식재산권 관리현황_요약본'!F142</f>
        <v>10-2019-0045872</v>
      </c>
      <c r="G143" s="381">
        <f>'GST 지식재산권 관리현황_요약본'!G142</f>
        <v>43859</v>
      </c>
      <c r="H143" s="380" t="str">
        <f>'GST 지식재산권 관리현황_요약본'!H142</f>
        <v>10-2073202</v>
      </c>
      <c r="I143" s="382" t="str">
        <f>'GST 지식재산권 관리현황_요약본'!I142</f>
        <v>자체 세정이 가능한 전기 집진기 방전봉 및 이를 이용한 전기 집진기 방전봉 세정 방법</v>
      </c>
      <c r="J143" s="381">
        <f>'GST 지식재산권 관리현황_요약본'!J142</f>
        <v>0</v>
      </c>
      <c r="K143" s="382" t="str">
        <f>'GST 지식재산권 관리현황_요약본'!K142</f>
        <v>최익성, 김영민, 김재환, 이상준, 김덕준</v>
      </c>
      <c r="L143" s="388" t="str">
        <f>'GST 지식재산권 관리현황_요약본'!L142</f>
        <v>명문</v>
      </c>
      <c r="M143" s="392" t="s">
        <v>2044</v>
      </c>
      <c r="N143" s="496">
        <v>44967</v>
      </c>
      <c r="O143" s="435">
        <v>151200</v>
      </c>
      <c r="P143" s="435">
        <v>30000</v>
      </c>
      <c r="Q143" s="436">
        <f>O143+(P143*1.1)</f>
        <v>184200</v>
      </c>
      <c r="R143" s="392"/>
      <c r="S143" s="386"/>
      <c r="T143" s="435"/>
      <c r="U143" s="435"/>
      <c r="V143" s="436"/>
      <c r="W143" s="392"/>
      <c r="X143" s="386"/>
      <c r="Y143" s="435"/>
      <c r="Z143" s="435"/>
      <c r="AA143" s="436"/>
      <c r="AB143" s="393"/>
    </row>
    <row r="144" spans="1:28" ht="45">
      <c r="A144" s="380">
        <f>'GST 지식재산권 관리현황_요약본'!A143</f>
        <v>139</v>
      </c>
      <c r="B144" s="380" t="str">
        <f>'GST 지식재산권 관리현황_요약본'!B143</f>
        <v>특허</v>
      </c>
      <c r="C144" s="380" t="str">
        <f>'GST 지식재산권 관리현황_요약본'!C143</f>
        <v>등록</v>
      </c>
      <c r="D144" s="380" t="str">
        <f>'GST 지식재산권 관리현황_요약본'!D143</f>
        <v>국내</v>
      </c>
      <c r="E144" s="381">
        <f>'GST 지식재산권 관리현황_요약본'!E143</f>
        <v>43601</v>
      </c>
      <c r="F144" s="380" t="str">
        <f>'GST 지식재산권 관리현황_요약본'!F143</f>
        <v>10-2019-0057595</v>
      </c>
      <c r="G144" s="381">
        <f>'GST 지식재산권 관리현황_요약본'!G143</f>
        <v>44330</v>
      </c>
      <c r="H144" s="380" t="str">
        <f>'GST 지식재산권 관리현황_요약본'!H143</f>
        <v>10-2254518</v>
      </c>
      <c r="I144" s="382" t="str">
        <f>'GST 지식재산권 관리현황_요약본'!I143</f>
        <v>흡착 로터, 산화촉매, 열교환기를 이용한 모듈화 VOCs 제거 시스템</v>
      </c>
      <c r="J144" s="381">
        <f>'GST 지식재산권 관리현황_요약본'!J143</f>
        <v>0</v>
      </c>
      <c r="K144" s="382" t="str">
        <f>'GST 지식재산권 관리현황_요약본'!K143</f>
        <v>정종국, 오현석, 오주형, 이용만, 김정길</v>
      </c>
      <c r="L144" s="388" t="str">
        <f>'GST 지식재산권 관리현황_요약본'!L143</f>
        <v>아이퍼스</v>
      </c>
      <c r="M144" s="392"/>
      <c r="N144" s="496"/>
      <c r="O144" s="435"/>
      <c r="P144" s="435"/>
      <c r="Q144" s="436">
        <f t="shared" ref="Q144:Q145" si="4">O144+(P144*1.1)</f>
        <v>0</v>
      </c>
      <c r="R144" s="392"/>
      <c r="S144" s="386"/>
      <c r="T144" s="435"/>
      <c r="U144" s="435"/>
      <c r="V144" s="436"/>
      <c r="W144" s="392"/>
      <c r="X144" s="386"/>
      <c r="Y144" s="435"/>
      <c r="Z144" s="435"/>
      <c r="AA144" s="436"/>
      <c r="AB144" s="393"/>
    </row>
    <row r="145" spans="1:28" ht="22.5">
      <c r="A145" s="380">
        <f>'GST 지식재산권 관리현황_요약본'!A144</f>
        <v>140</v>
      </c>
      <c r="B145" s="380" t="str">
        <f>'GST 지식재산권 관리현황_요약본'!B144</f>
        <v>특허</v>
      </c>
      <c r="C145" s="380" t="str">
        <f>'GST 지식재산권 관리현황_요약본'!C144</f>
        <v>포기</v>
      </c>
      <c r="D145" s="380" t="str">
        <f>'GST 지식재산권 관리현황_요약본'!D144</f>
        <v>국내</v>
      </c>
      <c r="E145" s="381">
        <f>'GST 지식재산권 관리현황_요약본'!E144</f>
        <v>43601</v>
      </c>
      <c r="F145" s="380" t="str">
        <f>'GST 지식재산권 관리현황_요약본'!F144</f>
        <v>10-2019-0057596</v>
      </c>
      <c r="G145" s="381">
        <f>'GST 지식재산권 관리현황_요약본'!G144</f>
        <v>0</v>
      </c>
      <c r="H145" s="380">
        <f>'GST 지식재산권 관리현황_요약본'!H144</f>
        <v>0</v>
      </c>
      <c r="I145" s="382" t="str">
        <f>'GST 지식재산권 관리현황_요약본'!I144</f>
        <v>촉매를 이용한 수소 제거 시스템</v>
      </c>
      <c r="J145" s="381">
        <f>'GST 지식재산권 관리현황_요약본'!J144</f>
        <v>0</v>
      </c>
      <c r="K145" s="382" t="str">
        <f>'GST 지식재산권 관리현황_요약본'!K144</f>
        <v>정종국, 오현석, 김재환,, 오주형</v>
      </c>
      <c r="L145" s="388" t="str">
        <f>'GST 지식재산권 관리현황_요약본'!L144</f>
        <v>아이퍼스</v>
      </c>
      <c r="M145" s="392"/>
      <c r="N145" s="386"/>
      <c r="O145" s="435"/>
      <c r="P145" s="435"/>
      <c r="Q145" s="436">
        <f t="shared" si="4"/>
        <v>0</v>
      </c>
      <c r="R145" s="392"/>
      <c r="S145" s="386"/>
      <c r="T145" s="435"/>
      <c r="U145" s="435"/>
      <c r="V145" s="436"/>
      <c r="W145" s="392"/>
      <c r="X145" s="386"/>
      <c r="Y145" s="435"/>
      <c r="Z145" s="435"/>
      <c r="AA145" s="436"/>
      <c r="AB145" s="393"/>
    </row>
    <row r="146" spans="1:28" ht="33.75">
      <c r="A146" s="380">
        <f>'GST 지식재산권 관리현황_요약본'!A145</f>
        <v>141</v>
      </c>
      <c r="B146" s="380" t="str">
        <f>'GST 지식재산권 관리현황_요약본'!B145</f>
        <v>특허</v>
      </c>
      <c r="C146" s="380" t="str">
        <f>'GST 지식재산권 관리현황_요약본'!C145</f>
        <v>등록</v>
      </c>
      <c r="D146" s="380" t="str">
        <f>'GST 지식재산권 관리현황_요약본'!D145</f>
        <v>국내</v>
      </c>
      <c r="E146" s="381">
        <f>'GST 지식재산권 관리현황_요약본'!E145</f>
        <v>43601</v>
      </c>
      <c r="F146" s="380" t="str">
        <f>'GST 지식재산권 관리현황_요약본'!F145</f>
        <v>10-2019-0057266</v>
      </c>
      <c r="G146" s="381">
        <f>'GST 지식재산권 관리현황_요약본'!G145</f>
        <v>43977</v>
      </c>
      <c r="H146" s="380" t="str">
        <f>'GST 지식재산권 관리현황_요약본'!H145</f>
        <v>10-2117255</v>
      </c>
      <c r="I146" s="382" t="str">
        <f>'GST 지식재산권 관리현황_요약본'!I145</f>
        <v>폐가스 소각용 버너</v>
      </c>
      <c r="J146" s="381">
        <f>'GST 지식재산권 관리현황_요약본'!J145</f>
        <v>0</v>
      </c>
      <c r="K146" s="382" t="str">
        <f>'GST 지식재산권 관리현황_요약본'!K145</f>
        <v>임재범, Jay Jung, 이상준, 김재환, 한재식</v>
      </c>
      <c r="L146" s="388" t="str">
        <f>'GST 지식재산권 관리현황_요약본'!L145</f>
        <v>명문</v>
      </c>
      <c r="M146" s="392" t="s">
        <v>2044</v>
      </c>
      <c r="N146" s="496">
        <v>45033</v>
      </c>
      <c r="O146" s="435">
        <v>259000</v>
      </c>
      <c r="P146" s="435">
        <v>30000</v>
      </c>
      <c r="Q146" s="436">
        <f>O146+(P146*1.1)</f>
        <v>292000</v>
      </c>
      <c r="R146" s="392"/>
      <c r="S146" s="386"/>
      <c r="T146" s="435"/>
      <c r="U146" s="435"/>
      <c r="V146" s="436"/>
      <c r="W146" s="392"/>
      <c r="X146" s="386"/>
      <c r="Y146" s="435"/>
      <c r="Z146" s="435"/>
      <c r="AA146" s="436"/>
      <c r="AB146" s="393"/>
    </row>
    <row r="147" spans="1:28" ht="33.75">
      <c r="A147" s="380">
        <f>'GST 지식재산권 관리현황_요약본'!A146</f>
        <v>142</v>
      </c>
      <c r="B147" s="380" t="str">
        <f>'GST 지식재산권 관리현황_요약본'!B146</f>
        <v>특허</v>
      </c>
      <c r="C147" s="380" t="str">
        <f>'GST 지식재산권 관리현황_요약본'!C146</f>
        <v>등록</v>
      </c>
      <c r="D147" s="380" t="str">
        <f>'GST 지식재산권 관리현황_요약본'!D146</f>
        <v>중국</v>
      </c>
      <c r="E147" s="381">
        <f>'GST 지식재산권 관리현황_요약본'!E146</f>
        <v>43621</v>
      </c>
      <c r="F147" s="380" t="str">
        <f>'GST 지식재산권 관리현황_요약본'!F146</f>
        <v>2019-10-484514.1</v>
      </c>
      <c r="G147" s="381">
        <f>'GST 지식재산권 관리현황_요약본'!G146</f>
        <v>44299</v>
      </c>
      <c r="H147" s="380" t="str">
        <f>'GST 지식재산권 관리현황_요약본'!H146</f>
        <v>ZL201910484514.1</v>
      </c>
      <c r="I147" s="382" t="str">
        <f>'GST 지식재산권 관리현황_요약본'!I146</f>
        <v>폐가스 소각용 버너</v>
      </c>
      <c r="J147" s="381">
        <f>'GST 지식재산권 관리현황_요약본'!J146</f>
        <v>0</v>
      </c>
      <c r="K147" s="382" t="str">
        <f>'GST 지식재산권 관리현황_요약본'!K146</f>
        <v>임재범, Jay Jung, 이상준, 김재환, 한재식</v>
      </c>
      <c r="L147" s="388" t="str">
        <f>'GST 지식재산권 관리현황_요약본'!L146</f>
        <v>명문</v>
      </c>
      <c r="M147" s="396"/>
      <c r="N147" s="496"/>
      <c r="O147" s="435"/>
      <c r="P147" s="435"/>
      <c r="Q147" s="436">
        <f>O147+(P147*1.1)</f>
        <v>0</v>
      </c>
      <c r="R147" s="392"/>
      <c r="S147" s="386"/>
      <c r="T147" s="435"/>
      <c r="U147" s="435"/>
      <c r="V147" s="436"/>
      <c r="W147" s="392"/>
      <c r="X147" s="386"/>
      <c r="Y147" s="435"/>
      <c r="Z147" s="435"/>
      <c r="AA147" s="436"/>
      <c r="AB147" s="393"/>
    </row>
    <row r="148" spans="1:28" ht="33.75">
      <c r="A148" s="380">
        <f>'GST 지식재산권 관리현황_요약본'!A147</f>
        <v>143</v>
      </c>
      <c r="B148" s="380" t="str">
        <f>'GST 지식재산권 관리현황_요약본'!B147</f>
        <v>특허</v>
      </c>
      <c r="C148" s="380" t="str">
        <f>'GST 지식재산권 관리현황_요약본'!C147</f>
        <v>등록</v>
      </c>
      <c r="D148" s="380" t="str">
        <f>'GST 지식재산권 관리현황_요약본'!D147</f>
        <v>국내</v>
      </c>
      <c r="E148" s="381">
        <f>'GST 지식재산권 관리현황_요약본'!E147</f>
        <v>43648</v>
      </c>
      <c r="F148" s="380" t="str">
        <f>'GST 지식재산권 관리현황_요약본'!F147</f>
        <v>10-2019-0079265</v>
      </c>
      <c r="G148" s="381">
        <f>'GST 지식재산권 관리현황_요약본'!G147</f>
        <v>44182</v>
      </c>
      <c r="H148" s="380" t="str">
        <f>'GST 지식재산권 관리현황_요약본'!H147</f>
        <v>10-2194627</v>
      </c>
      <c r="I148" s="382" t="str">
        <f>'GST 지식재산권 관리현황_요약본'!I147</f>
        <v>하이브리드 방식의 플라즈마 점화방법 및 그 장치</v>
      </c>
      <c r="J148" s="381">
        <f>'GST 지식재산권 관리현황_요약본'!J147</f>
        <v>0</v>
      </c>
      <c r="K148" s="382" t="str">
        <f>'GST 지식재산권 관리현황_요약본'!K147</f>
        <v>조은석</v>
      </c>
      <c r="L148" s="388" t="str">
        <f>'GST 지식재산권 관리현황_요약본'!L147</f>
        <v>유니스특허</v>
      </c>
      <c r="M148" s="392"/>
      <c r="N148" s="386"/>
      <c r="O148" s="435"/>
      <c r="P148" s="435"/>
      <c r="Q148" s="436">
        <f>O148+(P148*1.1)</f>
        <v>0</v>
      </c>
      <c r="R148" s="392"/>
      <c r="S148" s="386"/>
      <c r="T148" s="435"/>
      <c r="U148" s="435"/>
      <c r="V148" s="436"/>
      <c r="W148" s="392"/>
      <c r="X148" s="386"/>
      <c r="Y148" s="435"/>
      <c r="Z148" s="435"/>
      <c r="AA148" s="436"/>
      <c r="AB148" s="393"/>
    </row>
    <row r="149" spans="1:28" ht="45">
      <c r="A149" s="380">
        <f>'GST 지식재산권 관리현황_요약본'!A148</f>
        <v>144</v>
      </c>
      <c r="B149" s="380" t="str">
        <f>'GST 지식재산권 관리현황_요약본'!B148</f>
        <v>특허</v>
      </c>
      <c r="C149" s="380" t="str">
        <f>'GST 지식재산권 관리현황_요약본'!C148</f>
        <v>등록</v>
      </c>
      <c r="D149" s="380" t="str">
        <f>'GST 지식재산권 관리현황_요약본'!D148</f>
        <v>국내</v>
      </c>
      <c r="E149" s="381">
        <f>'GST 지식재산권 관리현황_요약본'!E148</f>
        <v>43630</v>
      </c>
      <c r="F149" s="380" t="str">
        <f>'GST 지식재산권 관리현황_요약본'!F148</f>
        <v>10-2019-0070511</v>
      </c>
      <c r="G149" s="381">
        <f>'GST 지식재산권 관리현황_요약본'!G148</f>
        <v>43781</v>
      </c>
      <c r="H149" s="380" t="str">
        <f>'GST 지식재산권 관리현황_요약본'!H148</f>
        <v>10-2046097</v>
      </c>
      <c r="I149" s="382" t="str">
        <f>'GST 지식재산권 관리현황_요약본'!I148</f>
        <v>배기가스를 포함하는 유체의 흐름을 제어하기 위한 매니폴드</v>
      </c>
      <c r="J149" s="381">
        <f>'GST 지식재산권 관리현황_요약본'!J148</f>
        <v>0</v>
      </c>
      <c r="K149" s="382" t="str">
        <f>'GST 지식재산권 관리현황_요약본'!K148</f>
        <v>최익성, 정재윤</v>
      </c>
      <c r="L149" s="388" t="str">
        <f>'GST 지식재산권 관리현황_요약본'!L148</f>
        <v>명문</v>
      </c>
      <c r="M149" s="392"/>
      <c r="N149" s="386"/>
      <c r="O149" s="435"/>
      <c r="P149" s="435"/>
      <c r="Q149" s="436"/>
      <c r="R149" s="392"/>
      <c r="S149" s="386"/>
      <c r="T149" s="435"/>
      <c r="U149" s="435"/>
      <c r="V149" s="436"/>
      <c r="W149" s="392"/>
      <c r="X149" s="386"/>
      <c r="Y149" s="435"/>
      <c r="Z149" s="435"/>
      <c r="AA149" s="436"/>
      <c r="AB149" s="393"/>
    </row>
    <row r="150" spans="1:28" ht="45">
      <c r="A150" s="380">
        <f>'GST 지식재산권 관리현황_요약본'!A149</f>
        <v>145</v>
      </c>
      <c r="B150" s="380" t="str">
        <f>'GST 지식재산권 관리현황_요약본'!B149</f>
        <v>특허</v>
      </c>
      <c r="C150" s="380" t="str">
        <f>'GST 지식재산권 관리현황_요약본'!C149</f>
        <v>포기</v>
      </c>
      <c r="D150" s="380" t="str">
        <f>'GST 지식재산권 관리현황_요약본'!D149</f>
        <v>국외(PCT)</v>
      </c>
      <c r="E150" s="381">
        <f>'GST 지식재산권 관리현황_요약본'!E149</f>
        <v>43630</v>
      </c>
      <c r="F150" s="380" t="str">
        <f>'GST 지식재산권 관리현황_요약본'!F149</f>
        <v>PCT/KR2019/007188</v>
      </c>
      <c r="G150" s="381">
        <f>'GST 지식재산권 관리현황_요약본'!G149</f>
        <v>0</v>
      </c>
      <c r="H150" s="380">
        <f>'GST 지식재산권 관리현황_요약본'!H149</f>
        <v>0</v>
      </c>
      <c r="I150" s="382" t="str">
        <f>'GST 지식재산권 관리현황_요약본'!I149</f>
        <v>배기가스를 포함하는 유체의 흐름을 제어하기 위한 매니폴드</v>
      </c>
      <c r="J150" s="381">
        <f>'GST 지식재산권 관리현황_요약본'!J149</f>
        <v>0</v>
      </c>
      <c r="K150" s="382" t="str">
        <f>'GST 지식재산권 관리현황_요약본'!K149</f>
        <v>최익성, 정재윤, 김덕준</v>
      </c>
      <c r="L150" s="388" t="str">
        <f>'GST 지식재산권 관리현황_요약본'!L149</f>
        <v>명문</v>
      </c>
      <c r="M150" s="392"/>
      <c r="N150" s="493"/>
      <c r="O150" s="494"/>
      <c r="P150" s="494"/>
      <c r="Q150" s="495">
        <f>O150+(P150*1.1)</f>
        <v>0</v>
      </c>
      <c r="R150" s="392"/>
      <c r="S150" s="386"/>
      <c r="T150" s="435"/>
      <c r="U150" s="435"/>
      <c r="V150" s="436"/>
      <c r="W150" s="392"/>
      <c r="X150" s="386"/>
      <c r="Y150" s="435"/>
      <c r="Z150" s="435"/>
      <c r="AA150" s="436"/>
      <c r="AB150" s="393"/>
    </row>
    <row r="151" spans="1:28" ht="67.5">
      <c r="A151" s="380">
        <f>'GST 지식재산권 관리현황_요약본'!A150</f>
        <v>146</v>
      </c>
      <c r="B151" s="380" t="str">
        <f>'GST 지식재산권 관리현황_요약본'!B150</f>
        <v>특허</v>
      </c>
      <c r="C151" s="380" t="str">
        <f>'GST 지식재산권 관리현황_요약본'!C150</f>
        <v>등록</v>
      </c>
      <c r="D151" s="380" t="str">
        <f>'GST 지식재산권 관리현황_요약본'!D150</f>
        <v>국내</v>
      </c>
      <c r="E151" s="381">
        <f>'GST 지식재산권 관리현황_요약본'!E150</f>
        <v>43879</v>
      </c>
      <c r="F151" s="380" t="str">
        <f>'GST 지식재산권 관리현황_요약본'!F150</f>
        <v>10-2020-0019791</v>
      </c>
      <c r="G151" s="381">
        <f>'GST 지식재산권 관리현황_요약본'!G150</f>
        <v>44455</v>
      </c>
      <c r="H151" s="380" t="str">
        <f>'GST 지식재산권 관리현황_요약본'!H150</f>
        <v>10-2020-0019791</v>
      </c>
      <c r="I151" s="382" t="str">
        <f>'GST 지식재산권 관리현황_요약본'!I150</f>
        <v>열전소자를 활용한 온도제어 시스템 및 온도제어 시스템의 선형 가변 파라미터 PID 제어 방법</v>
      </c>
      <c r="J151" s="381">
        <f>'GST 지식재산권 관리현황_요약본'!J150</f>
        <v>0</v>
      </c>
      <c r="K151" s="382" t="str">
        <f>'GST 지식재산권 관리현황_요약본'!K150</f>
        <v>조은석, 김기범, 이현진</v>
      </c>
      <c r="L151" s="388" t="str">
        <f>'GST 지식재산권 관리현황_요약본'!L150</f>
        <v>유니스특허</v>
      </c>
      <c r="M151" s="392"/>
      <c r="N151" s="496"/>
      <c r="O151" s="435"/>
      <c r="P151" s="435"/>
      <c r="Q151" s="436">
        <f t="shared" ref="Q151:Q178" si="5">O151+(P151*1.1)</f>
        <v>0</v>
      </c>
      <c r="R151" s="392"/>
      <c r="S151" s="386"/>
      <c r="T151" s="435"/>
      <c r="U151" s="435"/>
      <c r="V151" s="436"/>
      <c r="W151" s="392"/>
      <c r="X151" s="386"/>
      <c r="Y151" s="435"/>
      <c r="Z151" s="435"/>
      <c r="AA151" s="436"/>
      <c r="AB151" s="393"/>
    </row>
    <row r="152" spans="1:28" ht="56.25">
      <c r="A152" s="380">
        <f>'GST 지식재산권 관리현황_요약본'!A151</f>
        <v>147</v>
      </c>
      <c r="B152" s="380" t="str">
        <f>'GST 지식재산권 관리현황_요약본'!B151</f>
        <v>특허</v>
      </c>
      <c r="C152" s="380" t="str">
        <f>'GST 지식재산권 관리현황_요약본'!C151</f>
        <v>등록</v>
      </c>
      <c r="D152" s="380" t="str">
        <f>'GST 지식재산권 관리현황_요약본'!D151</f>
        <v>국내</v>
      </c>
      <c r="E152" s="381">
        <f>'GST 지식재산권 관리현황_요약본'!E151</f>
        <v>43879</v>
      </c>
      <c r="F152" s="380" t="str">
        <f>'GST 지식재산권 관리현황_요약본'!F151</f>
        <v>10-2020-0019783</v>
      </c>
      <c r="G152" s="381">
        <f>'GST 지식재산권 관리현황_요약본'!G151</f>
        <v>44651</v>
      </c>
      <c r="H152" s="380" t="str">
        <f>'GST 지식재산권 관리현황_요약본'!H151</f>
        <v>10-2379933</v>
      </c>
      <c r="I152" s="382" t="str">
        <f>'GST 지식재산권 관리현황_요약본'!I151</f>
        <v>능동 역률제어가 가능한 고승압비의 다단계 벅 부스트 PFC 컨버터 및 부스트 PFC 컨버터</v>
      </c>
      <c r="J152" s="381">
        <f>'GST 지식재산권 관리현황_요약본'!J151</f>
        <v>0</v>
      </c>
      <c r="K152" s="382" t="str">
        <f>'GST 지식재산권 관리현황_요약본'!K151</f>
        <v>조은석, 김기범, 이현진</v>
      </c>
      <c r="L152" s="388" t="str">
        <f>'GST 지식재산권 관리현황_요약본'!L151</f>
        <v>유니스특허</v>
      </c>
      <c r="M152" s="392"/>
      <c r="N152" s="496"/>
      <c r="O152" s="435"/>
      <c r="P152" s="435"/>
      <c r="Q152" s="436">
        <f t="shared" si="5"/>
        <v>0</v>
      </c>
      <c r="R152" s="392"/>
      <c r="S152" s="386"/>
      <c r="T152" s="435"/>
      <c r="U152" s="435"/>
      <c r="V152" s="436"/>
      <c r="W152" s="392"/>
      <c r="X152" s="386"/>
      <c r="Y152" s="435"/>
      <c r="Z152" s="435"/>
      <c r="AA152" s="436"/>
      <c r="AB152" s="393"/>
    </row>
    <row r="153" spans="1:28" ht="56.25">
      <c r="A153" s="380">
        <f>'GST 지식재산권 관리현황_요약본'!A152</f>
        <v>148</v>
      </c>
      <c r="B153" s="380" t="str">
        <f>'GST 지식재산권 관리현황_요약본'!B152</f>
        <v>특허</v>
      </c>
      <c r="C153" s="380" t="str">
        <f>'GST 지식재산권 관리현황_요약본'!C152</f>
        <v>등록</v>
      </c>
      <c r="D153" s="380" t="str">
        <f>'GST 지식재산권 관리현황_요약본'!D152</f>
        <v>국내</v>
      </c>
      <c r="E153" s="381">
        <f>'GST 지식재산권 관리현황_요약본'!E152</f>
        <v>43964</v>
      </c>
      <c r="F153" s="380" t="str">
        <f>'GST 지식재산권 관리현황_요약본'!F152</f>
        <v>10-2020-0056820</v>
      </c>
      <c r="G153" s="381">
        <f>'GST 지식재산권 관리현황_요약본'!G152</f>
        <v>44651</v>
      </c>
      <c r="H153" s="380" t="str">
        <f>'GST 지식재산권 관리현황_요약본'!H152</f>
        <v>10-2379932</v>
      </c>
      <c r="I153" s="382" t="str">
        <f>'GST 지식재산권 관리현황_요약본'!I152</f>
        <v>동기식 벅 컨버터가 적용된 출력극성 가변형 전원공급장치 및 제어방법</v>
      </c>
      <c r="J153" s="381">
        <f>'GST 지식재산권 관리현황_요약본'!J152</f>
        <v>0</v>
      </c>
      <c r="K153" s="382" t="str">
        <f>'GST 지식재산권 관리현황_요약본'!K152</f>
        <v>김기범</v>
      </c>
      <c r="L153" s="388" t="str">
        <f>'GST 지식재산권 관리현황_요약본'!L152</f>
        <v>유니스특허</v>
      </c>
      <c r="M153" s="392"/>
      <c r="N153" s="496"/>
      <c r="O153" s="435"/>
      <c r="P153" s="435"/>
      <c r="Q153" s="436">
        <f t="shared" si="5"/>
        <v>0</v>
      </c>
      <c r="R153" s="392"/>
      <c r="S153" s="386"/>
      <c r="T153" s="435"/>
      <c r="U153" s="435"/>
      <c r="V153" s="436">
        <f>T153+(U153*1.1)</f>
        <v>0</v>
      </c>
      <c r="W153" s="392"/>
      <c r="X153" s="386"/>
      <c r="Y153" s="435"/>
      <c r="Z153" s="435"/>
      <c r="AA153" s="436"/>
      <c r="AB153" s="393"/>
    </row>
    <row r="154" spans="1:28" ht="45">
      <c r="A154" s="380">
        <f>'GST 지식재산권 관리현황_요약본'!A153</f>
        <v>149</v>
      </c>
      <c r="B154" s="380" t="str">
        <f>'GST 지식재산권 관리현황_요약본'!B153</f>
        <v>특허</v>
      </c>
      <c r="C154" s="380" t="str">
        <f>'GST 지식재산권 관리현황_요약본'!C153</f>
        <v>등록</v>
      </c>
      <c r="D154" s="380" t="str">
        <f>'GST 지식재산권 관리현황_요약본'!D153</f>
        <v>국내</v>
      </c>
      <c r="E154" s="381">
        <f>'GST 지식재산권 관리현황_요약본'!E153</f>
        <v>43900</v>
      </c>
      <c r="F154" s="380" t="str">
        <f>'GST 지식재산권 관리현황_요약본'!F153</f>
        <v>10-2020-0029654</v>
      </c>
      <c r="G154" s="381">
        <f>'GST 지식재산권 관리현황_요약본'!G153</f>
        <v>44202</v>
      </c>
      <c r="H154" s="380" t="str">
        <f>'GST 지식재산권 관리현황_요약본'!H153</f>
        <v>10-2349738</v>
      </c>
      <c r="I154" s="382" t="str">
        <f>'GST 지식재산권 관리현황_요약본'!I153</f>
        <v>니켈계 활성 촉매 제조방법</v>
      </c>
      <c r="J154" s="381">
        <f>'GST 지식재산권 관리현황_요약본'!J153</f>
        <v>0</v>
      </c>
      <c r="K154" s="382" t="str">
        <f>'GST 지식재산권 관리현황_요약본'!K153</f>
        <v>정종국, 오주형, 이상문(경기대), 김성수(경기대), 장영희(경기대)</v>
      </c>
      <c r="L154" s="388" t="str">
        <f>'GST 지식재산권 관리현황_요약본'!L153</f>
        <v>아이퍼스</v>
      </c>
      <c r="M154" s="392"/>
      <c r="N154" s="496"/>
      <c r="O154" s="435"/>
      <c r="P154" s="435"/>
      <c r="Q154" s="436">
        <f t="shared" si="5"/>
        <v>0</v>
      </c>
      <c r="R154" s="392"/>
      <c r="S154" s="386"/>
      <c r="T154" s="435"/>
      <c r="U154" s="435"/>
      <c r="V154" s="436"/>
      <c r="W154" s="392"/>
      <c r="X154" s="386"/>
      <c r="Y154" s="435"/>
      <c r="Z154" s="435"/>
      <c r="AA154" s="436"/>
      <c r="AB154" s="393"/>
    </row>
    <row r="155" spans="1:28" ht="22.5">
      <c r="A155" s="380">
        <f>'GST 지식재산권 관리현황_요약본'!A154</f>
        <v>150</v>
      </c>
      <c r="B155" s="380" t="str">
        <f>'GST 지식재산권 관리현황_요약본'!B154</f>
        <v>특허</v>
      </c>
      <c r="C155" s="380" t="str">
        <f>'GST 지식재산권 관리현황_요약본'!C154</f>
        <v>등록</v>
      </c>
      <c r="D155" s="380" t="str">
        <f>'GST 지식재산권 관리현황_요약본'!D154</f>
        <v>국내</v>
      </c>
      <c r="E155" s="381">
        <f>'GST 지식재산권 관리현황_요약본'!E154</f>
        <v>43972</v>
      </c>
      <c r="F155" s="380" t="str">
        <f>'GST 지식재산권 관리현황_요약본'!F154</f>
        <v>10-2020-0061113</v>
      </c>
      <c r="G155" s="381">
        <f>'GST 지식재산권 관리현황_요약본'!G154</f>
        <v>44692</v>
      </c>
      <c r="H155" s="380" t="str">
        <f>'GST 지식재산권 관리현황_요약본'!H154</f>
        <v>10-2398681</v>
      </c>
      <c r="I155" s="382" t="str">
        <f>'GST 지식재산권 관리현황_요약본'!I154</f>
        <v>Nox 흡착제 제조방법</v>
      </c>
      <c r="J155" s="381">
        <f>'GST 지식재산권 관리현황_요약본'!J154</f>
        <v>0</v>
      </c>
      <c r="K155" s="382" t="str">
        <f>'GST 지식재산권 관리현황_요약본'!K154</f>
        <v>김재환, 오주형, 정종국, 이상준</v>
      </c>
      <c r="L155" s="388" t="str">
        <f>'GST 지식재산권 관리현황_요약본'!L154</f>
        <v>아이퍼스</v>
      </c>
      <c r="M155" s="392"/>
      <c r="N155" s="496"/>
      <c r="O155" s="435"/>
      <c r="P155" s="435"/>
      <c r="Q155" s="436">
        <f t="shared" si="5"/>
        <v>0</v>
      </c>
      <c r="R155" s="392"/>
      <c r="S155" s="386"/>
      <c r="T155" s="435"/>
      <c r="U155" s="435"/>
      <c r="V155" s="436"/>
      <c r="W155" s="392"/>
      <c r="X155" s="386"/>
      <c r="Y155" s="435"/>
      <c r="Z155" s="435"/>
      <c r="AA155" s="436"/>
      <c r="AB155" s="393"/>
    </row>
    <row r="156" spans="1:28" ht="22.5">
      <c r="A156" s="380">
        <f>'GST 지식재산권 관리현황_요약본'!A155</f>
        <v>151</v>
      </c>
      <c r="B156" s="380" t="str">
        <f>'GST 지식재산권 관리현황_요약본'!B155</f>
        <v>특허</v>
      </c>
      <c r="C156" s="380" t="str">
        <f>'GST 지식재산권 관리현황_요약본'!C155</f>
        <v>거절</v>
      </c>
      <c r="D156" s="380" t="str">
        <f>'GST 지식재산권 관리현황_요약본'!D155</f>
        <v>국내</v>
      </c>
      <c r="E156" s="381">
        <f>'GST 지식재산권 관리현황_요약본'!E155</f>
        <v>44007</v>
      </c>
      <c r="F156" s="380" t="str">
        <f>'GST 지식재산권 관리현황_요약본'!F155</f>
        <v>10-2020-0077658</v>
      </c>
      <c r="G156" s="381">
        <f>'GST 지식재산권 관리현황_요약본'!G155</f>
        <v>0</v>
      </c>
      <c r="H156" s="380">
        <f>'GST 지식재산권 관리현황_요약본'!H155</f>
        <v>0</v>
      </c>
      <c r="I156" s="382" t="str">
        <f>'GST 지식재산권 관리현황_요약본'!I155</f>
        <v>히트자켓의 온도제어방법</v>
      </c>
      <c r="J156" s="381">
        <f>'GST 지식재산권 관리현황_요약본'!J155</f>
        <v>0</v>
      </c>
      <c r="K156" s="382" t="str">
        <f>'GST 지식재산권 관리현황_요약본'!K155</f>
        <v>김남돈</v>
      </c>
      <c r="L156" s="388" t="str">
        <f>'GST 지식재산권 관리현황_요약본'!L155</f>
        <v>유니스특허</v>
      </c>
      <c r="M156" s="392"/>
      <c r="N156" s="386"/>
      <c r="O156" s="435"/>
      <c r="P156" s="435"/>
      <c r="Q156" s="436">
        <f t="shared" si="5"/>
        <v>0</v>
      </c>
      <c r="R156" s="392"/>
      <c r="S156" s="386"/>
      <c r="T156" s="435"/>
      <c r="U156" s="435"/>
      <c r="V156" s="436"/>
      <c r="W156" s="392"/>
      <c r="X156" s="386"/>
      <c r="Y156" s="435"/>
      <c r="Z156" s="435"/>
      <c r="AA156" s="436"/>
      <c r="AB156" s="393"/>
    </row>
    <row r="157" spans="1:28" ht="33.75">
      <c r="A157" s="380">
        <f>'GST 지식재산권 관리현황_요약본'!A156</f>
        <v>152</v>
      </c>
      <c r="B157" s="380" t="str">
        <f>'GST 지식재산권 관리현황_요약본'!B156</f>
        <v>특허</v>
      </c>
      <c r="C157" s="380" t="str">
        <f>'GST 지식재산권 관리현황_요약본'!C156</f>
        <v>등록</v>
      </c>
      <c r="D157" s="380" t="str">
        <f>'GST 지식재산권 관리현황_요약본'!D156</f>
        <v>국내</v>
      </c>
      <c r="E157" s="381">
        <f>'GST 지식재산권 관리현황_요약본'!E156</f>
        <v>44127</v>
      </c>
      <c r="F157" s="380" t="str">
        <f>'GST 지식재산권 관리현황_요약본'!F156</f>
        <v>10-2020-0138567</v>
      </c>
      <c r="G157" s="381">
        <f>'GST 지식재산권 관리현황_요약본'!G156</f>
        <v>45134</v>
      </c>
      <c r="H157" s="380" t="str">
        <f>'GST 지식재산권 관리현황_요약본'!H156</f>
        <v>10-2562306</v>
      </c>
      <c r="I157" s="382" t="str">
        <f>'GST 지식재산권 관리현황_요약본'!I156</f>
        <v>온도제어모듈의 수분응축 방지장치</v>
      </c>
      <c r="J157" s="381">
        <f>'GST 지식재산권 관리현황_요약본'!J156</f>
        <v>0</v>
      </c>
      <c r="K157" s="382" t="str">
        <f>'GST 지식재산권 관리현황_요약본'!K156</f>
        <v>안세훈, 양승진, 이희진., 허재석, 이재훈</v>
      </c>
      <c r="L157" s="388" t="str">
        <f>'GST 지식재산권 관리현황_요약본'!L156</f>
        <v>명문(명륜)</v>
      </c>
      <c r="M157" s="396"/>
      <c r="N157" s="496"/>
      <c r="O157" s="435"/>
      <c r="P157" s="435"/>
      <c r="Q157" s="436">
        <f t="shared" si="5"/>
        <v>0</v>
      </c>
      <c r="R157" s="392"/>
      <c r="S157" s="386"/>
      <c r="T157" s="435"/>
      <c r="U157" s="435"/>
      <c r="V157" s="436"/>
      <c r="W157" s="392"/>
      <c r="X157" s="386"/>
      <c r="Y157" s="435"/>
      <c r="Z157" s="435"/>
      <c r="AA157" s="436"/>
      <c r="AB157" s="393"/>
    </row>
    <row r="158" spans="1:28" ht="22.5">
      <c r="A158" s="380">
        <f>'GST 지식재산권 관리현황_요약본'!A157</f>
        <v>153</v>
      </c>
      <c r="B158" s="380" t="str">
        <f>'GST 지식재산권 관리현황_요약본'!B157</f>
        <v>특허</v>
      </c>
      <c r="C158" s="380" t="str">
        <f>'GST 지식재산권 관리현황_요약본'!C157</f>
        <v>등록</v>
      </c>
      <c r="D158" s="380" t="str">
        <f>'GST 지식재산권 관리현황_요약본'!D157</f>
        <v>국내</v>
      </c>
      <c r="E158" s="381">
        <f>'GST 지식재산권 관리현황_요약본'!E157</f>
        <v>44126</v>
      </c>
      <c r="F158" s="380" t="str">
        <f>'GST 지식재산권 관리현황_요약본'!F157</f>
        <v>10-2020-0137403</v>
      </c>
      <c r="G158" s="381">
        <f>'GST 지식재산권 관리현황_요약본'!G157</f>
        <v>44649</v>
      </c>
      <c r="H158" s="380" t="str">
        <f>'GST 지식재산권 관리현황_요약본'!H157</f>
        <v>10-2381543</v>
      </c>
      <c r="I158" s="382" t="str">
        <f>'GST 지식재산권 관리현황_요약본'!I157</f>
        <v>인터락 장치를 구비한 밸브</v>
      </c>
      <c r="J158" s="381">
        <f>'GST 지식재산권 관리현황_요약본'!J157</f>
        <v>0</v>
      </c>
      <c r="K158" s="382" t="str">
        <f>'GST 지식재산권 관리현황_요약본'!K157</f>
        <v>김덕준, 최익성</v>
      </c>
      <c r="L158" s="388" t="str">
        <f>'GST 지식재산권 관리현황_요약본'!L157</f>
        <v>다인특허</v>
      </c>
      <c r="M158" s="392"/>
      <c r="N158" s="496"/>
      <c r="O158" s="435"/>
      <c r="P158" s="435"/>
      <c r="Q158" s="436">
        <f t="shared" si="5"/>
        <v>0</v>
      </c>
      <c r="R158" s="392"/>
      <c r="S158" s="386"/>
      <c r="T158" s="435"/>
      <c r="U158" s="435"/>
      <c r="V158" s="436"/>
      <c r="W158" s="392"/>
      <c r="X158" s="386"/>
      <c r="Y158" s="435"/>
      <c r="Z158" s="435"/>
      <c r="AA158" s="436"/>
      <c r="AB158" s="393"/>
    </row>
    <row r="159" spans="1:28" ht="45">
      <c r="A159" s="380">
        <f>'GST 지식재산권 관리현황_요약본'!A158</f>
        <v>154</v>
      </c>
      <c r="B159" s="380" t="str">
        <f>'GST 지식재산권 관리현황_요약본'!B158</f>
        <v>특허</v>
      </c>
      <c r="C159" s="380" t="str">
        <f>'GST 지식재산권 관리현황_요약본'!C158</f>
        <v>등록</v>
      </c>
      <c r="D159" s="380" t="str">
        <f>'GST 지식재산권 관리현황_요약본'!D158</f>
        <v>중국</v>
      </c>
      <c r="E159" s="381">
        <f>'GST 지식재산권 관리현황_요약본'!E158</f>
        <v>43630</v>
      </c>
      <c r="F159" s="380">
        <f>'GST 지식재산권 관리현황_요약본'!F158</f>
        <v>201980040233.5</v>
      </c>
      <c r="G159" s="381">
        <f>'GST 지식재산권 관리현황_요약본'!G158</f>
        <v>45562</v>
      </c>
      <c r="H159" s="380" t="str">
        <f>'GST 지식재산권 관리현황_요약본'!H158</f>
        <v>ZL201980040233.5</v>
      </c>
      <c r="I159" s="382" t="str">
        <f>'GST 지식재산권 관리현황_요약본'!I158</f>
        <v>배기가스를 포함하는 유체의 흐름을 제어하기 위한 매니폴드</v>
      </c>
      <c r="J159" s="381">
        <f>'GST 지식재산권 관리현황_요약본'!J158</f>
        <v>50935</v>
      </c>
      <c r="K159" s="382" t="str">
        <f>'GST 지식재산권 관리현황_요약본'!K158</f>
        <v>최익성, 정재윤, 김덕준</v>
      </c>
      <c r="L159" s="388" t="str">
        <f>'GST 지식재산권 관리현황_요약본'!L158</f>
        <v>다인특허</v>
      </c>
      <c r="M159" s="392"/>
      <c r="N159" s="496"/>
      <c r="O159" s="435"/>
      <c r="P159" s="435"/>
      <c r="Q159" s="436">
        <f t="shared" si="5"/>
        <v>0</v>
      </c>
      <c r="R159" s="392"/>
      <c r="S159" s="496"/>
      <c r="T159" s="435"/>
      <c r="U159" s="435"/>
      <c r="V159" s="436">
        <f>T159+(U159*1.1)</f>
        <v>0</v>
      </c>
      <c r="W159" s="392"/>
      <c r="X159" s="386"/>
      <c r="Y159" s="435"/>
      <c r="Z159" s="435"/>
      <c r="AA159" s="436"/>
      <c r="AB159" s="393"/>
    </row>
    <row r="160" spans="1:28" ht="67.5">
      <c r="A160" s="380">
        <f>'GST 지식재산권 관리현황_요약본'!A159</f>
        <v>155</v>
      </c>
      <c r="B160" s="380" t="str">
        <f>'GST 지식재산권 관리현황_요약본'!B159</f>
        <v>특허</v>
      </c>
      <c r="C160" s="380" t="str">
        <f>'GST 지식재산권 관리현황_요약본'!C159</f>
        <v>출원</v>
      </c>
      <c r="D160" s="380" t="str">
        <f>'GST 지식재산권 관리현황_요약본'!D159</f>
        <v>국내</v>
      </c>
      <c r="E160" s="381">
        <f>'GST 지식재산권 관리현황_요약본'!E159</f>
        <v>44215</v>
      </c>
      <c r="F160" s="380" t="str">
        <f>'GST 지식재산권 관리현황_요약본'!F159</f>
        <v>10-2021-0007386</v>
      </c>
      <c r="G160" s="381">
        <f>'GST 지식재산권 관리현황_요약본'!G159</f>
        <v>0</v>
      </c>
      <c r="H160" s="380">
        <f>'GST 지식재산권 관리현황_요약본'!H159</f>
        <v>0</v>
      </c>
      <c r="I160" s="382" t="str">
        <f>'GST 지식재산권 관리현황_요약본'!I159</f>
        <v>스크러버 시스템 및 이를 이용한 습식 세정 방법</v>
      </c>
      <c r="J160" s="381">
        <f>'GST 지식재산권 관리현황_요약본'!J159</f>
        <v>0</v>
      </c>
      <c r="K160" s="382" t="str">
        <f>'GST 지식재산권 관리현황_요약본'!K159</f>
        <v>노영석(삼성) 김수지(삼성) 김희섭(삼성) 박희옥(삼성) 배종용(삼성) 이선수(삼성) 주진경(삼성) 윤성철 전동근</v>
      </c>
      <c r="L160" s="388" t="str">
        <f>'GST 지식재산권 관리현황_요약본'!L159</f>
        <v>특허법인고려</v>
      </c>
      <c r="M160" s="392"/>
      <c r="N160" s="386"/>
      <c r="O160" s="435"/>
      <c r="P160" s="435"/>
      <c r="Q160" s="436">
        <f t="shared" si="5"/>
        <v>0</v>
      </c>
      <c r="R160" s="392"/>
      <c r="S160" s="386"/>
      <c r="T160" s="435"/>
      <c r="U160" s="435"/>
      <c r="V160" s="436">
        <f t="shared" ref="V160:V161" si="6">T160+(U160*1.1)</f>
        <v>0</v>
      </c>
      <c r="W160" s="392"/>
      <c r="X160" s="386"/>
      <c r="Y160" s="435"/>
      <c r="Z160" s="435"/>
      <c r="AA160" s="436"/>
      <c r="AB160" s="393"/>
    </row>
    <row r="161" spans="1:28" ht="22.5">
      <c r="A161" s="380">
        <f>'GST 지식재산권 관리현황_요약본'!A160</f>
        <v>156</v>
      </c>
      <c r="B161" s="380" t="str">
        <f>'GST 지식재산권 관리현황_요약본'!B160</f>
        <v>특허</v>
      </c>
      <c r="C161" s="380" t="str">
        <f>'GST 지식재산권 관리현황_요약본'!C160</f>
        <v>포기</v>
      </c>
      <c r="D161" s="380" t="str">
        <f>'GST 지식재산권 관리현황_요약본'!D160</f>
        <v>국내</v>
      </c>
      <c r="E161" s="381">
        <f>'GST 지식재산권 관리현황_요약본'!E160</f>
        <v>44287</v>
      </c>
      <c r="F161" s="380" t="str">
        <f>'GST 지식재산권 관리현황_요약본'!F160</f>
        <v>10-2021-0042708</v>
      </c>
      <c r="G161" s="381">
        <f>'GST 지식재산권 관리현황_요약본'!G160</f>
        <v>0</v>
      </c>
      <c r="H161" s="380">
        <f>'GST 지식재산권 관리현황_요약본'!H160</f>
        <v>0</v>
      </c>
      <c r="I161" s="382" t="str">
        <f>'GST 지식재산권 관리현황_요약본'!I160</f>
        <v>폐가스 배관 장치</v>
      </c>
      <c r="J161" s="381">
        <f>'GST 지식재산권 관리현황_요약본'!J160</f>
        <v>0</v>
      </c>
      <c r="K161" s="382" t="str">
        <f>'GST 지식재산권 관리현황_요약본'!K160</f>
        <v>이정우, 권성안, 한재식</v>
      </c>
      <c r="L161" s="388" t="str">
        <f>'GST 지식재산권 관리현황_요약본'!L160</f>
        <v>다인특허</v>
      </c>
      <c r="M161" s="392"/>
      <c r="N161" s="496"/>
      <c r="O161" s="435"/>
      <c r="P161" s="435"/>
      <c r="Q161" s="436">
        <f t="shared" si="5"/>
        <v>0</v>
      </c>
      <c r="R161" s="396"/>
      <c r="S161" s="496"/>
      <c r="T161" s="435"/>
      <c r="U161" s="435"/>
      <c r="V161" s="436">
        <f t="shared" si="6"/>
        <v>0</v>
      </c>
      <c r="W161" s="392"/>
      <c r="X161" s="496"/>
      <c r="Y161" s="435"/>
      <c r="Z161" s="435"/>
      <c r="AA161" s="436">
        <f t="shared" ref="AA161" si="7">Y161+(Z161*1.1)</f>
        <v>0</v>
      </c>
      <c r="AB161" s="393"/>
    </row>
    <row r="162" spans="1:28" ht="22.5">
      <c r="A162" s="380">
        <f>'GST 지식재산권 관리현황_요약본'!A161</f>
        <v>157</v>
      </c>
      <c r="B162" s="380" t="str">
        <f>'GST 지식재산권 관리현황_요약본'!B161</f>
        <v>특허</v>
      </c>
      <c r="C162" s="380" t="str">
        <f>'GST 지식재산권 관리현황_요약본'!C161</f>
        <v>등록</v>
      </c>
      <c r="D162" s="380" t="str">
        <f>'GST 지식재산권 관리현황_요약본'!D161</f>
        <v>국내</v>
      </c>
      <c r="E162" s="381">
        <f>'GST 지식재산권 관리현황_요약본'!E161</f>
        <v>44307</v>
      </c>
      <c r="F162" s="380" t="str">
        <f>'GST 지식재산권 관리현황_요약본'!F161</f>
        <v>10-2021-0051852</v>
      </c>
      <c r="G162" s="381">
        <f>'GST 지식재산권 관리현황_요약본'!G161</f>
        <v>45244</v>
      </c>
      <c r="H162" s="380" t="str">
        <f>'GST 지식재산권 관리현황_요약본'!H161</f>
        <v>10-2603815</v>
      </c>
      <c r="I162" s="382" t="str">
        <f>'GST 지식재산권 관리현황_요약본'!I161</f>
        <v>유해물질 가스 제거 시스템</v>
      </c>
      <c r="J162" s="381">
        <f>'GST 지식재산권 관리현황_요약본'!J161</f>
        <v>0</v>
      </c>
      <c r="K162" s="382" t="str">
        <f>'GST 지식재산권 관리현황_요약본'!K161</f>
        <v>정종국, 이성욱, 윤성철, 전동근</v>
      </c>
      <c r="L162" s="388" t="str">
        <f>'GST 지식재산권 관리현황_요약본'!L161</f>
        <v>아이퍼스</v>
      </c>
      <c r="M162" s="392"/>
      <c r="N162" s="496"/>
      <c r="O162" s="435"/>
      <c r="P162" s="435"/>
      <c r="Q162" s="436">
        <f t="shared" si="5"/>
        <v>0</v>
      </c>
      <c r="R162" s="392"/>
      <c r="S162" s="386"/>
      <c r="T162" s="435"/>
      <c r="U162" s="435"/>
      <c r="V162" s="436"/>
      <c r="W162" s="392"/>
      <c r="X162" s="386"/>
      <c r="Y162" s="435"/>
      <c r="Z162" s="435"/>
      <c r="AA162" s="436"/>
      <c r="AB162" s="393"/>
    </row>
    <row r="163" spans="1:28" ht="33.75">
      <c r="A163" s="380">
        <f>'GST 지식재산권 관리현황_요약본'!A162</f>
        <v>158</v>
      </c>
      <c r="B163" s="380" t="str">
        <f>'GST 지식재산권 관리현황_요약본'!B162</f>
        <v>특허</v>
      </c>
      <c r="C163" s="380" t="str">
        <f>'GST 지식재산권 관리현황_요약본'!C162</f>
        <v>등록</v>
      </c>
      <c r="D163" s="380" t="str">
        <f>'GST 지식재산권 관리현황_요약본'!D162</f>
        <v>국내</v>
      </c>
      <c r="E163" s="381">
        <f>'GST 지식재산권 관리현황_요약본'!E162</f>
        <v>44342</v>
      </c>
      <c r="F163" s="380" t="str">
        <f>'GST 지식재산권 관리현황_요약본'!F162</f>
        <v>10-2021-0067781</v>
      </c>
      <c r="G163" s="381">
        <f>'GST 지식재산권 관리현황_요약본'!G162</f>
        <v>45099</v>
      </c>
      <c r="H163" s="380" t="str">
        <f>'GST 지식재산권 관리현황_요약본'!H162</f>
        <v>10-2548072</v>
      </c>
      <c r="I163" s="382" t="str">
        <f>'GST 지식재산권 관리현황_요약본'!I162</f>
        <v>하이브리드 스크러버의 가변 운전 시스템</v>
      </c>
      <c r="J163" s="381">
        <f>'GST 지식재산권 관리현황_요약본'!J162</f>
        <v>0</v>
      </c>
      <c r="K163" s="382" t="str">
        <f>'GST 지식재산권 관리현황_요약본'!K162</f>
        <v>이정우 김형관 정종국 이성욱</v>
      </c>
      <c r="L163" s="388" t="str">
        <f>'GST 지식재산권 관리현황_요약본'!L162</f>
        <v>아이퍼스</v>
      </c>
      <c r="M163" s="392"/>
      <c r="N163" s="496"/>
      <c r="O163" s="435"/>
      <c r="P163" s="435"/>
      <c r="Q163" s="436">
        <f t="shared" si="5"/>
        <v>0</v>
      </c>
      <c r="R163" s="392"/>
      <c r="S163" s="386"/>
      <c r="T163" s="435"/>
      <c r="U163" s="435"/>
      <c r="V163" s="436"/>
      <c r="W163" s="392"/>
      <c r="X163" s="386"/>
      <c r="Y163" s="435"/>
      <c r="Z163" s="435"/>
      <c r="AA163" s="436"/>
      <c r="AB163" s="393"/>
    </row>
    <row r="164" spans="1:28" ht="22.5">
      <c r="A164" s="380" t="e">
        <f>'GST 지식재산권 관리현황_요약본'!A163</f>
        <v>#REF!</v>
      </c>
      <c r="B164" s="380" t="e">
        <f>'GST 지식재산권 관리현황_요약본'!B163</f>
        <v>#REF!</v>
      </c>
      <c r="C164" s="380" t="e">
        <f>'GST 지식재산권 관리현황_요약본'!C163</f>
        <v>#REF!</v>
      </c>
      <c r="D164" s="380" t="e">
        <f>'GST 지식재산권 관리현황_요약본'!D163</f>
        <v>#REF!</v>
      </c>
      <c r="E164" s="381" t="e">
        <f>'GST 지식재산권 관리현황_요약본'!E163</f>
        <v>#REF!</v>
      </c>
      <c r="F164" s="380" t="e">
        <f>'GST 지식재산권 관리현황_요약본'!F163</f>
        <v>#REF!</v>
      </c>
      <c r="G164" s="381" t="e">
        <f>'GST 지식재산권 관리현황_요약본'!G163</f>
        <v>#REF!</v>
      </c>
      <c r="H164" s="380" t="e">
        <f>'GST 지식재산권 관리현황_요약본'!H163</f>
        <v>#REF!</v>
      </c>
      <c r="I164" s="382" t="e">
        <f>'GST 지식재산권 관리현황_요약본'!I163</f>
        <v>#REF!</v>
      </c>
      <c r="J164" s="381" t="e">
        <f>'GST 지식재산권 관리현황_요약본'!J163</f>
        <v>#REF!</v>
      </c>
      <c r="K164" s="382" t="e">
        <f>'GST 지식재산권 관리현황_요약본'!K163</f>
        <v>#REF!</v>
      </c>
      <c r="L164" s="388" t="e">
        <f>'GST 지식재산권 관리현황_요약본'!L163</f>
        <v>#REF!</v>
      </c>
      <c r="M164" s="392"/>
      <c r="N164" s="496"/>
      <c r="O164" s="435"/>
      <c r="P164" s="435"/>
      <c r="Q164" s="436">
        <f t="shared" si="5"/>
        <v>0</v>
      </c>
      <c r="R164" s="392"/>
      <c r="S164" s="386"/>
      <c r="T164" s="435"/>
      <c r="U164" s="435"/>
      <c r="V164" s="436"/>
      <c r="W164" s="392"/>
      <c r="X164" s="386"/>
      <c r="Y164" s="435"/>
      <c r="Z164" s="435"/>
      <c r="AA164" s="436"/>
      <c r="AB164" s="393"/>
    </row>
    <row r="165" spans="1:28" ht="33.75">
      <c r="A165" s="380">
        <f>'GST 지식재산권 관리현황_요약본'!A164</f>
        <v>160</v>
      </c>
      <c r="B165" s="380" t="str">
        <f>'GST 지식재산권 관리현황_요약본'!B164</f>
        <v>특허</v>
      </c>
      <c r="C165" s="380" t="str">
        <f>'GST 지식재산권 관리현황_요약본'!C164</f>
        <v>출원</v>
      </c>
      <c r="D165" s="380" t="str">
        <f>'GST 지식재산권 관리현황_요약본'!D164</f>
        <v>국내</v>
      </c>
      <c r="E165" s="381">
        <f>'GST 지식재산권 관리현황_요약본'!E164</f>
        <v>44616</v>
      </c>
      <c r="F165" s="380" t="str">
        <f>'GST 지식재산권 관리현황_요약본'!F164</f>
        <v>10-2022-0024525</v>
      </c>
      <c r="G165" s="381">
        <f>'GST 지식재산권 관리현황_요약본'!G164</f>
        <v>45582</v>
      </c>
      <c r="H165" s="380" t="str">
        <f>'GST 지식재산권 관리현황_요약본'!H164</f>
        <v>10-2720343</v>
      </c>
      <c r="I165" s="382" t="str">
        <f>'GST 지식재산권 관리현황_요약본'!I164</f>
        <v>열전소자 모듈 모니터링 시스템 및 방법</v>
      </c>
      <c r="J165" s="381">
        <f>'GST 지식재산권 관리현황_요약본'!J164</f>
        <v>0</v>
      </c>
      <c r="K165" s="382" t="str">
        <f>'GST 지식재산권 관리현황_요약본'!K164</f>
        <v>이진영, 이현진, 김기범</v>
      </c>
      <c r="L165" s="388" t="str">
        <f>'GST 지식재산권 관리현황_요약본'!L164</f>
        <v>유니스특허</v>
      </c>
      <c r="M165" s="392"/>
      <c r="N165" s="496"/>
      <c r="O165" s="435"/>
      <c r="P165" s="435"/>
      <c r="Q165" s="436">
        <f t="shared" si="5"/>
        <v>0</v>
      </c>
      <c r="R165" s="392"/>
      <c r="S165" s="496"/>
      <c r="T165" s="435"/>
      <c r="U165" s="435"/>
      <c r="V165" s="436">
        <f t="shared" ref="V165:V178" si="8">T165+(U165*1.1)</f>
        <v>0</v>
      </c>
      <c r="W165" s="392"/>
      <c r="X165" s="386"/>
      <c r="Y165" s="435"/>
      <c r="Z165" s="435"/>
      <c r="AA165" s="436"/>
      <c r="AB165" s="393"/>
    </row>
    <row r="166" spans="1:28" ht="67.5">
      <c r="A166" s="380">
        <f>'GST 지식재산권 관리현황_요약본'!A165</f>
        <v>161</v>
      </c>
      <c r="B166" s="380" t="str">
        <f>'GST 지식재산권 관리현황_요약본'!B165</f>
        <v>특허</v>
      </c>
      <c r="C166" s="380" t="str">
        <f>'GST 지식재산권 관리현황_요약본'!C165</f>
        <v>출원</v>
      </c>
      <c r="D166" s="380" t="str">
        <f>'GST 지식재산권 관리현황_요약본'!D165</f>
        <v>미국</v>
      </c>
      <c r="E166" s="381">
        <f>'GST 지식재산권 관리현황_요약본'!E165</f>
        <v>44484</v>
      </c>
      <c r="F166" s="380" t="str">
        <f>'GST 지식재산권 관리현황_요약본'!F165</f>
        <v>17/502,463</v>
      </c>
      <c r="G166" s="381">
        <f>'GST 지식재산권 관리현황_요약본'!G165</f>
        <v>0</v>
      </c>
      <c r="H166" s="380">
        <f>'GST 지식재산권 관리현황_요약본'!H165</f>
        <v>0</v>
      </c>
      <c r="I166" s="382" t="str">
        <f>'GST 지식재산권 관리현황_요약본'!I165</f>
        <v>스크러버 시스템 및 이를 이용한 습식 세정 방법</v>
      </c>
      <c r="J166" s="381">
        <f>'GST 지식재산권 관리현황_요약본'!J165</f>
        <v>0</v>
      </c>
      <c r="K166" s="382" t="str">
        <f>'GST 지식재산권 관리현황_요약본'!K165</f>
        <v>노영석(삼성) 김수지(삼성) 김희섭(삼성) 박희옥(삼성) 배종용(삼성) 이선수(삼성) 주진경(삼성) 윤성철 전동근</v>
      </c>
      <c r="L166" s="388" t="str">
        <f>'GST 지식재산권 관리현황_요약본'!L165</f>
        <v>특허법인고려</v>
      </c>
      <c r="M166" s="392" t="s">
        <v>2047</v>
      </c>
      <c r="N166" s="496">
        <v>44943</v>
      </c>
      <c r="O166" s="435">
        <v>241299</v>
      </c>
      <c r="P166" s="435"/>
      <c r="Q166" s="436">
        <f t="shared" si="5"/>
        <v>241299</v>
      </c>
      <c r="R166" s="392"/>
      <c r="S166" s="386"/>
      <c r="T166" s="435"/>
      <c r="U166" s="435"/>
      <c r="V166" s="436">
        <f t="shared" si="8"/>
        <v>0</v>
      </c>
      <c r="W166" s="392"/>
      <c r="X166" s="386"/>
      <c r="Y166" s="435"/>
      <c r="Z166" s="435"/>
      <c r="AA166" s="436"/>
      <c r="AB166" s="393"/>
    </row>
    <row r="167" spans="1:28">
      <c r="A167" s="380">
        <f>'GST 지식재산권 관리현황_요약본'!A166</f>
        <v>162</v>
      </c>
      <c r="B167" s="380" t="str">
        <f>'GST 지식재산권 관리현황_요약본'!B166</f>
        <v>특허</v>
      </c>
      <c r="C167" s="380" t="str">
        <f>'GST 지식재산권 관리현황_요약본'!C166</f>
        <v>출원</v>
      </c>
      <c r="D167" s="380" t="str">
        <f>'GST 지식재산권 관리현황_요약본'!D166</f>
        <v>국내</v>
      </c>
      <c r="E167" s="381">
        <f>'GST 지식재산권 관리현황_요약본'!E166</f>
        <v>44643</v>
      </c>
      <c r="F167" s="380" t="str">
        <f>'GST 지식재산권 관리현황_요약본'!F166</f>
        <v>10-2022-0035775</v>
      </c>
      <c r="G167" s="381">
        <f>'GST 지식재산권 관리현황_요약본'!G166</f>
        <v>45582</v>
      </c>
      <c r="H167" s="380" t="str">
        <f>'GST 지식재산권 관리현황_요약본'!H166</f>
        <v>10-2720342</v>
      </c>
      <c r="I167" s="382" t="str">
        <f>'GST 지식재산권 관리현황_요약본'!I166</f>
        <v>릴레이 모듈</v>
      </c>
      <c r="J167" s="381">
        <f>'GST 지식재산권 관리현황_요약본'!J166</f>
        <v>0</v>
      </c>
      <c r="K167" s="382" t="str">
        <f>'GST 지식재산권 관리현황_요약본'!K166</f>
        <v>김기범. 최익성</v>
      </c>
      <c r="L167" s="388" t="str">
        <f>'GST 지식재산권 관리현황_요약본'!L166</f>
        <v>유니스특허</v>
      </c>
      <c r="M167" s="392"/>
      <c r="N167" s="496"/>
      <c r="O167" s="435"/>
      <c r="P167" s="435"/>
      <c r="Q167" s="436">
        <f t="shared" si="5"/>
        <v>0</v>
      </c>
      <c r="R167" s="392"/>
      <c r="S167" s="386"/>
      <c r="T167" s="435"/>
      <c r="U167" s="435"/>
      <c r="V167" s="436">
        <f t="shared" si="8"/>
        <v>0</v>
      </c>
      <c r="W167" s="392"/>
      <c r="X167" s="386"/>
      <c r="Y167" s="435"/>
      <c r="Z167" s="435"/>
      <c r="AA167" s="436"/>
      <c r="AB167" s="393"/>
    </row>
    <row r="168" spans="1:28" ht="33.75">
      <c r="A168" s="380">
        <f>'GST 지식재산권 관리현황_요약본'!A167</f>
        <v>163</v>
      </c>
      <c r="B168" s="380" t="str">
        <f>'GST 지식재산권 관리현황_요약본'!B167</f>
        <v>특허</v>
      </c>
      <c r="C168" s="380" t="str">
        <f>'GST 지식재산권 관리현황_요약본'!C167</f>
        <v>등록</v>
      </c>
      <c r="D168" s="380" t="str">
        <f>'GST 지식재산권 관리현황_요약본'!D167</f>
        <v>국내</v>
      </c>
      <c r="E168" s="381">
        <f>'GST 지식재산권 관리현황_요약본'!E167</f>
        <v>44698</v>
      </c>
      <c r="F168" s="380" t="str">
        <f>'GST 지식재산권 관리현황_요약본'!F167</f>
        <v>10-2022-0060327</v>
      </c>
      <c r="G168" s="381">
        <f>'GST 지식재산권 관리현황_요약본'!G167</f>
        <v>45751</v>
      </c>
      <c r="H168" s="380" t="str">
        <f>'GST 지식재산권 관리현황_요약본'!H167</f>
        <v>10-2793590</v>
      </c>
      <c r="I168" s="382" t="str">
        <f>'GST 지식재산권 관리현황_요약본'!I167</f>
        <v>유해 가스 제거용 스크러버의 가변 운전 시스템</v>
      </c>
      <c r="J168" s="381">
        <f>'GST 지식재산권 관리현황_요약본'!J167</f>
        <v>52003</v>
      </c>
      <c r="K168" s="382" t="str">
        <f>'GST 지식재산권 관리현황_요약본'!K167</f>
        <v>이정우, 김형관, 이성욱, 김재환</v>
      </c>
      <c r="L168" s="388" t="str">
        <f>'GST 지식재산권 관리현황_요약본'!L167</f>
        <v>아이퍼스</v>
      </c>
      <c r="M168" s="392"/>
      <c r="N168" s="496"/>
      <c r="O168" s="435"/>
      <c r="P168" s="435"/>
      <c r="Q168" s="436">
        <f t="shared" si="5"/>
        <v>0</v>
      </c>
      <c r="R168" s="392"/>
      <c r="S168" s="386"/>
      <c r="T168" s="435"/>
      <c r="U168" s="435"/>
      <c r="V168" s="436">
        <f t="shared" si="8"/>
        <v>0</v>
      </c>
      <c r="W168" s="392"/>
      <c r="X168" s="386"/>
      <c r="Y168" s="435"/>
      <c r="Z168" s="435"/>
      <c r="AA168" s="436"/>
      <c r="AB168" s="393"/>
    </row>
    <row r="169" spans="1:28" ht="22.5">
      <c r="A169" s="380">
        <f>'GST 지식재산권 관리현황_요약본'!A168</f>
        <v>164</v>
      </c>
      <c r="B169" s="380" t="str">
        <f>'GST 지식재산권 관리현황_요약본'!B168</f>
        <v>특허</v>
      </c>
      <c r="C169" s="380" t="str">
        <f>'GST 지식재산권 관리현황_요약본'!C168</f>
        <v>출원</v>
      </c>
      <c r="D169" s="380" t="str">
        <f>'GST 지식재산권 관리현황_요약본'!D168</f>
        <v>국내</v>
      </c>
      <c r="E169" s="381">
        <f>'GST 지식재산권 관리현황_요약본'!E168</f>
        <v>44781</v>
      </c>
      <c r="F169" s="380" t="str">
        <f>'GST 지식재산권 관리현황_요약본'!F168</f>
        <v>10-2022-0098612</v>
      </c>
      <c r="G169" s="381">
        <f>'GST 지식재산권 관리현황_요약본'!G168</f>
        <v>0</v>
      </c>
      <c r="H169" s="380">
        <f>'GST 지식재산권 관리현황_요약본'!H168</f>
        <v>0</v>
      </c>
      <c r="I169" s="382" t="str">
        <f>'GST 지식재산권 관리현황_요약본'!I168</f>
        <v>능동형 에너지 세이빙 스크러버</v>
      </c>
      <c r="J169" s="381">
        <f>'GST 지식재산권 관리현황_요약본'!J168</f>
        <v>0</v>
      </c>
      <c r="K169" s="382" t="str">
        <f>'GST 지식재산권 관리현황_요약본'!K168</f>
        <v>권성안, 강석호, 이동우</v>
      </c>
      <c r="L169" s="388" t="str">
        <f>'GST 지식재산권 관리현황_요약본'!L168</f>
        <v>유니스특허</v>
      </c>
      <c r="M169" s="392"/>
      <c r="N169" s="496"/>
      <c r="O169" s="435"/>
      <c r="P169" s="435"/>
      <c r="Q169" s="436">
        <f t="shared" si="5"/>
        <v>0</v>
      </c>
      <c r="R169" s="392"/>
      <c r="S169" s="386"/>
      <c r="T169" s="435"/>
      <c r="U169" s="435"/>
      <c r="V169" s="436">
        <f t="shared" si="8"/>
        <v>0</v>
      </c>
      <c r="W169" s="392"/>
      <c r="X169" s="386"/>
      <c r="Y169" s="435"/>
      <c r="Z169" s="435"/>
      <c r="AA169" s="436"/>
      <c r="AB169" s="393"/>
    </row>
    <row r="170" spans="1:28" ht="45">
      <c r="A170" s="380">
        <f>'GST 지식재산권 관리현황_요약본'!A169</f>
        <v>165</v>
      </c>
      <c r="B170" s="380" t="str">
        <f>'GST 지식재산권 관리현황_요약본'!B169</f>
        <v>특허</v>
      </c>
      <c r="C170" s="380" t="str">
        <f>'GST 지식재산권 관리현황_요약본'!C169</f>
        <v>출원</v>
      </c>
      <c r="D170" s="380" t="str">
        <f>'GST 지식재산권 관리현황_요약본'!D169</f>
        <v>국내</v>
      </c>
      <c r="E170" s="381">
        <f>'GST 지식재산권 관리현황_요약본'!E169</f>
        <v>44781</v>
      </c>
      <c r="F170" s="380" t="str">
        <f>'GST 지식재산권 관리현황_요약본'!F169</f>
        <v>10-2022-0098613</v>
      </c>
      <c r="G170" s="381">
        <f>'GST 지식재산권 관리현황_요약본'!G169</f>
        <v>0</v>
      </c>
      <c r="H170" s="380">
        <f>'GST 지식재산권 관리현황_요약본'!H169</f>
        <v>0</v>
      </c>
      <c r="I170" s="382" t="str">
        <f>'GST 지식재산권 관리현황_요약본'!I169</f>
        <v>스크러버고착 파우더의 자동 세정 방법 및 자동 세정장치</v>
      </c>
      <c r="J170" s="381">
        <f>'GST 지식재산권 관리현황_요약본'!J169</f>
        <v>0</v>
      </c>
      <c r="K170" s="382" t="str">
        <f>'GST 지식재산권 관리현황_요약본'!K169</f>
        <v>권성안, 한재식, 신경민, 장영일</v>
      </c>
      <c r="L170" s="388" t="str">
        <f>'GST 지식재산권 관리현황_요약본'!L169</f>
        <v>유니스특허</v>
      </c>
      <c r="M170" s="392"/>
      <c r="N170" s="496"/>
      <c r="O170" s="435"/>
      <c r="P170" s="435"/>
      <c r="Q170" s="436">
        <f t="shared" si="5"/>
        <v>0</v>
      </c>
      <c r="R170" s="392"/>
      <c r="S170" s="386"/>
      <c r="T170" s="435"/>
      <c r="U170" s="435"/>
      <c r="V170" s="436">
        <f t="shared" si="8"/>
        <v>0</v>
      </c>
      <c r="W170" s="392"/>
      <c r="X170" s="386"/>
      <c r="Y170" s="435"/>
      <c r="Z170" s="435"/>
      <c r="AA170" s="436"/>
      <c r="AB170" s="393"/>
    </row>
    <row r="171" spans="1:28" ht="33.75">
      <c r="A171" s="380">
        <f>'GST 지식재산권 관리현황_요약본'!A170</f>
        <v>166</v>
      </c>
      <c r="B171" s="380" t="str">
        <f>'GST 지식재산권 관리현황_요약본'!B170</f>
        <v>특허</v>
      </c>
      <c r="C171" s="380" t="str">
        <f>'GST 지식재산권 관리현황_요약본'!C170</f>
        <v>포기</v>
      </c>
      <c r="D171" s="380" t="str">
        <f>'GST 지식재산권 관리현황_요약본'!D170</f>
        <v>중국</v>
      </c>
      <c r="E171" s="381">
        <f>'GST 지식재산권 관리현황_요약본'!E170</f>
        <v>44426</v>
      </c>
      <c r="F171" s="380" t="str">
        <f>'GST 지식재산권 관리현황_요약본'!F170</f>
        <v>202110948151.X</v>
      </c>
      <c r="G171" s="381">
        <f>'GST 지식재산권 관리현황_요약본'!G170</f>
        <v>0</v>
      </c>
      <c r="H171" s="380">
        <f>'GST 지식재산권 관리현황_요약본'!H170</f>
        <v>0</v>
      </c>
      <c r="I171" s="382" t="str">
        <f>'GST 지식재산권 관리현황_요약본'!I170</f>
        <v>스크류실린더를 이용한 가스처리설비용 파우더제거장치</v>
      </c>
      <c r="J171" s="381">
        <f>'GST 지식재산권 관리현황_요약본'!J170</f>
        <v>0</v>
      </c>
      <c r="K171" s="382" t="str">
        <f>'GST 지식재산권 관리현황_요약본'!K170</f>
        <v>박종민, 글로벌스탠다드테크놀로지</v>
      </c>
      <c r="L171" s="388" t="str">
        <f>'GST 지식재산권 관리현황_요약본'!L170</f>
        <v>유니스특허</v>
      </c>
      <c r="M171" s="392"/>
      <c r="N171" s="496"/>
      <c r="O171" s="435"/>
      <c r="P171" s="435"/>
      <c r="Q171" s="436">
        <f t="shared" si="5"/>
        <v>0</v>
      </c>
      <c r="R171" s="392"/>
      <c r="S171" s="386"/>
      <c r="T171" s="435"/>
      <c r="U171" s="435"/>
      <c r="V171" s="436">
        <f t="shared" si="8"/>
        <v>0</v>
      </c>
      <c r="W171" s="392"/>
      <c r="X171" s="386"/>
      <c r="Y171" s="435"/>
      <c r="Z171" s="435"/>
      <c r="AA171" s="436"/>
      <c r="AB171" s="393"/>
    </row>
    <row r="172" spans="1:28" ht="33.75">
      <c r="A172" s="380">
        <f>'GST 지식재산권 관리현황_요약본'!A171</f>
        <v>167</v>
      </c>
      <c r="B172" s="380" t="str">
        <f>'GST 지식재산권 관리현황_요약본'!B171</f>
        <v>특허</v>
      </c>
      <c r="C172" s="380" t="str">
        <f>'GST 지식재산권 관리현황_요약본'!C171</f>
        <v>출원</v>
      </c>
      <c r="D172" s="380" t="str">
        <f>'GST 지식재산권 관리현황_요약본'!D171</f>
        <v>유럽</v>
      </c>
      <c r="E172" s="381">
        <f>'GST 지식재산권 관리현황_요약본'!E171</f>
        <v>44427</v>
      </c>
      <c r="F172" s="380">
        <f>'GST 지식재산권 관리현황_요약본'!F171</f>
        <v>21192188.699999999</v>
      </c>
      <c r="G172" s="381">
        <f>'GST 지식재산권 관리현황_요약본'!G171</f>
        <v>0</v>
      </c>
      <c r="H172" s="380">
        <f>'GST 지식재산권 관리현황_요약본'!H171</f>
        <v>0</v>
      </c>
      <c r="I172" s="382" t="str">
        <f>'GST 지식재산권 관리현황_요약본'!I171</f>
        <v>스크류실린더를 이용한 가스처리설비용 파우더제거장치</v>
      </c>
      <c r="J172" s="381">
        <f>'GST 지식재산권 관리현황_요약본'!J171</f>
        <v>0</v>
      </c>
      <c r="K172" s="382" t="str">
        <f>'GST 지식재산권 관리현황_요약본'!K171</f>
        <v>박종민, 글로벌스탠다드테크놀로지</v>
      </c>
      <c r="L172" s="388" t="str">
        <f>'GST 지식재산권 관리현황_요약본'!L171</f>
        <v>유니스특허</v>
      </c>
      <c r="M172" s="392"/>
      <c r="N172" s="496"/>
      <c r="O172" s="435"/>
      <c r="P172" s="435"/>
      <c r="Q172" s="436">
        <f t="shared" si="5"/>
        <v>0</v>
      </c>
      <c r="R172" s="392"/>
      <c r="S172" s="386"/>
      <c r="T172" s="435"/>
      <c r="U172" s="435"/>
      <c r="V172" s="436">
        <f t="shared" si="8"/>
        <v>0</v>
      </c>
      <c r="W172" s="392"/>
      <c r="X172" s="386"/>
      <c r="Y172" s="435"/>
      <c r="Z172" s="435"/>
      <c r="AA172" s="436"/>
      <c r="AB172" s="393"/>
    </row>
    <row r="173" spans="1:28" ht="33.75">
      <c r="A173" s="380">
        <f>'GST 지식재산권 관리현황_요약본'!A172</f>
        <v>168</v>
      </c>
      <c r="B173" s="380" t="str">
        <f>'GST 지식재산권 관리현황_요약본'!B172</f>
        <v>특허</v>
      </c>
      <c r="C173" s="380" t="str">
        <f>'GST 지식재산권 관리현황_요약본'!C172</f>
        <v>출원</v>
      </c>
      <c r="D173" s="380" t="str">
        <f>'GST 지식재산권 관리현황_요약본'!D172</f>
        <v>일본</v>
      </c>
      <c r="E173" s="381">
        <f>'GST 지식재산권 관리현황_요약본'!E172</f>
        <v>44419</v>
      </c>
      <c r="F173" s="380" t="str">
        <f>'GST 지식재산권 관리현황_요약본'!F172</f>
        <v>2021-131234</v>
      </c>
      <c r="G173" s="381">
        <f>'GST 지식재산권 관리현황_요약본'!G172</f>
        <v>0</v>
      </c>
      <c r="H173" s="380">
        <f>'GST 지식재산권 관리현황_요약본'!H172</f>
        <v>0</v>
      </c>
      <c r="I173" s="382" t="str">
        <f>'GST 지식재산권 관리현황_요약본'!I172</f>
        <v>스크류실린더를 이용한 가스처리설비용 파우더제거장치</v>
      </c>
      <c r="J173" s="381">
        <f>'GST 지식재산권 관리현황_요약본'!J172</f>
        <v>0</v>
      </c>
      <c r="K173" s="382" t="str">
        <f>'GST 지식재산권 관리현황_요약본'!K172</f>
        <v>박종민, 글로벌스탠다드테크놀로지</v>
      </c>
      <c r="L173" s="388" t="str">
        <f>'GST 지식재산권 관리현황_요약본'!L172</f>
        <v>유니스특허</v>
      </c>
      <c r="M173" s="392"/>
      <c r="N173" s="496"/>
      <c r="O173" s="435"/>
      <c r="P173" s="435"/>
      <c r="Q173" s="436">
        <f t="shared" si="5"/>
        <v>0</v>
      </c>
      <c r="R173" s="392"/>
      <c r="S173" s="496"/>
      <c r="T173" s="435"/>
      <c r="U173" s="435"/>
      <c r="V173" s="436">
        <f t="shared" si="8"/>
        <v>0</v>
      </c>
      <c r="W173" s="392"/>
      <c r="X173" s="496"/>
      <c r="Y173" s="435"/>
      <c r="Z173" s="435"/>
      <c r="AA173" s="436">
        <f>Y173+(Z173*1.1)</f>
        <v>0</v>
      </c>
      <c r="AB173" s="393"/>
    </row>
    <row r="174" spans="1:28" ht="33.75">
      <c r="A174" s="380">
        <f>'GST 지식재산권 관리현황_요약본'!A173</f>
        <v>169</v>
      </c>
      <c r="B174" s="380" t="str">
        <f>'GST 지식재산권 관리현황_요약본'!B173</f>
        <v>특허</v>
      </c>
      <c r="C174" s="380" t="str">
        <f>'GST 지식재산권 관리현황_요약본'!C173</f>
        <v>등록</v>
      </c>
      <c r="D174" s="380" t="str">
        <f>'GST 지식재산권 관리현황_요약본'!D173</f>
        <v>대만</v>
      </c>
      <c r="E174" s="381">
        <f>'GST 지식재산권 관리현황_요약본'!E173</f>
        <v>44427</v>
      </c>
      <c r="F174" s="380">
        <f>'GST 지식재산권 관리현황_요약본'!F173</f>
        <v>110130604</v>
      </c>
      <c r="G174" s="381">
        <f>'GST 지식재산권 관리현황_요약본'!G173</f>
        <v>45281</v>
      </c>
      <c r="H174" s="380" t="str">
        <f>'GST 지식재산권 관리현황_요약본'!H173</f>
        <v>I826817</v>
      </c>
      <c r="I174" s="382" t="str">
        <f>'GST 지식재산권 관리현황_요약본'!I173</f>
        <v>스크류실린더를 이용한 가스처리설비용 파우더제거장치</v>
      </c>
      <c r="J174" s="381">
        <f>'GST 지식재산권 관리현황_요약본'!J173</f>
        <v>0</v>
      </c>
      <c r="K174" s="382" t="str">
        <f>'GST 지식재산권 관리현황_요약본'!K173</f>
        <v>박종민, 글로벌스탠다드테크놀로지</v>
      </c>
      <c r="L174" s="388" t="str">
        <f>'GST 지식재산권 관리현황_요약본'!L173</f>
        <v>유니스특허</v>
      </c>
      <c r="M174" s="392"/>
      <c r="N174" s="496"/>
      <c r="O174" s="435"/>
      <c r="P174" s="435"/>
      <c r="Q174" s="436">
        <f t="shared" si="5"/>
        <v>0</v>
      </c>
      <c r="R174" s="392"/>
      <c r="S174" s="496"/>
      <c r="T174" s="435"/>
      <c r="U174" s="435"/>
      <c r="V174" s="436">
        <f t="shared" si="8"/>
        <v>0</v>
      </c>
      <c r="W174" s="392"/>
      <c r="X174" s="496"/>
      <c r="Y174" s="435"/>
      <c r="Z174" s="435"/>
      <c r="AA174" s="436">
        <f>Y174+(Z174*1.1)</f>
        <v>0</v>
      </c>
      <c r="AB174" s="393"/>
    </row>
    <row r="175" spans="1:28" ht="33.75">
      <c r="A175" s="380">
        <f>'GST 지식재산권 관리현황_요약본'!A174</f>
        <v>170</v>
      </c>
      <c r="B175" s="380" t="str">
        <f>'GST 지식재산권 관리현황_요약본'!B174</f>
        <v>특허</v>
      </c>
      <c r="C175" s="380" t="str">
        <f>'GST 지식재산권 관리현황_요약본'!C174</f>
        <v>등록</v>
      </c>
      <c r="D175" s="380" t="str">
        <f>'GST 지식재산권 관리현황_요약본'!D174</f>
        <v>미국</v>
      </c>
      <c r="E175" s="381">
        <f>'GST 지식재산권 관리현황_요약본'!E174</f>
        <v>44426</v>
      </c>
      <c r="F175" s="380" t="str">
        <f>'GST 지식재산권 관리현황_요약본'!F174</f>
        <v>17/405,346</v>
      </c>
      <c r="G175" s="381">
        <f>'GST 지식재산권 관리현황_요약본'!G174</f>
        <v>45188</v>
      </c>
      <c r="H175" s="380">
        <f>'GST 지식재산권 관리현황_요약본'!H174</f>
        <v>11759832</v>
      </c>
      <c r="I175" s="382" t="str">
        <f>'GST 지식재산권 관리현황_요약본'!I174</f>
        <v>스크류실린더를 이용한 가스처리설비용 파우더제거장치</v>
      </c>
      <c r="J175" s="381">
        <f>'GST 지식재산권 관리현황_요약본'!J174</f>
        <v>0</v>
      </c>
      <c r="K175" s="382" t="str">
        <f>'GST 지식재산권 관리현황_요약본'!K174</f>
        <v>박종민, 글로벌스탠다드테크놀로지</v>
      </c>
      <c r="L175" s="388" t="str">
        <f>'GST 지식재산권 관리현황_요약본'!L174</f>
        <v>유니스특허</v>
      </c>
      <c r="M175" s="392"/>
      <c r="N175" s="496"/>
      <c r="O175" s="435"/>
      <c r="P175" s="435"/>
      <c r="Q175" s="436">
        <f t="shared" si="5"/>
        <v>0</v>
      </c>
      <c r="R175" s="392"/>
      <c r="S175" s="386"/>
      <c r="T175" s="435"/>
      <c r="U175" s="435"/>
      <c r="V175" s="436">
        <f t="shared" si="8"/>
        <v>0</v>
      </c>
      <c r="W175" s="392"/>
      <c r="X175" s="386"/>
      <c r="Y175" s="435"/>
      <c r="Z175" s="435"/>
      <c r="AA175" s="436"/>
      <c r="AB175" s="393"/>
    </row>
    <row r="176" spans="1:28" ht="67.5">
      <c r="A176" s="380">
        <f>'GST 지식재산권 관리현황_요약본'!A175</f>
        <v>171</v>
      </c>
      <c r="B176" s="380" t="str">
        <f>'GST 지식재산권 관리현황_요약본'!B175</f>
        <v>특허</v>
      </c>
      <c r="C176" s="380" t="str">
        <f>'GST 지식재산권 관리현황_요약본'!C175</f>
        <v>등록</v>
      </c>
      <c r="D176" s="380" t="str">
        <f>'GST 지식재산권 관리현황_요약본'!D175</f>
        <v>국내</v>
      </c>
      <c r="E176" s="381">
        <f>'GST 지식재산권 관리현황_요약본'!E175</f>
        <v>44797</v>
      </c>
      <c r="F176" s="380" t="str">
        <f>'GST 지식재산권 관리현황_요약본'!F175</f>
        <v>10-2022-0106383</v>
      </c>
      <c r="G176" s="381">
        <f>'GST 지식재산권 관리현황_요약본'!G175</f>
        <v>45756</v>
      </c>
      <c r="H176" s="380" t="str">
        <f>'GST 지식재산권 관리현황_요약본'!H175</f>
        <v>10-2795314</v>
      </c>
      <c r="I176" s="382" t="str">
        <f>'GST 지식재산권 관리현황_요약본'!I175</f>
        <v>이종 가스 제거를 위한 흡착필터, 이를 포함하는 흄 처리장치, 및 이를 이용한 이종 가스 제거방법</v>
      </c>
      <c r="J176" s="381">
        <f>'GST 지식재산권 관리현황_요약본'!J175</f>
        <v>52102</v>
      </c>
      <c r="K176" s="382" t="str">
        <f>'GST 지식재산권 관리현황_요약본'!K175</f>
        <v>남기복, 황인혁, 김재환, 안세훈</v>
      </c>
      <c r="L176" s="388" t="str">
        <f>'GST 지식재산권 관리현황_요약본'!L175</f>
        <v>명륜특허</v>
      </c>
      <c r="M176" s="392"/>
      <c r="N176" s="496"/>
      <c r="O176" s="435"/>
      <c r="P176" s="435"/>
      <c r="Q176" s="436">
        <f t="shared" si="5"/>
        <v>0</v>
      </c>
      <c r="R176" s="392"/>
      <c r="S176" s="386"/>
      <c r="T176" s="435"/>
      <c r="U176" s="435"/>
      <c r="V176" s="436">
        <f t="shared" si="8"/>
        <v>0</v>
      </c>
      <c r="W176" s="392"/>
      <c r="X176" s="386"/>
      <c r="Y176" s="435"/>
      <c r="Z176" s="435"/>
      <c r="AA176" s="436"/>
      <c r="AB176" s="393"/>
    </row>
    <row r="177" spans="1:28">
      <c r="A177" s="380"/>
      <c r="B177" s="380"/>
      <c r="C177" s="380"/>
      <c r="D177" s="380"/>
      <c r="E177" s="381"/>
      <c r="F177" s="380"/>
      <c r="G177" s="381"/>
      <c r="H177" s="380"/>
      <c r="I177" s="382"/>
      <c r="J177" s="381"/>
      <c r="K177" s="382"/>
      <c r="L177" s="388"/>
      <c r="M177" s="392"/>
      <c r="N177" s="496"/>
      <c r="O177" s="435"/>
      <c r="P177" s="435"/>
      <c r="Q177" s="436"/>
      <c r="R177" s="392"/>
      <c r="S177" s="386"/>
      <c r="T177" s="435"/>
      <c r="U177" s="435"/>
      <c r="V177" s="436"/>
      <c r="W177" s="392"/>
      <c r="X177" s="386"/>
      <c r="Y177" s="435"/>
      <c r="Z177" s="435"/>
      <c r="AA177" s="436"/>
      <c r="AB177" s="393"/>
    </row>
    <row r="178" spans="1:28">
      <c r="A178" s="380">
        <f>'GST 지식재산권 관리현황_요약본'!A179</f>
        <v>178</v>
      </c>
      <c r="B178" s="380" t="str">
        <f>'GST 지식재산권 관리현황_요약본'!B179</f>
        <v>특허</v>
      </c>
      <c r="C178" s="380" t="str">
        <f>'GST 지식재산권 관리현황_요약본'!C179</f>
        <v>출원</v>
      </c>
      <c r="D178" s="380">
        <f>'GST 지식재산권 관리현황_요약본'!D179</f>
        <v>0</v>
      </c>
      <c r="E178" s="381">
        <f>'GST 지식재산권 관리현황_요약본'!E179</f>
        <v>0</v>
      </c>
      <c r="F178" s="380">
        <f>'GST 지식재산권 관리현황_요약본'!F179</f>
        <v>0</v>
      </c>
      <c r="G178" s="381">
        <f>'GST 지식재산권 관리현황_요약본'!G179</f>
        <v>0</v>
      </c>
      <c r="H178" s="380">
        <f>'GST 지식재산권 관리현황_요약본'!H179</f>
        <v>0</v>
      </c>
      <c r="I178" s="382">
        <f>'GST 지식재산권 관리현황_요약본'!I179</f>
        <v>0</v>
      </c>
      <c r="J178" s="381">
        <f>'GST 지식재산권 관리현황_요약본'!J179</f>
        <v>0</v>
      </c>
      <c r="K178" s="382">
        <f>'GST 지식재산권 관리현황_요약본'!K179</f>
        <v>0</v>
      </c>
      <c r="L178" s="388">
        <f>'GST 지식재산권 관리현황_요약본'!L179</f>
        <v>0</v>
      </c>
      <c r="M178" s="392"/>
      <c r="N178" s="386"/>
      <c r="O178" s="435"/>
      <c r="P178" s="435"/>
      <c r="Q178" s="436">
        <f t="shared" si="5"/>
        <v>0</v>
      </c>
      <c r="R178" s="392"/>
      <c r="S178" s="386"/>
      <c r="T178" s="435"/>
      <c r="U178" s="435"/>
      <c r="V178" s="436">
        <f t="shared" si="8"/>
        <v>0</v>
      </c>
      <c r="W178" s="392"/>
      <c r="X178" s="386"/>
      <c r="Y178" s="435"/>
      <c r="Z178" s="435"/>
      <c r="AA178" s="436"/>
      <c r="AB178" s="393"/>
    </row>
  </sheetData>
  <mergeCells count="16">
    <mergeCell ref="K4:K5"/>
    <mergeCell ref="L4:L5"/>
    <mergeCell ref="M4:AA4"/>
    <mergeCell ref="AB4:AB5"/>
    <mergeCell ref="E4:E5"/>
    <mergeCell ref="F4:F5"/>
    <mergeCell ref="G4:G5"/>
    <mergeCell ref="H4:H5"/>
    <mergeCell ref="I4:I5"/>
    <mergeCell ref="J4:J5"/>
    <mergeCell ref="D4:D5"/>
    <mergeCell ref="A1:C1"/>
    <mergeCell ref="A2:C2"/>
    <mergeCell ref="A4:A5"/>
    <mergeCell ref="B4:B5"/>
    <mergeCell ref="C4:C5"/>
  </mergeCells>
  <phoneticPr fontId="6" type="noConversion"/>
  <pageMargins left="0.7" right="0.7" top="0.75" bottom="0.75" header="0.3" footer="0.3"/>
  <pageSetup paperSize="9" scale="2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78"/>
  <sheetViews>
    <sheetView view="pageBreakPreview" zoomScale="85" zoomScaleNormal="100" zoomScaleSheetLayoutView="85" workbookViewId="0">
      <pane ySplit="5" topLeftCell="A169" activePane="bottomLeft" state="frozen"/>
      <selection pane="bottomLeft" activeCell="A3" sqref="A3"/>
    </sheetView>
  </sheetViews>
  <sheetFormatPr defaultRowHeight="13.5"/>
  <cols>
    <col min="1" max="2" width="5.77734375" customWidth="1"/>
    <col min="3" max="3" width="6.6640625" bestFit="1" customWidth="1"/>
    <col min="4" max="4" width="7" bestFit="1" customWidth="1"/>
    <col min="5" max="5" width="7.77734375" bestFit="1" customWidth="1"/>
    <col min="6" max="6" width="11.21875" bestFit="1" customWidth="1"/>
    <col min="7" max="7" width="7.77734375" bestFit="1" customWidth="1"/>
    <col min="8" max="8" width="7.88671875" bestFit="1" customWidth="1"/>
    <col min="9" max="9" width="10.77734375" customWidth="1"/>
    <col min="10" max="10" width="8.6640625" bestFit="1" customWidth="1"/>
    <col min="11" max="11" width="10.77734375" customWidth="1"/>
    <col min="12" max="12" width="7.44140625" bestFit="1" customWidth="1"/>
    <col min="13" max="13" width="12.44140625" bestFit="1" customWidth="1"/>
    <col min="14" max="27" width="8.77734375" customWidth="1"/>
    <col min="28" max="28" width="5.77734375" customWidth="1"/>
    <col min="31" max="31" width="8.88671875" customWidth="1"/>
  </cols>
  <sheetData>
    <row r="1" spans="1:28" ht="16.5">
      <c r="A1" s="785" t="s">
        <v>500</v>
      </c>
      <c r="B1" s="785"/>
      <c r="C1" s="785"/>
      <c r="D1" s="5"/>
      <c r="E1" s="5"/>
      <c r="F1" s="5"/>
      <c r="G1" s="5"/>
      <c r="H1" s="5"/>
      <c r="I1" s="5"/>
      <c r="J1" s="5"/>
      <c r="K1" s="5"/>
      <c r="L1" s="5"/>
      <c r="M1" s="5"/>
      <c r="N1" s="5"/>
      <c r="O1" s="5"/>
      <c r="P1" s="5"/>
      <c r="Q1" s="5"/>
      <c r="R1" s="5"/>
      <c r="S1" s="5"/>
      <c r="T1" s="5"/>
      <c r="U1" s="5"/>
      <c r="V1" s="5"/>
      <c r="W1" s="5"/>
      <c r="X1" s="5"/>
      <c r="Y1" s="5"/>
      <c r="Z1" s="5"/>
      <c r="AA1" s="5"/>
    </row>
    <row r="2" spans="1:28" ht="26.25">
      <c r="A2" s="786" t="s">
        <v>2022</v>
      </c>
      <c r="B2" s="786"/>
      <c r="C2" s="786"/>
      <c r="D2" s="1"/>
      <c r="E2" s="1"/>
      <c r="F2" s="2"/>
      <c r="G2" s="2"/>
      <c r="H2" s="2"/>
      <c r="I2" s="2" t="s">
        <v>290</v>
      </c>
      <c r="J2" s="2"/>
      <c r="K2" s="2"/>
    </row>
    <row r="4" spans="1:28" ht="30" customHeight="1" thickBot="1">
      <c r="A4" s="783" t="s">
        <v>371</v>
      </c>
      <c r="B4" s="783" t="s">
        <v>380</v>
      </c>
      <c r="C4" s="783" t="s">
        <v>422</v>
      </c>
      <c r="D4" s="783" t="s">
        <v>370</v>
      </c>
      <c r="E4" s="783" t="s">
        <v>25</v>
      </c>
      <c r="F4" s="783" t="s">
        <v>21</v>
      </c>
      <c r="G4" s="783" t="s">
        <v>26</v>
      </c>
      <c r="H4" s="783" t="s">
        <v>22</v>
      </c>
      <c r="I4" s="792" t="s">
        <v>431</v>
      </c>
      <c r="J4" s="783" t="s">
        <v>31</v>
      </c>
      <c r="K4" s="783" t="s">
        <v>36</v>
      </c>
      <c r="L4" s="787" t="s">
        <v>446</v>
      </c>
      <c r="M4" s="789" t="s">
        <v>1636</v>
      </c>
      <c r="N4" s="789"/>
      <c r="O4" s="789"/>
      <c r="P4" s="789"/>
      <c r="Q4" s="789"/>
      <c r="R4" s="789"/>
      <c r="S4" s="789"/>
      <c r="T4" s="789"/>
      <c r="U4" s="789"/>
      <c r="V4" s="789"/>
      <c r="W4" s="789"/>
      <c r="X4" s="789"/>
      <c r="Y4" s="789"/>
      <c r="Z4" s="789"/>
      <c r="AA4" s="789"/>
      <c r="AB4" s="790" t="s">
        <v>450</v>
      </c>
    </row>
    <row r="5" spans="1:28" ht="30" customHeight="1">
      <c r="A5" s="784"/>
      <c r="B5" s="784"/>
      <c r="C5" s="784"/>
      <c r="D5" s="784"/>
      <c r="E5" s="784"/>
      <c r="F5" s="784"/>
      <c r="G5" s="784"/>
      <c r="H5" s="784"/>
      <c r="I5" s="793"/>
      <c r="J5" s="784"/>
      <c r="K5" s="784"/>
      <c r="L5" s="788"/>
      <c r="M5" s="389" t="s">
        <v>495</v>
      </c>
      <c r="N5" s="390" t="s">
        <v>1438</v>
      </c>
      <c r="O5" s="390" t="s">
        <v>1435</v>
      </c>
      <c r="P5" s="390" t="s">
        <v>1436</v>
      </c>
      <c r="Q5" s="391" t="s">
        <v>1437</v>
      </c>
      <c r="R5" s="389" t="s">
        <v>495</v>
      </c>
      <c r="S5" s="390" t="s">
        <v>1438</v>
      </c>
      <c r="T5" s="390" t="s">
        <v>1435</v>
      </c>
      <c r="U5" s="390" t="s">
        <v>1436</v>
      </c>
      <c r="V5" s="391" t="s">
        <v>1437</v>
      </c>
      <c r="W5" s="395" t="s">
        <v>495</v>
      </c>
      <c r="X5" s="390" t="s">
        <v>1438</v>
      </c>
      <c r="Y5" s="390" t="s">
        <v>1435</v>
      </c>
      <c r="Z5" s="390" t="s">
        <v>1436</v>
      </c>
      <c r="AA5" s="391" t="s">
        <v>1437</v>
      </c>
      <c r="AB5" s="791"/>
    </row>
    <row r="6" spans="1:28" ht="20.100000000000001" customHeight="1">
      <c r="A6" s="401">
        <f>'GST 지식재산권 관리현황_요약본'!A5</f>
        <v>1</v>
      </c>
      <c r="B6" s="401" t="str">
        <f>'GST 지식재산권 관리현황_요약본'!B5</f>
        <v>특허</v>
      </c>
      <c r="C6" s="401" t="str">
        <f>'GST 지식재산권 관리현황_요약본'!C5</f>
        <v>포기</v>
      </c>
      <c r="D6" s="401" t="str">
        <f>'GST 지식재산권 관리현황_요약본'!D5</f>
        <v>국내</v>
      </c>
      <c r="E6" s="402">
        <f>'GST 지식재산권 관리현황_요약본'!E5</f>
        <v>37418</v>
      </c>
      <c r="F6" s="401" t="str">
        <f>'GST 지식재산권 관리현황_요약본'!F5</f>
        <v>2002-0032654</v>
      </c>
      <c r="G6" s="402">
        <f>'GST 지식재산권 관리현황_요약본'!G5</f>
        <v>38433</v>
      </c>
      <c r="H6" s="401" t="str">
        <f>'GST 지식재산권 관리현황_요약본'!H5</f>
        <v>10-0479935</v>
      </c>
      <c r="I6" s="403" t="str">
        <f>'GST 지식재산권 관리현황_요약본'!I5</f>
        <v>이중 진공배관 및 그 제조방법</v>
      </c>
      <c r="J6" s="402">
        <f>'GST 지식재산권 관리현황_요약본'!J5</f>
        <v>44723</v>
      </c>
      <c r="K6" s="403" t="str">
        <f>'GST 지식재산권 관리현황_요약본'!K5</f>
        <v>김 덕 준</v>
      </c>
      <c r="L6" s="404" t="str">
        <f>'GST 지식재산권 관리현황_요약본'!L5</f>
        <v>유니스특허</v>
      </c>
      <c r="M6" s="398"/>
      <c r="N6" s="399"/>
      <c r="O6" s="443"/>
      <c r="P6" s="443"/>
      <c r="Q6" s="444"/>
      <c r="R6" s="398"/>
      <c r="S6" s="399"/>
      <c r="T6" s="443"/>
      <c r="U6" s="443"/>
      <c r="V6" s="444"/>
      <c r="W6" s="398"/>
      <c r="X6" s="400"/>
      <c r="Y6" s="441"/>
      <c r="Z6" s="441"/>
      <c r="AA6" s="442"/>
      <c r="AB6" s="412"/>
    </row>
    <row r="7" spans="1:28" ht="20.100000000000001" customHeight="1">
      <c r="A7" s="401">
        <f>'GST 지식재산권 관리현황_요약본'!A6</f>
        <v>2</v>
      </c>
      <c r="B7" s="401" t="str">
        <f>'GST 지식재산권 관리현황_요약본'!B6</f>
        <v>실용신안</v>
      </c>
      <c r="C7" s="401" t="str">
        <f>'GST 지식재산권 관리현황_요약본'!C6</f>
        <v>포기</v>
      </c>
      <c r="D7" s="401" t="str">
        <f>'GST 지식재산권 관리현황_요약본'!D6</f>
        <v>국내</v>
      </c>
      <c r="E7" s="402">
        <f>'GST 지식재산권 관리현황_요약본'!E6</f>
        <v>37931</v>
      </c>
      <c r="F7" s="401" t="str">
        <f>'GST 지식재산권 관리현황_요약본'!F6</f>
        <v>2003-0034801</v>
      </c>
      <c r="G7" s="402">
        <f>'GST 지식재산권 관리현황_요약본'!G6</f>
        <v>38020</v>
      </c>
      <c r="H7" s="401" t="str">
        <f>'GST 지식재산권 관리현황_요약본'!H6</f>
        <v>20-0341827</v>
      </c>
      <c r="I7" s="403" t="str">
        <f>'GST 지식재산권 관리현황_요약본'!I6</f>
        <v>반도체 제조 설비의 온도 제어 대응속도 개선 구조</v>
      </c>
      <c r="J7" s="402">
        <f>'GST 지식재산권 관리현황_요약본'!J6</f>
        <v>0</v>
      </c>
      <c r="K7" s="403">
        <f>'GST 지식재산권 관리현황_요약본'!K6</f>
        <v>0</v>
      </c>
      <c r="L7" s="404" t="str">
        <f>'GST 지식재산권 관리현황_요약본'!L6</f>
        <v>유니스특허</v>
      </c>
      <c r="M7" s="398"/>
      <c r="N7" s="399"/>
      <c r="O7" s="443"/>
      <c r="P7" s="443"/>
      <c r="Q7" s="444"/>
      <c r="R7" s="398"/>
      <c r="S7" s="399"/>
      <c r="T7" s="443"/>
      <c r="U7" s="443"/>
      <c r="V7" s="444"/>
      <c r="W7" s="398"/>
      <c r="X7" s="399"/>
      <c r="Y7" s="443"/>
      <c r="Z7" s="443"/>
      <c r="AA7" s="444"/>
      <c r="AB7" s="412"/>
    </row>
    <row r="8" spans="1:28" ht="20.100000000000001" customHeight="1">
      <c r="A8" s="401">
        <f>'GST 지식재산권 관리현황_요약본'!A7</f>
        <v>3</v>
      </c>
      <c r="B8" s="401" t="str">
        <f>'GST 지식재산권 관리현황_요약본'!B7</f>
        <v>실용신안</v>
      </c>
      <c r="C8" s="401" t="str">
        <f>'GST 지식재산권 관리현황_요약본'!C7</f>
        <v>포기</v>
      </c>
      <c r="D8" s="401" t="str">
        <f>'GST 지식재산권 관리현황_요약본'!D7</f>
        <v>국내</v>
      </c>
      <c r="E8" s="402">
        <f>'GST 지식재산권 관리현황_요약본'!E7</f>
        <v>37985</v>
      </c>
      <c r="F8" s="401" t="str">
        <f>'GST 지식재산권 관리현황_요약본'!F7</f>
        <v>20-2003-40740</v>
      </c>
      <c r="G8" s="402">
        <f>'GST 지식재산권 관리현황_요약본'!G7</f>
        <v>38104</v>
      </c>
      <c r="H8" s="401" t="str">
        <f>'GST 지식재산권 관리현황_요약본'!H7</f>
        <v>20-349617</v>
      </c>
      <c r="I8" s="403" t="str">
        <f>'GST 지식재산권 관리현황_요약본'!I7</f>
        <v>체결장치를 구비한 단열재</v>
      </c>
      <c r="J8" s="402">
        <f>'GST 지식재산권 관리현황_요약본'!J7</f>
        <v>41638</v>
      </c>
      <c r="K8" s="403" t="str">
        <f>'GST 지식재산권 관리현황_요약본'!K7</f>
        <v>김덕준, 김영덕</v>
      </c>
      <c r="L8" s="404" t="str">
        <f>'GST 지식재산권 관리현황_요약본'!L7</f>
        <v>유니스특허</v>
      </c>
      <c r="M8" s="398"/>
      <c r="N8" s="399"/>
      <c r="O8" s="443"/>
      <c r="P8" s="443"/>
      <c r="Q8" s="444"/>
      <c r="R8" s="398"/>
      <c r="S8" s="399"/>
      <c r="T8" s="443"/>
      <c r="U8" s="443"/>
      <c r="V8" s="444"/>
      <c r="W8" s="398"/>
      <c r="X8" s="399"/>
      <c r="Y8" s="443"/>
      <c r="Z8" s="443"/>
      <c r="AA8" s="444"/>
      <c r="AB8" s="412"/>
    </row>
    <row r="9" spans="1:28" ht="20.100000000000001" customHeight="1">
      <c r="A9" s="380" t="e">
        <f>'GST 지식재산권 관리현황_요약본'!A8</f>
        <v>#REF!</v>
      </c>
      <c r="B9" s="380" t="e">
        <f>'GST 지식재산권 관리현황_요약본'!B8</f>
        <v>#REF!</v>
      </c>
      <c r="C9" s="380" t="e">
        <f>'GST 지식재산권 관리현황_요약본'!C8</f>
        <v>#REF!</v>
      </c>
      <c r="D9" s="380" t="e">
        <f>'GST 지식재산권 관리현황_요약본'!D8</f>
        <v>#REF!</v>
      </c>
      <c r="E9" s="381" t="e">
        <f>'GST 지식재산권 관리현황_요약본'!E8</f>
        <v>#REF!</v>
      </c>
      <c r="F9" s="380" t="e">
        <f>'GST 지식재산권 관리현황_요약본'!F8</f>
        <v>#REF!</v>
      </c>
      <c r="G9" s="475" t="e">
        <f>'GST 지식재산권 관리현황_요약본'!G8</f>
        <v>#REF!</v>
      </c>
      <c r="H9" s="380" t="e">
        <f>'GST 지식재산권 관리현황_요약본'!H8</f>
        <v>#REF!</v>
      </c>
      <c r="I9" s="382" t="e">
        <f>'GST 지식재산권 관리현황_요약본'!I8</f>
        <v>#REF!</v>
      </c>
      <c r="J9" s="381" t="e">
        <f>'GST 지식재산권 관리현황_요약본'!J8</f>
        <v>#REF!</v>
      </c>
      <c r="K9" s="382" t="e">
        <f>'GST 지식재산권 관리현황_요약본'!K8</f>
        <v>#REF!</v>
      </c>
      <c r="L9" s="388" t="e">
        <f>'GST 지식재산권 관리현황_요약본'!L8</f>
        <v>#REF!</v>
      </c>
      <c r="M9" s="392"/>
      <c r="N9" s="386"/>
      <c r="O9" s="435"/>
      <c r="P9" s="435"/>
      <c r="Q9" s="436"/>
      <c r="R9" s="392"/>
      <c r="S9" s="386"/>
      <c r="T9" s="435"/>
      <c r="U9" s="435"/>
      <c r="V9" s="436"/>
      <c r="W9" s="392"/>
      <c r="X9" s="386"/>
      <c r="Y9" s="435"/>
      <c r="Z9" s="435"/>
      <c r="AA9" s="436"/>
      <c r="AB9" s="393"/>
    </row>
    <row r="10" spans="1:28" ht="19.5" customHeight="1">
      <c r="A10" s="380" t="e">
        <f>'GST 지식재산권 관리현황_요약본'!A9</f>
        <v>#REF!</v>
      </c>
      <c r="B10" s="380" t="e">
        <f>'GST 지식재산권 관리현황_요약본'!B9</f>
        <v>#REF!</v>
      </c>
      <c r="C10" s="380" t="e">
        <f>'GST 지식재산권 관리현황_요약본'!C9</f>
        <v>#REF!</v>
      </c>
      <c r="D10" s="380" t="e">
        <f>'GST 지식재산권 관리현황_요약본'!D9</f>
        <v>#REF!</v>
      </c>
      <c r="E10" s="381" t="e">
        <f>'GST 지식재산권 관리현황_요약본'!E9</f>
        <v>#REF!</v>
      </c>
      <c r="F10" s="380" t="e">
        <f>'GST 지식재산권 관리현황_요약본'!F9</f>
        <v>#REF!</v>
      </c>
      <c r="G10" s="381" t="e">
        <f>'GST 지식재산권 관리현황_요약본'!G9</f>
        <v>#REF!</v>
      </c>
      <c r="H10" s="380" t="e">
        <f>'GST 지식재산권 관리현황_요약본'!H9</f>
        <v>#REF!</v>
      </c>
      <c r="I10" s="382" t="e">
        <f>'GST 지식재산권 관리현황_요약본'!I9</f>
        <v>#REF!</v>
      </c>
      <c r="J10" s="381" t="e">
        <f>'GST 지식재산권 관리현황_요약본'!J9</f>
        <v>#REF!</v>
      </c>
      <c r="K10" s="382" t="e">
        <f>'GST 지식재산권 관리현황_요약본'!K9</f>
        <v>#REF!</v>
      </c>
      <c r="L10" s="388" t="e">
        <f>'GST 지식재산권 관리현황_요약본'!L9</f>
        <v>#REF!</v>
      </c>
      <c r="M10" s="392" t="s">
        <v>1994</v>
      </c>
      <c r="N10" s="496">
        <v>44796</v>
      </c>
      <c r="O10" s="435">
        <v>800000</v>
      </c>
      <c r="P10" s="435">
        <v>30000</v>
      </c>
      <c r="Q10" s="436">
        <f>O10+(P10*1.1)</f>
        <v>833000</v>
      </c>
      <c r="R10" s="392"/>
      <c r="S10" s="386"/>
      <c r="T10" s="435"/>
      <c r="U10" s="435"/>
      <c r="V10" s="436"/>
      <c r="W10" s="392"/>
      <c r="X10" s="386"/>
      <c r="Y10" s="435"/>
      <c r="Z10" s="435"/>
      <c r="AA10" s="436"/>
      <c r="AB10" s="393"/>
    </row>
    <row r="11" spans="1:28" ht="20.100000000000001" customHeight="1">
      <c r="A11" s="380" t="e">
        <f>'GST 지식재산권 관리현황_요약본'!A10</f>
        <v>#REF!</v>
      </c>
      <c r="B11" s="380" t="e">
        <f>'GST 지식재산권 관리현황_요약본'!B10</f>
        <v>#REF!</v>
      </c>
      <c r="C11" s="380" t="e">
        <f>'GST 지식재산권 관리현황_요약본'!C10</f>
        <v>#REF!</v>
      </c>
      <c r="D11" s="380" t="e">
        <f>'GST 지식재산권 관리현황_요약본'!D10</f>
        <v>#REF!</v>
      </c>
      <c r="E11" s="381" t="e">
        <f>'GST 지식재산권 관리현황_요약본'!E10</f>
        <v>#REF!</v>
      </c>
      <c r="F11" s="380" t="e">
        <f>'GST 지식재산권 관리현황_요약본'!F10</f>
        <v>#REF!</v>
      </c>
      <c r="G11" s="381" t="e">
        <f>'GST 지식재산권 관리현황_요약본'!G10</f>
        <v>#REF!</v>
      </c>
      <c r="H11" s="380" t="e">
        <f>'GST 지식재산권 관리현황_요약본'!H10</f>
        <v>#REF!</v>
      </c>
      <c r="I11" s="382" t="e">
        <f>'GST 지식재산권 관리현황_요약본'!I10</f>
        <v>#REF!</v>
      </c>
      <c r="J11" s="381" t="e">
        <f>'GST 지식재산권 관리현황_요약본'!J10</f>
        <v>#REF!</v>
      </c>
      <c r="K11" s="382" t="e">
        <f>'GST 지식재산권 관리현황_요약본'!K10</f>
        <v>#REF!</v>
      </c>
      <c r="L11" s="388" t="e">
        <f>'GST 지식재산권 관리현황_요약본'!L10</f>
        <v>#REF!</v>
      </c>
      <c r="M11" s="392" t="s">
        <v>1997</v>
      </c>
      <c r="N11" s="496">
        <v>44796</v>
      </c>
      <c r="O11" s="435">
        <v>690000</v>
      </c>
      <c r="P11" s="435">
        <v>30000</v>
      </c>
      <c r="Q11" s="436">
        <f>O11+(P11*1.1)</f>
        <v>723000</v>
      </c>
      <c r="R11" s="392"/>
      <c r="S11" s="386"/>
      <c r="T11" s="435"/>
      <c r="U11" s="435"/>
      <c r="V11" s="436"/>
      <c r="W11" s="392"/>
      <c r="X11" s="386"/>
      <c r="Y11" s="435"/>
      <c r="Z11" s="435"/>
      <c r="AA11" s="436"/>
      <c r="AB11" s="393"/>
    </row>
    <row r="12" spans="1:28" ht="20.100000000000001" customHeight="1">
      <c r="A12" s="405">
        <f>'GST 지식재산권 관리현황_요약본'!A11</f>
        <v>7</v>
      </c>
      <c r="B12" s="405" t="str">
        <f>'GST 지식재산권 관리현황_요약본'!B11</f>
        <v>실용신안</v>
      </c>
      <c r="C12" s="405" t="str">
        <f>'GST 지식재산권 관리현황_요약본'!C11</f>
        <v>취소</v>
      </c>
      <c r="D12" s="405" t="str">
        <f>'GST 지식재산권 관리현황_요약본'!D11</f>
        <v>국내</v>
      </c>
      <c r="E12" s="406">
        <f>'GST 지식재산권 관리현황_요약본'!E11</f>
        <v>38358</v>
      </c>
      <c r="F12" s="405" t="str">
        <f>'GST 지식재산권 관리현황_요약본'!F11</f>
        <v>20-2005-425</v>
      </c>
      <c r="G12" s="406">
        <f>'GST 지식재산권 관리현황_요약본'!G11</f>
        <v>38493</v>
      </c>
      <c r="H12" s="405" t="str">
        <f>'GST 지식재산권 관리현황_요약본'!H11</f>
        <v>20-385461</v>
      </c>
      <c r="I12" s="407" t="str">
        <f>'GST 지식재산권 관리현황_요약본'!I11</f>
        <v>폐가스 정화 처리장치의 가스 버너 노즐</v>
      </c>
      <c r="J12" s="406">
        <f>'GST 지식재산권 관리현황_요약본'!J11</f>
        <v>0</v>
      </c>
      <c r="K12" s="407">
        <f>'GST 지식재산권 관리현황_요약본'!K11</f>
        <v>0</v>
      </c>
      <c r="L12" s="408" t="str">
        <f>'GST 지식재산권 관리현황_요약본'!L11</f>
        <v>유니스특허</v>
      </c>
      <c r="M12" s="409"/>
      <c r="N12" s="405"/>
      <c r="O12" s="445"/>
      <c r="P12" s="445"/>
      <c r="Q12" s="446"/>
      <c r="R12" s="409"/>
      <c r="S12" s="405"/>
      <c r="T12" s="445"/>
      <c r="U12" s="445"/>
      <c r="V12" s="446"/>
      <c r="W12" s="409"/>
      <c r="X12" s="405"/>
      <c r="Y12" s="445"/>
      <c r="Z12" s="445"/>
      <c r="AA12" s="446"/>
      <c r="AB12" s="412"/>
    </row>
    <row r="13" spans="1:28" ht="20.100000000000001" customHeight="1">
      <c r="A13" s="405">
        <f>'GST 지식재산권 관리현황_요약본'!A12</f>
        <v>8</v>
      </c>
      <c r="B13" s="405" t="str">
        <f>'GST 지식재산권 관리현황_요약본'!B12</f>
        <v>실용신안</v>
      </c>
      <c r="C13" s="405" t="str">
        <f>'GST 지식재산권 관리현황_요약본'!C12</f>
        <v>취소</v>
      </c>
      <c r="D13" s="405" t="str">
        <f>'GST 지식재산권 관리현황_요약본'!D12</f>
        <v>국내</v>
      </c>
      <c r="E13" s="406">
        <f>'GST 지식재산권 관리현황_요약본'!E12</f>
        <v>38358</v>
      </c>
      <c r="F13" s="405" t="str">
        <f>'GST 지식재산권 관리현황_요약본'!F12</f>
        <v>20-2005-426</v>
      </c>
      <c r="G13" s="406">
        <f>'GST 지식재산권 관리현황_요약본'!G12</f>
        <v>38472</v>
      </c>
      <c r="H13" s="405" t="str">
        <f>'GST 지식재산권 관리현황_요약본'!H12</f>
        <v>20-383760</v>
      </c>
      <c r="I13" s="407" t="str">
        <f>'GST 지식재산권 관리현황_요약본'!I12</f>
        <v>습식 전기집진을 이용한 폐가스 정화처리장치</v>
      </c>
      <c r="J13" s="406">
        <f>'GST 지식재산권 관리현황_요약본'!J12</f>
        <v>0</v>
      </c>
      <c r="K13" s="407" t="str">
        <f>'GST 지식재산권 관리현황_요약본'!K12</f>
        <v>최운선</v>
      </c>
      <c r="L13" s="408" t="str">
        <f>'GST 지식재산권 관리현황_요약본'!L12</f>
        <v>유니스특허</v>
      </c>
      <c r="M13" s="409"/>
      <c r="N13" s="405"/>
      <c r="O13" s="445"/>
      <c r="P13" s="445"/>
      <c r="Q13" s="446"/>
      <c r="R13" s="409"/>
      <c r="S13" s="405"/>
      <c r="T13" s="445"/>
      <c r="U13" s="445"/>
      <c r="V13" s="446"/>
      <c r="W13" s="409"/>
      <c r="X13" s="405"/>
      <c r="Y13" s="445"/>
      <c r="Z13" s="445"/>
      <c r="AA13" s="446"/>
      <c r="AB13" s="411"/>
    </row>
    <row r="14" spans="1:28" ht="20.100000000000001" customHeight="1">
      <c r="A14" s="380">
        <f>'GST 지식재산권 관리현황_요약본'!A13</f>
        <v>9</v>
      </c>
      <c r="B14" s="380" t="str">
        <f>'GST 지식재산권 관리현황_요약본'!B13</f>
        <v>특허</v>
      </c>
      <c r="C14" s="380" t="str">
        <f>'GST 지식재산권 관리현황_요약본'!C13</f>
        <v>등록</v>
      </c>
      <c r="D14" s="380" t="str">
        <f>'GST 지식재산권 관리현황_요약본'!D13</f>
        <v>국내</v>
      </c>
      <c r="E14" s="381">
        <f>'GST 지식재산권 관리현황_요약본'!E13</f>
        <v>38652</v>
      </c>
      <c r="F14" s="380" t="str">
        <f>'GST 지식재산권 관리현황_요약본'!F13</f>
        <v>2005-0101829</v>
      </c>
      <c r="G14" s="381">
        <f>'GST 지식재산권 관리현황_요약본'!G13</f>
        <v>39192</v>
      </c>
      <c r="H14" s="380" t="str">
        <f>'GST 지식재산권 관리현황_요약본'!H13</f>
        <v>10-0711940</v>
      </c>
      <c r="I14" s="382" t="str">
        <f>'GST 지식재산권 관리현황_요약본'!I13</f>
        <v>폐가스 정화처리장치용 습식 유닛</v>
      </c>
      <c r="J14" s="381">
        <f>'GST 지식재산권 관리현황_요약본'!J13</f>
        <v>45957</v>
      </c>
      <c r="K14" s="382" t="str">
        <f>'GST 지식재산권 관리현황_요약본'!K13</f>
        <v>최 운 선</v>
      </c>
      <c r="L14" s="388" t="str">
        <f>'GST 지식재산권 관리현황_요약본'!L13</f>
        <v>유니스특허</v>
      </c>
      <c r="M14" s="392" t="s">
        <v>1916</v>
      </c>
      <c r="N14" s="496">
        <v>44652</v>
      </c>
      <c r="O14" s="435">
        <v>635000</v>
      </c>
      <c r="P14" s="435">
        <v>30000</v>
      </c>
      <c r="Q14" s="436">
        <f>O14+(P14*1.1)</f>
        <v>668000</v>
      </c>
      <c r="R14" s="392"/>
      <c r="S14" s="386"/>
      <c r="T14" s="435"/>
      <c r="U14" s="435"/>
      <c r="V14" s="436"/>
      <c r="W14" s="392"/>
      <c r="X14" s="386"/>
      <c r="Y14" s="435"/>
      <c r="Z14" s="435"/>
      <c r="AA14" s="436"/>
      <c r="AB14" s="393"/>
    </row>
    <row r="15" spans="1:28" ht="20.100000000000001" customHeight="1">
      <c r="A15" s="405">
        <f>'GST 지식재산권 관리현황_요약본'!A14</f>
        <v>10</v>
      </c>
      <c r="B15" s="405" t="str">
        <f>'GST 지식재산권 관리현황_요약본'!B14</f>
        <v>특허</v>
      </c>
      <c r="C15" s="405" t="str">
        <f>'GST 지식재산권 관리현황_요약본'!C14</f>
        <v>취소</v>
      </c>
      <c r="D15" s="405" t="str">
        <f>'GST 지식재산권 관리현황_요약본'!D14</f>
        <v>국내</v>
      </c>
      <c r="E15" s="406">
        <f>'GST 지식재산권 관리현황_요약본'!E14</f>
        <v>38652</v>
      </c>
      <c r="F15" s="405" t="str">
        <f>'GST 지식재산권 관리현황_요약본'!F14</f>
        <v>2005-0101830</v>
      </c>
      <c r="G15" s="406">
        <f>'GST 지식재산권 관리현황_요약본'!G14</f>
        <v>39192</v>
      </c>
      <c r="H15" s="405" t="str">
        <f>'GST 지식재산권 관리현황_요약본'!H14</f>
        <v>10-0711941</v>
      </c>
      <c r="I15" s="407" t="str">
        <f>'GST 지식재산권 관리현황_요약본'!I14</f>
        <v>폐가스 정화처리장치</v>
      </c>
      <c r="J15" s="406">
        <f>'GST 지식재산권 관리현황_요약본'!J14</f>
        <v>45957</v>
      </c>
      <c r="K15" s="407" t="str">
        <f>'GST 지식재산권 관리현황_요약본'!K14</f>
        <v>최 운 선</v>
      </c>
      <c r="L15" s="408" t="str">
        <f>'GST 지식재산권 관리현황_요약본'!L14</f>
        <v>유니스특허</v>
      </c>
      <c r="M15" s="409"/>
      <c r="N15" s="405"/>
      <c r="O15" s="445"/>
      <c r="P15" s="445"/>
      <c r="Q15" s="446"/>
      <c r="R15" s="409"/>
      <c r="S15" s="405"/>
      <c r="T15" s="445"/>
      <c r="U15" s="445"/>
      <c r="V15" s="446"/>
      <c r="W15" s="409"/>
      <c r="X15" s="405"/>
      <c r="Y15" s="445"/>
      <c r="Z15" s="445"/>
      <c r="AA15" s="446"/>
      <c r="AB15" s="411"/>
    </row>
    <row r="16" spans="1:28" ht="20.100000000000001" customHeight="1">
      <c r="A16" s="405">
        <f>'GST 지식재산권 관리현황_요약본'!A15</f>
        <v>11</v>
      </c>
      <c r="B16" s="405" t="str">
        <f>'GST 지식재산권 관리현황_요약본'!B15</f>
        <v>실용</v>
      </c>
      <c r="C16" s="405" t="str">
        <f>'GST 지식재산권 관리현황_요약본'!C15</f>
        <v>취소</v>
      </c>
      <c r="D16" s="405" t="str">
        <f>'GST 지식재산권 관리현황_요약본'!D15</f>
        <v>국내</v>
      </c>
      <c r="E16" s="406">
        <f>'GST 지식재산권 관리현황_요약본'!E15</f>
        <v>38652</v>
      </c>
      <c r="F16" s="405" t="str">
        <f>'GST 지식재산권 관리현황_요약본'!F15</f>
        <v>2005-0030557</v>
      </c>
      <c r="G16" s="406">
        <f>'GST 지식재산권 관리현황_요약본'!G15</f>
        <v>38716</v>
      </c>
      <c r="H16" s="405" t="str">
        <f>'GST 지식재산권 관리현황_요약본'!H15</f>
        <v>20-0405301</v>
      </c>
      <c r="I16" s="407" t="str">
        <f>'GST 지식재산권 관리현황_요약본'!I15</f>
        <v>폐가스 정화처리장치에 사용되는 헤드 유닛 및 그 제어장치</v>
      </c>
      <c r="J16" s="406">
        <f>'GST 지식재산권 관리현황_요약본'!J15</f>
        <v>42304</v>
      </c>
      <c r="K16" s="407" t="str">
        <f>'GST 지식재산권 관리현황_요약본'!K15</f>
        <v>최 운 선</v>
      </c>
      <c r="L16" s="408" t="str">
        <f>'GST 지식재산권 관리현황_요약본'!L15</f>
        <v>유니스특허</v>
      </c>
      <c r="M16" s="409"/>
      <c r="N16" s="405"/>
      <c r="O16" s="445"/>
      <c r="P16" s="445"/>
      <c r="Q16" s="446"/>
      <c r="R16" s="409"/>
      <c r="S16" s="405"/>
      <c r="T16" s="445"/>
      <c r="U16" s="445"/>
      <c r="V16" s="446"/>
      <c r="W16" s="409"/>
      <c r="X16" s="405"/>
      <c r="Y16" s="445"/>
      <c r="Z16" s="445"/>
      <c r="AA16" s="446"/>
      <c r="AB16" s="411"/>
    </row>
    <row r="17" spans="1:28" ht="20.100000000000001" customHeight="1">
      <c r="A17" s="405">
        <f>'GST 지식재산권 관리현황_요약본'!A16</f>
        <v>12</v>
      </c>
      <c r="B17" s="405" t="str">
        <f>'GST 지식재산권 관리현황_요약본'!B16</f>
        <v>실용</v>
      </c>
      <c r="C17" s="405" t="str">
        <f>'GST 지식재산권 관리현황_요약본'!C16</f>
        <v>취소</v>
      </c>
      <c r="D17" s="405" t="str">
        <f>'GST 지식재산권 관리현황_요약본'!D16</f>
        <v>국내</v>
      </c>
      <c r="E17" s="406">
        <f>'GST 지식재산권 관리현황_요약본'!E16</f>
        <v>38652</v>
      </c>
      <c r="F17" s="405" t="str">
        <f>'GST 지식재산권 관리현황_요약본'!F16</f>
        <v>2005-0030558</v>
      </c>
      <c r="G17" s="406">
        <f>'GST 지식재산권 관리현황_요약본'!G16</f>
        <v>38716</v>
      </c>
      <c r="H17" s="405" t="str">
        <f>'GST 지식재산권 관리현황_요약본'!H16</f>
        <v>20-0405302</v>
      </c>
      <c r="I17" s="407" t="str">
        <f>'GST 지식재산권 관리현황_요약본'!I16</f>
        <v>폐가스 정화처리장치의 연소챔버부</v>
      </c>
      <c r="J17" s="406">
        <f>'GST 지식재산권 관리현황_요약본'!J16</f>
        <v>42304</v>
      </c>
      <c r="K17" s="407" t="str">
        <f>'GST 지식재산권 관리현황_요약본'!K16</f>
        <v>최 운 선</v>
      </c>
      <c r="L17" s="408" t="str">
        <f>'GST 지식재산권 관리현황_요약본'!L16</f>
        <v>유니스특허</v>
      </c>
      <c r="M17" s="409"/>
      <c r="N17" s="405"/>
      <c r="O17" s="445"/>
      <c r="P17" s="445"/>
      <c r="Q17" s="446"/>
      <c r="R17" s="409"/>
      <c r="S17" s="405"/>
      <c r="T17" s="445"/>
      <c r="U17" s="445"/>
      <c r="V17" s="446"/>
      <c r="W17" s="409"/>
      <c r="X17" s="405"/>
      <c r="Y17" s="445"/>
      <c r="Z17" s="445"/>
      <c r="AA17" s="446"/>
      <c r="AB17" s="411"/>
    </row>
    <row r="18" spans="1:28" ht="20.100000000000001" customHeight="1">
      <c r="A18" s="405">
        <f>'GST 지식재산권 관리현황_요약본'!A17</f>
        <v>13</v>
      </c>
      <c r="B18" s="405" t="str">
        <f>'GST 지식재산권 관리현황_요약본'!B17</f>
        <v>실용신안</v>
      </c>
      <c r="C18" s="405" t="str">
        <f>'GST 지식재산권 관리현황_요약본'!C17</f>
        <v>취소</v>
      </c>
      <c r="D18" s="405" t="str">
        <f>'GST 지식재산권 관리현황_요약본'!D17</f>
        <v>국내</v>
      </c>
      <c r="E18" s="406">
        <f>'GST 지식재산권 관리현황_요약본'!E17</f>
        <v>38652</v>
      </c>
      <c r="F18" s="405" t="str">
        <f>'GST 지식재산권 관리현황_요약본'!F17</f>
        <v>20-2005-30561</v>
      </c>
      <c r="G18" s="406">
        <f>'GST 지식재산권 관리현황_요약본'!G17</f>
        <v>38716</v>
      </c>
      <c r="H18" s="405" t="str">
        <f>'GST 지식재산권 관리현황_요약본'!H17</f>
        <v>20-405303</v>
      </c>
      <c r="I18" s="407" t="str">
        <f>'GST 지식재산권 관리현황_요약본'!I17</f>
        <v>폐가스 정화처리 장치</v>
      </c>
      <c r="J18" s="406">
        <f>'GST 지식재산권 관리현황_요약본'!J17</f>
        <v>0</v>
      </c>
      <c r="K18" s="407" t="str">
        <f>'GST 지식재산권 관리현황_요약본'!K17</f>
        <v>최운선</v>
      </c>
      <c r="L18" s="408" t="str">
        <f>'GST 지식재산권 관리현황_요약본'!L17</f>
        <v>유니스특허</v>
      </c>
      <c r="M18" s="409"/>
      <c r="N18" s="405"/>
      <c r="O18" s="445"/>
      <c r="P18" s="445"/>
      <c r="Q18" s="446"/>
      <c r="R18" s="409"/>
      <c r="S18" s="405"/>
      <c r="T18" s="445"/>
      <c r="U18" s="445"/>
      <c r="V18" s="446"/>
      <c r="W18" s="409"/>
      <c r="X18" s="405"/>
      <c r="Y18" s="445"/>
      <c r="Z18" s="445"/>
      <c r="AA18" s="446"/>
      <c r="AB18" s="411"/>
    </row>
    <row r="19" spans="1:28" ht="20.100000000000001" customHeight="1">
      <c r="A19" s="405">
        <f>'GST 지식재산권 관리현황_요약본'!A18</f>
        <v>14</v>
      </c>
      <c r="B19" s="405" t="str">
        <f>'GST 지식재산권 관리현황_요약본'!B18</f>
        <v>특허</v>
      </c>
      <c r="C19" s="405" t="str">
        <f>'GST 지식재산권 관리현황_요약본'!C18</f>
        <v>포기</v>
      </c>
      <c r="D19" s="405" t="str">
        <f>'GST 지식재산권 관리현황_요약본'!D18</f>
        <v>국내</v>
      </c>
      <c r="E19" s="406">
        <f>'GST 지식재산권 관리현황_요약본'!E18</f>
        <v>38665</v>
      </c>
      <c r="F19" s="405" t="str">
        <f>'GST 지식재산권 관리현황_요약본'!F18</f>
        <v>2005-0107080</v>
      </c>
      <c r="G19" s="406">
        <f>'GST 지식재산권 관리현황_요약본'!G18</f>
        <v>39042</v>
      </c>
      <c r="H19" s="405" t="str">
        <f>'GST 지식재산권 관리현황_요약본'!H18</f>
        <v>10-0650277</v>
      </c>
      <c r="I19" s="407" t="str">
        <f>'GST 지식재산권 관리현황_요약본'!I18</f>
        <v>폐가스 정화처리장치에 사용하는 버너조립체의 챔버구조</v>
      </c>
      <c r="J19" s="406">
        <f>'GST 지식재산권 관리현황_요약본'!J18</f>
        <v>45970</v>
      </c>
      <c r="K19" s="407" t="str">
        <f>'GST 지식재산권 관리현황_요약본'!K18</f>
        <v>최 운 선</v>
      </c>
      <c r="L19" s="408" t="str">
        <f>'GST 지식재산권 관리현황_요약본'!L18</f>
        <v>유니스특허</v>
      </c>
      <c r="M19" s="409"/>
      <c r="N19" s="405"/>
      <c r="O19" s="445"/>
      <c r="P19" s="445"/>
      <c r="Q19" s="446"/>
      <c r="R19" s="409"/>
      <c r="S19" s="405"/>
      <c r="T19" s="445"/>
      <c r="U19" s="445"/>
      <c r="V19" s="446"/>
      <c r="W19" s="409"/>
      <c r="X19" s="405"/>
      <c r="Y19" s="445"/>
      <c r="Z19" s="445"/>
      <c r="AA19" s="446"/>
      <c r="AB19" s="411"/>
    </row>
    <row r="20" spans="1:28" ht="20.100000000000001" customHeight="1">
      <c r="A20" s="405">
        <f>'GST 지식재산권 관리현황_요약본'!A19</f>
        <v>15</v>
      </c>
      <c r="B20" s="405" t="str">
        <f>'GST 지식재산권 관리현황_요약본'!B19</f>
        <v>특허</v>
      </c>
      <c r="C20" s="405" t="str">
        <f>'GST 지식재산권 관리현황_요약본'!C19</f>
        <v>포기</v>
      </c>
      <c r="D20" s="405" t="str">
        <f>'GST 지식재산권 관리현황_요약본'!D19</f>
        <v>국내</v>
      </c>
      <c r="E20" s="406">
        <f>'GST 지식재산권 관리현황_요약본'!E19</f>
        <v>38665</v>
      </c>
      <c r="F20" s="405" t="str">
        <f>'GST 지식재산권 관리현황_요약본'!F19</f>
        <v>2005-0107079</v>
      </c>
      <c r="G20" s="406">
        <f>'GST 지식재산권 관리현황_요약본'!G19</f>
        <v>39043</v>
      </c>
      <c r="H20" s="405" t="str">
        <f>'GST 지식재산권 관리현황_요약본'!H19</f>
        <v>10-0650937</v>
      </c>
      <c r="I20" s="407" t="str">
        <f>'GST 지식재산권 관리현황_요약본'!I19</f>
        <v>폐가스 정화처리장치의 버너조립체</v>
      </c>
      <c r="J20" s="406">
        <f>'GST 지식재산권 관리현황_요약본'!J19</f>
        <v>45970</v>
      </c>
      <c r="K20" s="407" t="str">
        <f>'GST 지식재산권 관리현황_요약본'!K19</f>
        <v>최 운 선</v>
      </c>
      <c r="L20" s="408" t="str">
        <f>'GST 지식재산권 관리현황_요약본'!L19</f>
        <v>유니스특허</v>
      </c>
      <c r="M20" s="409"/>
      <c r="N20" s="405"/>
      <c r="O20" s="445"/>
      <c r="P20" s="445"/>
      <c r="Q20" s="446"/>
      <c r="R20" s="409"/>
      <c r="S20" s="405"/>
      <c r="T20" s="445"/>
      <c r="U20" s="445"/>
      <c r="V20" s="446"/>
      <c r="W20" s="409"/>
      <c r="X20" s="405"/>
      <c r="Y20" s="445"/>
      <c r="Z20" s="445"/>
      <c r="AA20" s="446"/>
      <c r="AB20" s="411"/>
    </row>
    <row r="21" spans="1:28" ht="20.100000000000001" customHeight="1">
      <c r="A21" s="405">
        <f>'GST 지식재산권 관리현황_요약본'!A20</f>
        <v>16</v>
      </c>
      <c r="B21" s="405" t="str">
        <f>'GST 지식재산권 관리현황_요약본'!B20</f>
        <v>실용</v>
      </c>
      <c r="C21" s="405" t="str">
        <f>'GST 지식재산권 관리현황_요약본'!C20</f>
        <v>취소</v>
      </c>
      <c r="D21" s="405" t="str">
        <f>'GST 지식재산권 관리현황_요약본'!D20</f>
        <v>국내</v>
      </c>
      <c r="E21" s="406">
        <f>'GST 지식재산권 관리현황_요약본'!E20</f>
        <v>38665</v>
      </c>
      <c r="F21" s="405" t="str">
        <f>'GST 지식재산권 관리현황_요약본'!F20</f>
        <v>2005-0031812</v>
      </c>
      <c r="G21" s="406">
        <f>'GST 지식재산권 관리현황_요약본'!G20</f>
        <v>38744</v>
      </c>
      <c r="H21" s="405" t="str">
        <f>'GST 지식재산권 관리현황_요약본'!H20</f>
        <v>20-0407845</v>
      </c>
      <c r="I21" s="407" t="str">
        <f>'GST 지식재산권 관리현황_요약본'!I20</f>
        <v>폐가스 정화처리 장치</v>
      </c>
      <c r="J21" s="406">
        <f>'GST 지식재산권 관리현황_요약본'!J20</f>
        <v>42317</v>
      </c>
      <c r="K21" s="407" t="str">
        <f>'GST 지식재산권 관리현황_요약본'!K20</f>
        <v>최 운 선</v>
      </c>
      <c r="L21" s="408" t="str">
        <f>'GST 지식재산권 관리현황_요약본'!L20</f>
        <v>유니스특허</v>
      </c>
      <c r="M21" s="409"/>
      <c r="N21" s="405"/>
      <c r="O21" s="445"/>
      <c r="P21" s="445"/>
      <c r="Q21" s="446"/>
      <c r="R21" s="409"/>
      <c r="S21" s="405"/>
      <c r="T21" s="445"/>
      <c r="U21" s="445"/>
      <c r="V21" s="446"/>
      <c r="W21" s="409"/>
      <c r="X21" s="405"/>
      <c r="Y21" s="445"/>
      <c r="Z21" s="445"/>
      <c r="AA21" s="446"/>
      <c r="AB21" s="411"/>
    </row>
    <row r="22" spans="1:28" ht="20.100000000000001" customHeight="1">
      <c r="A22" s="405">
        <f>'GST 지식재산권 관리현황_요약본'!A21</f>
        <v>17</v>
      </c>
      <c r="B22" s="405" t="str">
        <f>'GST 지식재산권 관리현황_요약본'!B21</f>
        <v>특허</v>
      </c>
      <c r="C22" s="405" t="str">
        <f>'GST 지식재산권 관리현황_요약본'!C21</f>
        <v>취소</v>
      </c>
      <c r="D22" s="405" t="str">
        <f>'GST 지식재산권 관리현황_요약본'!D21</f>
        <v>국외(대만)</v>
      </c>
      <c r="E22" s="406">
        <f>'GST 지식재산권 관리현황_요약본'!E21</f>
        <v>38692</v>
      </c>
      <c r="F22" s="405">
        <f>'GST 지식재산권 관리현황_요약본'!F21</f>
        <v>94142921</v>
      </c>
      <c r="G22" s="406">
        <f>'GST 지식재산권 관리현황_요약본'!G21</f>
        <v>39134</v>
      </c>
      <c r="H22" s="405" t="str">
        <f>'GST 지식재산권 관리현황_요약본'!H21</f>
        <v>I274129</v>
      </c>
      <c r="I22" s="407" t="str">
        <f>'GST 지식재산권 관리현황_요약본'!I21</f>
        <v>폐가스 정화처리장치(대만)</v>
      </c>
      <c r="J22" s="406">
        <f>'GST 지식재산권 관리현황_요약본'!J21</f>
        <v>0</v>
      </c>
      <c r="K22" s="407" t="str">
        <f>'GST 지식재산권 관리현황_요약본'!K21</f>
        <v>최운선</v>
      </c>
      <c r="L22" s="408" t="str">
        <f>'GST 지식재산권 관리현황_요약본'!L21</f>
        <v>유니스특허</v>
      </c>
      <c r="M22" s="409"/>
      <c r="N22" s="405"/>
      <c r="O22" s="445"/>
      <c r="P22" s="445"/>
      <c r="Q22" s="446"/>
      <c r="R22" s="409"/>
      <c r="S22" s="405"/>
      <c r="T22" s="445"/>
      <c r="U22" s="445"/>
      <c r="V22" s="446"/>
      <c r="W22" s="409"/>
      <c r="X22" s="405"/>
      <c r="Y22" s="445"/>
      <c r="Z22" s="445"/>
      <c r="AA22" s="446"/>
      <c r="AB22" s="411"/>
    </row>
    <row r="23" spans="1:28" ht="20.100000000000001" customHeight="1">
      <c r="A23" s="380">
        <f>'GST 지식재산권 관리현황_요약본'!A22</f>
        <v>18</v>
      </c>
      <c r="B23" s="380" t="str">
        <f>'GST 지식재산권 관리현황_요약본'!B22</f>
        <v>특허</v>
      </c>
      <c r="C23" s="380" t="str">
        <f>'GST 지식재산권 관리현황_요약본'!C22</f>
        <v>등록</v>
      </c>
      <c r="D23" s="380" t="str">
        <f>'GST 지식재산권 관리현황_요약본'!D22</f>
        <v>국외(일본)</v>
      </c>
      <c r="E23" s="381">
        <f>'GST 지식재산권 관리현황_요약본'!E22</f>
        <v>38695</v>
      </c>
      <c r="F23" s="380" t="str">
        <f>'GST 지식재산권 관리현황_요약본'!F22</f>
        <v>2005-355660</v>
      </c>
      <c r="G23" s="381">
        <f>'GST 지식재산권 관리현황_요약본'!G22</f>
        <v>39654</v>
      </c>
      <c r="H23" s="380">
        <f>'GST 지식재산권 관리현황_요약본'!H22</f>
        <v>4160977</v>
      </c>
      <c r="I23" s="382" t="str">
        <f>'GST 지식재산권 관리현황_요약본'!I22</f>
        <v>폐가스 정화처리 장치</v>
      </c>
      <c r="J23" s="381">
        <f>'GST 지식재산권 관리현황_요약본'!J22</f>
        <v>46000</v>
      </c>
      <c r="K23" s="382" t="str">
        <f>'GST 지식재산권 관리현황_요약본'!K22</f>
        <v>최 운 선</v>
      </c>
      <c r="L23" s="388" t="str">
        <f>'GST 지식재산권 관리현황_요약본'!L22</f>
        <v>유니스특허</v>
      </c>
      <c r="M23" s="392"/>
      <c r="N23" s="386"/>
      <c r="O23" s="435"/>
      <c r="P23" s="435"/>
      <c r="Q23" s="436"/>
      <c r="R23" s="392"/>
      <c r="S23" s="386"/>
      <c r="T23" s="435"/>
      <c r="U23" s="435"/>
      <c r="V23" s="436"/>
      <c r="W23" s="392"/>
      <c r="X23" s="386"/>
      <c r="Y23" s="435"/>
      <c r="Z23" s="435"/>
      <c r="AA23" s="436"/>
      <c r="AB23" s="394"/>
    </row>
    <row r="24" spans="1:28" ht="20.100000000000001" customHeight="1">
      <c r="A24" s="380">
        <f>'GST 지식재산권 관리현황_요약본'!A23</f>
        <v>19</v>
      </c>
      <c r="B24" s="380" t="str">
        <f>'GST 지식재산권 관리현황_요약본'!B23</f>
        <v>특허</v>
      </c>
      <c r="C24" s="380" t="str">
        <f>'GST 지식재산권 관리현황_요약본'!C23</f>
        <v>등록</v>
      </c>
      <c r="D24" s="380" t="str">
        <f>'GST 지식재산권 관리현황_요약본'!D23</f>
        <v>국내</v>
      </c>
      <c r="E24" s="381">
        <f>'GST 지식재산권 관리현황_요약본'!E23</f>
        <v>38707</v>
      </c>
      <c r="F24" s="380" t="str">
        <f>'GST 지식재산권 관리현황_요약본'!F23</f>
        <v>2005-0126721</v>
      </c>
      <c r="G24" s="381">
        <f>'GST 지식재산권 관리현황_요약본'!G23</f>
        <v>39213</v>
      </c>
      <c r="H24" s="380" t="str">
        <f>'GST 지식재산권 관리현황_요약본'!H23</f>
        <v>10-0719225</v>
      </c>
      <c r="I24" s="382" t="str">
        <f>'GST 지식재산권 관리현황_요약본'!I23</f>
        <v>반도체 제조 공정용 온도조절 시스템</v>
      </c>
      <c r="J24" s="381">
        <f>'GST 지식재산권 관리현황_요약본'!J23</f>
        <v>46012</v>
      </c>
      <c r="K24" s="382" t="str">
        <f>'GST 지식재산권 관리현황_요약본'!K23</f>
        <v>송 경 호</v>
      </c>
      <c r="L24" s="388" t="str">
        <f>'GST 지식재산권 관리현황_요약본'!L23</f>
        <v>유니스특허</v>
      </c>
      <c r="M24" s="392" t="s">
        <v>1932</v>
      </c>
      <c r="N24" s="496">
        <v>44691</v>
      </c>
      <c r="O24" s="435">
        <v>910000</v>
      </c>
      <c r="P24" s="435">
        <v>30000</v>
      </c>
      <c r="Q24" s="436">
        <f>O24+(P24*1.1)</f>
        <v>943000</v>
      </c>
      <c r="R24" s="392"/>
      <c r="S24" s="386"/>
      <c r="T24" s="435"/>
      <c r="U24" s="435"/>
      <c r="V24" s="436"/>
      <c r="W24" s="392"/>
      <c r="X24" s="386"/>
      <c r="Y24" s="435"/>
      <c r="Z24" s="435"/>
      <c r="AA24" s="436"/>
      <c r="AB24" s="393"/>
    </row>
    <row r="25" spans="1:28" ht="20.100000000000001" customHeight="1">
      <c r="A25" s="380" t="e">
        <f>'GST 지식재산권 관리현황_요약본'!A24</f>
        <v>#REF!</v>
      </c>
      <c r="B25" s="380" t="e">
        <f>'GST 지식재산권 관리현황_요약본'!B24</f>
        <v>#REF!</v>
      </c>
      <c r="C25" s="380" t="e">
        <f>'GST 지식재산권 관리현황_요약본'!C24</f>
        <v>#REF!</v>
      </c>
      <c r="D25" s="380" t="e">
        <f>'GST 지식재산권 관리현황_요약본'!D24</f>
        <v>#REF!</v>
      </c>
      <c r="E25" s="381" t="e">
        <f>'GST 지식재산권 관리현황_요약본'!E24</f>
        <v>#REF!</v>
      </c>
      <c r="F25" s="380" t="e">
        <f>'GST 지식재산권 관리현황_요약본'!F24</f>
        <v>#REF!</v>
      </c>
      <c r="G25" s="381" t="e">
        <f>'GST 지식재산권 관리현황_요약본'!G24</f>
        <v>#REF!</v>
      </c>
      <c r="H25" s="380" t="e">
        <f>'GST 지식재산권 관리현황_요약본'!H24</f>
        <v>#REF!</v>
      </c>
      <c r="I25" s="382" t="e">
        <f>'GST 지식재산권 관리현황_요약본'!I24</f>
        <v>#REF!</v>
      </c>
      <c r="J25" s="381" t="e">
        <f>'GST 지식재산권 관리현황_요약본'!J24</f>
        <v>#REF!</v>
      </c>
      <c r="K25" s="382" t="e">
        <f>'GST 지식재산권 관리현황_요약본'!K24</f>
        <v>#REF!</v>
      </c>
      <c r="L25" s="388" t="e">
        <f>'GST 지식재산권 관리현황_요약본'!L24</f>
        <v>#REF!</v>
      </c>
      <c r="M25" s="392"/>
      <c r="N25" s="386"/>
      <c r="O25" s="435"/>
      <c r="P25" s="435"/>
      <c r="Q25" s="436"/>
      <c r="R25" s="392"/>
      <c r="S25" s="386"/>
      <c r="T25" s="435"/>
      <c r="U25" s="435"/>
      <c r="V25" s="436"/>
      <c r="W25" s="392"/>
      <c r="X25" s="386"/>
      <c r="Y25" s="435"/>
      <c r="Z25" s="435"/>
      <c r="AA25" s="436"/>
      <c r="AB25" s="394"/>
    </row>
    <row r="26" spans="1:28" ht="20.100000000000001" customHeight="1">
      <c r="A26" s="380">
        <f>'GST 지식재산권 관리현황_요약본'!A25</f>
        <v>21</v>
      </c>
      <c r="B26" s="380" t="str">
        <f>'GST 지식재산권 관리현황_요약본'!B25</f>
        <v>특허</v>
      </c>
      <c r="C26" s="380" t="str">
        <f>'GST 지식재산권 관리현황_요약본'!C25</f>
        <v>등록</v>
      </c>
      <c r="D26" s="380" t="str">
        <f>'GST 지식재산권 관리현황_요약본'!D25</f>
        <v>국내</v>
      </c>
      <c r="E26" s="381">
        <f>'GST 지식재산권 관리현황_요약본'!E25</f>
        <v>38875</v>
      </c>
      <c r="F26" s="380" t="str">
        <f>'GST 지식재산권 관리현황_요약본'!F25</f>
        <v>2006-0050821</v>
      </c>
      <c r="G26" s="381">
        <f>'GST 지식재산권 관리현황_요약본'!G25</f>
        <v>39545</v>
      </c>
      <c r="H26" s="380" t="str">
        <f>'GST 지식재산권 관리현황_요약본'!H25</f>
        <v>10-0822048</v>
      </c>
      <c r="I26" s="382" t="str">
        <f>'GST 지식재산권 관리현황_요약본'!I25</f>
        <v>플라즈마 토치를 이용한 폐가스 처리장치</v>
      </c>
      <c r="J26" s="381">
        <f>'GST 지식재산권 관리현황_요약본'!J25</f>
        <v>46180</v>
      </c>
      <c r="K26" s="382" t="str">
        <f>'GST 지식재산권 관리현황_요약본'!K25</f>
        <v>최 운 선</v>
      </c>
      <c r="L26" s="388" t="str">
        <f>'GST 지식재산권 관리현황_요약본'!L25</f>
        <v>유니스특허</v>
      </c>
      <c r="M26" s="392" t="s">
        <v>1917</v>
      </c>
      <c r="N26" s="496">
        <v>44652</v>
      </c>
      <c r="O26" s="435">
        <v>855000</v>
      </c>
      <c r="P26" s="435">
        <v>30000</v>
      </c>
      <c r="Q26" s="436">
        <f>O26+(P26*1.1)</f>
        <v>888000</v>
      </c>
      <c r="R26" s="392"/>
      <c r="S26" s="386"/>
      <c r="T26" s="435"/>
      <c r="U26" s="435"/>
      <c r="V26" s="436"/>
      <c r="W26" s="392"/>
      <c r="X26" s="386"/>
      <c r="Y26" s="435"/>
      <c r="Z26" s="435"/>
      <c r="AA26" s="436"/>
      <c r="AB26" s="393"/>
    </row>
    <row r="27" spans="1:28" ht="20.100000000000001" customHeight="1">
      <c r="A27" s="405">
        <f>'GST 지식재산권 관리현황_요약본'!A26</f>
        <v>22</v>
      </c>
      <c r="B27" s="405" t="str">
        <f>'GST 지식재산권 관리현황_요약본'!B26</f>
        <v>실용</v>
      </c>
      <c r="C27" s="405" t="str">
        <f>'GST 지식재산권 관리현황_요약본'!C26</f>
        <v>포기</v>
      </c>
      <c r="D27" s="405" t="str">
        <f>'GST 지식재산권 관리현황_요약본'!D26</f>
        <v>국내</v>
      </c>
      <c r="E27" s="406">
        <f>'GST 지식재산권 관리현황_요약본'!E26</f>
        <v>38875</v>
      </c>
      <c r="F27" s="405" t="str">
        <f>'GST 지식재산권 관리현황_요약본'!F26</f>
        <v>2006-0015186</v>
      </c>
      <c r="G27" s="406">
        <f>'GST 지식재산권 관리현황_요약본'!G26</f>
        <v>38952</v>
      </c>
      <c r="H27" s="405" t="str">
        <f>'GST 지식재산권 관리현황_요약본'!H26</f>
        <v>20-0425108</v>
      </c>
      <c r="I27" s="407" t="str">
        <f>'GST 지식재산권 관리현황_요약본'!I26</f>
        <v>플라즈마 토치의 워킹 가스 공급기</v>
      </c>
      <c r="J27" s="406">
        <f>'GST 지식재산권 관리현황_요약본'!J26</f>
        <v>42528</v>
      </c>
      <c r="K27" s="407" t="str">
        <f>'GST 지식재산권 관리현황_요약본'!K26</f>
        <v>최 운 선</v>
      </c>
      <c r="L27" s="408" t="str">
        <f>'GST 지식재산권 관리현황_요약본'!L26</f>
        <v>유니스특허</v>
      </c>
      <c r="M27" s="409"/>
      <c r="N27" s="405"/>
      <c r="O27" s="445"/>
      <c r="P27" s="445"/>
      <c r="Q27" s="446"/>
      <c r="R27" s="409"/>
      <c r="S27" s="405"/>
      <c r="T27" s="445"/>
      <c r="U27" s="445"/>
      <c r="V27" s="446"/>
      <c r="W27" s="409"/>
      <c r="X27" s="405"/>
      <c r="Y27" s="445"/>
      <c r="Z27" s="445"/>
      <c r="AA27" s="446"/>
      <c r="AB27" s="411"/>
    </row>
    <row r="28" spans="1:28" ht="20.100000000000001" customHeight="1">
      <c r="A28" s="405">
        <f>'GST 지식재산권 관리현황_요약본'!A27</f>
        <v>23</v>
      </c>
      <c r="B28" s="405" t="str">
        <f>'GST 지식재산권 관리현황_요약본'!B27</f>
        <v>실용신안</v>
      </c>
      <c r="C28" s="405" t="str">
        <f>'GST 지식재산권 관리현황_요약본'!C27</f>
        <v>포기</v>
      </c>
      <c r="D28" s="405" t="str">
        <f>'GST 지식재산권 관리현황_요약본'!D27</f>
        <v>국내</v>
      </c>
      <c r="E28" s="406">
        <f>'GST 지식재산권 관리현황_요약본'!E27</f>
        <v>38875</v>
      </c>
      <c r="F28" s="405" t="str">
        <f>'GST 지식재산권 관리현황_요약본'!F27</f>
        <v>20-2006-15205</v>
      </c>
      <c r="G28" s="406">
        <f>'GST 지식재산권 관리현황_요약본'!G27</f>
        <v>38940</v>
      </c>
      <c r="H28" s="405" t="str">
        <f>'GST 지식재산권 관리현황_요약본'!H27</f>
        <v>20-0424378</v>
      </c>
      <c r="I28" s="407" t="str">
        <f>'GST 지식재산권 관리현황_요약본'!I27</f>
        <v>플라즈마 토치를 이용한 폐가스 처리장치</v>
      </c>
      <c r="J28" s="406">
        <f>'GST 지식재산권 관리현황_요약본'!J27</f>
        <v>0</v>
      </c>
      <c r="K28" s="407" t="str">
        <f>'GST 지식재산권 관리현황_요약본'!K27</f>
        <v>최운선</v>
      </c>
      <c r="L28" s="408" t="str">
        <f>'GST 지식재산권 관리현황_요약본'!L27</f>
        <v>유니스특허</v>
      </c>
      <c r="M28" s="409"/>
      <c r="N28" s="405"/>
      <c r="O28" s="445"/>
      <c r="P28" s="445"/>
      <c r="Q28" s="446"/>
      <c r="R28" s="409"/>
      <c r="S28" s="405"/>
      <c r="T28" s="445"/>
      <c r="U28" s="445"/>
      <c r="V28" s="446"/>
      <c r="W28" s="409"/>
      <c r="X28" s="405"/>
      <c r="Y28" s="445"/>
      <c r="Z28" s="445"/>
      <c r="AA28" s="446"/>
      <c r="AB28" s="411"/>
    </row>
    <row r="29" spans="1:28" ht="20.100000000000001" customHeight="1">
      <c r="A29" s="405">
        <f>'GST 지식재산권 관리현황_요약본'!A28</f>
        <v>24</v>
      </c>
      <c r="B29" s="405" t="str">
        <f>'GST 지식재산권 관리현황_요약본'!B28</f>
        <v>실용신안</v>
      </c>
      <c r="C29" s="405" t="str">
        <f>'GST 지식재산권 관리현황_요약본'!C28</f>
        <v>포기</v>
      </c>
      <c r="D29" s="405" t="str">
        <f>'GST 지식재산권 관리현황_요약본'!D28</f>
        <v>국내</v>
      </c>
      <c r="E29" s="406">
        <f>'GST 지식재산권 관리현황_요약본'!E28</f>
        <v>38875</v>
      </c>
      <c r="F29" s="405" t="str">
        <f>'GST 지식재산권 관리현황_요약본'!F28</f>
        <v>20-2006-15206</v>
      </c>
      <c r="G29" s="406">
        <f>'GST 지식재산권 관리현황_요약본'!G28</f>
        <v>38952</v>
      </c>
      <c r="H29" s="405" t="str">
        <f>'GST 지식재산권 관리현황_요약본'!H28</f>
        <v>20-425109</v>
      </c>
      <c r="I29" s="407" t="str">
        <f>'GST 지식재산권 관리현황_요약본'!I28</f>
        <v>플라즈마 토치</v>
      </c>
      <c r="J29" s="406">
        <f>'GST 지식재산권 관리현황_요약본'!J28</f>
        <v>0</v>
      </c>
      <c r="K29" s="407" t="str">
        <f>'GST 지식재산권 관리현황_요약본'!K28</f>
        <v>최운선</v>
      </c>
      <c r="L29" s="408" t="str">
        <f>'GST 지식재산권 관리현황_요약본'!L28</f>
        <v>유니스특허</v>
      </c>
      <c r="M29" s="409"/>
      <c r="N29" s="405"/>
      <c r="O29" s="445"/>
      <c r="P29" s="445"/>
      <c r="Q29" s="446"/>
      <c r="R29" s="409"/>
      <c r="S29" s="405"/>
      <c r="T29" s="445"/>
      <c r="U29" s="445"/>
      <c r="V29" s="446"/>
      <c r="W29" s="409"/>
      <c r="X29" s="405"/>
      <c r="Y29" s="445"/>
      <c r="Z29" s="445"/>
      <c r="AA29" s="446"/>
      <c r="AB29" s="411"/>
    </row>
    <row r="30" spans="1:28" ht="20.100000000000001" customHeight="1">
      <c r="A30" s="405">
        <f>'GST 지식재산권 관리현황_요약본'!A29</f>
        <v>25</v>
      </c>
      <c r="B30" s="405" t="str">
        <f>'GST 지식재산권 관리현황_요약본'!B29</f>
        <v>실용</v>
      </c>
      <c r="C30" s="405" t="str">
        <f>'GST 지식재산권 관리현황_요약본'!C29</f>
        <v>포기</v>
      </c>
      <c r="D30" s="405" t="str">
        <f>'GST 지식재산권 관리현황_요약본'!D29</f>
        <v>국내</v>
      </c>
      <c r="E30" s="406">
        <f>'GST 지식재산권 관리현황_요약본'!E29</f>
        <v>38876</v>
      </c>
      <c r="F30" s="405" t="str">
        <f>'GST 지식재산권 관리현황_요약본'!F29</f>
        <v>2006-0015365</v>
      </c>
      <c r="G30" s="406">
        <f>'GST 지식재산권 관리현황_요약본'!G29</f>
        <v>38959</v>
      </c>
      <c r="H30" s="405" t="str">
        <f>'GST 지식재산권 관리현황_요약본'!H29</f>
        <v>20-0425668</v>
      </c>
      <c r="I30" s="407" t="str">
        <f>'GST 지식재산권 관리현황_요약본'!I29</f>
        <v>맥동방지장치</v>
      </c>
      <c r="J30" s="406">
        <f>'GST 지식재산권 관리현황_요약본'!J29</f>
        <v>42529</v>
      </c>
      <c r="K30" s="407" t="str">
        <f>'GST 지식재산권 관리현황_요약본'!K29</f>
        <v>최 윤 경</v>
      </c>
      <c r="L30" s="408" t="str">
        <f>'GST 지식재산권 관리현황_요약본'!L29</f>
        <v>유니스특허</v>
      </c>
      <c r="M30" s="409"/>
      <c r="N30" s="405"/>
      <c r="O30" s="445"/>
      <c r="P30" s="445"/>
      <c r="Q30" s="446"/>
      <c r="R30" s="409"/>
      <c r="S30" s="405"/>
      <c r="T30" s="445"/>
      <c r="U30" s="445"/>
      <c r="V30" s="446"/>
      <c r="W30" s="409"/>
      <c r="X30" s="405"/>
      <c r="Y30" s="445"/>
      <c r="Z30" s="445"/>
      <c r="AA30" s="446"/>
      <c r="AB30" s="411"/>
    </row>
    <row r="31" spans="1:28" ht="20.100000000000001" customHeight="1">
      <c r="A31" s="380">
        <f>'GST 지식재산권 관리현황_요약본'!A30</f>
        <v>26</v>
      </c>
      <c r="B31" s="380" t="str">
        <f>'GST 지식재산권 관리현황_요약본'!B30</f>
        <v>특허</v>
      </c>
      <c r="C31" s="380" t="str">
        <f>'GST 지식재산권 관리현황_요약본'!C30</f>
        <v>포기</v>
      </c>
      <c r="D31" s="380" t="str">
        <f>'GST 지식재산권 관리현황_요약본'!D30</f>
        <v>국외(미국)</v>
      </c>
      <c r="E31" s="381">
        <f>'GST 지식재산권 관리현황_요약본'!E30</f>
        <v>38894</v>
      </c>
      <c r="F31" s="380" t="str">
        <f>'GST 지식재산권 관리현황_요약본'!F30</f>
        <v>11/474,624</v>
      </c>
      <c r="G31" s="381">
        <f>'GST 지식재산권 관리현황_요약본'!G30</f>
        <v>39630</v>
      </c>
      <c r="H31" s="380" t="str">
        <f>'GST 지식재산권 관리현황_요약본'!H30</f>
        <v>7394041</v>
      </c>
      <c r="I31" s="382" t="str">
        <f>'GST 지식재산권 관리현황_요약본'!I30</f>
        <v>플라즈마 토치를 이용한 폐가스 처리장치</v>
      </c>
      <c r="J31" s="381">
        <f>'GST 지식재산권 관리현황_요약본'!J30</f>
        <v>46211</v>
      </c>
      <c r="K31" s="382" t="str">
        <f>'GST 지식재산권 관리현황_요약본'!K30</f>
        <v>최 운 선</v>
      </c>
      <c r="L31" s="388" t="str">
        <f>'GST 지식재산권 관리현황_요약본'!L30</f>
        <v>유니스특허</v>
      </c>
      <c r="M31" s="392"/>
      <c r="N31" s="386"/>
      <c r="O31" s="435"/>
      <c r="P31" s="435"/>
      <c r="Q31" s="436"/>
      <c r="R31" s="392"/>
      <c r="S31" s="386"/>
      <c r="T31" s="435"/>
      <c r="U31" s="435"/>
      <c r="V31" s="436"/>
      <c r="W31" s="392"/>
      <c r="X31" s="386"/>
      <c r="Y31" s="435"/>
      <c r="Z31" s="435"/>
      <c r="AA31" s="436"/>
      <c r="AB31" s="394"/>
    </row>
    <row r="32" spans="1:28" ht="20.100000000000001" customHeight="1">
      <c r="A32" s="405">
        <f>'GST 지식재산권 관리현황_요약본'!A31</f>
        <v>27</v>
      </c>
      <c r="B32" s="405" t="str">
        <f>'GST 지식재산권 관리현황_요약본'!B31</f>
        <v>특허</v>
      </c>
      <c r="C32" s="405" t="str">
        <f>'GST 지식재산권 관리현황_요약본'!C31</f>
        <v>포기</v>
      </c>
      <c r="D32" s="405" t="str">
        <f>'GST 지식재산권 관리현황_요약본'!D31</f>
        <v>국외(유럽)</v>
      </c>
      <c r="E32" s="406">
        <f>'GST 지식재산권 관리현황_요약본'!E31</f>
        <v>38896</v>
      </c>
      <c r="F32" s="405">
        <f>'GST 지식재산권 관리현황_요약본'!F31</f>
        <v>6013315.4000000004</v>
      </c>
      <c r="G32" s="406">
        <f>'GST 지식재산권 관리현황_요약본'!G31</f>
        <v>0</v>
      </c>
      <c r="H32" s="405">
        <f>'GST 지식재산권 관리현황_요약본'!H31</f>
        <v>0</v>
      </c>
      <c r="I32" s="407" t="str">
        <f>'GST 지식재산권 관리현황_요약본'!I31</f>
        <v>플라즈마 토치를 이용한 폐가스 처리장치(유럽)</v>
      </c>
      <c r="J32" s="406">
        <f>'GST 지식재산권 관리현황_요약본'!J31</f>
        <v>0</v>
      </c>
      <c r="K32" s="407" t="str">
        <f>'GST 지식재산권 관리현황_요약본'!K31</f>
        <v>최운선</v>
      </c>
      <c r="L32" s="408" t="str">
        <f>'GST 지식재산권 관리현황_요약본'!L31</f>
        <v>유니스특허</v>
      </c>
      <c r="M32" s="409"/>
      <c r="N32" s="405"/>
      <c r="O32" s="445"/>
      <c r="P32" s="445"/>
      <c r="Q32" s="446"/>
      <c r="R32" s="409"/>
      <c r="S32" s="405"/>
      <c r="T32" s="445"/>
      <c r="U32" s="445"/>
      <c r="V32" s="446"/>
      <c r="W32" s="409"/>
      <c r="X32" s="405"/>
      <c r="Y32" s="445"/>
      <c r="Z32" s="445"/>
      <c r="AA32" s="446"/>
      <c r="AB32" s="411"/>
    </row>
    <row r="33" spans="1:28" ht="20.100000000000001" customHeight="1">
      <c r="A33" s="405">
        <f>'GST 지식재산권 관리현황_요약본'!A32</f>
        <v>28</v>
      </c>
      <c r="B33" s="405" t="str">
        <f>'GST 지식재산권 관리현황_요약본'!B32</f>
        <v>특허</v>
      </c>
      <c r="C33" s="405" t="str">
        <f>'GST 지식재산권 관리현황_요약본'!C32</f>
        <v>포기</v>
      </c>
      <c r="D33" s="405" t="str">
        <f>'GST 지식재산권 관리현황_요약본'!D32</f>
        <v>국외(일본)</v>
      </c>
      <c r="E33" s="406">
        <f>'GST 지식재산권 관리현황_요약본'!E32</f>
        <v>38902</v>
      </c>
      <c r="F33" s="405" t="str">
        <f>'GST 지식재산권 관리현황_요약본'!F32</f>
        <v>2006-184158</v>
      </c>
      <c r="G33" s="406">
        <f>'GST 지식재산권 관리현황_요약본'!G32</f>
        <v>0</v>
      </c>
      <c r="H33" s="405">
        <f>'GST 지식재산권 관리현황_요약본'!H32</f>
        <v>0</v>
      </c>
      <c r="I33" s="407" t="str">
        <f>'GST 지식재산권 관리현황_요약본'!I32</f>
        <v>플라즈마 토치를 이용한 폐가스 처리장치(일본)</v>
      </c>
      <c r="J33" s="406">
        <f>'GST 지식재산권 관리현황_요약본'!J32</f>
        <v>0</v>
      </c>
      <c r="K33" s="407" t="str">
        <f>'GST 지식재산권 관리현황_요약본'!K32</f>
        <v>최운선</v>
      </c>
      <c r="L33" s="408" t="str">
        <f>'GST 지식재산권 관리현황_요약본'!L32</f>
        <v>유니스특허</v>
      </c>
      <c r="M33" s="409"/>
      <c r="N33" s="405"/>
      <c r="O33" s="445"/>
      <c r="P33" s="445"/>
      <c r="Q33" s="446"/>
      <c r="R33" s="409"/>
      <c r="S33" s="405"/>
      <c r="T33" s="445"/>
      <c r="U33" s="445"/>
      <c r="V33" s="446"/>
      <c r="W33" s="409"/>
      <c r="X33" s="405"/>
      <c r="Y33" s="445"/>
      <c r="Z33" s="445"/>
      <c r="AA33" s="446"/>
      <c r="AB33" s="411"/>
    </row>
    <row r="34" spans="1:28" ht="20.100000000000001" customHeight="1">
      <c r="A34" s="405">
        <f>'GST 지식재산권 관리현황_요약본'!A33</f>
        <v>29</v>
      </c>
      <c r="B34" s="405" t="str">
        <f>'GST 지식재산권 관리현황_요약본'!B33</f>
        <v>특허</v>
      </c>
      <c r="C34" s="405" t="str">
        <f>'GST 지식재산권 관리현황_요약본'!C33</f>
        <v>포기</v>
      </c>
      <c r="D34" s="405" t="str">
        <f>'GST 지식재산권 관리현황_요약본'!D33</f>
        <v>국외(PCT)</v>
      </c>
      <c r="E34" s="406">
        <f>'GST 지식재산권 관리현황_요약본'!E33</f>
        <v>39071</v>
      </c>
      <c r="F34" s="405" t="str">
        <f>'GST 지식재산권 관리현황_요약본'!F33</f>
        <v>PCT/KR2006/005595</v>
      </c>
      <c r="G34" s="406">
        <f>'GST 지식재산권 관리현황_요약본'!G33</f>
        <v>0</v>
      </c>
      <c r="H34" s="405">
        <f>'GST 지식재산권 관리현황_요약본'!H33</f>
        <v>0</v>
      </c>
      <c r="I34" s="407" t="str">
        <f>'GST 지식재산권 관리현황_요약본'!I33</f>
        <v>반도체 제조공정용 온도조절 시스템 (PCT)</v>
      </c>
      <c r="J34" s="406">
        <f>'GST 지식재산권 관리현황_요약본'!J33</f>
        <v>0</v>
      </c>
      <c r="K34" s="407" t="str">
        <f>'GST 지식재산권 관리현황_요약본'!K33</f>
        <v>송경호</v>
      </c>
      <c r="L34" s="408" t="str">
        <f>'GST 지식재산권 관리현황_요약본'!L33</f>
        <v>유니스특허</v>
      </c>
      <c r="M34" s="409"/>
      <c r="N34" s="405"/>
      <c r="O34" s="445"/>
      <c r="P34" s="445"/>
      <c r="Q34" s="446"/>
      <c r="R34" s="409"/>
      <c r="S34" s="405"/>
      <c r="T34" s="445"/>
      <c r="U34" s="445"/>
      <c r="V34" s="446"/>
      <c r="W34" s="409"/>
      <c r="X34" s="405"/>
      <c r="Y34" s="445"/>
      <c r="Z34" s="445"/>
      <c r="AA34" s="446"/>
      <c r="AB34" s="411"/>
    </row>
    <row r="35" spans="1:28" ht="20.100000000000001" customHeight="1">
      <c r="A35" s="380">
        <f>'GST 지식재산권 관리현황_요약본'!A34</f>
        <v>30</v>
      </c>
      <c r="B35" s="380" t="str">
        <f>'GST 지식재산권 관리현황_요약본'!B34</f>
        <v>특허</v>
      </c>
      <c r="C35" s="380" t="str">
        <f>'GST 지식재산권 관리현황_요약본'!C34</f>
        <v>등록</v>
      </c>
      <c r="D35" s="380" t="str">
        <f>'GST 지식재산권 관리현황_요약본'!D34</f>
        <v>국내</v>
      </c>
      <c r="E35" s="381">
        <f>'GST 지식재산권 관리현황_요약본'!E34</f>
        <v>39085</v>
      </c>
      <c r="F35" s="380" t="str">
        <f>'GST 지식재산권 관리현황_요약본'!F34</f>
        <v>2007-0000642</v>
      </c>
      <c r="G35" s="381">
        <f>'GST 지식재산권 관리현황_요약본'!G34</f>
        <v>39385</v>
      </c>
      <c r="H35" s="380" t="str">
        <f>'GST 지식재산권 관리현황_요약본'!H34</f>
        <v>10-0773474</v>
      </c>
      <c r="I35" s="382" t="str">
        <f>'GST 지식재산권 관리현황_요약본'!I34</f>
        <v>반도체 제조장비의 칠러 시스템</v>
      </c>
      <c r="J35" s="381">
        <f>'GST 지식재산권 관리현황_요약본'!J34</f>
        <v>46390</v>
      </c>
      <c r="K35" s="382" t="str">
        <f>'GST 지식재산권 관리현황_요약본'!K34</f>
        <v>송경호/조봉현</v>
      </c>
      <c r="L35" s="388" t="str">
        <f>'GST 지식재산권 관리현황_요약본'!L34</f>
        <v>유니스특허</v>
      </c>
      <c r="M35" s="392" t="s">
        <v>1997</v>
      </c>
      <c r="N35" s="496">
        <v>44796</v>
      </c>
      <c r="O35" s="435">
        <v>525000</v>
      </c>
      <c r="P35" s="435">
        <v>30000</v>
      </c>
      <c r="Q35" s="436">
        <f>O35+(P35*1.1)</f>
        <v>558000</v>
      </c>
      <c r="R35" s="392"/>
      <c r="S35" s="386"/>
      <c r="T35" s="435"/>
      <c r="U35" s="435"/>
      <c r="V35" s="436"/>
      <c r="W35" s="392"/>
      <c r="X35" s="386"/>
      <c r="Y35" s="435"/>
      <c r="Z35" s="435"/>
      <c r="AA35" s="436"/>
      <c r="AB35" s="394"/>
    </row>
    <row r="36" spans="1:28" ht="20.100000000000001" customHeight="1">
      <c r="A36" s="405">
        <f>'GST 지식재산권 관리현황_요약본'!A35</f>
        <v>31</v>
      </c>
      <c r="B36" s="405" t="str">
        <f>'GST 지식재산권 관리현황_요약본'!B35</f>
        <v>특허</v>
      </c>
      <c r="C36" s="405" t="str">
        <f>'GST 지식재산권 관리현황_요약본'!C35</f>
        <v>포기</v>
      </c>
      <c r="D36" s="405" t="str">
        <f>'GST 지식재산권 관리현황_요약본'!D35</f>
        <v>국내</v>
      </c>
      <c r="E36" s="406">
        <f>'GST 지식재산권 관리현황_요약본'!E35</f>
        <v>39087</v>
      </c>
      <c r="F36" s="405" t="str">
        <f>'GST 지식재산권 관리현황_요약본'!F35</f>
        <v>2007-0001382</v>
      </c>
      <c r="G36" s="406">
        <f>'GST 지식재산권 관리현황_요약본'!G35</f>
        <v>39699</v>
      </c>
      <c r="H36" s="405" t="str">
        <f>'GST 지식재산권 관리현황_요약본'!H35</f>
        <v>10-0858528</v>
      </c>
      <c r="I36" s="407" t="str">
        <f>'GST 지식재산권 관리현황_요약본'!I35</f>
        <v>반도체 제조장비의 웨이퍼척 냉각시스템</v>
      </c>
      <c r="J36" s="406">
        <f>'GST 지식재산권 관리현황_요약본'!J35</f>
        <v>46392</v>
      </c>
      <c r="K36" s="407" t="str">
        <f>'GST 지식재산권 관리현황_요약본'!K35</f>
        <v>조 봉 현</v>
      </c>
      <c r="L36" s="408" t="str">
        <f>'GST 지식재산권 관리현황_요약본'!L35</f>
        <v>유니스특허</v>
      </c>
      <c r="M36" s="409"/>
      <c r="N36" s="405"/>
      <c r="O36" s="445"/>
      <c r="P36" s="445"/>
      <c r="Q36" s="446"/>
      <c r="R36" s="409"/>
      <c r="S36" s="405"/>
      <c r="T36" s="445"/>
      <c r="U36" s="445"/>
      <c r="V36" s="446"/>
      <c r="W36" s="409"/>
      <c r="X36" s="405"/>
      <c r="Y36" s="445"/>
      <c r="Z36" s="445"/>
      <c r="AA36" s="446"/>
      <c r="AB36" s="411"/>
    </row>
    <row r="37" spans="1:28" ht="20.100000000000001" customHeight="1">
      <c r="A37" s="405">
        <f>'GST 지식재산권 관리현황_요약본'!A36</f>
        <v>32</v>
      </c>
      <c r="B37" s="405" t="str">
        <f>'GST 지식재산권 관리현황_요약본'!B36</f>
        <v>특허</v>
      </c>
      <c r="C37" s="405" t="str">
        <f>'GST 지식재산권 관리현황_요약본'!C36</f>
        <v>포기</v>
      </c>
      <c r="D37" s="405" t="str">
        <f>'GST 지식재산권 관리현황_요약본'!D36</f>
        <v>국내</v>
      </c>
      <c r="E37" s="406">
        <f>'GST 지식재산권 관리현황_요약본'!E36</f>
        <v>39094</v>
      </c>
      <c r="F37" s="405" t="str">
        <f>'GST 지식재산권 관리현황_요약본'!F36</f>
        <v>2007-0003677</v>
      </c>
      <c r="G37" s="406">
        <f>'GST 지식재산권 관리현황_요약본'!G36</f>
        <v>39797</v>
      </c>
      <c r="H37" s="405" t="str">
        <f>'GST 지식재산권 관리현황_요약본'!H36</f>
        <v>10-0875287</v>
      </c>
      <c r="I37" s="407" t="str">
        <f>'GST 지식재산권 관리현황_요약본'!I36</f>
        <v>반도체 제조장비용 잠열재 파이프</v>
      </c>
      <c r="J37" s="406">
        <f>'GST 지식재산권 관리현황_요약본'!J36</f>
        <v>46399</v>
      </c>
      <c r="K37" s="407" t="str">
        <f>'GST 지식재산권 관리현황_요약본'!K36</f>
        <v>송경호/오지은</v>
      </c>
      <c r="L37" s="408" t="str">
        <f>'GST 지식재산권 관리현황_요약본'!L36</f>
        <v>유니스특허</v>
      </c>
      <c r="M37" s="409"/>
      <c r="N37" s="405"/>
      <c r="O37" s="445"/>
      <c r="P37" s="445"/>
      <c r="Q37" s="446"/>
      <c r="R37" s="409"/>
      <c r="S37" s="405"/>
      <c r="T37" s="445"/>
      <c r="U37" s="445"/>
      <c r="V37" s="446"/>
      <c r="W37" s="409"/>
      <c r="X37" s="405"/>
      <c r="Y37" s="445"/>
      <c r="Z37" s="445"/>
      <c r="AA37" s="446"/>
      <c r="AB37" s="411"/>
    </row>
    <row r="38" spans="1:28" ht="20.100000000000001" customHeight="1">
      <c r="A38" s="405">
        <f>'GST 지식재산권 관리현황_요약본'!A37</f>
        <v>33</v>
      </c>
      <c r="B38" s="405" t="str">
        <f>'GST 지식재산권 관리현황_요약본'!B37</f>
        <v>특허</v>
      </c>
      <c r="C38" s="405" t="str">
        <f>'GST 지식재산권 관리현황_요약본'!C37</f>
        <v>포기</v>
      </c>
      <c r="D38" s="405" t="str">
        <f>'GST 지식재산권 관리현황_요약본'!D37</f>
        <v>국외(PCT)</v>
      </c>
      <c r="E38" s="406">
        <f>'GST 지식재산권 관리현황_요약본'!E37</f>
        <v>39100</v>
      </c>
      <c r="F38" s="405" t="str">
        <f>'GST 지식재산권 관리현황_요약본'!F37</f>
        <v>PCT/KR2007/000289</v>
      </c>
      <c r="G38" s="406">
        <f>'GST 지식재산권 관리현황_요약본'!G37</f>
        <v>0</v>
      </c>
      <c r="H38" s="405">
        <f>'GST 지식재산권 관리현황_요약본'!H37</f>
        <v>0</v>
      </c>
      <c r="I38" s="407" t="str">
        <f>'GST 지식재산권 관리현황_요약본'!I37</f>
        <v>반도체 제조장비의 칠러 시스템(PCT)</v>
      </c>
      <c r="J38" s="406">
        <f>'GST 지식재산권 관리현황_요약본'!J37</f>
        <v>0</v>
      </c>
      <c r="K38" s="407" t="str">
        <f>'GST 지식재산권 관리현황_요약본'!K37</f>
        <v>송경호, 조봉현</v>
      </c>
      <c r="L38" s="408" t="str">
        <f>'GST 지식재산권 관리현황_요약본'!L37</f>
        <v>유니스특허</v>
      </c>
      <c r="M38" s="409"/>
      <c r="N38" s="405"/>
      <c r="O38" s="445"/>
      <c r="P38" s="445"/>
      <c r="Q38" s="446"/>
      <c r="R38" s="409"/>
      <c r="S38" s="405"/>
      <c r="T38" s="445"/>
      <c r="U38" s="445"/>
      <c r="V38" s="446"/>
      <c r="W38" s="409"/>
      <c r="X38" s="405"/>
      <c r="Y38" s="445"/>
      <c r="Z38" s="445"/>
      <c r="AA38" s="446"/>
      <c r="AB38" s="411"/>
    </row>
    <row r="39" spans="1:28" ht="20.100000000000001" customHeight="1">
      <c r="A39" s="405">
        <f>'GST 지식재산권 관리현황_요약본'!A38</f>
        <v>34</v>
      </c>
      <c r="B39" s="405" t="str">
        <f>'GST 지식재산권 관리현황_요약본'!B38</f>
        <v>특허</v>
      </c>
      <c r="C39" s="405" t="str">
        <f>'GST 지식재산권 관리현황_요약본'!C38</f>
        <v>포기</v>
      </c>
      <c r="D39" s="405" t="str">
        <f>'GST 지식재산권 관리현황_요약본'!D38</f>
        <v>국내</v>
      </c>
      <c r="E39" s="406">
        <f>'GST 지식재산권 관리현황_요약본'!E38</f>
        <v>39160</v>
      </c>
      <c r="F39" s="405" t="str">
        <f>'GST 지식재산권 관리현황_요약본'!F38</f>
        <v>2007-0026679</v>
      </c>
      <c r="G39" s="406">
        <f>'GST 지식재산권 관리현황_요약본'!G38</f>
        <v>39589</v>
      </c>
      <c r="H39" s="405" t="str">
        <f>'GST 지식재산권 관리현황_요약본'!H38</f>
        <v>10-0832851</v>
      </c>
      <c r="I39" s="407" t="str">
        <f>'GST 지식재산권 관리현황_요약본'!I38</f>
        <v>상변환물질을 이용한 잠열 축열식 연료전지용 열저장 시스템</v>
      </c>
      <c r="J39" s="406">
        <f>'GST 지식재산권 관리현황_요약본'!J38</f>
        <v>46465</v>
      </c>
      <c r="K39" s="407" t="str">
        <f>'GST 지식재산권 관리현황_요약본'!K38</f>
        <v>송경호/홍성철/전범수</v>
      </c>
      <c r="L39" s="408" t="str">
        <f>'GST 지식재산권 관리현황_요약본'!L38</f>
        <v>한별국제특허</v>
      </c>
      <c r="M39" s="409"/>
      <c r="N39" s="405"/>
      <c r="O39" s="445"/>
      <c r="P39" s="445"/>
      <c r="Q39" s="446"/>
      <c r="R39" s="409"/>
      <c r="S39" s="405"/>
      <c r="T39" s="445"/>
      <c r="U39" s="445"/>
      <c r="V39" s="446"/>
      <c r="W39" s="409"/>
      <c r="X39" s="405"/>
      <c r="Y39" s="445"/>
      <c r="Z39" s="445"/>
      <c r="AA39" s="446"/>
      <c r="AB39" s="411"/>
    </row>
    <row r="40" spans="1:28" ht="20.100000000000001" customHeight="1">
      <c r="A40" s="405">
        <f>'GST 지식재산권 관리현황_요약본'!A39</f>
        <v>35</v>
      </c>
      <c r="B40" s="405" t="str">
        <f>'GST 지식재산권 관리현황_요약본'!B39</f>
        <v>특허</v>
      </c>
      <c r="C40" s="405" t="str">
        <f>'GST 지식재산권 관리현황_요약본'!C39</f>
        <v>포기</v>
      </c>
      <c r="D40" s="405" t="str">
        <f>'GST 지식재산권 관리현황_요약본'!D39</f>
        <v>국내</v>
      </c>
      <c r="E40" s="406">
        <f>'GST 지식재산권 관리현황_요약본'!E39</f>
        <v>39191</v>
      </c>
      <c r="F40" s="405" t="str">
        <f>'GST 지식재산권 관리현황_요약본'!F39</f>
        <v>2007-0038392</v>
      </c>
      <c r="G40" s="406">
        <f>'GST 지식재산권 관리현황_요약본'!G39</f>
        <v>39699</v>
      </c>
      <c r="H40" s="405" t="str">
        <f>'GST 지식재산권 관리현황_요약본'!H39</f>
        <v>10-0858529</v>
      </c>
      <c r="I40" s="407" t="str">
        <f>'GST 지식재산권 관리현황_요약본'!I39</f>
        <v>반도체 제조장비의 온도제어장치</v>
      </c>
      <c r="J40" s="406">
        <f>'GST 지식재산권 관리현황_요약본'!J39</f>
        <v>46496</v>
      </c>
      <c r="K40" s="407" t="str">
        <f>'GST 지식재산권 관리현황_요약본'!K39</f>
        <v>송경호/최현석</v>
      </c>
      <c r="L40" s="408" t="str">
        <f>'GST 지식재산권 관리현황_요약본'!L39</f>
        <v>유니스특허</v>
      </c>
      <c r="M40" s="409"/>
      <c r="N40" s="405"/>
      <c r="O40" s="445"/>
      <c r="P40" s="445"/>
      <c r="Q40" s="446"/>
      <c r="R40" s="409"/>
      <c r="S40" s="405"/>
      <c r="T40" s="445"/>
      <c r="U40" s="445"/>
      <c r="V40" s="446"/>
      <c r="W40" s="409"/>
      <c r="X40" s="405"/>
      <c r="Y40" s="445"/>
      <c r="Z40" s="445"/>
      <c r="AA40" s="446"/>
      <c r="AB40" s="411"/>
    </row>
    <row r="41" spans="1:28" ht="20.100000000000001" customHeight="1">
      <c r="A41" s="380">
        <f>'GST 지식재산권 관리현황_요약본'!A40</f>
        <v>36</v>
      </c>
      <c r="B41" s="380" t="str">
        <f>'GST 지식재산권 관리현황_요약본'!B40</f>
        <v>특허</v>
      </c>
      <c r="C41" s="380" t="str">
        <f>'GST 지식재산권 관리현황_요약본'!C40</f>
        <v>등록</v>
      </c>
      <c r="D41" s="380" t="str">
        <f>'GST 지식재산권 관리현황_요약본'!D40</f>
        <v>국내</v>
      </c>
      <c r="E41" s="381">
        <f>'GST 지식재산권 관리현황_요약본'!E40</f>
        <v>39230</v>
      </c>
      <c r="F41" s="380" t="str">
        <f>'GST 지식재산권 관리현황_요약본'!F40</f>
        <v>2007-0051387</v>
      </c>
      <c r="G41" s="381">
        <f>'GST 지식재산권 관리현황_요약본'!G40</f>
        <v>39630</v>
      </c>
      <c r="H41" s="380" t="str">
        <f>'GST 지식재산권 관리현황_요약본'!H40</f>
        <v>10-0844530</v>
      </c>
      <c r="I41" s="382" t="str">
        <f>'GST 지식재산권 관리현황_요약본'!I40</f>
        <v>폐가스 정화 처리 장치 및 폐가스 정화 처리 방법</v>
      </c>
      <c r="J41" s="381">
        <f>'GST 지식재산권 관리현황_요약본'!J40</f>
        <v>46535</v>
      </c>
      <c r="K41" s="382" t="str">
        <f>'GST 지식재산권 관리현황_요약본'!K40</f>
        <v>이정우</v>
      </c>
      <c r="L41" s="388" t="str">
        <f>'GST 지식재산권 관리현황_요약본'!L40</f>
        <v>유니스특허</v>
      </c>
      <c r="M41" s="392" t="s">
        <v>1936</v>
      </c>
      <c r="N41" s="496">
        <v>44736</v>
      </c>
      <c r="O41" s="435">
        <v>910000</v>
      </c>
      <c r="P41" s="435">
        <v>30000</v>
      </c>
      <c r="Q41" s="436">
        <f>O41+(P41*1.1)</f>
        <v>943000</v>
      </c>
      <c r="R41" s="392"/>
      <c r="S41" s="386"/>
      <c r="T41" s="435"/>
      <c r="U41" s="435"/>
      <c r="V41" s="436"/>
      <c r="W41" s="392"/>
      <c r="X41" s="386"/>
      <c r="Y41" s="435"/>
      <c r="Z41" s="435"/>
      <c r="AA41" s="436"/>
      <c r="AB41" s="393"/>
    </row>
    <row r="42" spans="1:28" ht="20.100000000000001" customHeight="1">
      <c r="A42" s="380">
        <f>'GST 지식재산권 관리현황_요약본'!A41</f>
        <v>37</v>
      </c>
      <c r="B42" s="380" t="str">
        <f>'GST 지식재산권 관리현황_요약본'!B41</f>
        <v>특허</v>
      </c>
      <c r="C42" s="380" t="str">
        <f>'GST 지식재산권 관리현황_요약본'!C41</f>
        <v>등록</v>
      </c>
      <c r="D42" s="380" t="str">
        <f>'GST 지식재산권 관리현황_요약본'!D41</f>
        <v>국내</v>
      </c>
      <c r="E42" s="381">
        <f>'GST 지식재산권 관리현황_요약본'!E41</f>
        <v>39230</v>
      </c>
      <c r="F42" s="380" t="str">
        <f>'GST 지식재산권 관리현황_요약본'!F41</f>
        <v>2007-0051388</v>
      </c>
      <c r="G42" s="381">
        <f>'GST 지식재산권 관리현황_요약본'!G41</f>
        <v>39630</v>
      </c>
      <c r="H42" s="380" t="str">
        <f>'GST 지식재산권 관리현황_요약본'!H41</f>
        <v>10-0844531</v>
      </c>
      <c r="I42" s="382" t="str">
        <f>'GST 지식재산권 관리현황_요약본'!I41</f>
        <v>폐가스 정화 처리 장치 (Device for purifying exhausted gas)</v>
      </c>
      <c r="J42" s="381">
        <f>'GST 지식재산권 관리현황_요약본'!J41</f>
        <v>46535</v>
      </c>
      <c r="K42" s="382" t="str">
        <f>'GST 지식재산권 관리현황_요약본'!K41</f>
        <v>이정우/김태현</v>
      </c>
      <c r="L42" s="388" t="str">
        <f>'GST 지식재산권 관리현황_요약본'!L41</f>
        <v>유니스특허</v>
      </c>
      <c r="M42" s="392" t="s">
        <v>1936</v>
      </c>
      <c r="N42" s="496">
        <v>44736</v>
      </c>
      <c r="O42" s="435">
        <v>910000</v>
      </c>
      <c r="P42" s="435">
        <v>30000</v>
      </c>
      <c r="Q42" s="436">
        <f>O42+(P42*1.1)</f>
        <v>943000</v>
      </c>
      <c r="R42" s="392"/>
      <c r="S42" s="386"/>
      <c r="T42" s="435"/>
      <c r="U42" s="435"/>
      <c r="V42" s="436"/>
      <c r="W42" s="392"/>
      <c r="X42" s="386"/>
      <c r="Y42" s="435"/>
      <c r="Z42" s="435"/>
      <c r="AA42" s="436"/>
      <c r="AB42" s="393"/>
    </row>
    <row r="43" spans="1:28" s="518" customFormat="1" ht="20.100000000000001" customHeight="1">
      <c r="A43" s="405">
        <f>'GST 지식재산권 관리현황_요약본'!A42</f>
        <v>38</v>
      </c>
      <c r="B43" s="405" t="str">
        <f>'GST 지식재산권 관리현황_요약본'!B42</f>
        <v>특허</v>
      </c>
      <c r="C43" s="405" t="str">
        <f>'GST 지식재산권 관리현황_요약본'!C42</f>
        <v>포기</v>
      </c>
      <c r="D43" s="405" t="str">
        <f>'GST 지식재산권 관리현황_요약본'!D42</f>
        <v>국내</v>
      </c>
      <c r="E43" s="406">
        <f>'GST 지식재산권 관리현황_요약본'!E42</f>
        <v>39290</v>
      </c>
      <c r="F43" s="405" t="str">
        <f>'GST 지식재산권 관리현황_요약본'!F42</f>
        <v>2007-0075770</v>
      </c>
      <c r="G43" s="406">
        <f>'GST 지식재산권 관리현황_요약본'!G42</f>
        <v>39713</v>
      </c>
      <c r="H43" s="405" t="str">
        <f>'GST 지식재산권 관리현황_요약본'!H42</f>
        <v>10-0860599</v>
      </c>
      <c r="I43" s="407" t="str">
        <f>'GST 지식재산권 관리현황_요약본'!I42</f>
        <v>플라즈마 토치를 이용한 폐가스연소장치</v>
      </c>
      <c r="J43" s="406">
        <f>'GST 지식재산권 관리현황_요약본'!J42</f>
        <v>46595</v>
      </c>
      <c r="K43" s="407" t="str">
        <f>'GST 지식재산권 관리현황_요약본'!K42</f>
        <v>이성욱 박진만 박종민 김태현 김선호 박용근 채명기 이재복</v>
      </c>
      <c r="L43" s="408" t="str">
        <f>'GST 지식재산권 관리현황_요약본'!L42</f>
        <v>다인특허</v>
      </c>
      <c r="M43" s="409"/>
      <c r="N43" s="405"/>
      <c r="O43" s="445"/>
      <c r="P43" s="445"/>
      <c r="Q43" s="446">
        <f>O43+(P43*1.1)</f>
        <v>0</v>
      </c>
      <c r="R43" s="409"/>
      <c r="S43" s="405"/>
      <c r="T43" s="445"/>
      <c r="U43" s="445"/>
      <c r="V43" s="446"/>
      <c r="W43" s="409"/>
      <c r="X43" s="405"/>
      <c r="Y43" s="445"/>
      <c r="Z43" s="445"/>
      <c r="AA43" s="446"/>
      <c r="AB43" s="411"/>
    </row>
    <row r="44" spans="1:28" s="518" customFormat="1" ht="20.100000000000001" customHeight="1">
      <c r="A44" s="405">
        <f>'GST 지식재산권 관리현황_요약본'!A43</f>
        <v>39</v>
      </c>
      <c r="B44" s="405" t="str">
        <f>'GST 지식재산권 관리현황_요약본'!B43</f>
        <v>특허</v>
      </c>
      <c r="C44" s="405" t="str">
        <f>'GST 지식재산권 관리현황_요약본'!C43</f>
        <v>포기</v>
      </c>
      <c r="D44" s="405" t="str">
        <f>'GST 지식재산권 관리현황_요약본'!D43</f>
        <v>국내</v>
      </c>
      <c r="E44" s="406">
        <f>'GST 지식재산권 관리현황_요약본'!E43</f>
        <v>39290</v>
      </c>
      <c r="F44" s="405" t="str">
        <f>'GST 지식재산권 관리현황_요약본'!F43</f>
        <v>2007-0075701</v>
      </c>
      <c r="G44" s="406">
        <f>'GST 지식재산권 관리현황_요약본'!G43</f>
        <v>39713</v>
      </c>
      <c r="H44" s="405" t="str">
        <f>'GST 지식재산권 관리현황_요약본'!H43</f>
        <v>10-0860598</v>
      </c>
      <c r="I44" s="407" t="str">
        <f>'GST 지식재산권 관리현황_요약본'!I43</f>
        <v>폐가스연소장치의 가스분사노즐</v>
      </c>
      <c r="J44" s="406">
        <f>'GST 지식재산권 관리현황_요약본'!J43</f>
        <v>46595</v>
      </c>
      <c r="K44" s="407" t="str">
        <f>'GST 지식재산권 관리현황_요약본'!K43</f>
        <v>이성욱 박진만 박종민 김태현 김선호 박용근 채명기 이재복</v>
      </c>
      <c r="L44" s="408" t="str">
        <f>'GST 지식재산권 관리현황_요약본'!L43</f>
        <v>다인특허</v>
      </c>
      <c r="M44" s="409"/>
      <c r="N44" s="405"/>
      <c r="O44" s="445"/>
      <c r="P44" s="445"/>
      <c r="Q44" s="446">
        <f>O44+(P44*1.1)</f>
        <v>0</v>
      </c>
      <c r="R44" s="409"/>
      <c r="S44" s="405"/>
      <c r="T44" s="445"/>
      <c r="U44" s="445"/>
      <c r="V44" s="446"/>
      <c r="W44" s="409"/>
      <c r="X44" s="405"/>
      <c r="Y44" s="445"/>
      <c r="Z44" s="445"/>
      <c r="AA44" s="446"/>
      <c r="AB44" s="411"/>
    </row>
    <row r="45" spans="1:28" ht="20.100000000000001" customHeight="1">
      <c r="A45" s="405">
        <f>'GST 지식재산권 관리현황_요약본'!A44</f>
        <v>40</v>
      </c>
      <c r="B45" s="405" t="str">
        <f>'GST 지식재산권 관리현황_요약본'!B44</f>
        <v>특허</v>
      </c>
      <c r="C45" s="405" t="str">
        <f>'GST 지식재산권 관리현황_요약본'!C44</f>
        <v>거절</v>
      </c>
      <c r="D45" s="405" t="str">
        <f>'GST 지식재산권 관리현황_요약본'!D44</f>
        <v>국내</v>
      </c>
      <c r="E45" s="406">
        <f>'GST 지식재산권 관리현황_요약본'!E44</f>
        <v>39342</v>
      </c>
      <c r="F45" s="405" t="str">
        <f>'GST 지식재산권 관리현황_요약본'!F44</f>
        <v>2007-0094153</v>
      </c>
      <c r="G45" s="406">
        <f>'GST 지식재산권 관리현황_요약본'!G44</f>
        <v>0</v>
      </c>
      <c r="H45" s="405">
        <f>'GST 지식재산권 관리현황_요약본'!H44</f>
        <v>0</v>
      </c>
      <c r="I45" s="407" t="str">
        <f>'GST 지식재산권 관리현황_요약본'!I44</f>
        <v>히팅자켓 제어 시스템</v>
      </c>
      <c r="J45" s="406">
        <f>'GST 지식재산권 관리현황_요약본'!J44</f>
        <v>0</v>
      </c>
      <c r="K45" s="407" t="str">
        <f>'GST 지식재산권 관리현황_요약본'!K44</f>
        <v>이정수</v>
      </c>
      <c r="L45" s="408" t="str">
        <f>'GST 지식재산권 관리현황_요약본'!L44</f>
        <v>다인특허</v>
      </c>
      <c r="M45" s="409"/>
      <c r="N45" s="405"/>
      <c r="O45" s="445"/>
      <c r="P45" s="445"/>
      <c r="Q45" s="446"/>
      <c r="R45" s="409"/>
      <c r="S45" s="405"/>
      <c r="T45" s="445"/>
      <c r="U45" s="445"/>
      <c r="V45" s="446"/>
      <c r="W45" s="409"/>
      <c r="X45" s="405"/>
      <c r="Y45" s="445"/>
      <c r="Z45" s="445"/>
      <c r="AA45" s="446"/>
      <c r="AB45" s="411"/>
    </row>
    <row r="46" spans="1:28" ht="20.100000000000001" customHeight="1">
      <c r="A46" s="380">
        <f>'GST 지식재산권 관리현황_요약본'!A45</f>
        <v>41</v>
      </c>
      <c r="B46" s="380" t="str">
        <f>'GST 지식재산권 관리현황_요약본'!B45</f>
        <v>특허</v>
      </c>
      <c r="C46" s="380" t="str">
        <f>'GST 지식재산권 관리현황_요약본'!C45</f>
        <v>등록</v>
      </c>
      <c r="D46" s="380" t="str">
        <f>'GST 지식재산권 관리현황_요약본'!D45</f>
        <v>국내(공동)</v>
      </c>
      <c r="E46" s="381">
        <f>'GST 지식재산권 관리현황_요약본'!E45</f>
        <v>39373</v>
      </c>
      <c r="F46" s="380" t="str">
        <f>'GST 지식재산권 관리현황_요약본'!F45</f>
        <v>2007-0105057</v>
      </c>
      <c r="G46" s="381">
        <f>'GST 지식재산권 관리현황_요약본'!G45</f>
        <v>40115</v>
      </c>
      <c r="H46" s="380" t="str">
        <f>'GST 지식재산권 관리현황_요약본'!H45</f>
        <v>10-0925236</v>
      </c>
      <c r="I46" s="382" t="str">
        <f>'GST 지식재산권 관리현황_요약본'!I45</f>
        <v>반도체 제조 장비의 온도 조절 시스템</v>
      </c>
      <c r="J46" s="381">
        <f>'GST 지식재산권 관리현황_요약본'!J45</f>
        <v>46678</v>
      </c>
      <c r="K46" s="382" t="str">
        <f>'GST 지식재산권 관리현황_요약본'!K45</f>
        <v>조봉현 은창우 최현석 이상곤 이광명 이인주 최용호 안승국 박철오</v>
      </c>
      <c r="L46" s="388" t="str">
        <f>'GST 지식재산권 관리현황_요약본'!L45</f>
        <v>유니스특허</v>
      </c>
      <c r="M46" s="392" t="s">
        <v>1998</v>
      </c>
      <c r="N46" s="496">
        <v>44796</v>
      </c>
      <c r="O46" s="435">
        <v>690000</v>
      </c>
      <c r="P46" s="435">
        <v>30000</v>
      </c>
      <c r="Q46" s="436">
        <f>O46+(P46*1.1)</f>
        <v>723000</v>
      </c>
      <c r="R46" s="392"/>
      <c r="S46" s="386"/>
      <c r="T46" s="435"/>
      <c r="U46" s="435"/>
      <c r="V46" s="436"/>
      <c r="W46" s="392"/>
      <c r="X46" s="386"/>
      <c r="Y46" s="435"/>
      <c r="Z46" s="435"/>
      <c r="AA46" s="436"/>
      <c r="AB46" s="394"/>
    </row>
    <row r="47" spans="1:28" ht="20.100000000000001" customHeight="1">
      <c r="A47" s="405">
        <f>'GST 지식재산권 관리현황_요약본'!A46</f>
        <v>42</v>
      </c>
      <c r="B47" s="405" t="str">
        <f>'GST 지식재산권 관리현황_요약본'!B46</f>
        <v>특허</v>
      </c>
      <c r="C47" s="405" t="str">
        <f>'GST 지식재산권 관리현황_요약본'!C46</f>
        <v>포기</v>
      </c>
      <c r="D47" s="405" t="str">
        <f>'GST 지식재산권 관리현황_요약본'!D46</f>
        <v>국외(PCT)</v>
      </c>
      <c r="E47" s="406">
        <f>'GST 지식재산권 관리현황_요약본'!E46</f>
        <v>39395</v>
      </c>
      <c r="F47" s="405" t="str">
        <f>'GST 지식재산권 관리현황_요약본'!F46</f>
        <v>PCT/KR2007/005642</v>
      </c>
      <c r="G47" s="406">
        <f>'GST 지식재산권 관리현황_요약본'!G46</f>
        <v>0</v>
      </c>
      <c r="H47" s="405">
        <f>'GST 지식재산권 관리현황_요약본'!H46</f>
        <v>0</v>
      </c>
      <c r="I47" s="407" t="str">
        <f>'GST 지식재산권 관리현황_요약본'!I46</f>
        <v>반도체 제조 장비의 온도조절 시스템(PCT)</v>
      </c>
      <c r="J47" s="406">
        <f>'GST 지식재산권 관리현황_요약본'!J46</f>
        <v>0</v>
      </c>
      <c r="K47" s="407" t="str">
        <f>'GST 지식재산권 관리현황_요약본'!K46</f>
        <v>조봉현 은창우 최현석 이상곤 이광명 이인주 최용호 안승국 박철오</v>
      </c>
      <c r="L47" s="408" t="str">
        <f>'GST 지식재산권 관리현황_요약본'!L46</f>
        <v>유니스특허</v>
      </c>
      <c r="M47" s="409"/>
      <c r="N47" s="405"/>
      <c r="O47" s="445"/>
      <c r="P47" s="445"/>
      <c r="Q47" s="446"/>
      <c r="R47" s="409"/>
      <c r="S47" s="405"/>
      <c r="T47" s="445"/>
      <c r="U47" s="445"/>
      <c r="V47" s="446"/>
      <c r="W47" s="409"/>
      <c r="X47" s="405"/>
      <c r="Y47" s="445"/>
      <c r="Z47" s="445"/>
      <c r="AA47" s="446"/>
      <c r="AB47" s="411"/>
    </row>
    <row r="48" spans="1:28" ht="20.100000000000001" customHeight="1">
      <c r="A48" s="405">
        <f>'GST 지식재산권 관리현황_요약본'!A47</f>
        <v>43</v>
      </c>
      <c r="B48" s="405" t="str">
        <f>'GST 지식재산권 관리현황_요약본'!B47</f>
        <v>디자인</v>
      </c>
      <c r="C48" s="405" t="str">
        <f>'GST 지식재산권 관리현황_요약본'!C47</f>
        <v>포기</v>
      </c>
      <c r="D48" s="405" t="str">
        <f>'GST 지식재산권 관리현황_요약본'!D47</f>
        <v>국내</v>
      </c>
      <c r="E48" s="406">
        <f>'GST 지식재산권 관리현황_요약본'!E47</f>
        <v>39405</v>
      </c>
      <c r="F48" s="405" t="str">
        <f>'GST 지식재산권 관리현황_요약본'!F47</f>
        <v>2007-0047957</v>
      </c>
      <c r="G48" s="406">
        <f>'GST 지식재산권 관리현황_요약본'!G47</f>
        <v>39594</v>
      </c>
      <c r="H48" s="405" t="str">
        <f>'GST 지식재산권 관리현황_요약본'!H47</f>
        <v>30-0492761</v>
      </c>
      <c r="I48" s="407" t="str">
        <f>'GST 지식재산권 관리현황_요약본'!I47</f>
        <v>잠열재 파이프</v>
      </c>
      <c r="J48" s="406">
        <f>'GST 지식재산권 관리현황_요약본'!J47</f>
        <v>45072</v>
      </c>
      <c r="K48" s="407" t="str">
        <f>'GST 지식재산권 관리현황_요약본'!K47</f>
        <v>오지은</v>
      </c>
      <c r="L48" s="408" t="str">
        <f>'GST 지식재산권 관리현황_요약본'!L47</f>
        <v>유니스특허</v>
      </c>
      <c r="M48" s="409"/>
      <c r="N48" s="405"/>
      <c r="O48" s="445"/>
      <c r="P48" s="445"/>
      <c r="Q48" s="446"/>
      <c r="R48" s="409"/>
      <c r="S48" s="405"/>
      <c r="T48" s="445"/>
      <c r="U48" s="445"/>
      <c r="V48" s="446"/>
      <c r="W48" s="409"/>
      <c r="X48" s="405"/>
      <c r="Y48" s="445"/>
      <c r="Z48" s="445"/>
      <c r="AA48" s="446"/>
      <c r="AB48" s="411"/>
    </row>
    <row r="49" spans="1:28" ht="20.100000000000001" customHeight="1">
      <c r="A49" s="380">
        <f>'GST 지식재산권 관리현황_요약본'!A48</f>
        <v>44</v>
      </c>
      <c r="B49" s="380" t="str">
        <f>'GST 지식재산권 관리현황_요약본'!B48</f>
        <v>특허</v>
      </c>
      <c r="C49" s="380" t="str">
        <f>'GST 지식재산권 관리현황_요약본'!C48</f>
        <v>등록</v>
      </c>
      <c r="D49" s="380" t="str">
        <f>'GST 지식재산권 관리현황_요약본'!D48</f>
        <v>국내</v>
      </c>
      <c r="E49" s="381">
        <f>'GST 지식재산권 관리현황_요약본'!E48</f>
        <v>39469</v>
      </c>
      <c r="F49" s="380" t="str">
        <f>'GST 지식재산권 관리현황_요약본'!F48</f>
        <v>2008-0006820</v>
      </c>
      <c r="G49" s="381">
        <f>'GST 지식재산권 관리현황_요약본'!G48</f>
        <v>40290</v>
      </c>
      <c r="H49" s="380" t="str">
        <f>'GST 지식재산권 관리현황_요약본'!H48</f>
        <v>10-0955466</v>
      </c>
      <c r="I49" s="382" t="str">
        <f>'GST 지식재산권 관리현황_요약본'!I48</f>
        <v>누수방식의 전기 집진기</v>
      </c>
      <c r="J49" s="381">
        <f>'GST 지식재산권 관리현황_요약본'!J48</f>
        <v>46774</v>
      </c>
      <c r="K49" s="382" t="str">
        <f>'GST 지식재산권 관리현황_요약본'!K48</f>
        <v>김태현/유국열/성창현</v>
      </c>
      <c r="L49" s="388" t="str">
        <f>'GST 지식재산권 관리현황_요약본'!L48</f>
        <v>다인특허</v>
      </c>
      <c r="M49" s="510" t="s">
        <v>1918</v>
      </c>
      <c r="N49" s="511">
        <v>44652</v>
      </c>
      <c r="O49" s="512">
        <v>525000</v>
      </c>
      <c r="P49" s="512">
        <v>30000</v>
      </c>
      <c r="Q49" s="513">
        <f>O49+(P49*1.1)</f>
        <v>558000</v>
      </c>
      <c r="R49" s="510" t="s">
        <v>1919</v>
      </c>
      <c r="S49" s="386"/>
      <c r="T49" s="435"/>
      <c r="U49" s="435"/>
      <c r="V49" s="436"/>
      <c r="W49" s="392"/>
      <c r="X49" s="386"/>
      <c r="Y49" s="435"/>
      <c r="Z49" s="435"/>
      <c r="AA49" s="436"/>
      <c r="AB49" s="394"/>
    </row>
    <row r="50" spans="1:28" ht="20.100000000000001" customHeight="1">
      <c r="A50" s="405">
        <f>'GST 지식재산권 관리현황_요약본'!A49</f>
        <v>45</v>
      </c>
      <c r="B50" s="405" t="str">
        <f>'GST 지식재산권 관리현황_요약본'!B49</f>
        <v>특허</v>
      </c>
      <c r="C50" s="405" t="str">
        <f>'GST 지식재산권 관리현황_요약본'!C49</f>
        <v>거절</v>
      </c>
      <c r="D50" s="405" t="str">
        <f>'GST 지식재산권 관리현황_요약본'!D49</f>
        <v>국내</v>
      </c>
      <c r="E50" s="406">
        <f>'GST 지식재산권 관리현황_요약본'!E49</f>
        <v>39685</v>
      </c>
      <c r="F50" s="405" t="str">
        <f>'GST 지식재산권 관리현황_요약본'!F49</f>
        <v>2008-0083086</v>
      </c>
      <c r="G50" s="406">
        <f>'GST 지식재산권 관리현황_요약본'!G49</f>
        <v>0</v>
      </c>
      <c r="H50" s="405">
        <f>'GST 지식재산권 관리현황_요약본'!H49</f>
        <v>0</v>
      </c>
      <c r="I50" s="407" t="str">
        <f>'GST 지식재산권 관리현황_요약본'!I49</f>
        <v>전향연소방식의 폐가스연소장치</v>
      </c>
      <c r="J50" s="406">
        <f>'GST 지식재산권 관리현황_요약본'!J49</f>
        <v>0</v>
      </c>
      <c r="K50" s="407" t="str">
        <f>'GST 지식재산권 관리현황_요약본'!K49</f>
        <v>채명기 외 8인</v>
      </c>
      <c r="L50" s="408" t="str">
        <f>'GST 지식재산권 관리현황_요약본'!L49</f>
        <v>다인특허</v>
      </c>
      <c r="M50" s="409"/>
      <c r="N50" s="405"/>
      <c r="O50" s="445"/>
      <c r="P50" s="445"/>
      <c r="Q50" s="446"/>
      <c r="R50" s="409"/>
      <c r="S50" s="405"/>
      <c r="T50" s="445"/>
      <c r="U50" s="445"/>
      <c r="V50" s="446"/>
      <c r="W50" s="409"/>
      <c r="X50" s="405"/>
      <c r="Y50" s="445"/>
      <c r="Z50" s="445"/>
      <c r="AA50" s="446"/>
      <c r="AB50" s="411"/>
    </row>
    <row r="51" spans="1:28" ht="20.100000000000001" customHeight="1">
      <c r="A51" s="405">
        <f>'GST 지식재산권 관리현황_요약본'!A50</f>
        <v>46</v>
      </c>
      <c r="B51" s="405" t="str">
        <f>'GST 지식재산권 관리현황_요약본'!B50</f>
        <v>특허</v>
      </c>
      <c r="C51" s="405" t="str">
        <f>'GST 지식재산권 관리현황_요약본'!C50</f>
        <v>포기</v>
      </c>
      <c r="D51" s="405" t="str">
        <f>'GST 지식재산권 관리현황_요약본'!D50</f>
        <v>국내</v>
      </c>
      <c r="E51" s="406">
        <f>'GST 지식재산권 관리현황_요약본'!E50</f>
        <v>39793</v>
      </c>
      <c r="F51" s="405" t="str">
        <f>'GST 지식재산권 관리현황_요약본'!F50</f>
        <v>2008-0125813</v>
      </c>
      <c r="G51" s="406">
        <f>'GST 지식재산권 관리현황_요약본'!G50</f>
        <v>40660</v>
      </c>
      <c r="H51" s="405" t="str">
        <f>'GST 지식재산권 관리현황_요약본'!H50</f>
        <v>10-1033012</v>
      </c>
      <c r="I51" s="407" t="str">
        <f>'GST 지식재산권 관리현황_요약본'!I50</f>
        <v>산소발생기, 산소농도 조절기 및 이를 구비한 스크러버장치</v>
      </c>
      <c r="J51" s="406">
        <f>'GST 지식재산권 관리현황_요약본'!J50</f>
        <v>47098</v>
      </c>
      <c r="K51" s="407" t="str">
        <f>'GST 지식재산권 관리현황_요약본'!K50</f>
        <v>김태현/이정우</v>
      </c>
      <c r="L51" s="408" t="str">
        <f>'GST 지식재산권 관리현황_요약본'!L50</f>
        <v>다인특허</v>
      </c>
      <c r="M51" s="409"/>
      <c r="N51" s="405"/>
      <c r="O51" s="445"/>
      <c r="P51" s="445"/>
      <c r="Q51" s="446"/>
      <c r="R51" s="409"/>
      <c r="S51" s="405"/>
      <c r="T51" s="445"/>
      <c r="U51" s="445"/>
      <c r="V51" s="446"/>
      <c r="W51" s="409"/>
      <c r="X51" s="405"/>
      <c r="Y51" s="445"/>
      <c r="Z51" s="445"/>
      <c r="AA51" s="446"/>
      <c r="AB51" s="411"/>
    </row>
    <row r="52" spans="1:28" ht="20.100000000000001" customHeight="1">
      <c r="A52" s="380">
        <f>'GST 지식재산권 관리현황_요약본'!A51</f>
        <v>47</v>
      </c>
      <c r="B52" s="380" t="str">
        <f>'GST 지식재산권 관리현황_요약본'!B51</f>
        <v>특허</v>
      </c>
      <c r="C52" s="380" t="str">
        <f>'GST 지식재산권 관리현황_요약본'!C51</f>
        <v>등록</v>
      </c>
      <c r="D52" s="380" t="str">
        <f>'GST 지식재산권 관리현황_요약본'!D51</f>
        <v>국외(일본)</v>
      </c>
      <c r="E52" s="381">
        <f>'GST 지식재산권 관리현황_요약본'!E51</f>
        <v>40284</v>
      </c>
      <c r="F52" s="380" t="str">
        <f>'GST 지식재산권 관리현황_요약본'!F51</f>
        <v>2010-529836</v>
      </c>
      <c r="G52" s="381">
        <f>'GST 지식재산권 관리현황_요약본'!G51</f>
        <v>40991</v>
      </c>
      <c r="H52" s="380">
        <f>'GST 지식재산권 관리현황_요약본'!H51</f>
        <v>4956672</v>
      </c>
      <c r="I52" s="382" t="str">
        <f>'GST 지식재산권 관리현황_요약본'!I51</f>
        <v>반도체 제조 장비의 온도 조절 시스템</v>
      </c>
      <c r="J52" s="381">
        <f>'GST 지식재산권 관리현황_요약본'!J51</f>
        <v>47200</v>
      </c>
      <c r="K52" s="382" t="str">
        <f>'GST 지식재산권 관리현황_요약본'!K51</f>
        <v>조봉현 은창우 최현석 이상곤 이광명 이인주 최용호 안승국 박철오</v>
      </c>
      <c r="L52" s="388" t="str">
        <f>'GST 지식재산권 관리현황_요약본'!L51</f>
        <v>유니스특허</v>
      </c>
      <c r="M52" s="392" t="s">
        <v>1911</v>
      </c>
      <c r="N52" s="496">
        <v>44596</v>
      </c>
      <c r="O52" s="435">
        <v>1087733</v>
      </c>
      <c r="P52" s="435">
        <v>50000</v>
      </c>
      <c r="Q52" s="436">
        <f>O52+(P52*1.1)</f>
        <v>1142733</v>
      </c>
      <c r="R52" s="392"/>
      <c r="S52" s="386"/>
      <c r="T52" s="435"/>
      <c r="U52" s="435"/>
      <c r="V52" s="436"/>
      <c r="W52" s="392"/>
      <c r="X52" s="386"/>
      <c r="Y52" s="435"/>
      <c r="Z52" s="435"/>
      <c r="AA52" s="436"/>
      <c r="AB52" s="394"/>
    </row>
    <row r="53" spans="1:28" ht="20.100000000000001" customHeight="1">
      <c r="A53" s="405">
        <f>'GST 지식재산권 관리현황_요약본'!A52</f>
        <v>48</v>
      </c>
      <c r="B53" s="405" t="str">
        <f>'GST 지식재산권 관리현황_요약본'!B52</f>
        <v>특허</v>
      </c>
      <c r="C53" s="405" t="str">
        <f>'GST 지식재산권 관리현황_요약본'!C52</f>
        <v>포기</v>
      </c>
      <c r="D53" s="405" t="str">
        <f>'GST 지식재산권 관리현황_요약본'!D52</f>
        <v>국외(미국)</v>
      </c>
      <c r="E53" s="406">
        <f>'GST 지식재산권 관리현황_요약본'!E52</f>
        <v>40284</v>
      </c>
      <c r="F53" s="405" t="str">
        <f>'GST 지식재산권 관리현황_요약본'!F52</f>
        <v>12/738,553</v>
      </c>
      <c r="G53" s="406">
        <f>'GST 지식재산권 관리현황_요약본'!G52</f>
        <v>0</v>
      </c>
      <c r="H53" s="405">
        <f>'GST 지식재산권 관리현황_요약본'!H52</f>
        <v>0</v>
      </c>
      <c r="I53" s="407" t="str">
        <f>'GST 지식재산권 관리현황_요약본'!I52</f>
        <v>반도체 제조 장비의 온도조절 시스템(미국)</v>
      </c>
      <c r="J53" s="406">
        <f>'GST 지식재산권 관리현황_요약본'!J52</f>
        <v>0</v>
      </c>
      <c r="K53" s="407" t="str">
        <f>'GST 지식재산권 관리현황_요약본'!K52</f>
        <v>조봉현, 은창우, 최현석, 이상곤, 이광명, 이인주, 최용호, 안승국, 박철오</v>
      </c>
      <c r="L53" s="408" t="str">
        <f>'GST 지식재산권 관리현황_요약본'!L52</f>
        <v>유니스특허</v>
      </c>
      <c r="M53" s="409"/>
      <c r="N53" s="405"/>
      <c r="O53" s="445"/>
      <c r="P53" s="445"/>
      <c r="Q53" s="446"/>
      <c r="R53" s="409"/>
      <c r="S53" s="405"/>
      <c r="T53" s="445"/>
      <c r="U53" s="445"/>
      <c r="V53" s="446"/>
      <c r="W53" s="409"/>
      <c r="X53" s="405"/>
      <c r="Y53" s="445"/>
      <c r="Z53" s="445"/>
      <c r="AA53" s="446"/>
      <c r="AB53" s="411"/>
    </row>
    <row r="54" spans="1:28" ht="20.100000000000001" customHeight="1">
      <c r="A54" s="405">
        <f>'GST 지식재산권 관리현황_요약본'!A53</f>
        <v>49</v>
      </c>
      <c r="B54" s="405" t="str">
        <f>'GST 지식재산권 관리현황_요약본'!B53</f>
        <v>특허</v>
      </c>
      <c r="C54" s="405" t="str">
        <f>'GST 지식재산권 관리현황_요약본'!C53</f>
        <v>거절</v>
      </c>
      <c r="D54" s="405" t="str">
        <f>'GST 지식재산권 관리현황_요약본'!D53</f>
        <v>국내</v>
      </c>
      <c r="E54" s="406">
        <f>'GST 지식재산권 관리현황_요약본'!E53</f>
        <v>40379</v>
      </c>
      <c r="F54" s="405" t="str">
        <f>'GST 지식재산권 관리현황_요약본'!F53</f>
        <v>2010-0069925</v>
      </c>
      <c r="G54" s="406">
        <f>'GST 지식재산권 관리현황_요약본'!G53</f>
        <v>0</v>
      </c>
      <c r="H54" s="405">
        <f>'GST 지식재산권 관리현황_요약본'!H53</f>
        <v>0</v>
      </c>
      <c r="I54" s="407" t="str">
        <f>'GST 지식재산권 관리현황_요약본'!I53</f>
        <v>체중 측정이 가능한 소변기</v>
      </c>
      <c r="J54" s="406">
        <f>'GST 지식재산권 관리현황_요약본'!J53</f>
        <v>0</v>
      </c>
      <c r="K54" s="407" t="str">
        <f>'GST 지식재산권 관리현황_요약본'!K53</f>
        <v>이정수</v>
      </c>
      <c r="L54" s="408" t="str">
        <f>'GST 지식재산권 관리현황_요약본'!L53</f>
        <v>다인특허</v>
      </c>
      <c r="M54" s="409"/>
      <c r="N54" s="405"/>
      <c r="O54" s="445"/>
      <c r="P54" s="445"/>
      <c r="Q54" s="446"/>
      <c r="R54" s="409"/>
      <c r="S54" s="405"/>
      <c r="T54" s="445"/>
      <c r="U54" s="445"/>
      <c r="V54" s="446"/>
      <c r="W54" s="409"/>
      <c r="X54" s="405"/>
      <c r="Y54" s="445"/>
      <c r="Z54" s="445"/>
      <c r="AA54" s="446"/>
      <c r="AB54" s="411"/>
    </row>
    <row r="55" spans="1:28" ht="20.100000000000001" customHeight="1">
      <c r="A55" s="380">
        <f>'GST 지식재산권 관리현황_요약본'!A54</f>
        <v>50</v>
      </c>
      <c r="B55" s="380" t="str">
        <f>'GST 지식재산권 관리현황_요약본'!B54</f>
        <v>특허</v>
      </c>
      <c r="C55" s="380" t="str">
        <f>'GST 지식재산권 관리현황_요약본'!C54</f>
        <v>등록</v>
      </c>
      <c r="D55" s="380" t="str">
        <f>'GST 지식재산권 관리현황_요약본'!D54</f>
        <v>국내</v>
      </c>
      <c r="E55" s="381">
        <f>'GST 지식재산권 관리현황_요약본'!E54</f>
        <v>40396</v>
      </c>
      <c r="F55" s="380" t="str">
        <f>'GST 지식재산권 관리현황_요약본'!F54</f>
        <v>2010-0076123</v>
      </c>
      <c r="G55" s="381">
        <f>'GST 지식재산권 관리현황_요약본'!G54</f>
        <v>41220</v>
      </c>
      <c r="H55" s="380" t="str">
        <f>'GST 지식재산권 관리현황_요약본'!H54</f>
        <v>10-1200977</v>
      </c>
      <c r="I55" s="382" t="str">
        <f>'GST 지식재산권 관리현황_요약본'!I54</f>
        <v>폐 가스 연소장치</v>
      </c>
      <c r="J55" s="381">
        <f>'GST 지식재산권 관리현황_요약본'!J54</f>
        <v>47701</v>
      </c>
      <c r="K55" s="382" t="str">
        <f>'GST 지식재산권 관리현황_요약본'!K54</f>
        <v>이영춘/장순기/이재복/   노완기</v>
      </c>
      <c r="L55" s="388" t="str">
        <f>'GST 지식재산권 관리현황_요약본'!L54</f>
        <v>다인특허</v>
      </c>
      <c r="M55" s="392" t="s">
        <v>2021</v>
      </c>
      <c r="N55" s="496">
        <v>44845</v>
      </c>
      <c r="O55" s="435">
        <v>570000</v>
      </c>
      <c r="P55" s="435">
        <v>30000</v>
      </c>
      <c r="Q55" s="436">
        <f>O55+(P55*1.1)</f>
        <v>603000</v>
      </c>
      <c r="R55" s="392"/>
      <c r="S55" s="386"/>
      <c r="T55" s="435"/>
      <c r="U55" s="435"/>
      <c r="V55" s="436"/>
      <c r="W55" s="392"/>
      <c r="X55" s="386"/>
      <c r="Y55" s="435"/>
      <c r="Z55" s="435"/>
      <c r="AA55" s="436"/>
      <c r="AB55" s="393"/>
    </row>
    <row r="56" spans="1:28" ht="20.100000000000001" customHeight="1">
      <c r="A56" s="405">
        <f>'GST 지식재산권 관리현황_요약본'!A55</f>
        <v>51</v>
      </c>
      <c r="B56" s="405" t="str">
        <f>'GST 지식재산권 관리현황_요약본'!B55</f>
        <v>특허</v>
      </c>
      <c r="C56" s="405" t="str">
        <f>'GST 지식재산권 관리현황_요약본'!C55</f>
        <v>포기</v>
      </c>
      <c r="D56" s="405" t="str">
        <f>'GST 지식재산권 관리현황_요약본'!D55</f>
        <v>국내</v>
      </c>
      <c r="E56" s="406">
        <f>'GST 지식재산권 관리현황_요약본'!E55</f>
        <v>40396</v>
      </c>
      <c r="F56" s="405" t="str">
        <f>'GST 지식재산권 관리현황_요약본'!F55</f>
        <v>2010-0076125</v>
      </c>
      <c r="G56" s="406">
        <f>'GST 지식재산권 관리현황_요약본'!G55</f>
        <v>41369</v>
      </c>
      <c r="H56" s="405" t="str">
        <f>'GST 지식재산권 관리현황_요약본'!H55</f>
        <v>10-1253698</v>
      </c>
      <c r="I56" s="407" t="str">
        <f>'GST 지식재산권 관리현황_요약본'!I55</f>
        <v>폐 가스 정화용 연소장치</v>
      </c>
      <c r="J56" s="406">
        <f>'GST 지식재산권 관리현황_요약본'!J55</f>
        <v>47701</v>
      </c>
      <c r="K56" s="407" t="str">
        <f>'GST 지식재산권 관리현황_요약본'!K55</f>
        <v>이영춘/장순기/이재복/노완기</v>
      </c>
      <c r="L56" s="408" t="str">
        <f>'GST 지식재산권 관리현황_요약본'!L55</f>
        <v>다인특허</v>
      </c>
      <c r="M56" s="409"/>
      <c r="N56" s="405"/>
      <c r="O56" s="445"/>
      <c r="P56" s="445"/>
      <c r="Q56" s="446"/>
      <c r="R56" s="409"/>
      <c r="S56" s="405"/>
      <c r="T56" s="445"/>
      <c r="U56" s="445"/>
      <c r="V56" s="446"/>
      <c r="W56" s="409"/>
      <c r="X56" s="405"/>
      <c r="Y56" s="445"/>
      <c r="Z56" s="445"/>
      <c r="AA56" s="446"/>
      <c r="AB56" s="411"/>
    </row>
    <row r="57" spans="1:28" ht="20.100000000000001" customHeight="1">
      <c r="A57" s="405">
        <f>'GST 지식재산권 관리현황_요약본'!A56</f>
        <v>52</v>
      </c>
      <c r="B57" s="405" t="str">
        <f>'GST 지식재산권 관리현황_요약본'!B56</f>
        <v>특허</v>
      </c>
      <c r="C57" s="405" t="str">
        <f>'GST 지식재산권 관리현황_요약본'!C56</f>
        <v>거절</v>
      </c>
      <c r="D57" s="405" t="str">
        <f>'GST 지식재산권 관리현황_요약본'!D56</f>
        <v>국내</v>
      </c>
      <c r="E57" s="406">
        <f>'GST 지식재산권 관리현황_요약본'!E56</f>
        <v>40402</v>
      </c>
      <c r="F57" s="405" t="str">
        <f>'GST 지식재산권 관리현황_요약본'!F56</f>
        <v>2010-0077611</v>
      </c>
      <c r="G57" s="406">
        <f>'GST 지식재산권 관리현황_요약본'!G56</f>
        <v>0</v>
      </c>
      <c r="H57" s="405">
        <f>'GST 지식재산권 관리현황_요약본'!H56</f>
        <v>0</v>
      </c>
      <c r="I57" s="407" t="str">
        <f>'GST 지식재산권 관리현황_요약본'!I56</f>
        <v>PFCs 가스 분해 장치 및 방법</v>
      </c>
      <c r="J57" s="406">
        <f>'GST 지식재산권 관리현황_요약본'!J56</f>
        <v>0</v>
      </c>
      <c r="K57" s="407" t="str">
        <f>'GST 지식재산권 관리현황_요약본'!K56</f>
        <v>이영춘/장순기/이재복/이성욱</v>
      </c>
      <c r="L57" s="408" t="str">
        <f>'GST 지식재산권 관리현황_요약본'!L56</f>
        <v>다인특허</v>
      </c>
      <c r="M57" s="409"/>
      <c r="N57" s="405"/>
      <c r="O57" s="445"/>
      <c r="P57" s="445"/>
      <c r="Q57" s="446"/>
      <c r="R57" s="409"/>
      <c r="S57" s="405"/>
      <c r="T57" s="445"/>
      <c r="U57" s="445"/>
      <c r="V57" s="446"/>
      <c r="W57" s="409"/>
      <c r="X57" s="405"/>
      <c r="Y57" s="445"/>
      <c r="Z57" s="445"/>
      <c r="AA57" s="446"/>
      <c r="AB57" s="411"/>
    </row>
    <row r="58" spans="1:28" ht="20.100000000000001" customHeight="1">
      <c r="A58" s="405">
        <f>'GST 지식재산권 관리현황_요약본'!A57</f>
        <v>53</v>
      </c>
      <c r="B58" s="405" t="str">
        <f>'GST 지식재산권 관리현황_요약본'!B57</f>
        <v>특허</v>
      </c>
      <c r="C58" s="405" t="str">
        <f>'GST 지식재산권 관리현황_요약본'!C57</f>
        <v>거절</v>
      </c>
      <c r="D58" s="405" t="str">
        <f>'GST 지식재산권 관리현황_요약본'!D57</f>
        <v>국내</v>
      </c>
      <c r="E58" s="406">
        <f>'GST 지식재산권 관리현황_요약본'!E57</f>
        <v>40450</v>
      </c>
      <c r="F58" s="405" t="str">
        <f>'GST 지식재산권 관리현황_요약본'!F57</f>
        <v>2010-0094032</v>
      </c>
      <c r="G58" s="406">
        <f>'GST 지식재산권 관리현황_요약본'!G57</f>
        <v>0</v>
      </c>
      <c r="H58" s="405">
        <f>'GST 지식재산권 관리현황_요약본'!H57</f>
        <v>0</v>
      </c>
      <c r="I58" s="407" t="str">
        <f>'GST 지식재산권 관리현황_요약본'!I57</f>
        <v>가스 분리막을 이용한 반도체 및 에씨디용 설비 가스 재생 공급장치 및 가스재생 공급방법</v>
      </c>
      <c r="J58" s="406">
        <f>'GST 지식재산권 관리현황_요약본'!J57</f>
        <v>0</v>
      </c>
      <c r="K58" s="407" t="str">
        <f>'GST 지식재산권 관리현황_요약본'!K57</f>
        <v>김명진</v>
      </c>
      <c r="L58" s="408" t="str">
        <f>'GST 지식재산권 관리현황_요약본'!L57</f>
        <v>다인특허</v>
      </c>
      <c r="M58" s="409"/>
      <c r="N58" s="405"/>
      <c r="O58" s="445"/>
      <c r="P58" s="445"/>
      <c r="Q58" s="446"/>
      <c r="R58" s="409"/>
      <c r="S58" s="405"/>
      <c r="T58" s="445"/>
      <c r="U58" s="445"/>
      <c r="V58" s="446"/>
      <c r="W58" s="409"/>
      <c r="X58" s="405"/>
      <c r="Y58" s="445"/>
      <c r="Z58" s="445"/>
      <c r="AA58" s="446"/>
      <c r="AB58" s="411"/>
    </row>
    <row r="59" spans="1:28" ht="20.100000000000001" customHeight="1">
      <c r="A59" s="405">
        <f>'GST 지식재산권 관리현황_요약본'!A58</f>
        <v>54</v>
      </c>
      <c r="B59" s="405" t="str">
        <f>'GST 지식재산권 관리현황_요약본'!B58</f>
        <v>특허</v>
      </c>
      <c r="C59" s="405" t="str">
        <f>'GST 지식재산권 관리현황_요약본'!C58</f>
        <v>거절</v>
      </c>
      <c r="D59" s="405" t="str">
        <f>'GST 지식재산권 관리현황_요약본'!D58</f>
        <v>국내</v>
      </c>
      <c r="E59" s="406">
        <f>'GST 지식재산권 관리현황_요약본'!E58</f>
        <v>40592</v>
      </c>
      <c r="F59" s="405" t="str">
        <f>'GST 지식재산권 관리현황_요약본'!F58</f>
        <v>2011-0014637</v>
      </c>
      <c r="G59" s="406">
        <f>'GST 지식재산권 관리현황_요약본'!G58</f>
        <v>0</v>
      </c>
      <c r="H59" s="405">
        <f>'GST 지식재산권 관리현황_요약본'!H58</f>
        <v>0</v>
      </c>
      <c r="I59" s="407" t="str">
        <f>'GST 지식재산권 관리현황_요약본'!I58</f>
        <v>이동식 전기 자동차 충전 시스템</v>
      </c>
      <c r="J59" s="406">
        <f>'GST 지식재산권 관리현황_요약본'!J58</f>
        <v>0</v>
      </c>
      <c r="K59" s="407" t="str">
        <f>'GST 지식재산권 관리현황_요약본'!K58</f>
        <v>김명진</v>
      </c>
      <c r="L59" s="408" t="str">
        <f>'GST 지식재산권 관리현황_요약본'!L58</f>
        <v>다인특허</v>
      </c>
      <c r="M59" s="409"/>
      <c r="N59" s="405"/>
      <c r="O59" s="445"/>
      <c r="P59" s="445"/>
      <c r="Q59" s="446"/>
      <c r="R59" s="409"/>
      <c r="S59" s="405"/>
      <c r="T59" s="445"/>
      <c r="U59" s="445"/>
      <c r="V59" s="446"/>
      <c r="W59" s="409"/>
      <c r="X59" s="405"/>
      <c r="Y59" s="445"/>
      <c r="Z59" s="445"/>
      <c r="AA59" s="446"/>
      <c r="AB59" s="411"/>
    </row>
    <row r="60" spans="1:28" ht="20.100000000000001" customHeight="1">
      <c r="A60" s="380">
        <f>'GST 지식재산권 관리현황_요약본'!A59</f>
        <v>55</v>
      </c>
      <c r="B60" s="380" t="str">
        <f>'GST 지식재산권 관리현황_요약본'!B59</f>
        <v>특허</v>
      </c>
      <c r="C60" s="380" t="str">
        <f>'GST 지식재산권 관리현황_요약본'!C59</f>
        <v>등록</v>
      </c>
      <c r="D60" s="380" t="str">
        <f>'GST 지식재산권 관리현황_요약본'!D59</f>
        <v>국내</v>
      </c>
      <c r="E60" s="381">
        <f>'GST 지식재산권 관리현황_요약본'!E59</f>
        <v>40751</v>
      </c>
      <c r="F60" s="380" t="str">
        <f>'GST 지식재산권 관리현황_요약본'!F59</f>
        <v>2011-0074698</v>
      </c>
      <c r="G60" s="381">
        <f>'GST 지식재산권 관리현황_요약본'!G59</f>
        <v>41544</v>
      </c>
      <c r="H60" s="380" t="str">
        <f>'GST 지식재산권 관리현황_요약본'!H59</f>
        <v>10-1314723</v>
      </c>
      <c r="I60" s="382" t="str">
        <f>'GST 지식재산권 관리현황_요약본'!I59</f>
        <v>공정냉각시스템용 열교환기</v>
      </c>
      <c r="J60" s="381">
        <f>'GST 지식재산권 관리현황_요약본'!J59</f>
        <v>48056</v>
      </c>
      <c r="K60" s="382" t="str">
        <f>'GST 지식재산권 관리현황_요약본'!K59</f>
        <v>최기봉/안세훈</v>
      </c>
      <c r="L60" s="388" t="str">
        <f>'GST 지식재산권 관리현황_요약본'!L59</f>
        <v>다인특허</v>
      </c>
      <c r="M60" s="392" t="s">
        <v>1991</v>
      </c>
      <c r="N60" s="496">
        <v>44796</v>
      </c>
      <c r="O60" s="435">
        <v>460000</v>
      </c>
      <c r="P60" s="435">
        <v>30000</v>
      </c>
      <c r="Q60" s="436">
        <f>O60+(P60*1.1)</f>
        <v>493000</v>
      </c>
      <c r="R60" s="392"/>
      <c r="S60" s="386"/>
      <c r="T60" s="435"/>
      <c r="U60" s="435"/>
      <c r="V60" s="436"/>
      <c r="W60" s="392"/>
      <c r="X60" s="386"/>
      <c r="Y60" s="435"/>
      <c r="Z60" s="435"/>
      <c r="AA60" s="436"/>
      <c r="AB60" s="394"/>
    </row>
    <row r="61" spans="1:28" ht="20.100000000000001" customHeight="1">
      <c r="A61" s="405">
        <f>'GST 지식재산권 관리현황_요약본'!A60</f>
        <v>56</v>
      </c>
      <c r="B61" s="405" t="str">
        <f>'GST 지식재산권 관리현황_요약본'!B60</f>
        <v>특허</v>
      </c>
      <c r="C61" s="405" t="str">
        <f>'GST 지식재산권 관리현황_요약본'!C60</f>
        <v>포기</v>
      </c>
      <c r="D61" s="405" t="str">
        <f>'GST 지식재산권 관리현황_요약본'!D60</f>
        <v>국내</v>
      </c>
      <c r="E61" s="406">
        <f>'GST 지식재산권 관리현황_요약본'!E60</f>
        <v>40886</v>
      </c>
      <c r="F61" s="405" t="str">
        <f>'GST 지식재산권 관리현황_요약본'!F60</f>
        <v>2011-0131409</v>
      </c>
      <c r="G61" s="406">
        <f>'GST 지식재산권 관리현황_요약본'!G60</f>
        <v>41278</v>
      </c>
      <c r="H61" s="405" t="str">
        <f>'GST 지식재산권 관리현황_요약본'!H60</f>
        <v>10-1221036</v>
      </c>
      <c r="I61" s="407" t="str">
        <f>'GST 지식재산권 관리현황_요약본'!I60</f>
        <v>슬릿 코터를 이용하는 디스플레이 패널용 커버 부재 접합 장치</v>
      </c>
      <c r="J61" s="406">
        <f>'GST 지식재산권 관리현황_요약본'!J60</f>
        <v>48191</v>
      </c>
      <c r="K61" s="407" t="str">
        <f>'GST 지식재산권 관리현황_요약본'!K60</f>
        <v>박필석/김병극</v>
      </c>
      <c r="L61" s="408" t="str">
        <f>'GST 지식재산권 관리현황_요약본'!L60</f>
        <v>다인특허</v>
      </c>
      <c r="M61" s="409"/>
      <c r="N61" s="405"/>
      <c r="O61" s="445"/>
      <c r="P61" s="445"/>
      <c r="Q61" s="446"/>
      <c r="R61" s="409"/>
      <c r="S61" s="405"/>
      <c r="T61" s="445"/>
      <c r="U61" s="445"/>
      <c r="V61" s="446"/>
      <c r="W61" s="409"/>
      <c r="X61" s="405"/>
      <c r="Y61" s="445"/>
      <c r="Z61" s="445"/>
      <c r="AA61" s="446"/>
      <c r="AB61" s="411"/>
    </row>
    <row r="62" spans="1:28" s="518" customFormat="1" ht="20.100000000000001" customHeight="1">
      <c r="A62" s="405">
        <f>'GST 지식재산권 관리현황_요약본'!A61</f>
        <v>57</v>
      </c>
      <c r="B62" s="405" t="str">
        <f>'GST 지식재산권 관리현황_요약본'!B61</f>
        <v>특허</v>
      </c>
      <c r="C62" s="405" t="str">
        <f>'GST 지식재산권 관리현황_요약본'!C61</f>
        <v>포기</v>
      </c>
      <c r="D62" s="405" t="str">
        <f>'GST 지식재산권 관리현황_요약본'!D61</f>
        <v>국내</v>
      </c>
      <c r="E62" s="406">
        <f>'GST 지식재산권 관리현황_요약본'!E61</f>
        <v>40892</v>
      </c>
      <c r="F62" s="405" t="str">
        <f>'GST 지식재산권 관리현황_요약본'!F61</f>
        <v>2011-0135502</v>
      </c>
      <c r="G62" s="406">
        <f>'GST 지식재산권 관리현황_요약본'!G61</f>
        <v>41571</v>
      </c>
      <c r="H62" s="405" t="str">
        <f>'GST 지식재산권 관리현황_요약본'!H61</f>
        <v>10-1323720</v>
      </c>
      <c r="I62" s="407" t="str">
        <f>'GST 지식재산권 관리현황_요약본'!I61</f>
        <v>폐가스 처리용 화염 회전 연소 버너</v>
      </c>
      <c r="J62" s="406">
        <f>'GST 지식재산권 관리현황_요약본'!J61</f>
        <v>48197</v>
      </c>
      <c r="K62" s="407" t="str">
        <f>'GST 지식재산권 관리현황_요약본'!K61</f>
        <v>채명기/전재두/정종국</v>
      </c>
      <c r="L62" s="408" t="str">
        <f>'GST 지식재산권 관리현황_요약본'!L61</f>
        <v>유니스특허</v>
      </c>
      <c r="M62" s="409"/>
      <c r="N62" s="405"/>
      <c r="O62" s="445"/>
      <c r="P62" s="445"/>
      <c r="Q62" s="446"/>
      <c r="R62" s="409"/>
      <c r="S62" s="405"/>
      <c r="T62" s="445"/>
      <c r="U62" s="445"/>
      <c r="V62" s="446"/>
      <c r="W62" s="409"/>
      <c r="X62" s="405"/>
      <c r="Y62" s="445"/>
      <c r="Z62" s="445"/>
      <c r="AA62" s="446"/>
      <c r="AB62" s="411"/>
    </row>
    <row r="63" spans="1:28" ht="20.100000000000001" customHeight="1">
      <c r="A63" s="380" t="e">
        <f>'GST 지식재산권 관리현황_요약본'!A62</f>
        <v>#REF!</v>
      </c>
      <c r="B63" s="380" t="e">
        <f>'GST 지식재산권 관리현황_요약본'!B62</f>
        <v>#REF!</v>
      </c>
      <c r="C63" s="380" t="e">
        <f>'GST 지식재산권 관리현황_요약본'!C62</f>
        <v>#REF!</v>
      </c>
      <c r="D63" s="380" t="e">
        <f>'GST 지식재산권 관리현황_요약본'!D62</f>
        <v>#REF!</v>
      </c>
      <c r="E63" s="381" t="e">
        <f>'GST 지식재산권 관리현황_요약본'!E62</f>
        <v>#REF!</v>
      </c>
      <c r="F63" s="380" t="e">
        <f>'GST 지식재산권 관리현황_요약본'!F62</f>
        <v>#REF!</v>
      </c>
      <c r="G63" s="475" t="e">
        <f>'GST 지식재산권 관리현황_요약본'!G62</f>
        <v>#REF!</v>
      </c>
      <c r="H63" s="380" t="e">
        <f>'GST 지식재산권 관리현황_요약본'!H62</f>
        <v>#REF!</v>
      </c>
      <c r="I63" s="382" t="e">
        <f>'GST 지식재산권 관리현황_요약본'!I62</f>
        <v>#REF!</v>
      </c>
      <c r="J63" s="381" t="e">
        <f>'GST 지식재산권 관리현황_요약본'!J62</f>
        <v>#REF!</v>
      </c>
      <c r="K63" s="382" t="e">
        <f>'GST 지식재산권 관리현황_요약본'!K62</f>
        <v>#REF!</v>
      </c>
      <c r="L63" s="388" t="e">
        <f>'GST 지식재산권 관리현황_요약본'!L62</f>
        <v>#REF!</v>
      </c>
      <c r="M63" s="392"/>
      <c r="N63" s="386"/>
      <c r="O63" s="435"/>
      <c r="P63" s="435"/>
      <c r="Q63" s="436"/>
      <c r="R63" s="392"/>
      <c r="S63" s="386"/>
      <c r="T63" s="435"/>
      <c r="U63" s="435"/>
      <c r="V63" s="436"/>
      <c r="W63" s="392"/>
      <c r="X63" s="386"/>
      <c r="Y63" s="435"/>
      <c r="Z63" s="435"/>
      <c r="AA63" s="436"/>
      <c r="AB63" s="394"/>
    </row>
    <row r="64" spans="1:28" ht="20.100000000000001" customHeight="1">
      <c r="A64" s="380" t="e">
        <f>'GST 지식재산권 관리현황_요약본'!A63</f>
        <v>#REF!</v>
      </c>
      <c r="B64" s="380" t="e">
        <f>'GST 지식재산권 관리현황_요약본'!B63</f>
        <v>#REF!</v>
      </c>
      <c r="C64" s="380" t="e">
        <f>'GST 지식재산권 관리현황_요약본'!C63</f>
        <v>#REF!</v>
      </c>
      <c r="D64" s="380" t="e">
        <f>'GST 지식재산권 관리현황_요약본'!D63</f>
        <v>#REF!</v>
      </c>
      <c r="E64" s="381" t="e">
        <f>'GST 지식재산권 관리현황_요약본'!E63</f>
        <v>#REF!</v>
      </c>
      <c r="F64" s="380" t="e">
        <f>'GST 지식재산권 관리현황_요약본'!F63</f>
        <v>#REF!</v>
      </c>
      <c r="G64" s="381" t="e">
        <f>'GST 지식재산권 관리현황_요약본'!G63</f>
        <v>#REF!</v>
      </c>
      <c r="H64" s="380" t="e">
        <f>'GST 지식재산권 관리현황_요약본'!H63</f>
        <v>#REF!</v>
      </c>
      <c r="I64" s="382" t="e">
        <f>'GST 지식재산권 관리현황_요약본'!I63</f>
        <v>#REF!</v>
      </c>
      <c r="J64" s="381" t="e">
        <f>'GST 지식재산권 관리현황_요약본'!J63</f>
        <v>#REF!</v>
      </c>
      <c r="K64" s="382" t="e">
        <f>'GST 지식재산권 관리현황_요약본'!K63</f>
        <v>#REF!</v>
      </c>
      <c r="L64" s="388" t="e">
        <f>'GST 지식재산권 관리현황_요약본'!L63</f>
        <v>#REF!</v>
      </c>
      <c r="M64" s="392"/>
      <c r="N64" s="386"/>
      <c r="O64" s="435"/>
      <c r="P64" s="435"/>
      <c r="Q64" s="436"/>
      <c r="R64" s="392"/>
      <c r="S64" s="386"/>
      <c r="T64" s="435"/>
      <c r="U64" s="435"/>
      <c r="V64" s="436"/>
      <c r="W64" s="392"/>
      <c r="X64" s="386"/>
      <c r="Y64" s="435"/>
      <c r="Z64" s="435"/>
      <c r="AA64" s="436"/>
      <c r="AB64" s="394"/>
    </row>
    <row r="65" spans="1:28" ht="20.100000000000001" customHeight="1">
      <c r="A65" s="380" t="e">
        <f>'GST 지식재산권 관리현황_요약본'!A64</f>
        <v>#REF!</v>
      </c>
      <c r="B65" s="380" t="e">
        <f>'GST 지식재산권 관리현황_요약본'!B64</f>
        <v>#REF!</v>
      </c>
      <c r="C65" s="380" t="e">
        <f>'GST 지식재산권 관리현황_요약본'!C64</f>
        <v>#REF!</v>
      </c>
      <c r="D65" s="380" t="e">
        <f>'GST 지식재산권 관리현황_요약본'!D64</f>
        <v>#REF!</v>
      </c>
      <c r="E65" s="381" t="e">
        <f>'GST 지식재산권 관리현황_요약본'!E64</f>
        <v>#REF!</v>
      </c>
      <c r="F65" s="380" t="e">
        <f>'GST 지식재산권 관리현황_요약본'!F64</f>
        <v>#REF!</v>
      </c>
      <c r="G65" s="381" t="e">
        <f>'GST 지식재산권 관리현황_요약본'!G64</f>
        <v>#REF!</v>
      </c>
      <c r="H65" s="380" t="e">
        <f>'GST 지식재산권 관리현황_요약본'!H64</f>
        <v>#REF!</v>
      </c>
      <c r="I65" s="382" t="e">
        <f>'GST 지식재산권 관리현황_요약본'!I64</f>
        <v>#REF!</v>
      </c>
      <c r="J65" s="381" t="e">
        <f>'GST 지식재산권 관리현황_요약본'!J64</f>
        <v>#REF!</v>
      </c>
      <c r="K65" s="382" t="e">
        <f>'GST 지식재산권 관리현황_요약본'!K64</f>
        <v>#REF!</v>
      </c>
      <c r="L65" s="388" t="e">
        <f>'GST 지식재산권 관리현황_요약본'!L64</f>
        <v>#REF!</v>
      </c>
      <c r="M65" s="392"/>
      <c r="N65" s="386"/>
      <c r="O65" s="435"/>
      <c r="P65" s="435"/>
      <c r="Q65" s="436"/>
      <c r="R65" s="392"/>
      <c r="S65" s="386"/>
      <c r="T65" s="435"/>
      <c r="U65" s="435"/>
      <c r="V65" s="436"/>
      <c r="W65" s="392"/>
      <c r="X65" s="386"/>
      <c r="Y65" s="435"/>
      <c r="Z65" s="435"/>
      <c r="AA65" s="436"/>
      <c r="AB65" s="394"/>
    </row>
    <row r="66" spans="1:28" ht="20.100000000000001" customHeight="1">
      <c r="A66" s="380">
        <f>'GST 지식재산권 관리현황_요약본'!A65</f>
        <v>61</v>
      </c>
      <c r="B66" s="380" t="str">
        <f>'GST 지식재산권 관리현황_요약본'!B65</f>
        <v>특허</v>
      </c>
      <c r="C66" s="380" t="str">
        <f>'GST 지식재산권 관리현황_요약본'!C65</f>
        <v>등록</v>
      </c>
      <c r="D66" s="380" t="str">
        <f>'GST 지식재산권 관리현황_요약본'!D65</f>
        <v>국내</v>
      </c>
      <c r="E66" s="381">
        <f>'GST 지식재산권 관리현황_요약본'!E65</f>
        <v>40956</v>
      </c>
      <c r="F66" s="380" t="str">
        <f>'GST 지식재산권 관리현황_요약본'!F65</f>
        <v>2012-0016332</v>
      </c>
      <c r="G66" s="381">
        <f>'GST 지식재산권 관리현황_요약본'!G65</f>
        <v>41543</v>
      </c>
      <c r="H66" s="380" t="str">
        <f>'GST 지식재산권 관리현황_요약본'!H65</f>
        <v>10-1314187</v>
      </c>
      <c r="I66" s="382" t="str">
        <f>'GST 지식재산권 관리현황_요약본'!I65</f>
        <v>스크러버 장비의 에너지 저감용 제어 장치 및 그 방법과 시스템</v>
      </c>
      <c r="J66" s="381">
        <f>'GST 지식재산권 관리현황_요약본'!J65</f>
        <v>48261</v>
      </c>
      <c r="K66" s="382" t="str">
        <f>'GST 지식재산권 관리현황_요약본'!K65</f>
        <v>이재복/이정우/전재두/노완기/채명기</v>
      </c>
      <c r="L66" s="388" t="str">
        <f>'GST 지식재산권 관리현황_요약본'!L65</f>
        <v>유니스특허</v>
      </c>
      <c r="M66" s="392" t="s">
        <v>1991</v>
      </c>
      <c r="N66" s="496">
        <v>44796</v>
      </c>
      <c r="O66" s="435">
        <v>790000</v>
      </c>
      <c r="P66" s="435">
        <v>30000</v>
      </c>
      <c r="Q66" s="436">
        <f>O66+(P66*1.1)</f>
        <v>823000</v>
      </c>
      <c r="R66" s="392"/>
      <c r="S66" s="386"/>
      <c r="T66" s="435"/>
      <c r="U66" s="435"/>
      <c r="V66" s="436"/>
      <c r="W66" s="392"/>
      <c r="X66" s="386"/>
      <c r="Y66" s="435"/>
      <c r="Z66" s="435"/>
      <c r="AA66" s="436"/>
      <c r="AB66" s="394"/>
    </row>
    <row r="67" spans="1:28" ht="20.100000000000001" customHeight="1">
      <c r="A67" s="380">
        <f>'GST 지식재산권 관리현황_요약본'!A66</f>
        <v>62</v>
      </c>
      <c r="B67" s="380" t="str">
        <f>'GST 지식재산권 관리현황_요약본'!B66</f>
        <v>특허</v>
      </c>
      <c r="C67" s="380" t="str">
        <f>'GST 지식재산권 관리현황_요약본'!C66</f>
        <v>등록</v>
      </c>
      <c r="D67" s="380" t="str">
        <f>'GST 지식재산권 관리현황_요약본'!D66</f>
        <v>국내</v>
      </c>
      <c r="E67" s="381">
        <f>'GST 지식재산권 관리현황_요약본'!E66</f>
        <v>40984</v>
      </c>
      <c r="F67" s="380" t="str">
        <f>'GST 지식재산권 관리현황_요약본'!F66</f>
        <v>2012-0026861</v>
      </c>
      <c r="G67" s="381">
        <f>'GST 지식재산권 관리현황_요약본'!G66</f>
        <v>41793</v>
      </c>
      <c r="H67" s="380" t="str">
        <f>'GST 지식재산권 관리현황_요약본'!H66</f>
        <v>10-1406065</v>
      </c>
      <c r="I67" s="382" t="str">
        <f>'GST 지식재산권 관리현황_요약본'!I66</f>
        <v>선회류 예혼합 저공해 연소장치</v>
      </c>
      <c r="J67" s="381">
        <f>'GST 지식재산권 관리현황_요약본'!J66</f>
        <v>0</v>
      </c>
      <c r="K67" s="382" t="str">
        <f>'GST 지식재산권 관리현황_요약본'!K66</f>
        <v>김종철/정종국/이성욱/김선호/김원기/노완기</v>
      </c>
      <c r="L67" s="388" t="str">
        <f>'GST 지식재산권 관리현황_요약본'!L66</f>
        <v>다인특허</v>
      </c>
      <c r="M67" s="392" t="s">
        <v>1934</v>
      </c>
      <c r="N67" s="496">
        <v>44714</v>
      </c>
      <c r="O67" s="435">
        <v>149800</v>
      </c>
      <c r="P67" s="435">
        <v>30000</v>
      </c>
      <c r="Q67" s="436">
        <f>O67+(P67*1.1)</f>
        <v>182800</v>
      </c>
      <c r="R67" s="392"/>
      <c r="S67" s="386"/>
      <c r="T67" s="435"/>
      <c r="U67" s="435"/>
      <c r="V67" s="436"/>
      <c r="W67" s="392"/>
      <c r="X67" s="386"/>
      <c r="Y67" s="435"/>
      <c r="Z67" s="435"/>
      <c r="AA67" s="436"/>
      <c r="AB67" s="393"/>
    </row>
    <row r="68" spans="1:28" ht="20.100000000000001" customHeight="1">
      <c r="A68" s="405">
        <f>'GST 지식재산권 관리현황_요약본'!A67</f>
        <v>63</v>
      </c>
      <c r="B68" s="405" t="str">
        <f>'GST 지식재산권 관리현황_요약본'!B67</f>
        <v>특허</v>
      </c>
      <c r="C68" s="405" t="str">
        <f>'GST 지식재산권 관리현황_요약본'!C67</f>
        <v>거절</v>
      </c>
      <c r="D68" s="405" t="str">
        <f>'GST 지식재산권 관리현황_요약본'!D67</f>
        <v>국내</v>
      </c>
      <c r="E68" s="406">
        <f>'GST 지식재산권 관리현황_요약본'!E67</f>
        <v>40995</v>
      </c>
      <c r="F68" s="405" t="str">
        <f>'GST 지식재산권 관리현황_요약본'!F67</f>
        <v>2012-0031001</v>
      </c>
      <c r="G68" s="406">
        <f>'GST 지식재산권 관리현황_요약본'!G67</f>
        <v>0</v>
      </c>
      <c r="H68" s="405">
        <f>'GST 지식재산권 관리현황_요약본'!H67</f>
        <v>0</v>
      </c>
      <c r="I68" s="407" t="str">
        <f>'GST 지식재산권 관리현황_요약본'!I67</f>
        <v>도포액 재활용이 용이한 슬릿코터 및 도포액 재활용 구조</v>
      </c>
      <c r="J68" s="406">
        <f>'GST 지식재산권 관리현황_요약본'!J67</f>
        <v>0</v>
      </c>
      <c r="K68" s="407" t="str">
        <f>'GST 지식재산권 관리현황_요약본'!K67</f>
        <v>박필석/김병극</v>
      </c>
      <c r="L68" s="408" t="str">
        <f>'GST 지식재산권 관리현황_요약본'!L67</f>
        <v>다인특허</v>
      </c>
      <c r="M68" s="409"/>
      <c r="N68" s="405"/>
      <c r="O68" s="445"/>
      <c r="P68" s="445"/>
      <c r="Q68" s="446"/>
      <c r="R68" s="409"/>
      <c r="S68" s="405"/>
      <c r="T68" s="445"/>
      <c r="U68" s="445"/>
      <c r="V68" s="446"/>
      <c r="W68" s="409"/>
      <c r="X68" s="405"/>
      <c r="Y68" s="445"/>
      <c r="Z68" s="445"/>
      <c r="AA68" s="446"/>
      <c r="AB68" s="411"/>
    </row>
    <row r="69" spans="1:28" ht="20.100000000000001" customHeight="1">
      <c r="A69" s="405">
        <f>'GST 지식재산권 관리현황_요약본'!A68</f>
        <v>64</v>
      </c>
      <c r="B69" s="405" t="str">
        <f>'GST 지식재산권 관리현황_요약본'!B68</f>
        <v>특허</v>
      </c>
      <c r="C69" s="405" t="str">
        <f>'GST 지식재산권 관리현황_요약본'!C68</f>
        <v>포기</v>
      </c>
      <c r="D69" s="405" t="str">
        <f>'GST 지식재산권 관리현황_요약본'!D68</f>
        <v>국내</v>
      </c>
      <c r="E69" s="406">
        <f>'GST 지식재산권 관리현황_요약본'!E68</f>
        <v>40996</v>
      </c>
      <c r="F69" s="405" t="str">
        <f>'GST 지식재산권 관리현황_요약본'!F68</f>
        <v>2012-0031576</v>
      </c>
      <c r="G69" s="406">
        <f>'GST 지식재산권 관리현황_요약본'!G68</f>
        <v>41708</v>
      </c>
      <c r="H69" s="405" t="str">
        <f>'GST 지식재산권 관리현황_요약본'!H68</f>
        <v>10-1374813</v>
      </c>
      <c r="I69" s="407" t="str">
        <f>'GST 지식재산권 관리현황_요약본'!I68</f>
        <v>판재 자세 조절 장치</v>
      </c>
      <c r="J69" s="406">
        <f>'GST 지식재산권 관리현황_요약본'!J68</f>
        <v>0</v>
      </c>
      <c r="K69" s="407" t="str">
        <f>'GST 지식재산권 관리현황_요약본'!K68</f>
        <v>박필석/김병극</v>
      </c>
      <c r="L69" s="408" t="str">
        <f>'GST 지식재산권 관리현황_요약본'!L68</f>
        <v>다인특허</v>
      </c>
      <c r="M69" s="409"/>
      <c r="N69" s="405"/>
      <c r="O69" s="445"/>
      <c r="P69" s="445"/>
      <c r="Q69" s="446"/>
      <c r="R69" s="409"/>
      <c r="S69" s="405"/>
      <c r="T69" s="445"/>
      <c r="U69" s="445"/>
      <c r="V69" s="446"/>
      <c r="W69" s="409"/>
      <c r="X69" s="405"/>
      <c r="Y69" s="445"/>
      <c r="Z69" s="445"/>
      <c r="AA69" s="446"/>
      <c r="AB69" s="411"/>
    </row>
    <row r="70" spans="1:28" ht="20.100000000000001" customHeight="1">
      <c r="A70" s="405">
        <f>'GST 지식재산권 관리현황_요약본'!A69</f>
        <v>65</v>
      </c>
      <c r="B70" s="405" t="str">
        <f>'GST 지식재산권 관리현황_요약본'!B69</f>
        <v>특허</v>
      </c>
      <c r="C70" s="405" t="str">
        <f>'GST 지식재산권 관리현황_요약본'!C69</f>
        <v>포기</v>
      </c>
      <c r="D70" s="405" t="str">
        <f>'GST 지식재산권 관리현황_요약본'!D69</f>
        <v>국내</v>
      </c>
      <c r="E70" s="406">
        <f>'GST 지식재산권 관리현황_요약본'!E69</f>
        <v>40998</v>
      </c>
      <c r="F70" s="405" t="str">
        <f>'GST 지식재산권 관리현황_요약본'!F69</f>
        <v>2012-0033153</v>
      </c>
      <c r="G70" s="406">
        <f>'GST 지식재산권 관리현황_요약본'!G69</f>
        <v>41526</v>
      </c>
      <c r="H70" s="405" t="str">
        <f>'GST 지식재산권 관리현황_요약본'!H69</f>
        <v>10-1312051</v>
      </c>
      <c r="I70" s="407" t="str">
        <f>'GST 지식재산권 관리현황_요약본'!I69</f>
        <v>글래스의 크기 변경에 따른 진공흡착판의 진공구역 조절장치</v>
      </c>
      <c r="J70" s="406">
        <f>'GST 지식재산권 관리현황_요약본'!J69</f>
        <v>0</v>
      </c>
      <c r="K70" s="407" t="str">
        <f>'GST 지식재산권 관리현황_요약본'!K69</f>
        <v>박필석/김병극</v>
      </c>
      <c r="L70" s="408" t="str">
        <f>'GST 지식재산권 관리현황_요약본'!L69</f>
        <v>다인특허</v>
      </c>
      <c r="M70" s="409"/>
      <c r="N70" s="405"/>
      <c r="O70" s="445"/>
      <c r="P70" s="445"/>
      <c r="Q70" s="446"/>
      <c r="R70" s="409"/>
      <c r="S70" s="405"/>
      <c r="T70" s="445"/>
      <c r="U70" s="445"/>
      <c r="V70" s="446"/>
      <c r="W70" s="409"/>
      <c r="X70" s="405"/>
      <c r="Y70" s="445"/>
      <c r="Z70" s="445"/>
      <c r="AA70" s="446"/>
      <c r="AB70" s="411"/>
    </row>
    <row r="71" spans="1:28" ht="20.100000000000001" customHeight="1">
      <c r="A71" s="380">
        <f>'GST 지식재산권 관리현황_요약본'!A70</f>
        <v>66</v>
      </c>
      <c r="B71" s="380" t="str">
        <f>'GST 지식재산권 관리현황_요약본'!B70</f>
        <v>특허</v>
      </c>
      <c r="C71" s="380" t="str">
        <f>'GST 지식재산권 관리현황_요약본'!C70</f>
        <v>등록</v>
      </c>
      <c r="D71" s="380" t="str">
        <f>'GST 지식재산권 관리현황_요약본'!D70</f>
        <v>국내</v>
      </c>
      <c r="E71" s="381">
        <f>'GST 지식재산권 관리현황_요약본'!E70</f>
        <v>41022</v>
      </c>
      <c r="F71" s="380" t="str">
        <f>'GST 지식재산권 관리현황_요약본'!F70</f>
        <v>2012-0042062</v>
      </c>
      <c r="G71" s="381">
        <f>'GST 지식재산권 관리현황_요약본'!G70</f>
        <v>41744</v>
      </c>
      <c r="H71" s="380" t="str">
        <f>'GST 지식재산권 관리현황_요약본'!H70</f>
        <v>10-1387611</v>
      </c>
      <c r="I71" s="382" t="str">
        <f>'GST 지식재산권 관리현황_요약본'!I70</f>
        <v>과불화 화합물 처리 장치 및 방법</v>
      </c>
      <c r="J71" s="381">
        <f>'GST 지식재산권 관리현황_요약본'!J70</f>
        <v>48327</v>
      </c>
      <c r="K71" s="382" t="str">
        <f>'GST 지식재산권 관리현황_요약본'!K70</f>
        <v>정종국/채명기/전재두/김종철</v>
      </c>
      <c r="L71" s="388" t="str">
        <f>'GST 지식재산권 관리현황_요약본'!L70</f>
        <v>유니스특허</v>
      </c>
      <c r="M71" s="392" t="s">
        <v>1909</v>
      </c>
      <c r="N71" s="496">
        <v>44652</v>
      </c>
      <c r="O71" s="435">
        <v>415800</v>
      </c>
      <c r="P71" s="435">
        <v>30000</v>
      </c>
      <c r="Q71" s="436">
        <f>O71+(P71*1.1)</f>
        <v>448800</v>
      </c>
      <c r="R71" s="392"/>
      <c r="S71" s="386"/>
      <c r="T71" s="435"/>
      <c r="U71" s="435"/>
      <c r="V71" s="436"/>
      <c r="W71" s="392"/>
      <c r="X71" s="386"/>
      <c r="Y71" s="435"/>
      <c r="Z71" s="435"/>
      <c r="AA71" s="436"/>
      <c r="AB71" s="393"/>
    </row>
    <row r="72" spans="1:28" ht="20.100000000000001" customHeight="1">
      <c r="A72" s="405">
        <f>'GST 지식재산권 관리현황_요약본'!A71</f>
        <v>67</v>
      </c>
      <c r="B72" s="405" t="str">
        <f>'GST 지식재산권 관리현황_요약본'!B71</f>
        <v>특허</v>
      </c>
      <c r="C72" s="405" t="str">
        <f>'GST 지식재산권 관리현황_요약본'!C71</f>
        <v>포기</v>
      </c>
      <c r="D72" s="405" t="str">
        <f>'GST 지식재산권 관리현황_요약본'!D71</f>
        <v>국내</v>
      </c>
      <c r="E72" s="406">
        <f>'GST 지식재산권 관리현황_요약본'!E71</f>
        <v>41096</v>
      </c>
      <c r="F72" s="405" t="str">
        <f>'GST 지식재산권 관리현황_요약본'!F71</f>
        <v>2012-0074034</v>
      </c>
      <c r="G72" s="406">
        <f>'GST 지식재산권 관리현황_요약본'!G71</f>
        <v>41782</v>
      </c>
      <c r="H72" s="405" t="str">
        <f>'GST 지식재산권 관리현황_요약본'!H71</f>
        <v>10-1401349</v>
      </c>
      <c r="I72" s="407" t="str">
        <f>'GST 지식재산권 관리현황_요약본'!I71</f>
        <v>반도체 제조설비의 칠러장치 및 그 제어방법</v>
      </c>
      <c r="J72" s="406">
        <f>'GST 지식재산권 관리현황_요약본'!J71</f>
        <v>48401</v>
      </c>
      <c r="K72" s="407" t="str">
        <f>'GST 지식재산권 관리현황_요약본'!K71</f>
        <v>최기봉/김병호/허재석</v>
      </c>
      <c r="L72" s="408" t="str">
        <f>'GST 지식재산권 관리현황_요약본'!L71</f>
        <v>유니스특허</v>
      </c>
      <c r="M72" s="409"/>
      <c r="N72" s="405"/>
      <c r="O72" s="445"/>
      <c r="P72" s="445"/>
      <c r="Q72" s="446"/>
      <c r="R72" s="409"/>
      <c r="S72" s="405"/>
      <c r="T72" s="445"/>
      <c r="U72" s="445"/>
      <c r="V72" s="446"/>
      <c r="W72" s="409"/>
      <c r="X72" s="405"/>
      <c r="Y72" s="445"/>
      <c r="Z72" s="445"/>
      <c r="AA72" s="446"/>
      <c r="AB72" s="411"/>
    </row>
    <row r="73" spans="1:28" ht="20.100000000000001" customHeight="1">
      <c r="A73" s="405">
        <f>'GST 지식재산권 관리현황_요약본'!A72</f>
        <v>68</v>
      </c>
      <c r="B73" s="405" t="str">
        <f>'GST 지식재산권 관리현황_요약본'!B72</f>
        <v>특허</v>
      </c>
      <c r="C73" s="405" t="str">
        <f>'GST 지식재산권 관리현황_요약본'!C72</f>
        <v>거절</v>
      </c>
      <c r="D73" s="405" t="str">
        <f>'GST 지식재산권 관리현황_요약본'!D72</f>
        <v>국내</v>
      </c>
      <c r="E73" s="406">
        <f>'GST 지식재산권 관리현황_요약본'!E72</f>
        <v>41108</v>
      </c>
      <c r="F73" s="405" t="str">
        <f>'GST 지식재산권 관리현황_요약본'!F72</f>
        <v>2012-0078284</v>
      </c>
      <c r="G73" s="406">
        <f>'GST 지식재산권 관리현황_요약본'!G72</f>
        <v>0</v>
      </c>
      <c r="H73" s="405">
        <f>'GST 지식재산권 관리현황_요약본'!H72</f>
        <v>0</v>
      </c>
      <c r="I73" s="407" t="str">
        <f>'GST 지식재산권 관리현황_요약본'!I72</f>
        <v>펌프의 수명 예측 방법 및 이를 이용한 수명 예측 시스템</v>
      </c>
      <c r="J73" s="406">
        <f>'GST 지식재산권 관리현황_요약본'!J72</f>
        <v>0</v>
      </c>
      <c r="K73" s="407" t="str">
        <f>'GST 지식재산권 관리현황_요약본'!K72</f>
        <v>이석찬/조영인/정민섭</v>
      </c>
      <c r="L73" s="408" t="str">
        <f>'GST 지식재산권 관리현황_요약본'!L72</f>
        <v>다인특허</v>
      </c>
      <c r="M73" s="409"/>
      <c r="N73" s="405"/>
      <c r="O73" s="445"/>
      <c r="P73" s="445"/>
      <c r="Q73" s="446"/>
      <c r="R73" s="409"/>
      <c r="S73" s="405"/>
      <c r="T73" s="445"/>
      <c r="U73" s="445"/>
      <c r="V73" s="446"/>
      <c r="W73" s="409"/>
      <c r="X73" s="405"/>
      <c r="Y73" s="445"/>
      <c r="Z73" s="445"/>
      <c r="AA73" s="446"/>
      <c r="AB73" s="411"/>
    </row>
    <row r="74" spans="1:28" ht="20.100000000000001" customHeight="1">
      <c r="A74" s="405">
        <f>'GST 지식재산권 관리현황_요약본'!A73</f>
        <v>69</v>
      </c>
      <c r="B74" s="405" t="str">
        <f>'GST 지식재산권 관리현황_요약본'!B73</f>
        <v>특허</v>
      </c>
      <c r="C74" s="405" t="str">
        <f>'GST 지식재산권 관리현황_요약본'!C73</f>
        <v>포기</v>
      </c>
      <c r="D74" s="405" t="str">
        <f>'GST 지식재산권 관리현황_요약본'!D73</f>
        <v>국내</v>
      </c>
      <c r="E74" s="406">
        <f>'GST 지식재산권 관리현황_요약본'!E73</f>
        <v>41145</v>
      </c>
      <c r="F74" s="405" t="str">
        <f>'GST 지식재산권 관리현황_요약본'!F73</f>
        <v>2012-0093063</v>
      </c>
      <c r="G74" s="406">
        <f>'GST 지식재산권 관리현황_요약본'!G73</f>
        <v>41782</v>
      </c>
      <c r="H74" s="405" t="str">
        <f>'GST 지식재산권 관리현황_요약본'!H73</f>
        <v>10-1401350</v>
      </c>
      <c r="I74" s="407" t="str">
        <f>'GST 지식재산권 관리현황_요약본'!I73</f>
        <v>반도체 제조설비의 온도제어 장치 및 그 제어방법</v>
      </c>
      <c r="J74" s="406">
        <f>'GST 지식재산권 관리현황_요약본'!J73</f>
        <v>48450</v>
      </c>
      <c r="K74" s="407" t="str">
        <f>'GST 지식재산권 관리현황_요약본'!K73</f>
        <v>최기봉/안세훈/김병호</v>
      </c>
      <c r="L74" s="408" t="str">
        <f>'GST 지식재산권 관리현황_요약본'!L73</f>
        <v>유니스특허</v>
      </c>
      <c r="M74" s="409"/>
      <c r="N74" s="405"/>
      <c r="O74" s="445"/>
      <c r="P74" s="445"/>
      <c r="Q74" s="446"/>
      <c r="R74" s="409"/>
      <c r="S74" s="405"/>
      <c r="T74" s="445"/>
      <c r="U74" s="445"/>
      <c r="V74" s="446"/>
      <c r="W74" s="409"/>
      <c r="X74" s="405"/>
      <c r="Y74" s="445"/>
      <c r="Z74" s="445"/>
      <c r="AA74" s="446"/>
      <c r="AB74" s="411"/>
    </row>
    <row r="75" spans="1:28" ht="20.100000000000001" customHeight="1">
      <c r="A75" s="380" t="e">
        <f>'GST 지식재산권 관리현황_요약본'!A74</f>
        <v>#REF!</v>
      </c>
      <c r="B75" s="380" t="e">
        <f>'GST 지식재산권 관리현황_요약본'!B74</f>
        <v>#REF!</v>
      </c>
      <c r="C75" s="380" t="e">
        <f>'GST 지식재산권 관리현황_요약본'!C74</f>
        <v>#REF!</v>
      </c>
      <c r="D75" s="380" t="e">
        <f>'GST 지식재산권 관리현황_요약본'!D74</f>
        <v>#REF!</v>
      </c>
      <c r="E75" s="381" t="e">
        <f>'GST 지식재산권 관리현황_요약본'!E74</f>
        <v>#REF!</v>
      </c>
      <c r="F75" s="380" t="e">
        <f>'GST 지식재산권 관리현황_요약본'!F74</f>
        <v>#REF!</v>
      </c>
      <c r="G75" s="381" t="e">
        <f>'GST 지식재산권 관리현황_요약본'!G74</f>
        <v>#REF!</v>
      </c>
      <c r="H75" s="380" t="e">
        <f>'GST 지식재산권 관리현황_요약본'!H74</f>
        <v>#REF!</v>
      </c>
      <c r="I75" s="382" t="e">
        <f>'GST 지식재산권 관리현황_요약본'!I74</f>
        <v>#REF!</v>
      </c>
      <c r="J75" s="381" t="e">
        <f>'GST 지식재산권 관리현황_요약본'!J74</f>
        <v>#REF!</v>
      </c>
      <c r="K75" s="382" t="e">
        <f>'GST 지식재산권 관리현황_요약본'!K74</f>
        <v>#REF!</v>
      </c>
      <c r="L75" s="388" t="e">
        <f>'GST 지식재산권 관리현황_요약본'!L74</f>
        <v>#REF!</v>
      </c>
      <c r="M75" s="392" t="s">
        <v>2017</v>
      </c>
      <c r="N75" s="496">
        <v>44921</v>
      </c>
      <c r="O75" s="435">
        <v>140000</v>
      </c>
      <c r="P75" s="435">
        <v>30000</v>
      </c>
      <c r="Q75" s="436">
        <f t="shared" ref="Q75:Q76" si="0">O75+(P75*1.1)</f>
        <v>173000</v>
      </c>
      <c r="R75" s="392"/>
      <c r="S75" s="386"/>
      <c r="T75" s="435"/>
      <c r="U75" s="435"/>
      <c r="V75" s="436"/>
      <c r="W75" s="392"/>
      <c r="X75" s="386"/>
      <c r="Y75" s="435"/>
      <c r="Z75" s="435"/>
      <c r="AA75" s="436"/>
      <c r="AB75" s="393"/>
    </row>
    <row r="76" spans="1:28" ht="20.100000000000001" customHeight="1">
      <c r="A76" s="380" t="e">
        <f>'GST 지식재산권 관리현황_요약본'!A75</f>
        <v>#REF!</v>
      </c>
      <c r="B76" s="380" t="e">
        <f>'GST 지식재산권 관리현황_요약본'!B75</f>
        <v>#REF!</v>
      </c>
      <c r="C76" s="380" t="e">
        <f>'GST 지식재산권 관리현황_요약본'!C75</f>
        <v>#REF!</v>
      </c>
      <c r="D76" s="380" t="e">
        <f>'GST 지식재산권 관리현황_요약본'!D75</f>
        <v>#REF!</v>
      </c>
      <c r="E76" s="381" t="e">
        <f>'GST 지식재산권 관리현황_요약본'!E75</f>
        <v>#REF!</v>
      </c>
      <c r="F76" s="380" t="e">
        <f>'GST 지식재산권 관리현황_요약본'!F75</f>
        <v>#REF!</v>
      </c>
      <c r="G76" s="381" t="e">
        <f>'GST 지식재산권 관리현황_요약본'!G75</f>
        <v>#REF!</v>
      </c>
      <c r="H76" s="380" t="e">
        <f>'GST 지식재산권 관리현황_요약본'!H75</f>
        <v>#REF!</v>
      </c>
      <c r="I76" s="382" t="e">
        <f>'GST 지식재산권 관리현황_요약본'!I75</f>
        <v>#REF!</v>
      </c>
      <c r="J76" s="381" t="e">
        <f>'GST 지식재산권 관리현황_요약본'!J75</f>
        <v>#REF!</v>
      </c>
      <c r="K76" s="382" t="e">
        <f>'GST 지식재산권 관리현황_요약본'!K75</f>
        <v>#REF!</v>
      </c>
      <c r="L76" s="388" t="e">
        <f>'GST 지식재산권 관리현황_요약본'!L75</f>
        <v>#REF!</v>
      </c>
      <c r="M76" s="392" t="s">
        <v>1991</v>
      </c>
      <c r="N76" s="496">
        <v>44753</v>
      </c>
      <c r="O76" s="435">
        <v>140000</v>
      </c>
      <c r="P76" s="435">
        <v>30000</v>
      </c>
      <c r="Q76" s="436">
        <f t="shared" si="0"/>
        <v>173000</v>
      </c>
      <c r="R76" s="392"/>
      <c r="S76" s="386"/>
      <c r="T76" s="435"/>
      <c r="U76" s="435"/>
      <c r="V76" s="436"/>
      <c r="W76" s="392"/>
      <c r="X76" s="386"/>
      <c r="Y76" s="435"/>
      <c r="Z76" s="435"/>
      <c r="AA76" s="436"/>
      <c r="AB76" s="393"/>
    </row>
    <row r="77" spans="1:28" ht="20.100000000000001" customHeight="1">
      <c r="A77" s="380">
        <f>'GST 지식재산권 관리현황_요약본'!A76</f>
        <v>72</v>
      </c>
      <c r="B77" s="380" t="str">
        <f>'GST 지식재산권 관리현황_요약본'!B76</f>
        <v>특허</v>
      </c>
      <c r="C77" s="380" t="str">
        <f>'GST 지식재산권 관리현황_요약본'!C76</f>
        <v>등록</v>
      </c>
      <c r="D77" s="380" t="str">
        <f>'GST 지식재산권 관리현황_요약본'!D76</f>
        <v>국내</v>
      </c>
      <c r="E77" s="381">
        <f>'GST 지식재산권 관리현황_요약본'!E76</f>
        <v>41198</v>
      </c>
      <c r="F77" s="380" t="str">
        <f>'GST 지식재산권 관리현황_요약본'!F76</f>
        <v>2012-0114895</v>
      </c>
      <c r="G77" s="381">
        <f>'GST 지식재산권 관리현황_요약본'!G76</f>
        <v>41873</v>
      </c>
      <c r="H77" s="380" t="str">
        <f>'GST 지식재산권 관리현황_요약본'!H76</f>
        <v>10-1435371</v>
      </c>
      <c r="I77" s="382" t="str">
        <f>'GST 지식재산권 관리현황_요약본'!I76</f>
        <v>CO,Nox 개별 제어 방식을 이용한 저공해 연소방법</v>
      </c>
      <c r="J77" s="381">
        <f>'GST 지식재산권 관리현황_요약본'!J76</f>
        <v>0</v>
      </c>
      <c r="K77" s="382" t="str">
        <f>'GST 지식재산권 관리현황_요약본'!K76</f>
        <v>김종철/정종국/이성욱/노완기/김선호/강석호</v>
      </c>
      <c r="L77" s="388" t="str">
        <f>'GST 지식재산권 관리현황_요약본'!L76</f>
        <v>다인특허</v>
      </c>
      <c r="M77" s="392" t="s">
        <v>1996</v>
      </c>
      <c r="N77" s="496">
        <v>44796</v>
      </c>
      <c r="O77" s="435">
        <v>229600</v>
      </c>
      <c r="P77" s="435">
        <v>30000</v>
      </c>
      <c r="Q77" s="436">
        <f>O77+(P77*1.1)</f>
        <v>262600</v>
      </c>
      <c r="R77" s="392"/>
      <c r="S77" s="386"/>
      <c r="T77" s="435"/>
      <c r="U77" s="435"/>
      <c r="V77" s="436"/>
      <c r="W77" s="392"/>
      <c r="X77" s="386"/>
      <c r="Y77" s="435"/>
      <c r="Z77" s="435"/>
      <c r="AA77" s="436"/>
      <c r="AB77" s="393"/>
    </row>
    <row r="78" spans="1:28" ht="20.100000000000001" customHeight="1">
      <c r="A78" s="405">
        <f>'GST 지식재산권 관리현황_요약본'!A77</f>
        <v>73</v>
      </c>
      <c r="B78" s="405" t="str">
        <f>'GST 지식재산권 관리현황_요약본'!B77</f>
        <v>특허</v>
      </c>
      <c r="C78" s="405" t="str">
        <f>'GST 지식재산권 관리현황_요약본'!C77</f>
        <v>포기</v>
      </c>
      <c r="D78" s="405" t="str">
        <f>'GST 지식재산권 관리현황_요약본'!D77</f>
        <v>국내</v>
      </c>
      <c r="E78" s="406">
        <f>'GST 지식재산권 관리현황_요약본'!E77</f>
        <v>41198</v>
      </c>
      <c r="F78" s="405" t="str">
        <f>'GST 지식재산권 관리현황_요약본'!F77</f>
        <v>2012-0114897</v>
      </c>
      <c r="G78" s="406">
        <f>'GST 지식재산권 관리현황_요약본'!G77</f>
        <v>41976</v>
      </c>
      <c r="H78" s="405" t="str">
        <f>'GST 지식재산권 관리현황_요약본'!H77</f>
        <v>10-1470921</v>
      </c>
      <c r="I78" s="407" t="str">
        <f>'GST 지식재산권 관리현황_요약본'!I77</f>
        <v>기판 합착장치 및 기판 합착방법</v>
      </c>
      <c r="J78" s="406">
        <f>'GST 지식재산권 관리현황_요약본'!J77</f>
        <v>0</v>
      </c>
      <c r="K78" s="407" t="str">
        <f>'GST 지식재산권 관리현황_요약본'!K77</f>
        <v>박필석/김병극/이정보/문장수</v>
      </c>
      <c r="L78" s="408" t="str">
        <f>'GST 지식재산권 관리현황_요약본'!L77</f>
        <v>다인특허</v>
      </c>
      <c r="M78" s="409"/>
      <c r="N78" s="405"/>
      <c r="O78" s="445"/>
      <c r="P78" s="445"/>
      <c r="Q78" s="446"/>
      <c r="R78" s="409"/>
      <c r="S78" s="405"/>
      <c r="T78" s="445"/>
      <c r="U78" s="445"/>
      <c r="V78" s="446"/>
      <c r="W78" s="409"/>
      <c r="X78" s="405"/>
      <c r="Y78" s="445"/>
      <c r="Z78" s="445"/>
      <c r="AA78" s="446"/>
      <c r="AB78" s="411"/>
    </row>
    <row r="79" spans="1:28" ht="20.100000000000001" customHeight="1">
      <c r="A79" s="405">
        <f>'GST 지식재산권 관리현황_요약본'!A78</f>
        <v>74</v>
      </c>
      <c r="B79" s="405" t="str">
        <f>'GST 지식재산권 관리현황_요약본'!B78</f>
        <v>특허</v>
      </c>
      <c r="C79" s="405" t="str">
        <f>'GST 지식재산권 관리현황_요약본'!C78</f>
        <v>거절</v>
      </c>
      <c r="D79" s="405" t="str">
        <f>'GST 지식재산권 관리현황_요약본'!D78</f>
        <v>국외(미국)</v>
      </c>
      <c r="E79" s="406">
        <f>'GST 지식재산권 관리현황_요약본'!E78</f>
        <v>41211</v>
      </c>
      <c r="F79" s="405" t="str">
        <f>'GST 지식재산권 관리현황_요약본'!F78</f>
        <v>13/663159</v>
      </c>
      <c r="G79" s="406">
        <f>'GST 지식재산권 관리현황_요약본'!G78</f>
        <v>0</v>
      </c>
      <c r="H79" s="405">
        <f>'GST 지식재산권 관리현황_요약본'!H78</f>
        <v>0</v>
      </c>
      <c r="I79" s="407" t="str">
        <f>'GST 지식재산권 관리현황_요약본'!I78</f>
        <v>선회류 예혼합 저공해 연소장치</v>
      </c>
      <c r="J79" s="406">
        <f>'GST 지식재산권 관리현황_요약본'!J78</f>
        <v>0</v>
      </c>
      <c r="K79" s="407" t="str">
        <f>'GST 지식재산권 관리현황_요약본'!K78</f>
        <v>김종철/정종국/이성욱/김선호/김원기/노완기</v>
      </c>
      <c r="L79" s="408" t="str">
        <f>'GST 지식재산권 관리현황_요약본'!L78</f>
        <v>다인특허</v>
      </c>
      <c r="M79" s="409"/>
      <c r="N79" s="405"/>
      <c r="O79" s="445"/>
      <c r="P79" s="445"/>
      <c r="Q79" s="446"/>
      <c r="R79" s="409"/>
      <c r="S79" s="405"/>
      <c r="T79" s="445"/>
      <c r="U79" s="445"/>
      <c r="V79" s="446"/>
      <c r="W79" s="409"/>
      <c r="X79" s="405"/>
      <c r="Y79" s="445"/>
      <c r="Z79" s="445"/>
      <c r="AA79" s="446"/>
      <c r="AB79" s="411"/>
    </row>
    <row r="80" spans="1:28" ht="20.100000000000001" customHeight="1">
      <c r="A80" s="405">
        <f>'GST 지식재산권 관리현황_요약본'!A79</f>
        <v>75</v>
      </c>
      <c r="B80" s="405" t="str">
        <f>'GST 지식재산권 관리현황_요약본'!B79</f>
        <v>특허</v>
      </c>
      <c r="C80" s="405" t="str">
        <f>'GST 지식재산권 관리현황_요약본'!C79</f>
        <v>거절</v>
      </c>
      <c r="D80" s="405" t="str">
        <f>'GST 지식재산권 관리현황_요약본'!D79</f>
        <v>국내</v>
      </c>
      <c r="E80" s="406">
        <f>'GST 지식재산권 관리현황_요약본'!E79</f>
        <v>41212</v>
      </c>
      <c r="F80" s="405" t="str">
        <f>'GST 지식재산권 관리현황_요약본'!F79</f>
        <v>10-2012-121431</v>
      </c>
      <c r="G80" s="406">
        <f>'GST 지식재산권 관리현황_요약본'!G79</f>
        <v>0</v>
      </c>
      <c r="H80" s="405">
        <f>'GST 지식재산권 관리현황_요약본'!H79</f>
        <v>0</v>
      </c>
      <c r="I80" s="407" t="str">
        <f>'GST 지식재산권 관리현황_요약본'!I79</f>
        <v>VOC 처리 시스템용 VOC 처리 로터의 소화제어 장치 및 그 방법</v>
      </c>
      <c r="J80" s="406">
        <f>'GST 지식재산권 관리현황_요약본'!J79</f>
        <v>0</v>
      </c>
      <c r="K80" s="407" t="str">
        <f>'GST 지식재산권 관리현황_요약본'!K79</f>
        <v>정종국, 채명기, 김병천, 김종철, 신지훈</v>
      </c>
      <c r="L80" s="408" t="str">
        <f>'GST 지식재산권 관리현황_요약본'!L79</f>
        <v>유니스특허</v>
      </c>
      <c r="M80" s="409"/>
      <c r="N80" s="405"/>
      <c r="O80" s="445"/>
      <c r="P80" s="445"/>
      <c r="Q80" s="446"/>
      <c r="R80" s="409"/>
      <c r="S80" s="405"/>
      <c r="T80" s="445"/>
      <c r="U80" s="445"/>
      <c r="V80" s="446"/>
      <c r="W80" s="409"/>
      <c r="X80" s="405"/>
      <c r="Y80" s="445"/>
      <c r="Z80" s="445"/>
      <c r="AA80" s="446"/>
      <c r="AB80" s="411"/>
    </row>
    <row r="81" spans="1:28" ht="20.100000000000001" customHeight="1">
      <c r="A81" s="380">
        <f>'GST 지식재산권 관리현황_요약본'!A80</f>
        <v>76</v>
      </c>
      <c r="B81" s="380" t="str">
        <f>'GST 지식재산권 관리현황_요약본'!B80</f>
        <v>특허</v>
      </c>
      <c r="C81" s="380" t="str">
        <f>'GST 지식재산권 관리현황_요약본'!C80</f>
        <v>등록</v>
      </c>
      <c r="D81" s="380" t="str">
        <f>'GST 지식재산권 관리현황_요약본'!D80</f>
        <v>국외(일본)</v>
      </c>
      <c r="E81" s="381">
        <f>'GST 지식재산권 관리현황_요약본'!E80</f>
        <v>41213</v>
      </c>
      <c r="F81" s="380" t="str">
        <f>'GST 지식재산권 관리현황_요약본'!F80</f>
        <v>2012-239853</v>
      </c>
      <c r="G81" s="381">
        <f>'GST 지식재산권 관리현황_요약본'!G80</f>
        <v>41649</v>
      </c>
      <c r="H81" s="380">
        <f>'GST 지식재산권 관리현황_요약본'!H80</f>
        <v>5451856</v>
      </c>
      <c r="I81" s="382" t="str">
        <f>'GST 지식재산권 관리현황_요약본'!I80</f>
        <v>선회류 예혼합 저공해 연소장치</v>
      </c>
      <c r="J81" s="381">
        <f>'GST 지식재산권 관리현황_요약본'!J80</f>
        <v>48518</v>
      </c>
      <c r="K81" s="382" t="str">
        <f>'GST 지식재산권 관리현황_요약본'!K80</f>
        <v>김종철/정종국/이성욱/김선호/김원기/노완기</v>
      </c>
      <c r="L81" s="388" t="str">
        <f>'GST 지식재산권 관리현황_요약본'!L80</f>
        <v>다인특허</v>
      </c>
      <c r="M81" s="392" t="s">
        <v>1909</v>
      </c>
      <c r="N81" s="496">
        <v>44572</v>
      </c>
      <c r="O81" s="435">
        <v>447000</v>
      </c>
      <c r="P81" s="435">
        <v>100000</v>
      </c>
      <c r="Q81" s="436">
        <f t="shared" ref="Q81:Q82" si="1">O81+(P81*1.1)</f>
        <v>557000</v>
      </c>
      <c r="R81" s="397" t="s">
        <v>2017</v>
      </c>
      <c r="S81" s="496">
        <v>44918</v>
      </c>
      <c r="T81" s="435">
        <v>890000</v>
      </c>
      <c r="U81" s="435">
        <v>100000</v>
      </c>
      <c r="V81" s="436">
        <f>T81+(U81*1.1)</f>
        <v>1000000</v>
      </c>
      <c r="W81" s="396"/>
      <c r="X81" s="386"/>
      <c r="Y81" s="435"/>
      <c r="Z81" s="435"/>
      <c r="AA81" s="436"/>
      <c r="AB81" s="394"/>
    </row>
    <row r="82" spans="1:28" ht="20.100000000000001" customHeight="1">
      <c r="A82" s="380">
        <f>'GST 지식재산권 관리현황_요약본'!A81</f>
        <v>77</v>
      </c>
      <c r="B82" s="380" t="str">
        <f>'GST 지식재산권 관리현황_요약본'!B81</f>
        <v>특허</v>
      </c>
      <c r="C82" s="380" t="str">
        <f>'GST 지식재산권 관리현황_요약본'!C81</f>
        <v>등록</v>
      </c>
      <c r="D82" s="380" t="str">
        <f>'GST 지식재산권 관리현황_요약본'!D81</f>
        <v>국외(미국)</v>
      </c>
      <c r="E82" s="381">
        <f>'GST 지식재산권 관리현황_요약본'!E81</f>
        <v>41241</v>
      </c>
      <c r="F82" s="380" t="str">
        <f>'GST 지식재산권 관리현황_요약본'!F81</f>
        <v>13/686960</v>
      </c>
      <c r="G82" s="381">
        <f>'GST 지식재산권 관리현황_요약본'!G81</f>
        <v>42318</v>
      </c>
      <c r="H82" s="380">
        <f>'GST 지식재산권 관리현황_요약본'!H81</f>
        <v>9182120</v>
      </c>
      <c r="I82" s="382" t="str">
        <f>'GST 지식재산권 관리현황_요약본'!I81</f>
        <v>CO,Nox 개별 제어 방식을 이용한 저공해 연소방법</v>
      </c>
      <c r="J82" s="381">
        <f>'GST 지식재산권 관리현황_요약본'!J81</f>
        <v>0</v>
      </c>
      <c r="K82" s="382" t="str">
        <f>'GST 지식재산권 관리현황_요약본'!K81</f>
        <v>김종철/정종국/이성욱/   노완기/김선호/강석호</v>
      </c>
      <c r="L82" s="388" t="str">
        <f>'GST 지식재산권 관리현황_요약본'!L81</f>
        <v>다인특허</v>
      </c>
      <c r="M82" s="392"/>
      <c r="N82" s="386"/>
      <c r="O82" s="435"/>
      <c r="P82" s="435"/>
      <c r="Q82" s="436">
        <f t="shared" si="1"/>
        <v>0</v>
      </c>
      <c r="R82" s="392"/>
      <c r="S82" s="386"/>
      <c r="T82" s="435"/>
      <c r="U82" s="435"/>
      <c r="V82" s="436"/>
      <c r="W82" s="392"/>
      <c r="X82" s="386"/>
      <c r="Y82" s="435"/>
      <c r="Z82" s="435"/>
      <c r="AA82" s="436"/>
      <c r="AB82" s="394"/>
    </row>
    <row r="83" spans="1:28" ht="20.100000000000001" customHeight="1">
      <c r="A83" s="380">
        <f>'GST 지식재산권 관리현황_요약본'!A82</f>
        <v>78</v>
      </c>
      <c r="B83" s="380" t="str">
        <f>'GST 지식재산권 관리현황_요약본'!B82</f>
        <v>특허</v>
      </c>
      <c r="C83" s="380" t="str">
        <f>'GST 지식재산권 관리현황_요약본'!C82</f>
        <v>등록</v>
      </c>
      <c r="D83" s="380" t="str">
        <f>'GST 지식재산권 관리현황_요약본'!D82</f>
        <v>국내</v>
      </c>
      <c r="E83" s="381">
        <f>'GST 지식재산권 관리현황_요약본'!E82</f>
        <v>41242</v>
      </c>
      <c r="F83" s="380" t="str">
        <f>'GST 지식재산권 관리현황_요약본'!F82</f>
        <v>2012-0136753</v>
      </c>
      <c r="G83" s="381">
        <f>'GST 지식재산권 관리현황_요약본'!G82</f>
        <v>41851</v>
      </c>
      <c r="H83" s="380" t="str">
        <f>'GST 지식재산권 관리현황_요약본'!H82</f>
        <v>10-1427217</v>
      </c>
      <c r="I83" s="382" t="str">
        <f>'GST 지식재산권 관리현황_요약본'!I82</f>
        <v>폐가스 정화처리용 순환수 공급 및 배출시스템</v>
      </c>
      <c r="J83" s="381">
        <f>'GST 지식재산권 관리현황_요약본'!J82</f>
        <v>48547</v>
      </c>
      <c r="K83" s="382" t="str">
        <f>'GST 지식재산권 관리현황_요약본'!K82</f>
        <v>김종철/장순기/최윤경/    이재복/채명기</v>
      </c>
      <c r="L83" s="388" t="str">
        <f>'GST 지식재산권 관리현황_요약본'!L82</f>
        <v>다인특허</v>
      </c>
      <c r="M83" s="392" t="s">
        <v>1909</v>
      </c>
      <c r="N83" s="496">
        <v>44753</v>
      </c>
      <c r="O83" s="435">
        <v>309400</v>
      </c>
      <c r="P83" s="435">
        <v>30000</v>
      </c>
      <c r="Q83" s="436">
        <f>O83+(P83*1.1)</f>
        <v>342400</v>
      </c>
      <c r="R83" s="392"/>
      <c r="S83" s="386"/>
      <c r="T83" s="435"/>
      <c r="U83" s="435"/>
      <c r="V83" s="436"/>
      <c r="W83" s="392"/>
      <c r="X83" s="386"/>
      <c r="Y83" s="435"/>
      <c r="Z83" s="435"/>
      <c r="AA83" s="436"/>
      <c r="AB83" s="393"/>
    </row>
    <row r="84" spans="1:28" ht="20.100000000000001" customHeight="1">
      <c r="A84" s="405">
        <f>'GST 지식재산권 관리현황_요약본'!A83</f>
        <v>79</v>
      </c>
      <c r="B84" s="405" t="str">
        <f>'GST 지식재산권 관리현황_요약본'!B83</f>
        <v>특허</v>
      </c>
      <c r="C84" s="405" t="str">
        <f>'GST 지식재산권 관리현황_요약본'!C83</f>
        <v>거절</v>
      </c>
      <c r="D84" s="405" t="str">
        <f>'GST 지식재산권 관리현황_요약본'!D83</f>
        <v>국외(중국)</v>
      </c>
      <c r="E84" s="406">
        <f>'GST 지식재산권 관리현황_요약본'!E83</f>
        <v>41255</v>
      </c>
      <c r="F84" s="405">
        <f>'GST 지식재산권 관리현황_요약본'!F83</f>
        <v>2012105363591</v>
      </c>
      <c r="G84" s="406">
        <f>'GST 지식재산권 관리현황_요약본'!G83</f>
        <v>0</v>
      </c>
      <c r="H84" s="405">
        <f>'GST 지식재산권 관리현황_요약본'!H83</f>
        <v>0</v>
      </c>
      <c r="I84" s="407" t="str">
        <f>'GST 지식재산권 관리현황_요약본'!I83</f>
        <v>판재용 평탄 유지 장치</v>
      </c>
      <c r="J84" s="406">
        <f>'GST 지식재산권 관리현황_요약본'!J83</f>
        <v>0</v>
      </c>
      <c r="K84" s="407" t="str">
        <f>'GST 지식재산권 관리현황_요약본'!K83</f>
        <v>박필석,김병극</v>
      </c>
      <c r="L84" s="408" t="str">
        <f>'GST 지식재산권 관리현황_요약본'!L83</f>
        <v>다인특허</v>
      </c>
      <c r="M84" s="409"/>
      <c r="N84" s="405"/>
      <c r="O84" s="445"/>
      <c r="P84" s="445"/>
      <c r="Q84" s="446"/>
      <c r="R84" s="409"/>
      <c r="S84" s="405"/>
      <c r="T84" s="445"/>
      <c r="U84" s="445"/>
      <c r="V84" s="446"/>
      <c r="W84" s="409"/>
      <c r="X84" s="405"/>
      <c r="Y84" s="445"/>
      <c r="Z84" s="445"/>
      <c r="AA84" s="446"/>
      <c r="AB84" s="411"/>
    </row>
    <row r="85" spans="1:28" ht="20.100000000000001" customHeight="1">
      <c r="A85" s="405">
        <f>'GST 지식재산권 관리현황_요약본'!A84</f>
        <v>80</v>
      </c>
      <c r="B85" s="405" t="str">
        <f>'GST 지식재산권 관리현황_요약본'!B84</f>
        <v>특허</v>
      </c>
      <c r="C85" s="405" t="str">
        <f>'GST 지식재산권 관리현황_요약본'!C84</f>
        <v>거절</v>
      </c>
      <c r="D85" s="405" t="str">
        <f>'GST 지식재산권 관리현황_요약본'!D84</f>
        <v>국외(중국)</v>
      </c>
      <c r="E85" s="406">
        <f>'GST 지식재산권 관리현황_요약본'!E84</f>
        <v>41255</v>
      </c>
      <c r="F85" s="405">
        <f>'GST 지식재산권 관리현황_요약본'!F84</f>
        <v>2012105356723</v>
      </c>
      <c r="G85" s="406">
        <f>'GST 지식재산권 관리현황_요약본'!G84</f>
        <v>0</v>
      </c>
      <c r="H85" s="405">
        <f>'GST 지식재산권 관리현황_요약본'!H84</f>
        <v>0</v>
      </c>
      <c r="I85" s="407" t="str">
        <f>'GST 지식재산권 관리현황_요약본'!I84</f>
        <v>판재 자세 조절 장치</v>
      </c>
      <c r="J85" s="406">
        <f>'GST 지식재산권 관리현황_요약본'!J84</f>
        <v>0</v>
      </c>
      <c r="K85" s="407" t="str">
        <f>'GST 지식재산권 관리현황_요약본'!K84</f>
        <v>박필석/김병극</v>
      </c>
      <c r="L85" s="408" t="str">
        <f>'GST 지식재산권 관리현황_요약본'!L84</f>
        <v>다인특허</v>
      </c>
      <c r="M85" s="409"/>
      <c r="N85" s="405"/>
      <c r="O85" s="445"/>
      <c r="P85" s="445"/>
      <c r="Q85" s="446"/>
      <c r="R85" s="409"/>
      <c r="S85" s="405"/>
      <c r="T85" s="445"/>
      <c r="U85" s="445"/>
      <c r="V85" s="446"/>
      <c r="W85" s="409"/>
      <c r="X85" s="405"/>
      <c r="Y85" s="445"/>
      <c r="Z85" s="445"/>
      <c r="AA85" s="446"/>
      <c r="AB85" s="411"/>
    </row>
    <row r="86" spans="1:28" ht="20.100000000000001" customHeight="1">
      <c r="A86" s="405">
        <f>'GST 지식재산권 관리현황_요약본'!A85</f>
        <v>81</v>
      </c>
      <c r="B86" s="405" t="str">
        <f>'GST 지식재산권 관리현황_요약본'!B85</f>
        <v>특허</v>
      </c>
      <c r="C86" s="405" t="str">
        <f>'GST 지식재산권 관리현황_요약본'!C85</f>
        <v>거절</v>
      </c>
      <c r="D86" s="405" t="str">
        <f>'GST 지식재산권 관리현황_요약본'!D85</f>
        <v>국외(중국)</v>
      </c>
      <c r="E86" s="406">
        <f>'GST 지식재산권 관리현황_요약본'!E85</f>
        <v>41256</v>
      </c>
      <c r="F86" s="405">
        <f>'GST 지식재산권 관리현황_요약본'!F85</f>
        <v>2012105400069</v>
      </c>
      <c r="G86" s="406">
        <f>'GST 지식재산권 관리현황_요약본'!G85</f>
        <v>0</v>
      </c>
      <c r="H86" s="405">
        <f>'GST 지식재산권 관리현황_요약본'!H85</f>
        <v>0</v>
      </c>
      <c r="I86" s="407" t="str">
        <f>'GST 지식재산권 관리현황_요약본'!I85</f>
        <v>기판 합착장치 및 기판 합착방법</v>
      </c>
      <c r="J86" s="406">
        <f>'GST 지식재산권 관리현황_요약본'!J85</f>
        <v>0</v>
      </c>
      <c r="K86" s="407" t="str">
        <f>'GST 지식재산권 관리현황_요약본'!K85</f>
        <v>김병극/이정보/문장수</v>
      </c>
      <c r="L86" s="408" t="str">
        <f>'GST 지식재산권 관리현황_요약본'!L85</f>
        <v>다인특허</v>
      </c>
      <c r="M86" s="409"/>
      <c r="N86" s="405"/>
      <c r="O86" s="445"/>
      <c r="P86" s="445"/>
      <c r="Q86" s="446"/>
      <c r="R86" s="409"/>
      <c r="S86" s="405"/>
      <c r="T86" s="445"/>
      <c r="U86" s="445"/>
      <c r="V86" s="446"/>
      <c r="W86" s="409"/>
      <c r="X86" s="405"/>
      <c r="Y86" s="445"/>
      <c r="Z86" s="445"/>
      <c r="AA86" s="446"/>
      <c r="AB86" s="411"/>
    </row>
    <row r="87" spans="1:28" ht="20.100000000000001" customHeight="1">
      <c r="A87" s="380">
        <f>'GST 지식재산권 관리현황_요약본'!A86</f>
        <v>82</v>
      </c>
      <c r="B87" s="380" t="str">
        <f>'GST 지식재산권 관리현황_요약본'!B86</f>
        <v>특허</v>
      </c>
      <c r="C87" s="380" t="str">
        <f>'GST 지식재산권 관리현황_요약본'!C86</f>
        <v>등록</v>
      </c>
      <c r="D87" s="380" t="str">
        <f>'GST 지식재산권 관리현황_요약본'!D86</f>
        <v>국외(일본)</v>
      </c>
      <c r="E87" s="381">
        <f>'GST 지식재산권 관리현황_요약본'!E86</f>
        <v>41256</v>
      </c>
      <c r="F87" s="380" t="str">
        <f>'GST 지식재산권 관리현황_요약본'!F86</f>
        <v xml:space="preserve">2012-271970 </v>
      </c>
      <c r="G87" s="381">
        <f>'GST 지식재산권 관리현황_요약본'!G86</f>
        <v>41908</v>
      </c>
      <c r="H87" s="380">
        <f>'GST 지식재산권 관리현황_요약본'!H86</f>
        <v>5620461</v>
      </c>
      <c r="I87" s="382" t="str">
        <f>'GST 지식재산권 관리현황_요약본'!I86</f>
        <v>CO,Nox 개별 제어 방식을 이용한 저공해 연소방법</v>
      </c>
      <c r="J87" s="381">
        <f>'GST 지식재산권 관리현황_요약본'!J86</f>
        <v>48561</v>
      </c>
      <c r="K87" s="382" t="str">
        <f>'GST 지식재산권 관리현황_요약본'!K86</f>
        <v>김종철/정종국/이성욱/노완기/김선호/강석호</v>
      </c>
      <c r="L87" s="388" t="str">
        <f>'GST 지식재산권 관리현황_요약본'!L86</f>
        <v>다인특허</v>
      </c>
      <c r="M87" s="392" t="s">
        <v>1999</v>
      </c>
      <c r="N87" s="496">
        <v>44796</v>
      </c>
      <c r="O87" s="435">
        <v>486000</v>
      </c>
      <c r="P87" s="435">
        <v>100000</v>
      </c>
      <c r="Q87" s="436">
        <f>O87+(P87*1.1)</f>
        <v>596000</v>
      </c>
      <c r="R87" s="392"/>
      <c r="S87" s="386"/>
      <c r="T87" s="435"/>
      <c r="U87" s="435"/>
      <c r="V87" s="436"/>
      <c r="W87" s="392"/>
      <c r="X87" s="386"/>
      <c r="Y87" s="435"/>
      <c r="Z87" s="435"/>
      <c r="AA87" s="436"/>
      <c r="AB87" s="394"/>
    </row>
    <row r="88" spans="1:28" ht="20.100000000000001" customHeight="1">
      <c r="A88" s="405">
        <f>'GST 지식재산권 관리현황_요약본'!A87</f>
        <v>83</v>
      </c>
      <c r="B88" s="405" t="str">
        <f>'GST 지식재산권 관리현황_요약본'!B87</f>
        <v>특허</v>
      </c>
      <c r="C88" s="405" t="str">
        <f>'GST 지식재산권 관리현황_요약본'!C87</f>
        <v>포기</v>
      </c>
      <c r="D88" s="405" t="str">
        <f>'GST 지식재산권 관리현황_요약본'!D87</f>
        <v>국외(미국)</v>
      </c>
      <c r="E88" s="406">
        <f>'GST 지식재산권 관리현황_요약본'!E87</f>
        <v>41267</v>
      </c>
      <c r="F88" s="405" t="str">
        <f>'GST 지식재산권 관리현황_요약본'!F87</f>
        <v>13/726,262</v>
      </c>
      <c r="G88" s="406">
        <f>'GST 지식재산권 관리현황_요약본'!G87</f>
        <v>0</v>
      </c>
      <c r="H88" s="405">
        <f>'GST 지식재산권 관리현황_요약본'!H87</f>
        <v>0</v>
      </c>
      <c r="I88" s="407" t="str">
        <f>'GST 지식재산권 관리현황_요약본'!I87</f>
        <v>과불화 화합물 처리 장치 및 방법(미국)</v>
      </c>
      <c r="J88" s="406">
        <f>'GST 지식재산권 관리현황_요약본'!J87</f>
        <v>0</v>
      </c>
      <c r="K88" s="407" t="str">
        <f>'GST 지식재산권 관리현황_요약본'!K87</f>
        <v>정종국, 채명기, 전재두, 김종철</v>
      </c>
      <c r="L88" s="408" t="str">
        <f>'GST 지식재산권 관리현황_요약본'!L87</f>
        <v>유니스특허</v>
      </c>
      <c r="M88" s="409"/>
      <c r="N88" s="405"/>
      <c r="O88" s="445"/>
      <c r="P88" s="445"/>
      <c r="Q88" s="446"/>
      <c r="R88" s="409"/>
      <c r="S88" s="405"/>
      <c r="T88" s="445"/>
      <c r="U88" s="445"/>
      <c r="V88" s="446"/>
      <c r="W88" s="409"/>
      <c r="X88" s="405"/>
      <c r="Y88" s="445"/>
      <c r="Z88" s="445"/>
      <c r="AA88" s="446"/>
      <c r="AB88" s="411"/>
    </row>
    <row r="89" spans="1:28" ht="20.100000000000001" customHeight="1">
      <c r="A89" s="405">
        <f>'GST 지식재산권 관리현황_요약본'!A88</f>
        <v>84</v>
      </c>
      <c r="B89" s="405" t="str">
        <f>'GST 지식재산권 관리현황_요약본'!B88</f>
        <v>상표</v>
      </c>
      <c r="C89" s="405" t="str">
        <f>'GST 지식재산권 관리현황_요약본'!C88</f>
        <v>거절</v>
      </c>
      <c r="D89" s="405" t="str">
        <f>'GST 지식재산권 관리현황_요약본'!D88</f>
        <v>국내</v>
      </c>
      <c r="E89" s="406">
        <f>'GST 지식재산권 관리현황_요약본'!E88</f>
        <v>41289</v>
      </c>
      <c r="F89" s="405" t="str">
        <f>'GST 지식재산권 관리현황_요약본'!F88</f>
        <v>41-2013-1568</v>
      </c>
      <c r="G89" s="406">
        <f>'GST 지식재산권 관리현황_요약본'!G88</f>
        <v>0</v>
      </c>
      <c r="H89" s="405">
        <f>'GST 지식재산권 관리현황_요약본'!H88</f>
        <v>0</v>
      </c>
      <c r="I89" s="407" t="str">
        <f>'GST 지식재산권 관리현황_요약본'!I88</f>
        <v>제37류, 글로벌스탠다드테크놀로지</v>
      </c>
      <c r="J89" s="406">
        <f>'GST 지식재산권 관리현황_요약본'!J88</f>
        <v>0</v>
      </c>
      <c r="K89" s="407">
        <f>'GST 지식재산권 관리현황_요약본'!K88</f>
        <v>0</v>
      </c>
      <c r="L89" s="408" t="str">
        <f>'GST 지식재산권 관리현황_요약본'!L88</f>
        <v>유니스특허</v>
      </c>
      <c r="M89" s="409"/>
      <c r="N89" s="405"/>
      <c r="O89" s="445"/>
      <c r="P89" s="445"/>
      <c r="Q89" s="446"/>
      <c r="R89" s="409"/>
      <c r="S89" s="405"/>
      <c r="T89" s="445"/>
      <c r="U89" s="445"/>
      <c r="V89" s="446"/>
      <c r="W89" s="409"/>
      <c r="X89" s="405"/>
      <c r="Y89" s="445"/>
      <c r="Z89" s="445"/>
      <c r="AA89" s="446"/>
      <c r="AB89" s="411"/>
    </row>
    <row r="90" spans="1:28" ht="20.100000000000001" customHeight="1">
      <c r="A90" s="405">
        <f>'GST 지식재산권 관리현황_요약본'!A89</f>
        <v>85</v>
      </c>
      <c r="B90" s="405" t="str">
        <f>'GST 지식재산권 관리현황_요약본'!B89</f>
        <v>상표</v>
      </c>
      <c r="C90" s="405" t="str">
        <f>'GST 지식재산권 관리현황_요약본'!C89</f>
        <v>거절</v>
      </c>
      <c r="D90" s="405" t="str">
        <f>'GST 지식재산권 관리현황_요약본'!D89</f>
        <v>국내</v>
      </c>
      <c r="E90" s="406">
        <f>'GST 지식재산권 관리현황_요약본'!E89</f>
        <v>41289</v>
      </c>
      <c r="F90" s="405" t="str">
        <f>'GST 지식재산권 관리현황_요약본'!F89</f>
        <v>41-2013-1569</v>
      </c>
      <c r="G90" s="406">
        <f>'GST 지식재산권 관리현황_요약본'!G89</f>
        <v>0</v>
      </c>
      <c r="H90" s="405">
        <f>'GST 지식재산권 관리현황_요약본'!H89</f>
        <v>0</v>
      </c>
      <c r="I90" s="407" t="str">
        <f>'GST 지식재산권 관리현황_요약본'!I89</f>
        <v>제40류, 글로벌스탠다드테크놀로지</v>
      </c>
      <c r="J90" s="406">
        <f>'GST 지식재산권 관리현황_요약본'!J89</f>
        <v>0</v>
      </c>
      <c r="K90" s="407">
        <f>'GST 지식재산권 관리현황_요약본'!K89</f>
        <v>0</v>
      </c>
      <c r="L90" s="408" t="str">
        <f>'GST 지식재산권 관리현황_요약본'!L89</f>
        <v>유니스특허</v>
      </c>
      <c r="M90" s="409"/>
      <c r="N90" s="405"/>
      <c r="O90" s="445"/>
      <c r="P90" s="445"/>
      <c r="Q90" s="446"/>
      <c r="R90" s="409"/>
      <c r="S90" s="405"/>
      <c r="T90" s="445"/>
      <c r="U90" s="445"/>
      <c r="V90" s="446"/>
      <c r="W90" s="409"/>
      <c r="X90" s="405"/>
      <c r="Y90" s="445"/>
      <c r="Z90" s="445"/>
      <c r="AA90" s="446"/>
      <c r="AB90" s="411"/>
    </row>
    <row r="91" spans="1:28" ht="20.100000000000001" customHeight="1">
      <c r="A91" s="405">
        <f>'GST 지식재산권 관리현황_요약본'!A90</f>
        <v>86</v>
      </c>
      <c r="B91" s="405" t="str">
        <f>'GST 지식재산권 관리현황_요약본'!B90</f>
        <v>상표</v>
      </c>
      <c r="C91" s="405" t="str">
        <f>'GST 지식재산권 관리현황_요약본'!C90</f>
        <v>거절</v>
      </c>
      <c r="D91" s="405" t="str">
        <f>'GST 지식재산권 관리현황_요약본'!D90</f>
        <v>국내</v>
      </c>
      <c r="E91" s="406">
        <f>'GST 지식재산권 관리현황_요약본'!E90</f>
        <v>41289</v>
      </c>
      <c r="F91" s="405" t="str">
        <f>'GST 지식재산권 관리현황_요약본'!F90</f>
        <v>41-2013-1570</v>
      </c>
      <c r="G91" s="406">
        <f>'GST 지식재산권 관리현황_요약본'!G90</f>
        <v>0</v>
      </c>
      <c r="H91" s="405">
        <f>'GST 지식재산권 관리현황_요약본'!H90</f>
        <v>0</v>
      </c>
      <c r="I91" s="407" t="str">
        <f>'GST 지식재산권 관리현황_요약본'!I90</f>
        <v>제37류, GLOBAL STANDARD TECHNOLOGY</v>
      </c>
      <c r="J91" s="406">
        <f>'GST 지식재산권 관리현황_요약본'!J90</f>
        <v>0</v>
      </c>
      <c r="K91" s="407">
        <f>'GST 지식재산권 관리현황_요약본'!K90</f>
        <v>0</v>
      </c>
      <c r="L91" s="408" t="str">
        <f>'GST 지식재산권 관리현황_요약본'!L90</f>
        <v>유니스특허</v>
      </c>
      <c r="M91" s="409"/>
      <c r="N91" s="405"/>
      <c r="O91" s="445"/>
      <c r="P91" s="445"/>
      <c r="Q91" s="446"/>
      <c r="R91" s="409"/>
      <c r="S91" s="405"/>
      <c r="T91" s="445"/>
      <c r="U91" s="445"/>
      <c r="V91" s="446"/>
      <c r="W91" s="409"/>
      <c r="X91" s="405"/>
      <c r="Y91" s="445"/>
      <c r="Z91" s="445"/>
      <c r="AA91" s="446"/>
      <c r="AB91" s="411"/>
    </row>
    <row r="92" spans="1:28" ht="20.100000000000001" customHeight="1">
      <c r="A92" s="405">
        <f>'GST 지식재산권 관리현황_요약본'!A91</f>
        <v>87</v>
      </c>
      <c r="B92" s="405" t="str">
        <f>'GST 지식재산권 관리현황_요약본'!B91</f>
        <v>상표</v>
      </c>
      <c r="C92" s="405" t="str">
        <f>'GST 지식재산권 관리현황_요약본'!C91</f>
        <v>거절</v>
      </c>
      <c r="D92" s="405" t="str">
        <f>'GST 지식재산권 관리현황_요약본'!D91</f>
        <v>국내</v>
      </c>
      <c r="E92" s="406">
        <f>'GST 지식재산권 관리현황_요약본'!E91</f>
        <v>41289</v>
      </c>
      <c r="F92" s="405" t="str">
        <f>'GST 지식재산권 관리현황_요약본'!F91</f>
        <v>41-2013-1571</v>
      </c>
      <c r="G92" s="406">
        <f>'GST 지식재산권 관리현황_요약본'!G91</f>
        <v>0</v>
      </c>
      <c r="H92" s="405">
        <f>'GST 지식재산권 관리현황_요약본'!H91</f>
        <v>0</v>
      </c>
      <c r="I92" s="407" t="str">
        <f>'GST 지식재산권 관리현황_요약본'!I91</f>
        <v>제40류, GLOBAL STANDARD TECHNOLOGY</v>
      </c>
      <c r="J92" s="406">
        <f>'GST 지식재산권 관리현황_요약본'!J91</f>
        <v>0</v>
      </c>
      <c r="K92" s="407">
        <f>'GST 지식재산권 관리현황_요약본'!K91</f>
        <v>0</v>
      </c>
      <c r="L92" s="408" t="str">
        <f>'GST 지식재산권 관리현황_요약본'!L91</f>
        <v>유니스특허</v>
      </c>
      <c r="M92" s="409"/>
      <c r="N92" s="405"/>
      <c r="O92" s="445"/>
      <c r="P92" s="445"/>
      <c r="Q92" s="446"/>
      <c r="R92" s="409"/>
      <c r="S92" s="405"/>
      <c r="T92" s="445"/>
      <c r="U92" s="445"/>
      <c r="V92" s="446"/>
      <c r="W92" s="409"/>
      <c r="X92" s="405"/>
      <c r="Y92" s="445"/>
      <c r="Z92" s="445"/>
      <c r="AA92" s="446"/>
      <c r="AB92" s="411"/>
    </row>
    <row r="93" spans="1:28" ht="20.100000000000001" customHeight="1">
      <c r="A93" s="405">
        <f>'GST 지식재산권 관리현황_요약본'!A92</f>
        <v>88</v>
      </c>
      <c r="B93" s="405" t="str">
        <f>'GST 지식재산권 관리현황_요약본'!B92</f>
        <v>특허</v>
      </c>
      <c r="C93" s="405" t="str">
        <f>'GST 지식재산권 관리현황_요약본'!C92</f>
        <v>거절</v>
      </c>
      <c r="D93" s="405" t="str">
        <f>'GST 지식재산권 관리현황_요약본'!D92</f>
        <v>국내</v>
      </c>
      <c r="E93" s="406">
        <f>'GST 지식재산권 관리현황_요약본'!E92</f>
        <v>41367</v>
      </c>
      <c r="F93" s="405" t="str">
        <f>'GST 지식재산권 관리현황_요약본'!F92</f>
        <v>2013-0036189</v>
      </c>
      <c r="G93" s="406">
        <f>'GST 지식재산권 관리현황_요약본'!G92</f>
        <v>0</v>
      </c>
      <c r="H93" s="405">
        <f>'GST 지식재산권 관리현황_요약본'!H92</f>
        <v>0</v>
      </c>
      <c r="I93" s="407" t="str">
        <f>'GST 지식재산권 관리현황_요약본'!I92</f>
        <v>공정 가스 정화장치를 구비한 누출가스 자동 제어 시스템</v>
      </c>
      <c r="J93" s="406">
        <f>'GST 지식재산권 관리현황_요약본'!J92</f>
        <v>0</v>
      </c>
      <c r="K93" s="407" t="str">
        <f>'GST 지식재산권 관리현황_요약본'!K92</f>
        <v>장순기/김종철/채명기</v>
      </c>
      <c r="L93" s="408" t="str">
        <f>'GST 지식재산권 관리현황_요약본'!L92</f>
        <v>다인특허</v>
      </c>
      <c r="M93" s="409"/>
      <c r="N93" s="405"/>
      <c r="O93" s="445"/>
      <c r="P93" s="445"/>
      <c r="Q93" s="446"/>
      <c r="R93" s="409"/>
      <c r="S93" s="405"/>
      <c r="T93" s="445"/>
      <c r="U93" s="445"/>
      <c r="V93" s="446"/>
      <c r="W93" s="409"/>
      <c r="X93" s="405"/>
      <c r="Y93" s="445"/>
      <c r="Z93" s="445"/>
      <c r="AA93" s="446"/>
      <c r="AB93" s="411"/>
    </row>
    <row r="94" spans="1:28" ht="20.100000000000001" customHeight="1">
      <c r="A94" s="380" t="e">
        <f>'GST 지식재산권 관리현황_요약본'!A93</f>
        <v>#REF!</v>
      </c>
      <c r="B94" s="380" t="e">
        <f>'GST 지식재산권 관리현황_요약본'!B93</f>
        <v>#REF!</v>
      </c>
      <c r="C94" s="380" t="e">
        <f>'GST 지식재산권 관리현황_요약본'!C93</f>
        <v>#REF!</v>
      </c>
      <c r="D94" s="380" t="e">
        <f>'GST 지식재산권 관리현황_요약본'!D93</f>
        <v>#REF!</v>
      </c>
      <c r="E94" s="381" t="e">
        <f>'GST 지식재산권 관리현황_요약본'!E93</f>
        <v>#REF!</v>
      </c>
      <c r="F94" s="380" t="e">
        <f>'GST 지식재산권 관리현황_요약본'!F93</f>
        <v>#REF!</v>
      </c>
      <c r="G94" s="475" t="e">
        <f>'GST 지식재산권 관리현황_요약본'!G93</f>
        <v>#REF!</v>
      </c>
      <c r="H94" s="380" t="e">
        <f>'GST 지식재산권 관리현황_요약본'!H93</f>
        <v>#REF!</v>
      </c>
      <c r="I94" s="382" t="e">
        <f>'GST 지식재산권 관리현황_요약본'!I93</f>
        <v>#REF!</v>
      </c>
      <c r="J94" s="381" t="e">
        <f>'GST 지식재산권 관리현황_요약본'!J93</f>
        <v>#REF!</v>
      </c>
      <c r="K94" s="382" t="e">
        <f>'GST 지식재산권 관리현황_요약본'!K93</f>
        <v>#REF!</v>
      </c>
      <c r="L94" s="388" t="e">
        <f>'GST 지식재산권 관리현황_요약본'!L93</f>
        <v>#REF!</v>
      </c>
      <c r="M94" s="392"/>
      <c r="N94" s="386"/>
      <c r="O94" s="435"/>
      <c r="P94" s="435"/>
      <c r="Q94" s="436"/>
      <c r="R94" s="392"/>
      <c r="S94" s="386"/>
      <c r="T94" s="435"/>
      <c r="U94" s="435"/>
      <c r="V94" s="436"/>
      <c r="W94" s="392"/>
      <c r="X94" s="386"/>
      <c r="Y94" s="435"/>
      <c r="Z94" s="435"/>
      <c r="AA94" s="436"/>
      <c r="AB94" s="394"/>
    </row>
    <row r="95" spans="1:28" ht="20.100000000000001" customHeight="1">
      <c r="A95" s="405">
        <f>'GST 지식재산권 관리현황_요약본'!A94</f>
        <v>90</v>
      </c>
      <c r="B95" s="405" t="str">
        <f>'GST 지식재산권 관리현황_요약본'!B94</f>
        <v>특허</v>
      </c>
      <c r="C95" s="405" t="str">
        <f>'GST 지식재산권 관리현황_요약본'!C94</f>
        <v>거절</v>
      </c>
      <c r="D95" s="405" t="str">
        <f>'GST 지식재산권 관리현황_요약본'!D94</f>
        <v>국내</v>
      </c>
      <c r="E95" s="406">
        <f>'GST 지식재산권 관리현황_요약본'!E94</f>
        <v>41422</v>
      </c>
      <c r="F95" s="405" t="str">
        <f>'GST 지식재산권 관리현황_요약본'!F94</f>
        <v>2013-0060103</v>
      </c>
      <c r="G95" s="406">
        <f>'GST 지식재산권 관리현황_요약본'!G94</f>
        <v>0</v>
      </c>
      <c r="H95" s="405">
        <f>'GST 지식재산권 관리현황_요약본'!H94</f>
        <v>0</v>
      </c>
      <c r="I95" s="407" t="str">
        <f>'GST 지식재산권 관리현황_요약본'!I94</f>
        <v>공정 가스 정화장치를 구비한 누출가스 자동 제어 시스템</v>
      </c>
      <c r="J95" s="406">
        <f>'GST 지식재산권 관리현황_요약본'!J94</f>
        <v>0</v>
      </c>
      <c r="K95" s="407" t="str">
        <f>'GST 지식재산권 관리현황_요약본'!K94</f>
        <v>장순기/김종철/채명기</v>
      </c>
      <c r="L95" s="408" t="str">
        <f>'GST 지식재산권 관리현황_요약본'!L94</f>
        <v>다인특허</v>
      </c>
      <c r="M95" s="409"/>
      <c r="N95" s="405"/>
      <c r="O95" s="445"/>
      <c r="P95" s="445"/>
      <c r="Q95" s="446"/>
      <c r="R95" s="409"/>
      <c r="S95" s="405"/>
      <c r="T95" s="445"/>
      <c r="U95" s="445"/>
      <c r="V95" s="446"/>
      <c r="W95" s="409"/>
      <c r="X95" s="405"/>
      <c r="Y95" s="445"/>
      <c r="Z95" s="445"/>
      <c r="AA95" s="446"/>
      <c r="AB95" s="411"/>
    </row>
    <row r="96" spans="1:28" ht="20.100000000000001" customHeight="1">
      <c r="A96" s="405">
        <f>'GST 지식재산권 관리현황_요약본'!A95</f>
        <v>91</v>
      </c>
      <c r="B96" s="405" t="str">
        <f>'GST 지식재산권 관리현황_요약본'!B95</f>
        <v>특허</v>
      </c>
      <c r="C96" s="405" t="str">
        <f>'GST 지식재산권 관리현황_요약본'!C95</f>
        <v>거절</v>
      </c>
      <c r="D96" s="405" t="str">
        <f>'GST 지식재산권 관리현황_요약본'!D95</f>
        <v>국내</v>
      </c>
      <c r="E96" s="406">
        <f>'GST 지식재산권 관리현황_요약본'!E95</f>
        <v>41425</v>
      </c>
      <c r="F96" s="405" t="str">
        <f>'GST 지식재산권 관리현황_요약본'!F95</f>
        <v>2013-0062312</v>
      </c>
      <c r="G96" s="406">
        <f>'GST 지식재산권 관리현황_요약본'!G95</f>
        <v>0</v>
      </c>
      <c r="H96" s="405">
        <f>'GST 지식재산권 관리현황_요약본'!H95</f>
        <v>0</v>
      </c>
      <c r="I96" s="407" t="str">
        <f>'GST 지식재산권 관리현황_요약본'!I95</f>
        <v>폐가스 정화처리용 부산물 제거유닛 및 이를 포함한 폐가스 정화처리장치</v>
      </c>
      <c r="J96" s="406">
        <f>'GST 지식재산권 관리현황_요약본'!J95</f>
        <v>0</v>
      </c>
      <c r="K96" s="407" t="str">
        <f>'GST 지식재산권 관리현황_요약본'!K95</f>
        <v>노완기/이성욱</v>
      </c>
      <c r="L96" s="408" t="str">
        <f>'GST 지식재산권 관리현황_요약본'!L95</f>
        <v>다인특허</v>
      </c>
      <c r="M96" s="409"/>
      <c r="N96" s="405"/>
      <c r="O96" s="445"/>
      <c r="P96" s="445"/>
      <c r="Q96" s="446"/>
      <c r="R96" s="409"/>
      <c r="S96" s="405"/>
      <c r="T96" s="445"/>
      <c r="U96" s="445"/>
      <c r="V96" s="446"/>
      <c r="W96" s="409"/>
      <c r="X96" s="405"/>
      <c r="Y96" s="445"/>
      <c r="Z96" s="445"/>
      <c r="AA96" s="446"/>
      <c r="AB96" s="411"/>
    </row>
    <row r="97" spans="1:28" ht="20.100000000000001" customHeight="1">
      <c r="A97" s="405">
        <f>'GST 지식재산권 관리현황_요약본'!A96</f>
        <v>92</v>
      </c>
      <c r="B97" s="405" t="str">
        <f>'GST 지식재산권 관리현황_요약본'!B96</f>
        <v>특허</v>
      </c>
      <c r="C97" s="405" t="str">
        <f>'GST 지식재산권 관리현황_요약본'!C96</f>
        <v>포기</v>
      </c>
      <c r="D97" s="405" t="str">
        <f>'GST 지식재산권 관리현황_요약본'!D96</f>
        <v>국내</v>
      </c>
      <c r="E97" s="406">
        <f>'GST 지식재산권 관리현황_요약본'!E96</f>
        <v>41677</v>
      </c>
      <c r="F97" s="405" t="str">
        <f>'GST 지식재산권 관리현황_요약본'!F96</f>
        <v>10-2014-0014124</v>
      </c>
      <c r="G97" s="406">
        <f>'GST 지식재산권 관리현황_요약본'!G96</f>
        <v>0</v>
      </c>
      <c r="H97" s="405">
        <f>'GST 지식재산권 관리현황_요약본'!H96</f>
        <v>0</v>
      </c>
      <c r="I97" s="407" t="str">
        <f>'GST 지식재산권 관리현황_요약본'!I96</f>
        <v>보조진공수단이 구비된 반도체공정설비용 배기라인</v>
      </c>
      <c r="J97" s="406">
        <f>'GST 지식재산권 관리현황_요약본'!J96</f>
        <v>0</v>
      </c>
      <c r="K97" s="407" t="str">
        <f>'GST 지식재산권 관리현황_요약본'!K96</f>
        <v>전동근, 모선희, 진용호, 신현욱</v>
      </c>
      <c r="L97" s="408" t="str">
        <f>'GST 지식재산권 관리현황_요약본'!L96</f>
        <v>유니스특허</v>
      </c>
      <c r="M97" s="409"/>
      <c r="N97" s="405"/>
      <c r="O97" s="445"/>
      <c r="P97" s="445"/>
      <c r="Q97" s="446"/>
      <c r="R97" s="409"/>
      <c r="S97" s="405"/>
      <c r="T97" s="445"/>
      <c r="U97" s="445"/>
      <c r="V97" s="446"/>
      <c r="W97" s="409"/>
      <c r="X97" s="405"/>
      <c r="Y97" s="445"/>
      <c r="Z97" s="445"/>
      <c r="AA97" s="446"/>
      <c r="AB97" s="411"/>
    </row>
    <row r="98" spans="1:28" ht="20.100000000000001" customHeight="1">
      <c r="A98" s="405">
        <f>'GST 지식재산권 관리현황_요약본'!A97</f>
        <v>93</v>
      </c>
      <c r="B98" s="405" t="str">
        <f>'GST 지식재산권 관리현황_요약본'!B97</f>
        <v>특허</v>
      </c>
      <c r="C98" s="405" t="str">
        <f>'GST 지식재산권 관리현황_요약본'!C97</f>
        <v>포기</v>
      </c>
      <c r="D98" s="405" t="str">
        <f>'GST 지식재산권 관리현황_요약본'!D97</f>
        <v>국내</v>
      </c>
      <c r="E98" s="406">
        <f>'GST 지식재산권 관리현황_요약본'!E97</f>
        <v>41677</v>
      </c>
      <c r="F98" s="405" t="str">
        <f>'GST 지식재산권 관리현황_요약본'!F97</f>
        <v>10-2014-0014125</v>
      </c>
      <c r="G98" s="406">
        <f>'GST 지식재산권 관리현황_요약본'!G97</f>
        <v>0</v>
      </c>
      <c r="H98" s="405">
        <f>'GST 지식재산권 관리현황_요약본'!H97</f>
        <v>0</v>
      </c>
      <c r="I98" s="407" t="str">
        <f>'GST 지식재산권 관리현황_요약본'!I97</f>
        <v>보조진공수단이 구비된 스크러버</v>
      </c>
      <c r="J98" s="406">
        <f>'GST 지식재산권 관리현황_요약본'!J97</f>
        <v>0</v>
      </c>
      <c r="K98" s="407" t="str">
        <f>'GST 지식재산권 관리현황_요약본'!K97</f>
        <v>전동근, 모선희, 진용호, 신현욱, 김원기, 문규동</v>
      </c>
      <c r="L98" s="408" t="str">
        <f>'GST 지식재산권 관리현황_요약본'!L97</f>
        <v>유니스특허</v>
      </c>
      <c r="M98" s="409"/>
      <c r="N98" s="405"/>
      <c r="O98" s="445"/>
      <c r="P98" s="445"/>
      <c r="Q98" s="446"/>
      <c r="R98" s="409"/>
      <c r="S98" s="405"/>
      <c r="T98" s="445"/>
      <c r="U98" s="445"/>
      <c r="V98" s="446"/>
      <c r="W98" s="409"/>
      <c r="X98" s="405"/>
      <c r="Y98" s="445"/>
      <c r="Z98" s="445"/>
      <c r="AA98" s="446"/>
      <c r="AB98" s="411"/>
    </row>
    <row r="99" spans="1:28" ht="20.100000000000001" customHeight="1">
      <c r="A99" s="405">
        <f>'GST 지식재산권 관리현황_요약본'!A98</f>
        <v>94</v>
      </c>
      <c r="B99" s="405" t="str">
        <f>'GST 지식재산권 관리현황_요약본'!B98</f>
        <v>특허</v>
      </c>
      <c r="C99" s="405" t="str">
        <f>'GST 지식재산권 관리현황_요약본'!C98</f>
        <v>포기</v>
      </c>
      <c r="D99" s="405" t="str">
        <f>'GST 지식재산권 관리현황_요약본'!D98</f>
        <v>국내</v>
      </c>
      <c r="E99" s="406">
        <f>'GST 지식재산권 관리현황_요약본'!E98</f>
        <v>41677</v>
      </c>
      <c r="F99" s="405" t="str">
        <f>'GST 지식재산권 관리현황_요약본'!F98</f>
        <v>10-2014-0014126</v>
      </c>
      <c r="G99" s="406">
        <f>'GST 지식재산권 관리현황_요약본'!G98</f>
        <v>0</v>
      </c>
      <c r="H99" s="405">
        <f>'GST 지식재산권 관리현황_요약본'!H98</f>
        <v>0</v>
      </c>
      <c r="I99" s="407" t="str">
        <f>'GST 지식재산권 관리현황_요약본'!I98</f>
        <v>습식세정기능을 가지는 수봉식 진공펌프</v>
      </c>
      <c r="J99" s="406">
        <f>'GST 지식재산권 관리현황_요약본'!J98</f>
        <v>0</v>
      </c>
      <c r="K99" s="407" t="str">
        <f>'GST 지식재산권 관리현황_요약본'!K98</f>
        <v>전동근, 모선희, 진용호, 신현욱, 김원기, 문규동</v>
      </c>
      <c r="L99" s="408" t="str">
        <f>'GST 지식재산권 관리현황_요약본'!L98</f>
        <v>유니스특허</v>
      </c>
      <c r="M99" s="409"/>
      <c r="N99" s="405"/>
      <c r="O99" s="445"/>
      <c r="P99" s="445"/>
      <c r="Q99" s="446"/>
      <c r="R99" s="409"/>
      <c r="S99" s="405"/>
      <c r="T99" s="445"/>
      <c r="U99" s="445"/>
      <c r="V99" s="446"/>
      <c r="W99" s="409"/>
      <c r="X99" s="405"/>
      <c r="Y99" s="445"/>
      <c r="Z99" s="445"/>
      <c r="AA99" s="446"/>
      <c r="AB99" s="411"/>
    </row>
    <row r="100" spans="1:28" ht="20.100000000000001" customHeight="1">
      <c r="A100" s="380">
        <f>'GST 지식재산권 관리현황_요약본'!A99</f>
        <v>95</v>
      </c>
      <c r="B100" s="380" t="str">
        <f>'GST 지식재산권 관리현황_요약본'!B99</f>
        <v>특허</v>
      </c>
      <c r="C100" s="380" t="str">
        <f>'GST 지식재산권 관리현황_요약본'!C99</f>
        <v>등록</v>
      </c>
      <c r="D100" s="380" t="str">
        <f>'GST 지식재산권 관리현황_요약본'!D99</f>
        <v>국내</v>
      </c>
      <c r="E100" s="381">
        <f>'GST 지식재산권 관리현황_요약본'!E99</f>
        <v>41712</v>
      </c>
      <c r="F100" s="380" t="str">
        <f>'GST 지식재산권 관리현황_요약본'!F99</f>
        <v>2014-0030247</v>
      </c>
      <c r="G100" s="381">
        <f>'GST 지식재산권 관리현황_요약본'!G99</f>
        <v>42341</v>
      </c>
      <c r="H100" s="380" t="str">
        <f>'GST 지식재산권 관리현황_요약본'!H99</f>
        <v>10-1576212</v>
      </c>
      <c r="I100" s="382" t="str">
        <f>'GST 지식재산권 관리현황_요약본'!I99</f>
        <v>사전 수처리 기능을 가지는 스크러버</v>
      </c>
      <c r="J100" s="381">
        <f>'GST 지식재산권 관리현황_요약본'!J99</f>
        <v>49017</v>
      </c>
      <c r="K100" s="382" t="str">
        <f>'GST 지식재산권 관리현황_요약본'!K99</f>
        <v>박상준 / 채명기 /장순기</v>
      </c>
      <c r="L100" s="388" t="str">
        <f>'GST 지식재산권 관리현황_요약본'!L99</f>
        <v>유니스특허</v>
      </c>
      <c r="M100" s="392" t="s">
        <v>2020</v>
      </c>
      <c r="N100" s="496">
        <v>44845</v>
      </c>
      <c r="O100" s="435">
        <v>229600</v>
      </c>
      <c r="P100" s="435">
        <v>30000</v>
      </c>
      <c r="Q100" s="436">
        <f>O100+(P100*1.1)</f>
        <v>262600</v>
      </c>
      <c r="R100" s="392"/>
      <c r="S100" s="386"/>
      <c r="T100" s="435"/>
      <c r="U100" s="435"/>
      <c r="V100" s="436"/>
      <c r="W100" s="392"/>
      <c r="X100" s="386"/>
      <c r="Y100" s="435"/>
      <c r="Z100" s="435"/>
      <c r="AA100" s="436"/>
      <c r="AB100" s="393"/>
    </row>
    <row r="101" spans="1:28" ht="20.100000000000001" customHeight="1">
      <c r="A101" s="405">
        <f>'GST 지식재산권 관리현황_요약본'!A100</f>
        <v>96</v>
      </c>
      <c r="B101" s="405" t="str">
        <f>'GST 지식재산권 관리현황_요약본'!B100</f>
        <v>특허</v>
      </c>
      <c r="C101" s="405" t="str">
        <f>'GST 지식재산권 관리현황_요약본'!C100</f>
        <v>포기</v>
      </c>
      <c r="D101" s="405" t="str">
        <f>'GST 지식재산권 관리현황_요약본'!D100</f>
        <v>국내</v>
      </c>
      <c r="E101" s="406">
        <f>'GST 지식재산권 관리현황_요약본'!E100</f>
        <v>41820</v>
      </c>
      <c r="F101" s="405" t="str">
        <f>'GST 지식재산권 관리현황_요약본'!F100</f>
        <v>10-2014-0081047</v>
      </c>
      <c r="G101" s="406">
        <f>'GST 지식재산권 관리현황_요약본'!G100</f>
        <v>0</v>
      </c>
      <c r="H101" s="405">
        <f>'GST 지식재산권 관리현황_요약본'!H100</f>
        <v>0</v>
      </c>
      <c r="I101" s="407" t="str">
        <f>'GST 지식재산권 관리현황_요약본'!I100</f>
        <v>반응기 내벽에 수막이 형성되는 스크러버</v>
      </c>
      <c r="J101" s="406">
        <f>'GST 지식재산권 관리현황_요약본'!J100</f>
        <v>0</v>
      </c>
      <c r="K101" s="407" t="str">
        <f>'GST 지식재산권 관리현황_요약본'!K100</f>
        <v>박상준,전동근,이기용,장순기,모선희</v>
      </c>
      <c r="L101" s="408" t="str">
        <f>'GST 지식재산권 관리현황_요약본'!L100</f>
        <v>유니스특허</v>
      </c>
      <c r="M101" s="409"/>
      <c r="N101" s="405"/>
      <c r="O101" s="445"/>
      <c r="P101" s="445"/>
      <c r="Q101" s="446"/>
      <c r="R101" s="409"/>
      <c r="S101" s="405"/>
      <c r="T101" s="445"/>
      <c r="U101" s="445"/>
      <c r="V101" s="446"/>
      <c r="W101" s="409"/>
      <c r="X101" s="405"/>
      <c r="Y101" s="445"/>
      <c r="Z101" s="445"/>
      <c r="AA101" s="446"/>
      <c r="AB101" s="411"/>
    </row>
    <row r="102" spans="1:28" ht="20.100000000000001" customHeight="1">
      <c r="A102" s="405">
        <f>'GST 지식재산권 관리현황_요약본'!A101</f>
        <v>97</v>
      </c>
      <c r="B102" s="405" t="str">
        <f>'GST 지식재산권 관리현황_요약본'!B101</f>
        <v>특허</v>
      </c>
      <c r="C102" s="405" t="str">
        <f>'GST 지식재산권 관리현황_요약본'!C101</f>
        <v>거절</v>
      </c>
      <c r="D102" s="405" t="str">
        <f>'GST 지식재산권 관리현황_요약본'!D101</f>
        <v>국내</v>
      </c>
      <c r="E102" s="406">
        <f>'GST 지식재산권 관리현황_요약본'!E101</f>
        <v>41820</v>
      </c>
      <c r="F102" s="405" t="str">
        <f>'GST 지식재산권 관리현황_요약본'!F101</f>
        <v>10-2014-0081046</v>
      </c>
      <c r="G102" s="406">
        <f>'GST 지식재산권 관리현황_요약본'!G101</f>
        <v>0</v>
      </c>
      <c r="H102" s="405">
        <f>'GST 지식재산권 관리현황_요약본'!H101</f>
        <v>0</v>
      </c>
      <c r="I102" s="407" t="str">
        <f>'GST 지식재산권 관리현황_요약본'!I101</f>
        <v>예열기능을 가지는 스크러버</v>
      </c>
      <c r="J102" s="406">
        <f>'GST 지식재산권 관리현황_요약본'!J101</f>
        <v>0</v>
      </c>
      <c r="K102" s="407" t="str">
        <f>'GST 지식재산권 관리현황_요약본'!K101</f>
        <v>박상준, 전동근, 이기용, 김종철, 모선희</v>
      </c>
      <c r="L102" s="408" t="str">
        <f>'GST 지식재산권 관리현황_요약본'!L101</f>
        <v>유니스특허</v>
      </c>
      <c r="M102" s="409"/>
      <c r="N102" s="405"/>
      <c r="O102" s="445"/>
      <c r="P102" s="445"/>
      <c r="Q102" s="446"/>
      <c r="R102" s="409"/>
      <c r="S102" s="405"/>
      <c r="T102" s="445"/>
      <c r="U102" s="445"/>
      <c r="V102" s="446"/>
      <c r="W102" s="409"/>
      <c r="X102" s="405"/>
      <c r="Y102" s="445"/>
      <c r="Z102" s="445"/>
      <c r="AA102" s="446"/>
      <c r="AB102" s="411"/>
    </row>
    <row r="103" spans="1:28" ht="20.100000000000001" customHeight="1">
      <c r="A103" s="380">
        <f>'GST 지식재산권 관리현황_요약본'!A102</f>
        <v>98</v>
      </c>
      <c r="B103" s="380" t="str">
        <f>'GST 지식재산권 관리현황_요약본'!B102</f>
        <v>특허</v>
      </c>
      <c r="C103" s="380" t="str">
        <f>'GST 지식재산권 관리현황_요약본'!C102</f>
        <v>포기</v>
      </c>
      <c r="D103" s="380" t="str">
        <f>'GST 지식재산권 관리현황_요약본'!D102</f>
        <v>국내</v>
      </c>
      <c r="E103" s="381">
        <f>'GST 지식재산권 관리현황_요약본'!E102</f>
        <v>41989</v>
      </c>
      <c r="F103" s="380" t="str">
        <f>'GST 지식재산권 관리현황_요약본'!F102</f>
        <v>2014-0181177</v>
      </c>
      <c r="G103" s="381">
        <f>'GST 지식재산권 관리현황_요약본'!G102</f>
        <v>42545</v>
      </c>
      <c r="H103" s="380" t="str">
        <f>'GST 지식재산권 관리현황_요약본'!H102</f>
        <v>10-1635065</v>
      </c>
      <c r="I103" s="382" t="str">
        <f>'GST 지식재산권 관리현황_요약본'!I102</f>
        <v xml:space="preserve">사전 수처리 장치를 포함하는 스크러버 </v>
      </c>
      <c r="J103" s="381">
        <f>'GST 지식재산권 관리현황_요약본'!J102</f>
        <v>49294</v>
      </c>
      <c r="K103" s="382" t="str">
        <f>'GST 지식재산권 관리현황_요약본'!K102</f>
        <v>장순기, 박종민., 박진만. 박상준. 채명기. 김종윤, 이근환, 모선희., 김경민</v>
      </c>
      <c r="L103" s="388" t="str">
        <f>'GST 지식재산권 관리현황_요약본'!L102</f>
        <v>유니스특허</v>
      </c>
      <c r="M103" s="392"/>
      <c r="N103" s="386"/>
      <c r="O103" s="435"/>
      <c r="P103" s="435"/>
      <c r="Q103" s="436"/>
      <c r="R103" s="392"/>
      <c r="S103" s="386"/>
      <c r="T103" s="435"/>
      <c r="U103" s="435"/>
      <c r="V103" s="436"/>
      <c r="W103" s="392"/>
      <c r="X103" s="386"/>
      <c r="Y103" s="435"/>
      <c r="Z103" s="435"/>
      <c r="AA103" s="436"/>
      <c r="AB103" s="393"/>
    </row>
    <row r="104" spans="1:28" ht="20.100000000000001" customHeight="1">
      <c r="A104" s="380">
        <f>'GST 지식재산권 관리현황_요약본'!A103</f>
        <v>99</v>
      </c>
      <c r="B104" s="380" t="str">
        <f>'GST 지식재산권 관리현황_요약본'!B103</f>
        <v>특허</v>
      </c>
      <c r="C104" s="380" t="str">
        <f>'GST 지식재산권 관리현황_요약본'!C103</f>
        <v>등록</v>
      </c>
      <c r="D104" s="380" t="str">
        <f>'GST 지식재산권 관리현황_요약본'!D103</f>
        <v>국내</v>
      </c>
      <c r="E104" s="381">
        <f>'GST 지식재산권 관리현황_요약본'!E103</f>
        <v>41989</v>
      </c>
      <c r="F104" s="380" t="str">
        <f>'GST 지식재산권 관리현황_요약본'!F103</f>
        <v xml:space="preserve">10-2014-0181178
</v>
      </c>
      <c r="G104" s="475">
        <f>'GST 지식재산권 관리현황_요약본'!G103</f>
        <v>42751</v>
      </c>
      <c r="H104" s="380" t="str">
        <f>'GST 지식재산권 관리현황_요약본'!H103</f>
        <v>10-1698417</v>
      </c>
      <c r="I104" s="382" t="str">
        <f>'GST 지식재산권 관리현황_요약본'!I103</f>
        <v>반응기 내부에 수막이 형성되는 플라즈마 버너용 스크러버</v>
      </c>
      <c r="J104" s="381">
        <f>'GST 지식재산권 관리현황_요약본'!J103</f>
        <v>0</v>
      </c>
      <c r="K104" s="382" t="str">
        <f>'GST 지식재산권 관리현황_요약본'!K103</f>
        <v>박상준, 전동근, 이기용, 신현욱</v>
      </c>
      <c r="L104" s="388" t="str">
        <f>'GST 지식재산권 관리현황_요약본'!L103</f>
        <v>유니스특허</v>
      </c>
      <c r="M104" s="392" t="s">
        <v>2018</v>
      </c>
      <c r="N104" s="496">
        <v>44907</v>
      </c>
      <c r="O104" s="435">
        <v>96600</v>
      </c>
      <c r="P104" s="435">
        <v>30000</v>
      </c>
      <c r="Q104" s="436">
        <f>O104+(P104*1.1)</f>
        <v>129600</v>
      </c>
      <c r="R104" s="392"/>
      <c r="S104" s="386"/>
      <c r="T104" s="435"/>
      <c r="U104" s="435"/>
      <c r="V104" s="436"/>
      <c r="W104" s="392"/>
      <c r="X104" s="386"/>
      <c r="Y104" s="435"/>
      <c r="Z104" s="435"/>
      <c r="AA104" s="436"/>
      <c r="AB104" s="394"/>
    </row>
    <row r="105" spans="1:28" ht="20.100000000000001" customHeight="1">
      <c r="A105" s="380">
        <f>'GST 지식재산권 관리현황_요약본'!A104</f>
        <v>100</v>
      </c>
      <c r="B105" s="380" t="str">
        <f>'GST 지식재산권 관리현황_요약본'!B104</f>
        <v>특허</v>
      </c>
      <c r="C105" s="380" t="str">
        <f>'GST 지식재산권 관리현황_요약본'!C104</f>
        <v>등록</v>
      </c>
      <c r="D105" s="380" t="str">
        <f>'GST 지식재산권 관리현황_요약본'!D104</f>
        <v>국내</v>
      </c>
      <c r="E105" s="381">
        <f>'GST 지식재산권 관리현황_요약본'!E104</f>
        <v>42004</v>
      </c>
      <c r="F105" s="380" t="str">
        <f>'GST 지식재산권 관리현황_요약본'!F104</f>
        <v>10-2014-0195598</v>
      </c>
      <c r="G105" s="381">
        <f>'GST 지식재산권 관리현황_요약본'!G104</f>
        <v>42545</v>
      </c>
      <c r="H105" s="380" t="str">
        <f>'GST 지식재산권 관리현황_요약본'!H104</f>
        <v>10-1635064</v>
      </c>
      <c r="I105" s="382" t="str">
        <f>'GST 지식재산권 관리현황_요약본'!I104</f>
        <v>스크러버의 버너</v>
      </c>
      <c r="J105" s="381">
        <f>'GST 지식재산권 관리현황_요약본'!J104</f>
        <v>49309</v>
      </c>
      <c r="K105" s="382" t="str">
        <f>'GST 지식재산권 관리현황_요약본'!K104</f>
        <v>전동근,이성욱,채명기,신현욱</v>
      </c>
      <c r="L105" s="388" t="str">
        <f>'GST 지식재산권 관리현황_요약본'!L104</f>
        <v>유니스특허</v>
      </c>
      <c r="M105" s="392" t="s">
        <v>1933</v>
      </c>
      <c r="N105" s="496">
        <v>44736</v>
      </c>
      <c r="O105" s="435">
        <v>176400</v>
      </c>
      <c r="P105" s="435">
        <v>30000</v>
      </c>
      <c r="Q105" s="436">
        <f>O105+(P105*1.1)</f>
        <v>209400</v>
      </c>
      <c r="R105" s="392"/>
      <c r="S105" s="386"/>
      <c r="T105" s="435"/>
      <c r="U105" s="435"/>
      <c r="V105" s="436"/>
      <c r="W105" s="392"/>
      <c r="X105" s="386"/>
      <c r="Y105" s="435"/>
      <c r="Z105" s="435"/>
      <c r="AA105" s="436"/>
      <c r="AB105" s="393"/>
    </row>
    <row r="106" spans="1:28" ht="20.100000000000001" customHeight="1">
      <c r="A106" s="380">
        <f>'GST 지식재산권 관리현황_요약본'!A105</f>
        <v>101</v>
      </c>
      <c r="B106" s="380" t="str">
        <f>'GST 지식재산권 관리현황_요약본'!B105</f>
        <v>특허</v>
      </c>
      <c r="C106" s="380" t="str">
        <f>'GST 지식재산권 관리현황_요약본'!C105</f>
        <v>등록</v>
      </c>
      <c r="D106" s="380" t="str">
        <f>'GST 지식재산권 관리현황_요약본'!D105</f>
        <v>국내</v>
      </c>
      <c r="E106" s="381">
        <f>'GST 지식재산권 관리현황_요약본'!E105</f>
        <v>42027</v>
      </c>
      <c r="F106" s="380" t="str">
        <f>'GST 지식재산권 관리현황_요약본'!F105</f>
        <v>10-2015-0010727</v>
      </c>
      <c r="G106" s="381">
        <f>'GST 지식재산권 관리현황_요약본'!G105</f>
        <v>42621</v>
      </c>
      <c r="H106" s="380" t="str">
        <f>'GST 지식재산권 관리현황_요약본'!H105</f>
        <v>10-1657468</v>
      </c>
      <c r="I106" s="382" t="str">
        <f>'GST 지식재산권 관리현황_요약본'!I105</f>
        <v>난분해성 유해가스의 소각처리를 위한 배가스 전처리 장치 및 그 전처리장치를 이용한 배가스 전처리 방법</v>
      </c>
      <c r="J106" s="381">
        <f>'GST 지식재산권 관리현황_요약본'!J105</f>
        <v>0</v>
      </c>
      <c r="K106" s="382" t="str">
        <f>'GST 지식재산권 관리현황_요약본'!K105</f>
        <v>정종국,이기용</v>
      </c>
      <c r="L106" s="388" t="str">
        <f>'GST 지식재산권 관리현황_요약본'!L105</f>
        <v>아이퍼스</v>
      </c>
      <c r="M106" s="392" t="s">
        <v>1995</v>
      </c>
      <c r="N106" s="496">
        <v>44810</v>
      </c>
      <c r="O106" s="435">
        <v>389200</v>
      </c>
      <c r="P106" s="435">
        <v>30000</v>
      </c>
      <c r="Q106" s="436">
        <f>O106+(P106*1.1)</f>
        <v>422200</v>
      </c>
      <c r="R106" s="392"/>
      <c r="S106" s="386"/>
      <c r="T106" s="435"/>
      <c r="U106" s="435"/>
      <c r="V106" s="436"/>
      <c r="W106" s="392"/>
      <c r="X106" s="386"/>
      <c r="Y106" s="435"/>
      <c r="Z106" s="435"/>
      <c r="AA106" s="436"/>
      <c r="AB106" s="394"/>
    </row>
    <row r="107" spans="1:28" ht="20.100000000000001" customHeight="1">
      <c r="A107" s="405">
        <f>'GST 지식재산권 관리현황_요약본'!A106</f>
        <v>102</v>
      </c>
      <c r="B107" s="405" t="str">
        <f>'GST 지식재산권 관리현황_요약본'!B106</f>
        <v>특허</v>
      </c>
      <c r="C107" s="405" t="str">
        <f>'GST 지식재산권 관리현황_요약본'!C106</f>
        <v>거절</v>
      </c>
      <c r="D107" s="405" t="str">
        <f>'GST 지식재산권 관리현황_요약본'!D106</f>
        <v>국내</v>
      </c>
      <c r="E107" s="406">
        <f>'GST 지식재산권 관리현황_요약본'!E106</f>
        <v>42027</v>
      </c>
      <c r="F107" s="405" t="str">
        <f>'GST 지식재산권 관리현황_요약본'!F106</f>
        <v>10-2015-0010738</v>
      </c>
      <c r="G107" s="406">
        <f>'GST 지식재산권 관리현황_요약본'!G106</f>
        <v>0</v>
      </c>
      <c r="H107" s="405">
        <f>'GST 지식재산권 관리현황_요약본'!H106</f>
        <v>0</v>
      </c>
      <c r="I107" s="407" t="str">
        <f>'GST 지식재산권 관리현황_요약본'!I106</f>
        <v>난분해성 유해가스의 처리공정 시스템</v>
      </c>
      <c r="J107" s="406">
        <f>'GST 지식재산권 관리현황_요약본'!J106</f>
        <v>0</v>
      </c>
      <c r="K107" s="407" t="str">
        <f>'GST 지식재산권 관리현황_요약본'!K106</f>
        <v>정종국,이기용</v>
      </c>
      <c r="L107" s="408" t="str">
        <f>'GST 지식재산권 관리현황_요약본'!L106</f>
        <v>아이퍼스</v>
      </c>
      <c r="M107" s="409"/>
      <c r="N107" s="405"/>
      <c r="O107" s="445"/>
      <c r="P107" s="445"/>
      <c r="Q107" s="446"/>
      <c r="R107" s="409"/>
      <c r="S107" s="405"/>
      <c r="T107" s="445"/>
      <c r="U107" s="445"/>
      <c r="V107" s="446"/>
      <c r="W107" s="409"/>
      <c r="X107" s="405"/>
      <c r="Y107" s="445"/>
      <c r="Z107" s="445"/>
      <c r="AA107" s="446"/>
      <c r="AB107" s="411"/>
    </row>
    <row r="108" spans="1:28" ht="20.100000000000001" customHeight="1">
      <c r="A108" s="405">
        <f>'GST 지식재산권 관리현황_요약본'!A107</f>
        <v>103</v>
      </c>
      <c r="B108" s="405" t="str">
        <f>'GST 지식재산권 관리현황_요약본'!B107</f>
        <v>특허</v>
      </c>
      <c r="C108" s="405" t="str">
        <f>'GST 지식재산권 관리현황_요약본'!C107</f>
        <v>포기</v>
      </c>
      <c r="D108" s="405" t="str">
        <f>'GST 지식재산권 관리현황_요약본'!D107</f>
        <v>국외(PCT)</v>
      </c>
      <c r="E108" s="406">
        <f>'GST 지식재산권 관리현황_요약본'!E107</f>
        <v>42034</v>
      </c>
      <c r="F108" s="405" t="str">
        <f>'GST 지식재산권 관리현황_요약본'!F107</f>
        <v>PCT/KR2015/000764</v>
      </c>
      <c r="G108" s="406">
        <f>'GST 지식재산권 관리현황_요약본'!G107</f>
        <v>0</v>
      </c>
      <c r="H108" s="405">
        <f>'GST 지식재산권 관리현황_요약본'!H107</f>
        <v>0</v>
      </c>
      <c r="I108" s="407" t="str">
        <f>'GST 지식재산권 관리현황_요약본'!I107</f>
        <v>난분해성 유해가스의 소각처리를 위한 배가스 전처리 장치 및 그 전처리장치를 이용한 배가스 전처리 방법</v>
      </c>
      <c r="J108" s="406">
        <f>'GST 지식재산권 관리현황_요약본'!J107</f>
        <v>0</v>
      </c>
      <c r="K108" s="407" t="str">
        <f>'GST 지식재산권 관리현황_요약본'!K107</f>
        <v>정종국,이기용</v>
      </c>
      <c r="L108" s="408" t="str">
        <f>'GST 지식재산권 관리현황_요약본'!L107</f>
        <v>아이퍼스</v>
      </c>
      <c r="M108" s="409"/>
      <c r="N108" s="405"/>
      <c r="O108" s="445"/>
      <c r="P108" s="445"/>
      <c r="Q108" s="446"/>
      <c r="R108" s="409"/>
      <c r="S108" s="405"/>
      <c r="T108" s="445"/>
      <c r="U108" s="445"/>
      <c r="V108" s="446"/>
      <c r="W108" s="409"/>
      <c r="X108" s="405"/>
      <c r="Y108" s="445"/>
      <c r="Z108" s="445"/>
      <c r="AA108" s="446"/>
      <c r="AB108" s="411"/>
    </row>
    <row r="109" spans="1:28" ht="20.100000000000001" customHeight="1">
      <c r="A109" s="405">
        <f>'GST 지식재산권 관리현황_요약본'!A108</f>
        <v>104</v>
      </c>
      <c r="B109" s="405" t="str">
        <f>'GST 지식재산권 관리현황_요약본'!B108</f>
        <v>특허</v>
      </c>
      <c r="C109" s="405" t="str">
        <f>'GST 지식재산권 관리현황_요약본'!C108</f>
        <v>포기</v>
      </c>
      <c r="D109" s="405" t="str">
        <f>'GST 지식재산권 관리현황_요약본'!D108</f>
        <v>국외(PCT)</v>
      </c>
      <c r="E109" s="406">
        <f>'GST 지식재산권 관리현황_요약본'!E108</f>
        <v>42034</v>
      </c>
      <c r="F109" s="405" t="str">
        <f>'GST 지식재산권 관리현황_요약본'!F108</f>
        <v>PCT/KR2015/000765</v>
      </c>
      <c r="G109" s="406">
        <f>'GST 지식재산권 관리현황_요약본'!G108</f>
        <v>0</v>
      </c>
      <c r="H109" s="405">
        <f>'GST 지식재산권 관리현황_요약본'!H108</f>
        <v>0</v>
      </c>
      <c r="I109" s="407" t="str">
        <f>'GST 지식재산권 관리현황_요약본'!I108</f>
        <v>난분해성 유해가스의 처리공정 시스템</v>
      </c>
      <c r="J109" s="406">
        <f>'GST 지식재산권 관리현황_요약본'!J108</f>
        <v>0</v>
      </c>
      <c r="K109" s="407" t="str">
        <f>'GST 지식재산권 관리현황_요약본'!K108</f>
        <v>정종국,이기용</v>
      </c>
      <c r="L109" s="408" t="str">
        <f>'GST 지식재산권 관리현황_요약본'!L108</f>
        <v>아이퍼스</v>
      </c>
      <c r="M109" s="409"/>
      <c r="N109" s="405"/>
      <c r="O109" s="445"/>
      <c r="P109" s="445"/>
      <c r="Q109" s="446"/>
      <c r="R109" s="409"/>
      <c r="S109" s="405"/>
      <c r="T109" s="445"/>
      <c r="U109" s="445"/>
      <c r="V109" s="446"/>
      <c r="W109" s="409"/>
      <c r="X109" s="405"/>
      <c r="Y109" s="445"/>
      <c r="Z109" s="445"/>
      <c r="AA109" s="446"/>
      <c r="AB109" s="411"/>
    </row>
    <row r="110" spans="1:28" ht="20.100000000000001" customHeight="1">
      <c r="A110" s="405">
        <f>'GST 지식재산권 관리현황_요약본'!A109</f>
        <v>105</v>
      </c>
      <c r="B110" s="405" t="str">
        <f>'GST 지식재산권 관리현황_요약본'!B109</f>
        <v>특허</v>
      </c>
      <c r="C110" s="405" t="str">
        <f>'GST 지식재산권 관리현황_요약본'!C109</f>
        <v>거절</v>
      </c>
      <c r="D110" s="405" t="str">
        <f>'GST 지식재산권 관리현황_요약본'!D109</f>
        <v>국내</v>
      </c>
      <c r="E110" s="406">
        <f>'GST 지식재산권 관리현황_요약본'!E109</f>
        <v>42044</v>
      </c>
      <c r="F110" s="405" t="str">
        <f>'GST 지식재산권 관리현황_요약본'!F109</f>
        <v>10-2015-0019624</v>
      </c>
      <c r="G110" s="406">
        <f>'GST 지식재산권 관리현황_요약본'!G109</f>
        <v>0</v>
      </c>
      <c r="H110" s="405">
        <f>'GST 지식재산권 관리현황_요약본'!H109</f>
        <v>0</v>
      </c>
      <c r="I110" s="407" t="str">
        <f>'GST 지식재산권 관리현황_요약본'!I109</f>
        <v>보조진공수단이 구비된 공정설비용 배기라인  /우선권 주장</v>
      </c>
      <c r="J110" s="406">
        <f>'GST 지식재산권 관리현황_요약본'!J109</f>
        <v>0</v>
      </c>
      <c r="K110" s="407" t="str">
        <f>'GST 지식재산권 관리현황_요약본'!K109</f>
        <v>전동근,신현욱,진용호,모선희</v>
      </c>
      <c r="L110" s="408" t="str">
        <f>'GST 지식재산권 관리현황_요약본'!L109</f>
        <v>유니스특허</v>
      </c>
      <c r="M110" s="409"/>
      <c r="N110" s="405"/>
      <c r="O110" s="445"/>
      <c r="P110" s="445"/>
      <c r="Q110" s="446"/>
      <c r="R110" s="409"/>
      <c r="S110" s="405"/>
      <c r="T110" s="445"/>
      <c r="U110" s="445"/>
      <c r="V110" s="446"/>
      <c r="W110" s="409"/>
      <c r="X110" s="405"/>
      <c r="Y110" s="445"/>
      <c r="Z110" s="445"/>
      <c r="AA110" s="446"/>
      <c r="AB110" s="411"/>
    </row>
    <row r="111" spans="1:28" ht="20.100000000000001" customHeight="1">
      <c r="A111" s="380">
        <f>'GST 지식재산권 관리현황_요약본'!A110</f>
        <v>106</v>
      </c>
      <c r="B111" s="380" t="str">
        <f>'GST 지식재산권 관리현황_요약본'!B110</f>
        <v>특허</v>
      </c>
      <c r="C111" s="380" t="str">
        <f>'GST 지식재산권 관리현황_요약본'!C110</f>
        <v>등록</v>
      </c>
      <c r="D111" s="380" t="str">
        <f>'GST 지식재산권 관리현황_요약본'!D110</f>
        <v>국내</v>
      </c>
      <c r="E111" s="381">
        <f>'GST 지식재산권 관리현황_요약본'!E110</f>
        <v>42044</v>
      </c>
      <c r="F111" s="380" t="str">
        <f>'GST 지식재산권 관리현황_요약본'!F110</f>
        <v>10-2015-0019625</v>
      </c>
      <c r="G111" s="381">
        <f>'GST 지식재산권 관리현황_요약본'!G110</f>
        <v>42563</v>
      </c>
      <c r="H111" s="380" t="str">
        <f>'GST 지식재산권 관리현황_요약본'!H110</f>
        <v>10-1640395</v>
      </c>
      <c r="I111" s="382" t="str">
        <f>'GST 지식재산권 관리현황_요약본'!I110</f>
        <v>보조진공수단이 구비된 스크러버 /우선권 주장</v>
      </c>
      <c r="J111" s="381">
        <f>'GST 지식재산권 관리현황_요약본'!J110</f>
        <v>0</v>
      </c>
      <c r="K111" s="382" t="str">
        <f>'GST 지식재산권 관리현황_요약본'!K110</f>
        <v>전동근,신현욱,진용호,김원기,문규동,모선희</v>
      </c>
      <c r="L111" s="388" t="str">
        <f>'GST 지식재산권 관리현황_요약본'!L110</f>
        <v>유니스특허</v>
      </c>
      <c r="M111" s="392"/>
      <c r="N111" s="386"/>
      <c r="O111" s="435"/>
      <c r="P111" s="435"/>
      <c r="Q111" s="436">
        <f>O111+(P111*1.1)</f>
        <v>0</v>
      </c>
      <c r="R111" s="392"/>
      <c r="S111" s="386"/>
      <c r="T111" s="435"/>
      <c r="U111" s="435"/>
      <c r="V111" s="436"/>
      <c r="W111" s="392"/>
      <c r="X111" s="386"/>
      <c r="Y111" s="435"/>
      <c r="Z111" s="435"/>
      <c r="AA111" s="436"/>
      <c r="AB111" s="393"/>
    </row>
    <row r="112" spans="1:28" ht="20.100000000000001" customHeight="1">
      <c r="A112" s="405">
        <f>'GST 지식재산권 관리현황_요약본'!A111</f>
        <v>107</v>
      </c>
      <c r="B112" s="405" t="str">
        <f>'GST 지식재산권 관리현황_요약본'!B111</f>
        <v>특허</v>
      </c>
      <c r="C112" s="405" t="str">
        <f>'GST 지식재산권 관리현황_요약본'!C111</f>
        <v>거절</v>
      </c>
      <c r="D112" s="405" t="str">
        <f>'GST 지식재산권 관리현황_요약본'!D111</f>
        <v>국내</v>
      </c>
      <c r="E112" s="406">
        <f>'GST 지식재산권 관리현황_요약본'!E111</f>
        <v>42044</v>
      </c>
      <c r="F112" s="405" t="str">
        <f>'GST 지식재산권 관리현황_요약본'!F111</f>
        <v>10-2015-0019626</v>
      </c>
      <c r="G112" s="406">
        <f>'GST 지식재산권 관리현황_요약본'!G111</f>
        <v>0</v>
      </c>
      <c r="H112" s="405">
        <f>'GST 지식재산권 관리현황_요약본'!H111</f>
        <v>0</v>
      </c>
      <c r="I112" s="407" t="str">
        <f>'GST 지식재산권 관리현황_요약본'!I111</f>
        <v>습식세정기능을 가지는 수봉식 진공펌프 /우선권 주장</v>
      </c>
      <c r="J112" s="406">
        <f>'GST 지식재산권 관리현황_요약본'!J111</f>
        <v>0</v>
      </c>
      <c r="K112" s="407" t="str">
        <f>'GST 지식재산권 관리현황_요약본'!K111</f>
        <v>전동근,신현욱,진용호,김원기,문규동,모선희</v>
      </c>
      <c r="L112" s="408" t="str">
        <f>'GST 지식재산권 관리현황_요약본'!L111</f>
        <v>유니스특허</v>
      </c>
      <c r="M112" s="409"/>
      <c r="N112" s="405"/>
      <c r="O112" s="445"/>
      <c r="P112" s="445"/>
      <c r="Q112" s="446"/>
      <c r="R112" s="409"/>
      <c r="S112" s="405"/>
      <c r="T112" s="445"/>
      <c r="U112" s="445"/>
      <c r="V112" s="446"/>
      <c r="W112" s="409"/>
      <c r="X112" s="405"/>
      <c r="Y112" s="445"/>
      <c r="Z112" s="445"/>
      <c r="AA112" s="446"/>
      <c r="AB112" s="411"/>
    </row>
    <row r="113" spans="1:28" ht="20.100000000000001" customHeight="1">
      <c r="A113" s="380">
        <f>'GST 지식재산권 관리현황_요약본'!A112</f>
        <v>108</v>
      </c>
      <c r="B113" s="380" t="str">
        <f>'GST 지식재산권 관리현황_요약본'!B112</f>
        <v>특허</v>
      </c>
      <c r="C113" s="380" t="str">
        <f>'GST 지식재산권 관리현황_요약본'!C112</f>
        <v>등록</v>
      </c>
      <c r="D113" s="380" t="str">
        <f>'GST 지식재산권 관리현황_요약본'!D112</f>
        <v>국내</v>
      </c>
      <c r="E113" s="381">
        <f>'GST 지식재산권 관리현황_요약본'!E112</f>
        <v>42066</v>
      </c>
      <c r="F113" s="380" t="str">
        <f>'GST 지식재산권 관리현황_요약본'!F112</f>
        <v>10-2015-0029723</v>
      </c>
      <c r="G113" s="381">
        <f>'GST 지식재산권 관리현황_요약본'!G112</f>
        <v>42607</v>
      </c>
      <c r="H113" s="380" t="str">
        <f>'GST 지식재산권 관리현황_요약본'!H112</f>
        <v>10-1652911</v>
      </c>
      <c r="I113" s="382" t="str">
        <f>'GST 지식재산권 관리현황_요약본'!I112</f>
        <v>스크러버의 수처리 탱크용 순환펌프</v>
      </c>
      <c r="J113" s="381">
        <f>'GST 지식재산권 관리현황_요약본'!J112</f>
        <v>0</v>
      </c>
      <c r="K113" s="382" t="str">
        <f>'GST 지식재산권 관리현황_요약본'!K112</f>
        <v>박상준,박진만,전동근,이기용</v>
      </c>
      <c r="L113" s="388" t="str">
        <f>'GST 지식재산권 관리현황_요약본'!L112</f>
        <v>유니스특허</v>
      </c>
      <c r="M113" s="392" t="s">
        <v>1933</v>
      </c>
      <c r="N113" s="496">
        <v>44714</v>
      </c>
      <c r="O113" s="435">
        <v>123200</v>
      </c>
      <c r="P113" s="435">
        <v>30000</v>
      </c>
      <c r="Q113" s="436">
        <f>O113+(P113*1.1)</f>
        <v>156200</v>
      </c>
      <c r="R113" s="392"/>
      <c r="S113" s="386"/>
      <c r="T113" s="435"/>
      <c r="U113" s="435"/>
      <c r="V113" s="436"/>
      <c r="W113" s="392"/>
      <c r="X113" s="386"/>
      <c r="Y113" s="435"/>
      <c r="Z113" s="435"/>
      <c r="AA113" s="436"/>
      <c r="AB113" s="394"/>
    </row>
    <row r="114" spans="1:28" ht="20.100000000000001" customHeight="1">
      <c r="A114" s="380">
        <f>'GST 지식재산권 관리현황_요약본'!A113</f>
        <v>109</v>
      </c>
      <c r="B114" s="380" t="str">
        <f>'GST 지식재산권 관리현황_요약본'!B113</f>
        <v>특허</v>
      </c>
      <c r="C114" s="380" t="str">
        <f>'GST 지식재산권 관리현황_요약본'!C113</f>
        <v>포기</v>
      </c>
      <c r="D114" s="380" t="str">
        <f>'GST 지식재산권 관리현황_요약본'!D113</f>
        <v>국내</v>
      </c>
      <c r="E114" s="381">
        <f>'GST 지식재산권 관리현황_요약본'!E113</f>
        <v>42083</v>
      </c>
      <c r="F114" s="380" t="str">
        <f>'GST 지식재산권 관리현황_요약본'!F113</f>
        <v>10-2015-0039052</v>
      </c>
      <c r="G114" s="381">
        <f>'GST 지식재산권 관리현황_요약본'!G113</f>
        <v>42650</v>
      </c>
      <c r="H114" s="380" t="str">
        <f>'GST 지식재산권 관리현황_요약본'!H113</f>
        <v>10-1666069</v>
      </c>
      <c r="I114" s="382" t="str">
        <f>'GST 지식재산권 관리현황_요약본'!I113</f>
        <v>반도체 폐가스 처리용 스크러버의 출력 저감방법 및 장치</v>
      </c>
      <c r="J114" s="381">
        <f>'GST 지식재산권 관리현황_요약본'!J113</f>
        <v>0</v>
      </c>
      <c r="K114" s="382" t="str">
        <f>'GST 지식재산권 관리현황_요약본'!K113</f>
        <v>김원기,전동근,문규동,진용호,이창환</v>
      </c>
      <c r="L114" s="388" t="str">
        <f>'GST 지식재산권 관리현황_요약본'!L113</f>
        <v>유니스특허</v>
      </c>
      <c r="M114" s="392"/>
      <c r="N114" s="386"/>
      <c r="O114" s="435"/>
      <c r="P114" s="435"/>
      <c r="Q114" s="436"/>
      <c r="R114" s="392"/>
      <c r="S114" s="386"/>
      <c r="T114" s="435"/>
      <c r="U114" s="435"/>
      <c r="V114" s="436"/>
      <c r="W114" s="392"/>
      <c r="X114" s="386"/>
      <c r="Y114" s="435"/>
      <c r="Z114" s="435"/>
      <c r="AA114" s="436"/>
      <c r="AB114" s="394"/>
    </row>
    <row r="115" spans="1:28" ht="20.100000000000001" customHeight="1">
      <c r="A115" s="380">
        <f>'GST 지식재산권 관리현황_요약본'!A114</f>
        <v>110</v>
      </c>
      <c r="B115" s="380" t="str">
        <f>'GST 지식재산권 관리현황_요약본'!B114</f>
        <v>특허</v>
      </c>
      <c r="C115" s="380" t="str">
        <f>'GST 지식재산권 관리현황_요약본'!C114</f>
        <v>등록</v>
      </c>
      <c r="D115" s="380" t="str">
        <f>'GST 지식재산권 관리현황_요약본'!D114</f>
        <v>국내</v>
      </c>
      <c r="E115" s="381">
        <f>'GST 지식재산권 관리현황_요약본'!E114</f>
        <v>42192</v>
      </c>
      <c r="F115" s="380" t="str">
        <f>'GST 지식재산권 관리현황_요약본'!F114</f>
        <v>10-2015-0096541</v>
      </c>
      <c r="G115" s="381">
        <f>'GST 지식재산권 관리현황_요약본'!G114</f>
        <v>42992</v>
      </c>
      <c r="H115" s="380" t="str">
        <f>'GST 지식재산권 관리현황_요약본'!H114</f>
        <v>10-1780254</v>
      </c>
      <c r="I115" s="382" t="str">
        <f>'GST 지식재산권 관리현황_요약본'!I114</f>
        <v>폐가스 정화장치용 측면화염버너장치(사이드연소 방식 버너장치)</v>
      </c>
      <c r="J115" s="381">
        <f>'GST 지식재산권 관리현황_요약본'!J114</f>
        <v>0</v>
      </c>
      <c r="K115" s="382" t="str">
        <f>'GST 지식재산권 관리현황_요약본'!K114</f>
        <v>장순기,박종민,박진만,박상준,김종윤, 성창현,이근환,모선회,김경민</v>
      </c>
      <c r="L115" s="388" t="str">
        <f>'GST 지식재산권 관리현황_요약본'!L114</f>
        <v>유니스특허</v>
      </c>
      <c r="M115" s="392" t="s">
        <v>1993</v>
      </c>
      <c r="N115" s="496">
        <v>44796</v>
      </c>
      <c r="O115" s="435">
        <v>135800</v>
      </c>
      <c r="P115" s="435">
        <v>30000</v>
      </c>
      <c r="Q115" s="436">
        <f>O115+(P115*1.1)</f>
        <v>168800</v>
      </c>
      <c r="R115" s="392"/>
      <c r="S115" s="386"/>
      <c r="T115" s="435"/>
      <c r="U115" s="435"/>
      <c r="V115" s="436"/>
      <c r="W115" s="392"/>
      <c r="X115" s="386"/>
      <c r="Y115" s="435"/>
      <c r="Z115" s="435"/>
      <c r="AA115" s="436"/>
      <c r="AB115" s="394"/>
    </row>
    <row r="116" spans="1:28" ht="20.100000000000001" customHeight="1">
      <c r="A116" s="380">
        <f>'GST 지식재산권 관리현황_요약본'!A115</f>
        <v>111</v>
      </c>
      <c r="B116" s="380" t="str">
        <f>'GST 지식재산권 관리현황_요약본'!B115</f>
        <v>특허</v>
      </c>
      <c r="C116" s="380" t="str">
        <f>'GST 지식재산권 관리현황_요약본'!C115</f>
        <v>등록</v>
      </c>
      <c r="D116" s="380" t="str">
        <f>'GST 지식재산권 관리현황_요약본'!D115</f>
        <v>국내</v>
      </c>
      <c r="E116" s="381">
        <f>'GST 지식재산권 관리현황_요약본'!E115</f>
        <v>42248</v>
      </c>
      <c r="F116" s="380" t="str">
        <f>'GST 지식재산권 관리현황_요약본'!F115</f>
        <v>10-2015-0123691</v>
      </c>
      <c r="G116" s="381">
        <f>'GST 지식재산권 관리현황_요약본'!G115</f>
        <v>42804</v>
      </c>
      <c r="H116" s="380" t="str">
        <f>'GST 지식재산권 관리현황_요약본'!H115</f>
        <v>10-1717103</v>
      </c>
      <c r="I116" s="382" t="str">
        <f>'GST 지식재산권 관리현황_요약본'!I115</f>
        <v>전원 공급 장치와 그에 사용되는 전력제어부 및 그의 전원 제어방법</v>
      </c>
      <c r="J116" s="381">
        <f>'GST 지식재산권 관리현황_요약본'!J115</f>
        <v>0</v>
      </c>
      <c r="K116" s="382" t="str">
        <f>'GST 지식재산권 관리현황_요약본'!K115</f>
        <v>이현진,이인희</v>
      </c>
      <c r="L116" s="388" t="str">
        <f>'GST 지식재산권 관리현황_요약본'!L115</f>
        <v>유니스특허</v>
      </c>
      <c r="M116" s="392" t="s">
        <v>1912</v>
      </c>
      <c r="N116" s="496">
        <v>44596</v>
      </c>
      <c r="O116" s="435">
        <v>89600</v>
      </c>
      <c r="P116" s="435">
        <v>30000</v>
      </c>
      <c r="Q116" s="436">
        <f>O116+(P116*1.1)</f>
        <v>122600</v>
      </c>
      <c r="R116" s="392"/>
      <c r="S116" s="386"/>
      <c r="T116" s="435"/>
      <c r="U116" s="435"/>
      <c r="V116" s="436"/>
      <c r="W116" s="392"/>
      <c r="X116" s="386"/>
      <c r="Y116" s="435"/>
      <c r="Z116" s="435"/>
      <c r="AA116" s="436"/>
      <c r="AB116" s="394"/>
    </row>
    <row r="117" spans="1:28" ht="20.100000000000001" customHeight="1">
      <c r="A117" s="380">
        <f>'GST 지식재산권 관리현황_요약본'!A116</f>
        <v>112</v>
      </c>
      <c r="B117" s="380" t="str">
        <f>'GST 지식재산권 관리현황_요약본'!B116</f>
        <v>특허</v>
      </c>
      <c r="C117" s="380" t="str">
        <f>'GST 지식재산권 관리현황_요약본'!C116</f>
        <v>등록</v>
      </c>
      <c r="D117" s="380" t="str">
        <f>'GST 지식재산권 관리현황_요약본'!D116</f>
        <v>국내</v>
      </c>
      <c r="E117" s="381">
        <f>'GST 지식재산권 관리현황_요약본'!E116</f>
        <v>42251</v>
      </c>
      <c r="F117" s="380" t="str">
        <f>'GST 지식재산권 관리현황_요약본'!F116</f>
        <v>10-2015-0125530</v>
      </c>
      <c r="G117" s="475">
        <f>'GST 지식재산권 관리현황_요약본'!G116</f>
        <v>42815</v>
      </c>
      <c r="H117" s="380" t="str">
        <f>'GST 지식재산권 관리현황_요약본'!H116</f>
        <v>10-1720086</v>
      </c>
      <c r="I117" s="382" t="str">
        <f>'GST 지식재산권 관리현황_요약본'!I116</f>
        <v>통합형 반도체 폐가스 정화장치</v>
      </c>
      <c r="J117" s="381">
        <f>'GST 지식재산권 관리현황_요약본'!J116</f>
        <v>0</v>
      </c>
      <c r="K117" s="382" t="str">
        <f>'GST 지식재산권 관리현황_요약본'!K116</f>
        <v>김덕준,박상준,전동근,이기용,신현욱,문규동</v>
      </c>
      <c r="L117" s="388" t="str">
        <f>'GST 지식재산권 관리현황_요약본'!L116</f>
        <v>유니스특허</v>
      </c>
      <c r="M117" s="392" t="s">
        <v>1912</v>
      </c>
      <c r="N117" s="496">
        <v>44596</v>
      </c>
      <c r="O117" s="435">
        <v>58800</v>
      </c>
      <c r="P117" s="435">
        <v>30000</v>
      </c>
      <c r="Q117" s="436">
        <f>O117+(P117*1.1)</f>
        <v>91800</v>
      </c>
      <c r="R117" s="392"/>
      <c r="S117" s="386"/>
      <c r="T117" s="435"/>
      <c r="U117" s="435"/>
      <c r="V117" s="436"/>
      <c r="W117" s="392"/>
      <c r="X117" s="386"/>
      <c r="Y117" s="435"/>
      <c r="Z117" s="435"/>
      <c r="AA117" s="436"/>
      <c r="AB117" s="394"/>
    </row>
    <row r="118" spans="1:28" ht="20.100000000000001" customHeight="1">
      <c r="A118" s="380">
        <f>'GST 지식재산권 관리현황_요약본'!A117</f>
        <v>113</v>
      </c>
      <c r="B118" s="380" t="str">
        <f>'GST 지식재산권 관리현황_요약본'!B117</f>
        <v>특허</v>
      </c>
      <c r="C118" s="380" t="str">
        <f>'GST 지식재산권 관리현황_요약본'!C117</f>
        <v>등록</v>
      </c>
      <c r="D118" s="380" t="str">
        <f>'GST 지식재산권 관리현황_요약본'!D117</f>
        <v>국내</v>
      </c>
      <c r="E118" s="381">
        <f>'GST 지식재산권 관리현황_요약본'!E117</f>
        <v>42256</v>
      </c>
      <c r="F118" s="380" t="str">
        <f>'GST 지식재산권 관리현황_요약본'!F117</f>
        <v>10-2015-0059415</v>
      </c>
      <c r="G118" s="381">
        <f>'GST 지식재산권 관리현황_요약본'!G117</f>
        <v>42487</v>
      </c>
      <c r="H118" s="380" t="str">
        <f>'GST 지식재산권 관리현황_요약본'!H117</f>
        <v>10-1617691</v>
      </c>
      <c r="I118" s="382" t="str">
        <f>'GST 지식재산권 관리현황_요약본'!I117</f>
        <v>화학기상증착공정(CVD)으로부터 발생되는 폐가스 정화장치</v>
      </c>
      <c r="J118" s="381">
        <f>'GST 지식재산권 관리현황_요약본'!J117</f>
        <v>49427</v>
      </c>
      <c r="K118" s="382" t="str">
        <f>'GST 지식재산권 관리현황_요약본'!K117</f>
        <v>정종국,이기용,김도훈</v>
      </c>
      <c r="L118" s="388" t="str">
        <f>'GST 지식재산권 관리현황_요약본'!L117</f>
        <v>아이퍼스</v>
      </c>
      <c r="M118" s="392" t="s">
        <v>1912</v>
      </c>
      <c r="N118" s="496">
        <v>44652</v>
      </c>
      <c r="O118" s="435">
        <v>229600</v>
      </c>
      <c r="P118" s="435">
        <v>30000</v>
      </c>
      <c r="Q118" s="436">
        <f>O118+(1.1*P118)</f>
        <v>262600</v>
      </c>
      <c r="R118" s="392"/>
      <c r="S118" s="386"/>
      <c r="T118" s="435"/>
      <c r="U118" s="435"/>
      <c r="V118" s="436"/>
      <c r="W118" s="392"/>
      <c r="X118" s="386"/>
      <c r="Y118" s="435"/>
      <c r="Z118" s="435"/>
      <c r="AA118" s="436"/>
      <c r="AB118" s="394"/>
    </row>
    <row r="119" spans="1:28" ht="20.100000000000001" customHeight="1">
      <c r="A119" s="380">
        <f>'GST 지식재산권 관리현황_요약본'!A118</f>
        <v>114</v>
      </c>
      <c r="B119" s="380" t="str">
        <f>'GST 지식재산권 관리현황_요약본'!B118</f>
        <v>특허</v>
      </c>
      <c r="C119" s="380" t="str">
        <f>'GST 지식재산권 관리현황_요약본'!C118</f>
        <v>등록</v>
      </c>
      <c r="D119" s="380" t="str">
        <f>'GST 지식재산권 관리현황_요약본'!D118</f>
        <v>국내</v>
      </c>
      <c r="E119" s="381" t="str">
        <f>'GST 지식재산권 관리현황_요약본'!E118</f>
        <v xml:space="preserve">  </v>
      </c>
      <c r="F119" s="380" t="str">
        <f>'GST 지식재산권 관리현황_요약본'!F118</f>
        <v>10-2015-0059417</v>
      </c>
      <c r="G119" s="475">
        <f>'GST 지식재산권 관리현황_요약본'!G118</f>
        <v>42817</v>
      </c>
      <c r="H119" s="380" t="str">
        <f>'GST 지식재산권 관리현황_요약본'!H118</f>
        <v>10-1720987</v>
      </c>
      <c r="I119" s="382" t="str">
        <f>'GST 지식재산권 관리현황_요약본'!I118</f>
        <v xml:space="preserve">난분해성 유해가스의 처리 장치 및 방법 </v>
      </c>
      <c r="J119" s="381">
        <f>'GST 지식재산권 관리현황_요약본'!J118</f>
        <v>0</v>
      </c>
      <c r="K119" s="382" t="str">
        <f>'GST 지식재산권 관리현황_요약본'!K118</f>
        <v>정종국, 이기용, 김도훈</v>
      </c>
      <c r="L119" s="388" t="str">
        <f>'GST 지식재산권 관리현황_요약본'!L118</f>
        <v>아이퍼스</v>
      </c>
      <c r="M119" s="392" t="s">
        <v>1912</v>
      </c>
      <c r="N119" s="496">
        <v>44596</v>
      </c>
      <c r="O119" s="435">
        <v>75000</v>
      </c>
      <c r="P119" s="435">
        <v>30000</v>
      </c>
      <c r="Q119" s="436">
        <f>O119+(P119*1.1)</f>
        <v>108000</v>
      </c>
      <c r="R119" s="392"/>
      <c r="S119" s="386"/>
      <c r="T119" s="435"/>
      <c r="U119" s="435"/>
      <c r="V119" s="436"/>
      <c r="W119" s="392"/>
      <c r="X119" s="386"/>
      <c r="Y119" s="435"/>
      <c r="Z119" s="435"/>
      <c r="AA119" s="436"/>
      <c r="AB119" s="394"/>
    </row>
    <row r="120" spans="1:28" ht="20.100000000000001" customHeight="1">
      <c r="A120" s="380">
        <f>'GST 지식재산권 관리현황_요약본'!A119</f>
        <v>115</v>
      </c>
      <c r="B120" s="380" t="str">
        <f>'GST 지식재산권 관리현황_요약본'!B119</f>
        <v>특허</v>
      </c>
      <c r="C120" s="380" t="str">
        <f>'GST 지식재산권 관리현황_요약본'!C119</f>
        <v>등록</v>
      </c>
      <c r="D120" s="380" t="str">
        <f>'GST 지식재산권 관리현황_요약본'!D119</f>
        <v>국외(일본)</v>
      </c>
      <c r="E120" s="381">
        <f>'GST 지식재산권 관리현황_요약본'!E119</f>
        <v>42363</v>
      </c>
      <c r="F120" s="380" t="str">
        <f>'GST 지식재산권 관리현황_요약본'!F119</f>
        <v>2015-252749</v>
      </c>
      <c r="G120" s="381">
        <f>'GST 지식재산권 관리현황_요약본'!G119</f>
        <v>42699</v>
      </c>
      <c r="H120" s="380" t="str">
        <f>'GST 지식재산권 관리현황_요약본'!H119</f>
        <v>6047652/JP</v>
      </c>
      <c r="I120" s="382" t="str">
        <f>'GST 지식재산권 관리현황_요약본'!I119</f>
        <v>통합형 반도체 폐가스 정화장치 (일본 )</v>
      </c>
      <c r="J120" s="381">
        <f>'GST 지식재산권 관리현황_요약본'!J119</f>
        <v>0</v>
      </c>
      <c r="K120" s="382" t="str">
        <f>'GST 지식재산권 관리현황_요약본'!K119</f>
        <v>김덕준, 박상준, 전동근, 이기용, 신현욱, 문규동</v>
      </c>
      <c r="L120" s="388" t="str">
        <f>'GST 지식재산권 관리현황_요약본'!L119</f>
        <v>유니스특허</v>
      </c>
      <c r="M120" s="392" t="s">
        <v>1995</v>
      </c>
      <c r="N120" s="496">
        <v>44796</v>
      </c>
      <c r="O120" s="435">
        <v>374686</v>
      </c>
      <c r="P120" s="435">
        <v>50000</v>
      </c>
      <c r="Q120" s="436">
        <f>O120+(P120*1.1)</f>
        <v>429686</v>
      </c>
      <c r="R120" s="392"/>
      <c r="S120" s="386"/>
      <c r="T120" s="435"/>
      <c r="U120" s="435"/>
      <c r="V120" s="436"/>
      <c r="W120" s="392"/>
      <c r="X120" s="386"/>
      <c r="Y120" s="435"/>
      <c r="Z120" s="435"/>
      <c r="AA120" s="436"/>
      <c r="AB120" s="394"/>
    </row>
    <row r="121" spans="1:28" ht="20.100000000000001" customHeight="1">
      <c r="A121" s="380">
        <f>'GST 지식재산권 관리현황_요약본'!A120</f>
        <v>116</v>
      </c>
      <c r="B121" s="380" t="str">
        <f>'GST 지식재산권 관리현황_요약본'!B120</f>
        <v>특허</v>
      </c>
      <c r="C121" s="380" t="str">
        <f>'GST 지식재산권 관리현황_요약본'!C120</f>
        <v>등록</v>
      </c>
      <c r="D121" s="380" t="str">
        <f>'GST 지식재산권 관리현황_요약본'!D120</f>
        <v>국외(미국)</v>
      </c>
      <c r="E121" s="381">
        <f>'GST 지식재산권 관리현황_요약본'!E120</f>
        <v>42381</v>
      </c>
      <c r="F121" s="380" t="str">
        <f>'GST 지식재산권 관리현황_요약본'!F120</f>
        <v>14/993,170</v>
      </c>
      <c r="G121" s="381">
        <f>'GST 지식재산권 관리현황_요약본'!G120</f>
        <v>43221</v>
      </c>
      <c r="H121" s="380">
        <f>'GST 지식재산권 관리현황_요약본'!H120</f>
        <v>9956525</v>
      </c>
      <c r="I121" s="382" t="str">
        <f>'GST 지식재산권 관리현황_요약본'!I120</f>
        <v>통합형 반도체 폐가스 정화장치</v>
      </c>
      <c r="J121" s="381">
        <f>'GST 지식재산권 관리현황_요약본'!J120</f>
        <v>0</v>
      </c>
      <c r="K121" s="382" t="str">
        <f>'GST 지식재산권 관리현황_요약본'!K120</f>
        <v>김덕준, 박상준, 전동근, 이기용, 신현욱, 문규동</v>
      </c>
      <c r="L121" s="388" t="str">
        <f>'GST 지식재산권 관리현황_요약본'!L120</f>
        <v>유니스특허</v>
      </c>
      <c r="M121" s="392"/>
      <c r="N121" s="496"/>
      <c r="O121" s="435"/>
      <c r="P121" s="435"/>
      <c r="Q121" s="436">
        <f>O121+(P121*1.1)</f>
        <v>0</v>
      </c>
      <c r="R121" s="392"/>
      <c r="S121" s="386"/>
      <c r="T121" s="435"/>
      <c r="U121" s="435"/>
      <c r="V121" s="436"/>
      <c r="W121" s="392"/>
      <c r="X121" s="386"/>
      <c r="Y121" s="435"/>
      <c r="Z121" s="435"/>
      <c r="AA121" s="436"/>
      <c r="AB121" s="394"/>
    </row>
    <row r="122" spans="1:28" ht="20.100000000000001" customHeight="1">
      <c r="A122" s="458">
        <f>'GST 지식재산권 관리현황_요약본'!A121</f>
        <v>117</v>
      </c>
      <c r="B122" s="458" t="str">
        <f>'GST 지식재산권 관리현황_요약본'!B121</f>
        <v>특허</v>
      </c>
      <c r="C122" s="458" t="str">
        <f>'GST 지식재산권 관리현황_요약본'!C121</f>
        <v>거절</v>
      </c>
      <c r="D122" s="458" t="str">
        <f>'GST 지식재산권 관리현황_요약본'!D121</f>
        <v>국외(중국)</v>
      </c>
      <c r="E122" s="459">
        <f>'GST 지식재산권 관리현황_요약본'!E121</f>
        <v>42383</v>
      </c>
      <c r="F122" s="458" t="str">
        <f>'GST 지식재산권 관리현황_요약본'!F121</f>
        <v>201610023976.X</v>
      </c>
      <c r="G122" s="459">
        <f>'GST 지식재산권 관리현황_요약본'!G121</f>
        <v>0</v>
      </c>
      <c r="H122" s="458">
        <f>'GST 지식재산권 관리현황_요약본'!H121</f>
        <v>0</v>
      </c>
      <c r="I122" s="460" t="str">
        <f>'GST 지식재산권 관리현황_요약본'!I121</f>
        <v>통합형 반도체 폐가스 정화장치 (중국 )</v>
      </c>
      <c r="J122" s="459">
        <f>'GST 지식재산권 관리현황_요약본'!J121</f>
        <v>0</v>
      </c>
      <c r="K122" s="460" t="str">
        <f>'GST 지식재산권 관리현황_요약본'!K121</f>
        <v>김덕준, 박상준, 전동근, 이기용, 신현욱, 문규동</v>
      </c>
      <c r="L122" s="461" t="str">
        <f>'GST 지식재산권 관리현황_요약본'!L121</f>
        <v>유니스특허</v>
      </c>
      <c r="M122" s="462"/>
      <c r="N122" s="458"/>
      <c r="O122" s="463"/>
      <c r="P122" s="463"/>
      <c r="Q122" s="464"/>
      <c r="R122" s="462"/>
      <c r="S122" s="458"/>
      <c r="T122" s="463"/>
      <c r="U122" s="463"/>
      <c r="V122" s="464"/>
      <c r="W122" s="462"/>
      <c r="X122" s="458"/>
      <c r="Y122" s="463"/>
      <c r="Z122" s="463"/>
      <c r="AA122" s="464"/>
      <c r="AB122" s="465"/>
    </row>
    <row r="123" spans="1:28" ht="20.100000000000001" customHeight="1">
      <c r="A123" s="380">
        <f>'GST 지식재산권 관리현황_요약본'!A122</f>
        <v>118</v>
      </c>
      <c r="B123" s="380" t="str">
        <f>'GST 지식재산권 관리현황_요약본'!B122</f>
        <v>특허</v>
      </c>
      <c r="C123" s="380" t="str">
        <f>'GST 지식재산권 관리현황_요약본'!C122</f>
        <v>등록</v>
      </c>
      <c r="D123" s="380" t="str">
        <f>'GST 지식재산권 관리현황_요약본'!D122</f>
        <v>국내</v>
      </c>
      <c r="E123" s="381">
        <f>'GST 지식재산권 관리현황_요약본'!E122</f>
        <v>42515</v>
      </c>
      <c r="F123" s="380" t="str">
        <f>'GST 지식재산권 관리현황_요약본'!F122</f>
        <v>10-2016-0064323</v>
      </c>
      <c r="G123" s="381">
        <f>'GST 지식재산권 관리현황_요약본'!G122</f>
        <v>43236</v>
      </c>
      <c r="H123" s="380" t="str">
        <f>'GST 지식재산권 관리현황_요약본'!H122</f>
        <v>10-1860633</v>
      </c>
      <c r="I123" s="382" t="str">
        <f>'GST 지식재산권 관리현황_요약본'!I122</f>
        <v>플라즈마와 촉매를 적용한 하이브리드 건식 유해가스 처리 시스템 및 이의 운전 방법</v>
      </c>
      <c r="J123" s="381">
        <f>'GST 지식재산권 관리현황_요약본'!J122</f>
        <v>0</v>
      </c>
      <c r="K123" s="382" t="str">
        <f>'GST 지식재산권 관리현황_요약본'!K122</f>
        <v>정종국, 이기용, 모선희, 이은미</v>
      </c>
      <c r="L123" s="388" t="str">
        <f>'GST 지식재산권 관리현황_요약본'!L122</f>
        <v>아이퍼스</v>
      </c>
      <c r="M123" s="392" t="s">
        <v>1931</v>
      </c>
      <c r="N123" s="496">
        <v>44691</v>
      </c>
      <c r="O123" s="435">
        <v>53000</v>
      </c>
      <c r="P123" s="435">
        <v>30000</v>
      </c>
      <c r="Q123" s="436">
        <f>O123+(P123*1.1)</f>
        <v>86000</v>
      </c>
      <c r="R123" s="392"/>
      <c r="S123" s="386"/>
      <c r="T123" s="435"/>
      <c r="U123" s="435"/>
      <c r="V123" s="436"/>
      <c r="W123" s="392"/>
      <c r="X123" s="386"/>
      <c r="Y123" s="435"/>
      <c r="Z123" s="435"/>
      <c r="AA123" s="436"/>
      <c r="AB123" s="394"/>
    </row>
    <row r="124" spans="1:28" ht="20.100000000000001" customHeight="1">
      <c r="A124" s="380">
        <f>'GST 지식재산권 관리현황_요약본'!A123</f>
        <v>119</v>
      </c>
      <c r="B124" s="380" t="str">
        <f>'GST 지식재산권 관리현황_요약본'!B123</f>
        <v>특허</v>
      </c>
      <c r="C124" s="380" t="str">
        <f>'GST 지식재산권 관리현황_요약본'!C123</f>
        <v>등록</v>
      </c>
      <c r="D124" s="380" t="str">
        <f>'GST 지식재산권 관리현황_요약본'!D123</f>
        <v>국내</v>
      </c>
      <c r="E124" s="381">
        <f>'GST 지식재산권 관리현황_요약본'!E123</f>
        <v>42670</v>
      </c>
      <c r="F124" s="380" t="str">
        <f>'GST 지식재산권 관리현황_요약본'!F123</f>
        <v>2016-0140736</v>
      </c>
      <c r="G124" s="381">
        <f>'GST 지식재산권 관리현황_요약본'!G123</f>
        <v>42976</v>
      </c>
      <c r="H124" s="380" t="str">
        <f>'GST 지식재산권 관리현황_요약본'!H123</f>
        <v>10-1774710</v>
      </c>
      <c r="I124" s="382" t="str">
        <f>'GST 지식재산권 관리현황_요약본'!I123</f>
        <v>플라즈마와 촉매를 이용한 하이브리드 건식 유해가스 처리 장치 및 이의 운전방법</v>
      </c>
      <c r="J124" s="381">
        <f>'GST 지식재산권 관리현황_요약본'!J123</f>
        <v>0</v>
      </c>
      <c r="K124" s="382" t="str">
        <f>'GST 지식재산권 관리현황_요약본'!K123</f>
        <v>정종국, 이기용, 모선희, 이은미</v>
      </c>
      <c r="L124" s="388" t="str">
        <f>'GST 지식재산권 관리현황_요약본'!L123</f>
        <v>아이퍼스</v>
      </c>
      <c r="M124" s="392" t="s">
        <v>1931</v>
      </c>
      <c r="N124" s="496">
        <v>44714</v>
      </c>
      <c r="O124" s="435">
        <v>166000</v>
      </c>
      <c r="P124" s="435">
        <v>25000</v>
      </c>
      <c r="Q124" s="436">
        <f t="shared" ref="Q124:Q129" si="2">O124+(P124*1.1)</f>
        <v>193500</v>
      </c>
      <c r="R124" s="392"/>
      <c r="S124" s="386"/>
      <c r="T124" s="435"/>
      <c r="U124" s="435"/>
      <c r="V124" s="436"/>
      <c r="W124" s="392"/>
      <c r="X124" s="386"/>
      <c r="Y124" s="435"/>
      <c r="Z124" s="435"/>
      <c r="AA124" s="436"/>
      <c r="AB124" s="394"/>
    </row>
    <row r="125" spans="1:28" ht="20.100000000000001" customHeight="1">
      <c r="A125" s="380">
        <f>'GST 지식재산권 관리현황_요약본'!A124</f>
        <v>120</v>
      </c>
      <c r="B125" s="380" t="str">
        <f>'GST 지식재산권 관리현황_요약본'!B124</f>
        <v xml:space="preserve">특허 </v>
      </c>
      <c r="C125" s="380" t="str">
        <f>'GST 지식재산권 관리현황_요약본'!C124</f>
        <v>등록</v>
      </c>
      <c r="D125" s="380" t="str">
        <f>'GST 지식재산권 관리현황_요약본'!D124</f>
        <v>국내</v>
      </c>
      <c r="E125" s="381">
        <f>'GST 지식재산권 관리현황_요약본'!E124</f>
        <v>42709</v>
      </c>
      <c r="F125" s="380" t="str">
        <f>'GST 지식재산권 관리현황_요약본'!F124</f>
        <v>10-2016-0164378</v>
      </c>
      <c r="G125" s="381">
        <f>'GST 지식재산권 관리현황_요약본'!G124</f>
        <v>43389</v>
      </c>
      <c r="H125" s="380" t="str">
        <f>'GST 지식재산권 관리현황_요약본'!H124</f>
        <v>10-1910347</v>
      </c>
      <c r="I125" s="382" t="str">
        <f>'GST 지식재산권 관리현황_요약본'!I124</f>
        <v>반도체 제조설비의 고도화 온도제어장치</v>
      </c>
      <c r="J125" s="381">
        <f>'GST 지식재산권 관리현황_요약본'!J124</f>
        <v>0</v>
      </c>
      <c r="K125" s="382" t="str">
        <f>'GST 지식재산권 관리현황_요약본'!K124</f>
        <v>김종배 양승진 허재석 최치원 김제민 김형관 최용호</v>
      </c>
      <c r="L125" s="388" t="str">
        <f>'GST 지식재산권 관리현황_요약본'!L124</f>
        <v>명문(명륜)</v>
      </c>
      <c r="M125" s="392" t="s">
        <v>1992</v>
      </c>
      <c r="N125" s="496">
        <v>44783</v>
      </c>
      <c r="O125" s="435">
        <v>104600</v>
      </c>
      <c r="P125" s="435">
        <v>150000</v>
      </c>
      <c r="Q125" s="436">
        <f t="shared" si="2"/>
        <v>269600</v>
      </c>
      <c r="R125" s="392" t="s">
        <v>2014</v>
      </c>
      <c r="S125" s="496">
        <v>44848</v>
      </c>
      <c r="T125" s="435">
        <v>243600</v>
      </c>
      <c r="U125" s="435">
        <v>30000</v>
      </c>
      <c r="V125" s="436">
        <f>T125+(U125*1.1)</f>
        <v>276600</v>
      </c>
      <c r="W125" s="396" t="s">
        <v>2015</v>
      </c>
      <c r="X125" s="496">
        <v>44907</v>
      </c>
      <c r="Y125" s="435">
        <v>104400</v>
      </c>
      <c r="Z125" s="435"/>
      <c r="AA125" s="436"/>
      <c r="AB125" s="394"/>
    </row>
    <row r="126" spans="1:28" ht="20.100000000000001" customHeight="1">
      <c r="A126" s="380">
        <f>'GST 지식재산권 관리현황_요약본'!A125</f>
        <v>121</v>
      </c>
      <c r="B126" s="380" t="str">
        <f>'GST 지식재산권 관리현황_요약본'!B125</f>
        <v>특허</v>
      </c>
      <c r="C126" s="380" t="str">
        <f>'GST 지식재산권 관리현황_요약본'!C125</f>
        <v>등록</v>
      </c>
      <c r="D126" s="380" t="str">
        <f>'GST 지식재산권 관리현황_요약본'!D125</f>
        <v>국내</v>
      </c>
      <c r="E126" s="381">
        <f>'GST 지식재산권 관리현황_요약본'!E125</f>
        <v>42870</v>
      </c>
      <c r="F126" s="380" t="str">
        <f>'GST 지식재산권 관리현황_요약본'!F125</f>
        <v>10-2017-0059766</v>
      </c>
      <c r="G126" s="381">
        <f>'GST 지식재산권 관리현황_요약본'!G125</f>
        <v>43537</v>
      </c>
      <c r="H126" s="380" t="str">
        <f>'GST 지식재산권 관리현황_요약본'!H125</f>
        <v>10-1959868</v>
      </c>
      <c r="I126" s="382" t="str">
        <f>'GST 지식재산권 관리현황_요약본'!I125</f>
        <v>열전소자모듈의 열교환기</v>
      </c>
      <c r="J126" s="381">
        <f>'GST 지식재산권 관리현황_요약본'!J125</f>
        <v>0</v>
      </c>
      <c r="K126" s="382" t="str">
        <f>'GST 지식재산권 관리현황_요약본'!K125</f>
        <v>안세훈, 김병호, 김성완</v>
      </c>
      <c r="L126" s="388" t="str">
        <f>'GST 지식재산권 관리현황_요약본'!L125</f>
        <v>명문(명륜)</v>
      </c>
      <c r="M126" s="392" t="s">
        <v>1915</v>
      </c>
      <c r="N126" s="496">
        <v>44631</v>
      </c>
      <c r="O126" s="435">
        <v>135800</v>
      </c>
      <c r="P126" s="435">
        <v>30000</v>
      </c>
      <c r="Q126" s="436">
        <f t="shared" si="2"/>
        <v>168800</v>
      </c>
      <c r="R126" s="392"/>
      <c r="S126" s="386"/>
      <c r="T126" s="435"/>
      <c r="U126" s="435"/>
      <c r="V126" s="436"/>
      <c r="W126" s="392"/>
      <c r="X126" s="386"/>
      <c r="Y126" s="435"/>
      <c r="Z126" s="435"/>
      <c r="AA126" s="436"/>
      <c r="AB126" s="393"/>
    </row>
    <row r="127" spans="1:28" ht="20.100000000000001" customHeight="1">
      <c r="A127" s="380">
        <f>'GST 지식재산권 관리현황_요약본'!A126</f>
        <v>122</v>
      </c>
      <c r="B127" s="380" t="str">
        <f>'GST 지식재산권 관리현황_요약본'!B126</f>
        <v>특허</v>
      </c>
      <c r="C127" s="380" t="str">
        <f>'GST 지식재산권 관리현황_요약본'!C126</f>
        <v>등록</v>
      </c>
      <c r="D127" s="380" t="str">
        <f>'GST 지식재산권 관리현황_요약본'!D126</f>
        <v>국내</v>
      </c>
      <c r="E127" s="381">
        <f>'GST 지식재산권 관리현황_요약본'!E126</f>
        <v>42870</v>
      </c>
      <c r="F127" s="380" t="str">
        <f>'GST 지식재산권 관리현황_요약본'!F126</f>
        <v>10-2017-0059767</v>
      </c>
      <c r="G127" s="381">
        <f>'GST 지식재산권 관리현황_요약본'!G126</f>
        <v>43537</v>
      </c>
      <c r="H127" s="380" t="str">
        <f>'GST 지식재산권 관리현황_요약본'!H126</f>
        <v>10-1959874</v>
      </c>
      <c r="I127" s="382" t="str">
        <f>'GST 지식재산권 관리현황_요약본'!I126</f>
        <v>온도제어모듈의 응축방지시스템</v>
      </c>
      <c r="J127" s="381">
        <f>'GST 지식재산권 관리현황_요약본'!J126</f>
        <v>0</v>
      </c>
      <c r="K127" s="382" t="str">
        <f>'GST 지식재산권 관리현황_요약본'!K126</f>
        <v>안세훈, 김병호, 김성완</v>
      </c>
      <c r="L127" s="388" t="str">
        <f>'GST 지식재산권 관리현황_요약본'!L126</f>
        <v>명문(명륜)</v>
      </c>
      <c r="M127" s="392" t="s">
        <v>1915</v>
      </c>
      <c r="N127" s="496">
        <v>44631</v>
      </c>
      <c r="O127" s="435">
        <v>120400</v>
      </c>
      <c r="P127" s="435">
        <v>30000</v>
      </c>
      <c r="Q127" s="436">
        <f t="shared" si="2"/>
        <v>153400</v>
      </c>
      <c r="R127" s="392"/>
      <c r="S127" s="386"/>
      <c r="T127" s="435"/>
      <c r="U127" s="435"/>
      <c r="V127" s="436"/>
      <c r="W127" s="392"/>
      <c r="X127" s="386"/>
      <c r="Y127" s="435"/>
      <c r="Z127" s="435"/>
      <c r="AA127" s="436"/>
      <c r="AB127" s="393"/>
    </row>
    <row r="128" spans="1:28" ht="20.100000000000001" customHeight="1">
      <c r="A128" s="380">
        <f>'GST 지식재산권 관리현황_요약본'!A127</f>
        <v>123</v>
      </c>
      <c r="B128" s="380" t="str">
        <f>'GST 지식재산권 관리현황_요약본'!B127</f>
        <v xml:space="preserve">특허 </v>
      </c>
      <c r="C128" s="380" t="str">
        <f>'GST 지식재산권 관리현황_요약본'!C127</f>
        <v>등록</v>
      </c>
      <c r="D128" s="380" t="str">
        <f>'GST 지식재산권 관리현황_요약본'!D127</f>
        <v>미국</v>
      </c>
      <c r="E128" s="381">
        <f>'GST 지식재산권 관리현황_요약본'!E127</f>
        <v>43070</v>
      </c>
      <c r="F128" s="380" t="str">
        <f>'GST 지식재산권 관리현황_요약본'!F127</f>
        <v>15/828,655</v>
      </c>
      <c r="G128" s="381">
        <f>'GST 지식재산권 관리현황_요약본'!G127</f>
        <v>44005</v>
      </c>
      <c r="H128" s="380">
        <f>'GST 지식재산권 관리현황_요약본'!H127</f>
        <v>10692748</v>
      </c>
      <c r="I128" s="382" t="str">
        <f>'GST 지식재산권 관리현황_요약본'!I127</f>
        <v>반도체 제조설비의 고도화 온도제어장치</v>
      </c>
      <c r="J128" s="381">
        <f>'GST 지식재산권 관리현황_요약본'!J127</f>
        <v>0</v>
      </c>
      <c r="K128" s="382" t="str">
        <f>'GST 지식재산권 관리현황_요약본'!K127</f>
        <v>김종배 양승진 허재석 최치원 김제민 김형관 최용호</v>
      </c>
      <c r="L128" s="388" t="str">
        <f>'GST 지식재산권 관리현황_요약본'!L127</f>
        <v>명문(명륜)</v>
      </c>
      <c r="M128" s="392"/>
      <c r="N128" s="386"/>
      <c r="O128" s="435"/>
      <c r="P128" s="435"/>
      <c r="Q128" s="436">
        <f t="shared" si="2"/>
        <v>0</v>
      </c>
      <c r="R128" s="392"/>
      <c r="S128" s="386"/>
      <c r="T128" s="435"/>
      <c r="U128" s="435"/>
      <c r="V128" s="436"/>
      <c r="W128" s="392"/>
      <c r="X128" s="386"/>
      <c r="Y128" s="435"/>
      <c r="Z128" s="435"/>
      <c r="AA128" s="436"/>
      <c r="AB128" s="394"/>
    </row>
    <row r="129" spans="1:28" ht="20.100000000000001" customHeight="1">
      <c r="A129" s="380">
        <f>'GST 지식재산권 관리현황_요약본'!A128</f>
        <v>124</v>
      </c>
      <c r="B129" s="380" t="str">
        <f>'GST 지식재산권 관리현황_요약본'!B128</f>
        <v xml:space="preserve">특허 </v>
      </c>
      <c r="C129" s="380" t="str">
        <f>'GST 지식재산권 관리현황_요약본'!C128</f>
        <v>등록</v>
      </c>
      <c r="D129" s="380" t="str">
        <f>'GST 지식재산권 관리현황_요약본'!D128</f>
        <v>일본</v>
      </c>
      <c r="E129" s="381">
        <f>'GST 지식재산권 관리현황_요약본'!E128</f>
        <v>43068</v>
      </c>
      <c r="F129" s="380" t="str">
        <f>'GST 지식재산권 관리현황_요약본'!F128</f>
        <v>2017-228684</v>
      </c>
      <c r="G129" s="381">
        <f>'GST 지식재산권 관리현황_요약본'!G128</f>
        <v>43644</v>
      </c>
      <c r="H129" s="380">
        <f>'GST 지식재산권 관리현황_요약본'!H128</f>
        <v>6546253</v>
      </c>
      <c r="I129" s="382" t="str">
        <f>'GST 지식재산권 관리현황_요약본'!I128</f>
        <v>반도체 제조설비의 고도화 온도제어장치</v>
      </c>
      <c r="J129" s="381">
        <f>'GST 지식재산권 관리현황_요약본'!J128</f>
        <v>0</v>
      </c>
      <c r="K129" s="382" t="str">
        <f>'GST 지식재산권 관리현황_요약본'!K128</f>
        <v>김종배 양승진 허재석 최치원 김제민 김형관 최용호</v>
      </c>
      <c r="L129" s="388" t="str">
        <f>'GST 지식재산권 관리현황_요약본'!L128</f>
        <v>명문(명륜)</v>
      </c>
      <c r="M129" s="392"/>
      <c r="N129" s="386"/>
      <c r="O129" s="435"/>
      <c r="P129" s="435"/>
      <c r="Q129" s="436">
        <f t="shared" si="2"/>
        <v>0</v>
      </c>
      <c r="R129" s="392"/>
      <c r="S129" s="386"/>
      <c r="T129" s="435"/>
      <c r="U129" s="435"/>
      <c r="V129" s="436"/>
      <c r="W129" s="392"/>
      <c r="X129" s="386"/>
      <c r="Y129" s="435"/>
      <c r="Z129" s="435"/>
      <c r="AA129" s="436"/>
      <c r="AB129" s="394"/>
    </row>
    <row r="130" spans="1:28" ht="20.100000000000001" customHeight="1">
      <c r="A130" s="380">
        <f>'GST 지식재산권 관리현황_요약본'!A129</f>
        <v>125</v>
      </c>
      <c r="B130" s="380" t="str">
        <f>'GST 지식재산권 관리현황_요약본'!B129</f>
        <v xml:space="preserve">특허 </v>
      </c>
      <c r="C130" s="380" t="str">
        <f>'GST 지식재산권 관리현황_요약본'!C129</f>
        <v>거절</v>
      </c>
      <c r="D130" s="380" t="str">
        <f>'GST 지식재산권 관리현황_요약본'!D129</f>
        <v>중국</v>
      </c>
      <c r="E130" s="381">
        <f>'GST 지식재산권 관리현황_요약본'!E129</f>
        <v>42999</v>
      </c>
      <c r="F130" s="380" t="str">
        <f>'GST 지식재산권 관리현황_요약본'!F129</f>
        <v>2017-10-858160.3</v>
      </c>
      <c r="G130" s="381">
        <f>'GST 지식재산권 관리현황_요약본'!G129</f>
        <v>0</v>
      </c>
      <c r="H130" s="380">
        <f>'GST 지식재산권 관리현황_요약본'!H129</f>
        <v>0</v>
      </c>
      <c r="I130" s="382" t="str">
        <f>'GST 지식재산권 관리현황_요약본'!I129</f>
        <v>반도체 제조설비의 고도화 온도제어장치</v>
      </c>
      <c r="J130" s="381">
        <f>'GST 지식재산권 관리현황_요약본'!J129</f>
        <v>0</v>
      </c>
      <c r="K130" s="382" t="str">
        <f>'GST 지식재산권 관리현황_요약본'!K129</f>
        <v>김종배 양승진 허재석 최치원 김제민 김형관 최용호</v>
      </c>
      <c r="L130" s="388" t="str">
        <f>'GST 지식재산권 관리현황_요약본'!L129</f>
        <v>명문(명륜)</v>
      </c>
      <c r="M130" s="392"/>
      <c r="N130" s="386"/>
      <c r="O130" s="435"/>
      <c r="P130" s="435"/>
      <c r="Q130" s="436"/>
      <c r="R130" s="392"/>
      <c r="S130" s="386"/>
      <c r="T130" s="435"/>
      <c r="U130" s="435"/>
      <c r="V130" s="436"/>
      <c r="W130" s="392"/>
      <c r="X130" s="386"/>
      <c r="Y130" s="435"/>
      <c r="Z130" s="435"/>
      <c r="AA130" s="436"/>
      <c r="AB130" s="394"/>
    </row>
    <row r="131" spans="1:28" ht="20.100000000000001" customHeight="1">
      <c r="A131" s="380">
        <f>'GST 지식재산권 관리현황_요약본'!A130</f>
        <v>126</v>
      </c>
      <c r="B131" s="380" t="str">
        <f>'GST 지식재산권 관리현황_요약본'!B130</f>
        <v xml:space="preserve">특허 </v>
      </c>
      <c r="C131" s="380" t="str">
        <f>'GST 지식재산권 관리현황_요약본'!C130</f>
        <v>등록</v>
      </c>
      <c r="D131" s="380" t="str">
        <f>'GST 지식재산권 관리현황_요약본'!D130</f>
        <v>대만</v>
      </c>
      <c r="E131" s="381">
        <f>'GST 지식재산권 관리현황_요약본'!E130</f>
        <v>43024</v>
      </c>
      <c r="F131" s="380" t="str">
        <f>'GST 지식재산권 관리현황_요약본'!F130</f>
        <v>10-61353173</v>
      </c>
      <c r="G131" s="381">
        <f>'GST 지식재산권 관리현황_요약본'!G130</f>
        <v>43525</v>
      </c>
      <c r="H131" s="380" t="str">
        <f>'GST 지식재산권 관리현황_요약본'!H130</f>
        <v>I652756</v>
      </c>
      <c r="I131" s="382" t="str">
        <f>'GST 지식재산권 관리현황_요약본'!I130</f>
        <v>반도체 제조설비의 고도화 온도제어장치</v>
      </c>
      <c r="J131" s="381">
        <f>'GST 지식재산권 관리현황_요약본'!J130</f>
        <v>0</v>
      </c>
      <c r="K131" s="382" t="str">
        <f>'GST 지식재산권 관리현황_요약본'!K130</f>
        <v>김종배 양승진 허재석 최치원 김제민 김형관 최용호</v>
      </c>
      <c r="L131" s="388" t="str">
        <f>'GST 지식재산권 관리현황_요약본'!L130</f>
        <v>명문(명륜)</v>
      </c>
      <c r="M131" s="392"/>
      <c r="N131" s="496"/>
      <c r="O131" s="435"/>
      <c r="P131" s="435"/>
      <c r="Q131" s="436">
        <f>O131+(P131*1.1)</f>
        <v>0</v>
      </c>
      <c r="R131" s="392"/>
      <c r="S131" s="386"/>
      <c r="T131" s="435"/>
      <c r="U131" s="435"/>
      <c r="V131" s="436"/>
      <c r="W131" s="392"/>
      <c r="X131" s="386"/>
      <c r="Y131" s="435"/>
      <c r="Z131" s="435"/>
      <c r="AA131" s="436"/>
      <c r="AB131" s="394"/>
    </row>
    <row r="132" spans="1:28" ht="20.100000000000001" customHeight="1">
      <c r="A132" s="405">
        <f>'GST 지식재산권 관리현황_요약본'!A131</f>
        <v>127</v>
      </c>
      <c r="B132" s="405" t="str">
        <f>'GST 지식재산권 관리현황_요약본'!B131</f>
        <v>특허</v>
      </c>
      <c r="C132" s="405" t="str">
        <f>'GST 지식재산권 관리현황_요약본'!C131</f>
        <v>포기</v>
      </c>
      <c r="D132" s="405" t="str">
        <f>'GST 지식재산권 관리현황_요약본'!D131</f>
        <v>국내</v>
      </c>
      <c r="E132" s="406">
        <f>'GST 지식재산권 관리현황_요약본'!E131</f>
        <v>43063</v>
      </c>
      <c r="F132" s="405" t="str">
        <f>'GST 지식재산권 관리현황_요약본'!F131</f>
        <v>10-2017-0158466</v>
      </c>
      <c r="G132" s="406">
        <f>'GST 지식재산권 관리현황_요약본'!G131</f>
        <v>0</v>
      </c>
      <c r="H132" s="405">
        <f>'GST 지식재산권 관리현황_요약본'!H131</f>
        <v>0</v>
      </c>
      <c r="I132" s="407" t="str">
        <f>'GST 지식재산권 관리현황_요약본'!I131</f>
        <v>플라즈마 및 유전가열 촉매 기반의 유해가스 처리 시스템</v>
      </c>
      <c r="J132" s="406">
        <f>'GST 지식재산권 관리현황_요약본'!J131</f>
        <v>0</v>
      </c>
      <c r="K132" s="407" t="str">
        <f>'GST 지식재산권 관리현황_요약본'!K131</f>
        <v>정종국, 강연석, 정창구, 김영민, 이은미</v>
      </c>
      <c r="L132" s="408" t="str">
        <f>'GST 지식재산권 관리현황_요약본'!L131</f>
        <v>아이퍼스</v>
      </c>
      <c r="M132" s="409"/>
      <c r="N132" s="405"/>
      <c r="O132" s="445"/>
      <c r="P132" s="445"/>
      <c r="Q132" s="446"/>
      <c r="R132" s="409"/>
      <c r="S132" s="405"/>
      <c r="T132" s="445"/>
      <c r="U132" s="445"/>
      <c r="V132" s="446"/>
      <c r="W132" s="409"/>
      <c r="X132" s="405"/>
      <c r="Y132" s="445"/>
      <c r="Z132" s="445"/>
      <c r="AA132" s="446"/>
      <c r="AB132" s="411"/>
    </row>
    <row r="133" spans="1:28" ht="20.100000000000001" customHeight="1">
      <c r="A133" s="380">
        <f>'GST 지식재산권 관리현황_요약본'!A132</f>
        <v>128</v>
      </c>
      <c r="B133" s="380" t="str">
        <f>'GST 지식재산권 관리현황_요약본'!B132</f>
        <v>특허</v>
      </c>
      <c r="C133" s="380" t="str">
        <f>'GST 지식재산권 관리현황_요약본'!C132</f>
        <v>등록</v>
      </c>
      <c r="D133" s="380" t="str">
        <f>'GST 지식재산권 관리현황_요약본'!D132</f>
        <v>국내</v>
      </c>
      <c r="E133" s="381">
        <f>'GST 지식재산권 관리현황_요약본'!E132</f>
        <v>43266</v>
      </c>
      <c r="F133" s="380" t="str">
        <f>'GST 지식재산권 관리현황_요약본'!F132</f>
        <v>10-2018-0068560</v>
      </c>
      <c r="G133" s="381">
        <f>'GST 지식재산권 관리현황_요약본'!G132</f>
        <v>43759</v>
      </c>
      <c r="H133" s="380" t="str">
        <f>'GST 지식재산권 관리현황_요약본'!H132</f>
        <v>10-2036697</v>
      </c>
      <c r="I133" s="382" t="str">
        <f>'GST 지식재산권 관리현황_요약본'!I132</f>
        <v>입자를 포함하는 유체의 흐름을 제어하기 위한 매니폴드를 포함하는 미모 시스템</v>
      </c>
      <c r="J133" s="381">
        <f>'GST 지식재산권 관리현황_요약본'!J132</f>
        <v>0</v>
      </c>
      <c r="K133" s="382" t="str">
        <f>'GST 지식재산권 관리현황_요약본'!K132</f>
        <v>최익성</v>
      </c>
      <c r="L133" s="388" t="str">
        <f>'GST 지식재산권 관리현황_요약본'!L132</f>
        <v>명문</v>
      </c>
      <c r="M133" s="392" t="s">
        <v>2019</v>
      </c>
      <c r="N133" s="496">
        <v>44873</v>
      </c>
      <c r="O133" s="435">
        <v>151200</v>
      </c>
      <c r="P133" s="435">
        <v>30000</v>
      </c>
      <c r="Q133" s="436">
        <f t="shared" ref="Q133:Q134" si="3">O133+(P133*1.1)</f>
        <v>184200</v>
      </c>
      <c r="R133" s="392"/>
      <c r="S133" s="386"/>
      <c r="T133" s="435"/>
      <c r="U133" s="435"/>
      <c r="V133" s="436"/>
      <c r="W133" s="392"/>
      <c r="X133" s="386"/>
      <c r="Y133" s="435"/>
      <c r="Z133" s="435"/>
      <c r="AA133" s="436"/>
      <c r="AB133" s="394"/>
    </row>
    <row r="134" spans="1:28" ht="20.100000000000001" customHeight="1">
      <c r="A134" s="380">
        <f>'GST 지식재산권 관리현황_요약본'!A133</f>
        <v>129</v>
      </c>
      <c r="B134" s="380" t="str">
        <f>'GST 지식재산권 관리현황_요약본'!B133</f>
        <v>특허</v>
      </c>
      <c r="C134" s="380" t="str">
        <f>'GST 지식재산권 관리현황_요약본'!C133</f>
        <v>거절</v>
      </c>
      <c r="D134" s="380" t="str">
        <f>'GST 지식재산권 관리현황_요약본'!D133</f>
        <v>국내</v>
      </c>
      <c r="E134" s="381">
        <f>'GST 지식재산권 관리현황_요약본'!E133</f>
        <v>43334</v>
      </c>
      <c r="F134" s="380" t="str">
        <f>'GST 지식재산권 관리현황_요약본'!F133</f>
        <v>10-2018-0098052</v>
      </c>
      <c r="G134" s="381">
        <f>'GST 지식재산권 관리현황_요약본'!G133</f>
        <v>0</v>
      </c>
      <c r="H134" s="380">
        <f>'GST 지식재산권 관리현황_요약본'!H133</f>
        <v>0</v>
      </c>
      <c r="I134" s="382" t="str">
        <f>'GST 지식재산권 관리현황_요약본'!I133</f>
        <v>풀브릿지 부스트 컨버터를 활용한 능동형 PFC가 적용된 컨버터 시스템</v>
      </c>
      <c r="J134" s="381">
        <f>'GST 지식재산권 관리현황_요약본'!J133</f>
        <v>0</v>
      </c>
      <c r="K134" s="382" t="str">
        <f>'GST 지식재산권 관리현황_요약본'!K133</f>
        <v>조은석, 이현진, 김기범</v>
      </c>
      <c r="L134" s="388" t="str">
        <f>'GST 지식재산권 관리현황_요약본'!L133</f>
        <v>유니스특허</v>
      </c>
      <c r="M134" s="392"/>
      <c r="N134" s="386"/>
      <c r="O134" s="435"/>
      <c r="P134" s="435"/>
      <c r="Q134" s="436">
        <f t="shared" si="3"/>
        <v>0</v>
      </c>
      <c r="R134" s="392"/>
      <c r="S134" s="386"/>
      <c r="T134" s="435"/>
      <c r="U134" s="435"/>
      <c r="V134" s="436"/>
      <c r="W134" s="392"/>
      <c r="X134" s="386"/>
      <c r="Y134" s="435"/>
      <c r="Z134" s="435"/>
      <c r="AA134" s="436"/>
      <c r="AB134" s="394"/>
    </row>
    <row r="135" spans="1:28" ht="20.100000000000001" customHeight="1">
      <c r="A135" s="380">
        <f>'GST 지식재산권 관리현황_요약본'!A134</f>
        <v>130</v>
      </c>
      <c r="B135" s="380" t="str">
        <f>'GST 지식재산권 관리현황_요약본'!B134</f>
        <v>특허</v>
      </c>
      <c r="C135" s="380" t="str">
        <f>'GST 지식재산권 관리현황_요약본'!C134</f>
        <v>등록</v>
      </c>
      <c r="D135" s="380" t="str">
        <f>'GST 지식재산권 관리현황_요약본'!D134</f>
        <v>국내</v>
      </c>
      <c r="E135" s="381">
        <f>'GST 지식재산권 관리현황_요약본'!E134</f>
        <v>43334</v>
      </c>
      <c r="F135" s="380" t="str">
        <f>'GST 지식재산권 관리현황_요약본'!F134</f>
        <v>10-2018-0098053</v>
      </c>
      <c r="G135" s="381">
        <f>'GST 지식재산권 관리현황_요약본'!G134</f>
        <v>44090</v>
      </c>
      <c r="H135" s="380" t="str">
        <f>'GST 지식재산권 관리현황_요약본'!H134</f>
        <v>10-2158616</v>
      </c>
      <c r="I135" s="382" t="str">
        <f>'GST 지식재산권 관리현황_요약본'!I134</f>
        <v>능동형 PFC가 적용된 출력극성 가변형 벅컨버터 시스템 및 그 제어 방법</v>
      </c>
      <c r="J135" s="381">
        <f>'GST 지식재산권 관리현황_요약본'!J134</f>
        <v>0</v>
      </c>
      <c r="K135" s="382" t="str">
        <f>'GST 지식재산권 관리현황_요약본'!K134</f>
        <v>조은석, 이현진, 김기범</v>
      </c>
      <c r="L135" s="388" t="str">
        <f>'GST 지식재산권 관리현황_요약본'!L134</f>
        <v>유니스특허</v>
      </c>
      <c r="M135" s="392"/>
      <c r="N135" s="386"/>
      <c r="O135" s="435"/>
      <c r="P135" s="435"/>
      <c r="Q135" s="436">
        <f>O135+(P135*1.1)</f>
        <v>0</v>
      </c>
      <c r="R135" s="392"/>
      <c r="S135" s="386"/>
      <c r="T135" s="435"/>
      <c r="U135" s="435"/>
      <c r="V135" s="436"/>
      <c r="W135" s="392"/>
      <c r="X135" s="386"/>
      <c r="Y135" s="435"/>
      <c r="Z135" s="435"/>
      <c r="AA135" s="436"/>
      <c r="AB135" s="394"/>
    </row>
    <row r="136" spans="1:28" ht="20.100000000000001" customHeight="1">
      <c r="A136" s="380">
        <f>'GST 지식재산권 관리현황_요약본'!A135</f>
        <v>131</v>
      </c>
      <c r="B136" s="380" t="str">
        <f>'GST 지식재산권 관리현황_요약본'!B135</f>
        <v>특허</v>
      </c>
      <c r="C136" s="380" t="str">
        <f>'GST 지식재산권 관리현황_요약본'!C135</f>
        <v>등록</v>
      </c>
      <c r="D136" s="380" t="str">
        <f>'GST 지식재산권 관리현황_요약본'!D135</f>
        <v>국내</v>
      </c>
      <c r="E136" s="381">
        <f>'GST 지식재산권 관리현황_요약본'!E135</f>
        <v>43343</v>
      </c>
      <c r="F136" s="380" t="str">
        <f>'GST 지식재산권 관리현황_요약본'!F135</f>
        <v>10-2018-0103408</v>
      </c>
      <c r="G136" s="381">
        <f>'GST 지식재산권 관리현황_요약본'!G135</f>
        <v>43902</v>
      </c>
      <c r="H136" s="380" t="str">
        <f>'GST 지식재산권 관리현황_요약본'!H135</f>
        <v>10-2090873</v>
      </c>
      <c r="I136" s="382" t="str">
        <f>'GST 지식재산권 관리현황_요약본'!I135</f>
        <v>흡착제를 이용하여 폐가스에 포함된 질소산화물을 제거하는 장치 및 방법</v>
      </c>
      <c r="J136" s="381">
        <f>'GST 지식재산권 관리현황_요약본'!J135</f>
        <v>0</v>
      </c>
      <c r="K136" s="382" t="str">
        <f>'GST 지식재산권 관리현황_요약본'!K135</f>
        <v>정종국, 오주형, 이은미, 채명기</v>
      </c>
      <c r="L136" s="388" t="str">
        <f>'GST 지식재산권 관리현황_요약본'!L135</f>
        <v>아이퍼스</v>
      </c>
      <c r="M136" s="392"/>
      <c r="N136" s="386"/>
      <c r="O136" s="435"/>
      <c r="P136" s="435"/>
      <c r="Q136" s="436">
        <f>O136+(P136*1.1)</f>
        <v>0</v>
      </c>
      <c r="R136" s="392"/>
      <c r="S136" s="386"/>
      <c r="T136" s="435"/>
      <c r="U136" s="435"/>
      <c r="V136" s="436">
        <f>T136+(U136*1.1)</f>
        <v>0</v>
      </c>
      <c r="W136" s="392"/>
      <c r="X136" s="386"/>
      <c r="Y136" s="435"/>
      <c r="Z136" s="435"/>
      <c r="AA136" s="436"/>
      <c r="AB136" s="394"/>
    </row>
    <row r="137" spans="1:28" ht="20.100000000000001" customHeight="1">
      <c r="A137" s="380">
        <f>'GST 지식재산권 관리현황_요약본'!A136</f>
        <v>132</v>
      </c>
      <c r="B137" s="380" t="str">
        <f>'GST 지식재산권 관리현황_요약본'!B136</f>
        <v>특허</v>
      </c>
      <c r="C137" s="380" t="str">
        <f>'GST 지식재산권 관리현황_요약본'!C136</f>
        <v>등록</v>
      </c>
      <c r="D137" s="380" t="str">
        <f>'GST 지식재산권 관리현황_요약본'!D136</f>
        <v>국내</v>
      </c>
      <c r="E137" s="381">
        <f>'GST 지식재산권 관리현황_요약본'!E136</f>
        <v>43343</v>
      </c>
      <c r="F137" s="380" t="str">
        <f>'GST 지식재산권 관리현황_요약본'!F136</f>
        <v>10-2018-0103409</v>
      </c>
      <c r="G137" s="381">
        <f>'GST 지식재산권 관리현황_요약본'!G136</f>
        <v>44165</v>
      </c>
      <c r="H137" s="380" t="str">
        <f>'GST 지식재산권 관리현황_요약본'!H136</f>
        <v>10-2187036</v>
      </c>
      <c r="I137" s="382" t="str">
        <f>'GST 지식재산권 관리현황_요약본'!I136</f>
        <v>흡착 ROTOR와 산화촉매를 이용한 모듈화 VOCs 제거 시스템 및 그 방법</v>
      </c>
      <c r="J137" s="381">
        <f>'GST 지식재산권 관리현황_요약본'!J136</f>
        <v>0</v>
      </c>
      <c r="K137" s="382" t="str">
        <f>'GST 지식재산권 관리현황_요약본'!K136</f>
        <v>정종국, 오현석, 오주형</v>
      </c>
      <c r="L137" s="388" t="str">
        <f>'GST 지식재산권 관리현황_요약본'!L136</f>
        <v>아이퍼스</v>
      </c>
      <c r="M137" s="392"/>
      <c r="N137" s="386"/>
      <c r="O137" s="435"/>
      <c r="P137" s="435"/>
      <c r="Q137" s="436">
        <f>O137+(P137*1.1)</f>
        <v>0</v>
      </c>
      <c r="R137" s="392"/>
      <c r="S137" s="386"/>
      <c r="T137" s="435"/>
      <c r="U137" s="435"/>
      <c r="V137" s="436">
        <f>T137+(U137*1.1)</f>
        <v>0</v>
      </c>
      <c r="W137" s="392"/>
      <c r="X137" s="386"/>
      <c r="Y137" s="435"/>
      <c r="Z137" s="435"/>
      <c r="AA137" s="436"/>
      <c r="AB137" s="394"/>
    </row>
    <row r="138" spans="1:28" ht="20.100000000000001" customHeight="1">
      <c r="A138" s="380">
        <f>'GST 지식재산권 관리현황_요약본'!A137</f>
        <v>133</v>
      </c>
      <c r="B138" s="380" t="str">
        <f>'GST 지식재산권 관리현황_요약본'!B137</f>
        <v>특허</v>
      </c>
      <c r="C138" s="380" t="str">
        <f>'GST 지식재산권 관리현황_요약본'!C137</f>
        <v>등록</v>
      </c>
      <c r="D138" s="380" t="str">
        <f>'GST 지식재산권 관리현황_요약본'!D137</f>
        <v>국내</v>
      </c>
      <c r="E138" s="381">
        <f>'GST 지식재산권 관리현황_요약본'!E137</f>
        <v>43360</v>
      </c>
      <c r="F138" s="380" t="str">
        <f>'GST 지식재산권 관리현황_요약본'!F137</f>
        <v>10-2018-0110866</v>
      </c>
      <c r="G138" s="381">
        <f>'GST 지식재산권 관리현황_요약본'!G137</f>
        <v>44119</v>
      </c>
      <c r="H138" s="380" t="str">
        <f>'GST 지식재산권 관리현황_요약본'!H137</f>
        <v>10-2168514</v>
      </c>
      <c r="I138" s="382" t="str">
        <f>'GST 지식재산권 관리현황_요약본'!I137</f>
        <v>돌입전류 방지기능을 가진 3상 전파정류장치</v>
      </c>
      <c r="J138" s="381">
        <f>'GST 지식재산권 관리현황_요약본'!J137</f>
        <v>0</v>
      </c>
      <c r="K138" s="382" t="str">
        <f>'GST 지식재산권 관리현황_요약본'!K137</f>
        <v>이현진, 조은석, 김기범</v>
      </c>
      <c r="L138" s="388" t="str">
        <f>'GST 지식재산권 관리현황_요약본'!L137</f>
        <v>유니스특허</v>
      </c>
      <c r="M138" s="392"/>
      <c r="N138" s="386"/>
      <c r="O138" s="435"/>
      <c r="P138" s="435"/>
      <c r="Q138" s="436">
        <f>O138+(P138*1.1)</f>
        <v>0</v>
      </c>
      <c r="R138" s="392"/>
      <c r="S138" s="386"/>
      <c r="T138" s="435"/>
      <c r="U138" s="435"/>
      <c r="V138" s="436"/>
      <c r="W138" s="392"/>
      <c r="X138" s="386"/>
      <c r="Y138" s="435"/>
      <c r="Z138" s="435"/>
      <c r="AA138" s="436"/>
      <c r="AB138" s="394"/>
    </row>
    <row r="139" spans="1:28" ht="20.100000000000001" customHeight="1">
      <c r="A139" s="405">
        <f>'GST 지식재산권 관리현황_요약본'!A138</f>
        <v>134</v>
      </c>
      <c r="B139" s="405" t="str">
        <f>'GST 지식재산권 관리현황_요약본'!B138</f>
        <v>특허</v>
      </c>
      <c r="C139" s="405" t="str">
        <f>'GST 지식재산권 관리현황_요약본'!C138</f>
        <v>포기</v>
      </c>
      <c r="D139" s="405" t="str">
        <f>'GST 지식재산권 관리현황_요약본'!D138</f>
        <v>국외(PCT)</v>
      </c>
      <c r="E139" s="406">
        <f>'GST 지식재산권 관리현황_요약본'!E138</f>
        <v>43389</v>
      </c>
      <c r="F139" s="405" t="str">
        <f>'GST 지식재산권 관리현황_요약본'!F138</f>
        <v>PCT/KR2018/012204</v>
      </c>
      <c r="G139" s="406">
        <f>'GST 지식재산권 관리현황_요약본'!G138</f>
        <v>0</v>
      </c>
      <c r="H139" s="405">
        <f>'GST 지식재산권 관리현황_요약본'!H138</f>
        <v>0</v>
      </c>
      <c r="I139" s="407" t="str">
        <f>'GST 지식재산권 관리현황_요약본'!I138</f>
        <v>플라즈마 및 유전가열 촉매 기반의 유해가스 처리 시스템</v>
      </c>
      <c r="J139" s="406">
        <f>'GST 지식재산권 관리현황_요약본'!J138</f>
        <v>0</v>
      </c>
      <c r="K139" s="407" t="str">
        <f>'GST 지식재산권 관리현황_요약본'!K138</f>
        <v>정종국, 강연석, 정창구, 김영민, 이은미</v>
      </c>
      <c r="L139" s="408" t="str">
        <f>'GST 지식재산권 관리현황_요약본'!L138</f>
        <v>아이퍼스</v>
      </c>
      <c r="M139" s="409"/>
      <c r="N139" s="405"/>
      <c r="O139" s="445"/>
      <c r="P139" s="445"/>
      <c r="Q139" s="446"/>
      <c r="R139" s="413"/>
      <c r="S139" s="405"/>
      <c r="T139" s="445"/>
      <c r="U139" s="445"/>
      <c r="V139" s="446"/>
      <c r="W139" s="409"/>
      <c r="X139" s="405"/>
      <c r="Y139" s="445"/>
      <c r="Z139" s="445"/>
      <c r="AA139" s="446"/>
      <c r="AB139" s="411"/>
    </row>
    <row r="140" spans="1:28" ht="20.100000000000001" customHeight="1">
      <c r="A140" s="380">
        <f>'GST 지식재산권 관리현황_요약본'!A139</f>
        <v>135</v>
      </c>
      <c r="B140" s="380" t="str">
        <f>'GST 지식재산권 관리현황_요약본'!B139</f>
        <v>특허</v>
      </c>
      <c r="C140" s="380" t="str">
        <f>'GST 지식재산권 관리현황_요약본'!C139</f>
        <v>등록</v>
      </c>
      <c r="D140" s="380" t="str">
        <f>'GST 지식재산권 관리현황_요약본'!D139</f>
        <v>국내</v>
      </c>
      <c r="E140" s="381">
        <f>'GST 지식재산권 관리현황_요약본'!E139</f>
        <v>43468</v>
      </c>
      <c r="F140" s="380" t="str">
        <f>'GST 지식재산권 관리현황_요약본'!F139</f>
        <v>10-2019-0000653</v>
      </c>
      <c r="G140" s="381">
        <f>'GST 지식재산권 관리현황_요약본'!G139</f>
        <v>44319</v>
      </c>
      <c r="H140" s="380" t="str">
        <f>'GST 지식재산권 관리현황_요약본'!H139</f>
        <v>10-2251369</v>
      </c>
      <c r="I140" s="382" t="str">
        <f>'GST 지식재산권 관리현황_요약본'!I139</f>
        <v>플라즈마 및 유전가열 촉매 기반의 유해가스 처리 시스템</v>
      </c>
      <c r="J140" s="381">
        <f>'GST 지식재산권 관리현황_요약본'!J139</f>
        <v>0</v>
      </c>
      <c r="K140" s="382" t="str">
        <f>'GST 지식재산권 관리현황_요약본'!K139</f>
        <v>정종국, 김영민</v>
      </c>
      <c r="L140" s="388" t="str">
        <f>'GST 지식재산권 관리현황_요약본'!L139</f>
        <v>아이퍼스</v>
      </c>
      <c r="M140" s="392"/>
      <c r="N140" s="496"/>
      <c r="O140" s="435"/>
      <c r="P140" s="435"/>
      <c r="Q140" s="436">
        <f t="shared" ref="Q140:Q141" si="4">O140+(P140*1.1)</f>
        <v>0</v>
      </c>
      <c r="R140" s="392"/>
      <c r="S140" s="386"/>
      <c r="T140" s="435"/>
      <c r="U140" s="435"/>
      <c r="V140" s="436"/>
      <c r="W140" s="392"/>
      <c r="X140" s="386"/>
      <c r="Y140" s="435"/>
      <c r="Z140" s="435"/>
      <c r="AA140" s="436"/>
      <c r="AB140" s="394"/>
    </row>
    <row r="141" spans="1:28" ht="20.100000000000001" customHeight="1">
      <c r="A141" s="380">
        <f>'GST 지식재산권 관리현황_요약본'!A140</f>
        <v>136</v>
      </c>
      <c r="B141" s="380" t="str">
        <f>'GST 지식재산권 관리현황_요약본'!B140</f>
        <v>특허</v>
      </c>
      <c r="C141" s="380" t="str">
        <f>'GST 지식재산권 관리현황_요약본'!C140</f>
        <v>출원</v>
      </c>
      <c r="D141" s="380" t="str">
        <f>'GST 지식재산권 관리현황_요약본'!D140</f>
        <v>국외(PCT)</v>
      </c>
      <c r="E141" s="381">
        <f>'GST 지식재산권 관리현황_요약본'!E140</f>
        <v>43468</v>
      </c>
      <c r="F141" s="380" t="str">
        <f>'GST 지식재산권 관리현황_요약본'!F140</f>
        <v>PCT/KR2019/000117</v>
      </c>
      <c r="G141" s="381">
        <f>'GST 지식재산권 관리현황_요약본'!G140</f>
        <v>0</v>
      </c>
      <c r="H141" s="380">
        <f>'GST 지식재산권 관리현황_요약본'!H140</f>
        <v>0</v>
      </c>
      <c r="I141" s="382" t="str">
        <f>'GST 지식재산권 관리현황_요약본'!I140</f>
        <v>플라즈마 및 유전가열 촉매 기반의 유해가스 처리 시스템</v>
      </c>
      <c r="J141" s="381">
        <f>'GST 지식재산권 관리현황_요약본'!J140</f>
        <v>0</v>
      </c>
      <c r="K141" s="382" t="str">
        <f>'GST 지식재산권 관리현황_요약본'!K140</f>
        <v>정종국, 김영민</v>
      </c>
      <c r="L141" s="388" t="str">
        <f>'GST 지식재산권 관리현황_요약본'!L140</f>
        <v>아이퍼스</v>
      </c>
      <c r="M141" s="392"/>
      <c r="N141" s="386"/>
      <c r="O141" s="435"/>
      <c r="P141" s="435"/>
      <c r="Q141" s="436">
        <f t="shared" si="4"/>
        <v>0</v>
      </c>
      <c r="R141" s="392"/>
      <c r="S141" s="386"/>
      <c r="T141" s="435"/>
      <c r="U141" s="435"/>
      <c r="V141" s="436"/>
      <c r="W141" s="392"/>
      <c r="X141" s="386"/>
      <c r="Y141" s="435"/>
      <c r="Z141" s="435"/>
      <c r="AA141" s="436"/>
      <c r="AB141" s="394"/>
    </row>
    <row r="142" spans="1:28" ht="20.100000000000001" customHeight="1">
      <c r="A142" s="380">
        <f>'GST 지식재산권 관리현황_요약본'!A141</f>
        <v>137</v>
      </c>
      <c r="B142" s="380" t="str">
        <f>'GST 지식재산권 관리현황_요약본'!B141</f>
        <v>특허</v>
      </c>
      <c r="C142" s="380" t="str">
        <f>'GST 지식재산권 관리현황_요약본'!C141</f>
        <v>등록</v>
      </c>
      <c r="D142" s="380" t="str">
        <f>'GST 지식재산권 관리현황_요약본'!D141</f>
        <v>국내</v>
      </c>
      <c r="E142" s="381">
        <f>'GST 지식재산권 관리현황_요약본'!E141</f>
        <v>43539</v>
      </c>
      <c r="F142" s="380" t="str">
        <f>'GST 지식재산권 관리현황_요약본'!F141</f>
        <v>10-2019-0029850</v>
      </c>
      <c r="G142" s="381">
        <f>'GST 지식재산권 관리현황_요약본'!G141</f>
        <v>43832</v>
      </c>
      <c r="H142" s="380" t="str">
        <f>'GST 지식재산권 관리현황_요약본'!H141</f>
        <v>10-2063855</v>
      </c>
      <c r="I142" s="382" t="str">
        <f>'GST 지식재산권 관리현황_요약본'!I141</f>
        <v>배관의 막힘을 방지하는 스크래퍼가 부가된 밸브</v>
      </c>
      <c r="J142" s="381">
        <f>'GST 지식재산권 관리현황_요약본'!J141</f>
        <v>0</v>
      </c>
      <c r="K142" s="382" t="str">
        <f>'GST 지식재산권 관리현황_요약본'!K141</f>
        <v>최익성, 정종국, 이상준, 김덕준</v>
      </c>
      <c r="L142" s="388" t="str">
        <f>'GST 지식재산권 관리현황_요약본'!L141</f>
        <v>명문</v>
      </c>
      <c r="M142" s="392"/>
      <c r="N142" s="386"/>
      <c r="O142" s="435"/>
      <c r="P142" s="435"/>
      <c r="Q142" s="436">
        <f>O142+(P142*1.1)</f>
        <v>0</v>
      </c>
      <c r="R142" s="392"/>
      <c r="S142" s="386"/>
      <c r="T142" s="435"/>
      <c r="U142" s="435"/>
      <c r="V142" s="436"/>
      <c r="W142" s="392"/>
      <c r="X142" s="386"/>
      <c r="Y142" s="435"/>
      <c r="Z142" s="435"/>
      <c r="AA142" s="436"/>
      <c r="AB142" s="393"/>
    </row>
    <row r="143" spans="1:28" ht="20.100000000000001" customHeight="1">
      <c r="A143" s="380">
        <f>'GST 지식재산권 관리현황_요약본'!A142</f>
        <v>138</v>
      </c>
      <c r="B143" s="380" t="str">
        <f>'GST 지식재산권 관리현황_요약본'!B142</f>
        <v>특허</v>
      </c>
      <c r="C143" s="380" t="str">
        <f>'GST 지식재산권 관리현황_요약본'!C142</f>
        <v>등록</v>
      </c>
      <c r="D143" s="380" t="str">
        <f>'GST 지식재산권 관리현황_요약본'!D142</f>
        <v>국내</v>
      </c>
      <c r="E143" s="381">
        <f>'GST 지식재산권 관리현황_요약본'!E142</f>
        <v>43574</v>
      </c>
      <c r="F143" s="380" t="str">
        <f>'GST 지식재산권 관리현황_요약본'!F142</f>
        <v>10-2019-0045872</v>
      </c>
      <c r="G143" s="381">
        <f>'GST 지식재산권 관리현황_요약본'!G142</f>
        <v>43859</v>
      </c>
      <c r="H143" s="380" t="str">
        <f>'GST 지식재산권 관리현황_요약본'!H142</f>
        <v>10-2073202</v>
      </c>
      <c r="I143" s="382" t="str">
        <f>'GST 지식재산권 관리현황_요약본'!I142</f>
        <v>자체 세정이 가능한 전기 집진기 방전봉 및 이를 이용한 전기 집진기 방전봉 세정 방법</v>
      </c>
      <c r="J143" s="381">
        <f>'GST 지식재산권 관리현황_요약본'!J142</f>
        <v>0</v>
      </c>
      <c r="K143" s="382" t="str">
        <f>'GST 지식재산권 관리현황_요약본'!K142</f>
        <v>최익성, 김영민, 김재환, 이상준, 김덕준</v>
      </c>
      <c r="L143" s="388" t="str">
        <f>'GST 지식재산권 관리현황_요약본'!L142</f>
        <v>명문</v>
      </c>
      <c r="M143" s="392"/>
      <c r="N143" s="386"/>
      <c r="O143" s="435"/>
      <c r="P143" s="435"/>
      <c r="Q143" s="436">
        <f>O143+(P143*1.1)</f>
        <v>0</v>
      </c>
      <c r="R143" s="392"/>
      <c r="S143" s="386"/>
      <c r="T143" s="435"/>
      <c r="U143" s="435"/>
      <c r="V143" s="436"/>
      <c r="W143" s="392"/>
      <c r="X143" s="386"/>
      <c r="Y143" s="435"/>
      <c r="Z143" s="435"/>
      <c r="AA143" s="436"/>
      <c r="AB143" s="393"/>
    </row>
    <row r="144" spans="1:28" ht="45">
      <c r="A144" s="380">
        <f>'GST 지식재산권 관리현황_요약본'!A143</f>
        <v>139</v>
      </c>
      <c r="B144" s="380" t="str">
        <f>'GST 지식재산권 관리현황_요약본'!B143</f>
        <v>특허</v>
      </c>
      <c r="C144" s="380" t="str">
        <f>'GST 지식재산권 관리현황_요약본'!C143</f>
        <v>등록</v>
      </c>
      <c r="D144" s="380" t="str">
        <f>'GST 지식재산권 관리현황_요약본'!D143</f>
        <v>국내</v>
      </c>
      <c r="E144" s="381">
        <f>'GST 지식재산권 관리현황_요약본'!E143</f>
        <v>43601</v>
      </c>
      <c r="F144" s="380" t="str">
        <f>'GST 지식재산권 관리현황_요약본'!F143</f>
        <v>10-2019-0057595</v>
      </c>
      <c r="G144" s="381">
        <f>'GST 지식재산권 관리현황_요약본'!G143</f>
        <v>44330</v>
      </c>
      <c r="H144" s="380" t="str">
        <f>'GST 지식재산권 관리현황_요약본'!H143</f>
        <v>10-2254518</v>
      </c>
      <c r="I144" s="382" t="str">
        <f>'GST 지식재산권 관리현황_요약본'!I143</f>
        <v>흡착 로터, 산화촉매, 열교환기를 이용한 모듈화 VOCs 제거 시스템</v>
      </c>
      <c r="J144" s="381">
        <f>'GST 지식재산권 관리현황_요약본'!J143</f>
        <v>0</v>
      </c>
      <c r="K144" s="382" t="str">
        <f>'GST 지식재산권 관리현황_요약본'!K143</f>
        <v>정종국, 오현석, 오주형, 이용만, 김정길</v>
      </c>
      <c r="L144" s="388" t="str">
        <f>'GST 지식재산권 관리현황_요약본'!L143</f>
        <v>아이퍼스</v>
      </c>
      <c r="M144" s="392"/>
      <c r="N144" s="496"/>
      <c r="O144" s="435"/>
      <c r="P144" s="435"/>
      <c r="Q144" s="436">
        <f t="shared" ref="Q144:Q145" si="5">O144+(P144*1.1)</f>
        <v>0</v>
      </c>
      <c r="R144" s="392"/>
      <c r="S144" s="386"/>
      <c r="T144" s="435"/>
      <c r="U144" s="435"/>
      <c r="V144" s="436"/>
      <c r="W144" s="392"/>
      <c r="X144" s="386"/>
      <c r="Y144" s="435"/>
      <c r="Z144" s="435"/>
      <c r="AA144" s="436"/>
      <c r="AB144" s="393"/>
    </row>
    <row r="145" spans="1:28" ht="22.5">
      <c r="A145" s="380">
        <f>'GST 지식재산권 관리현황_요약본'!A144</f>
        <v>140</v>
      </c>
      <c r="B145" s="380" t="str">
        <f>'GST 지식재산권 관리현황_요약본'!B144</f>
        <v>특허</v>
      </c>
      <c r="C145" s="380" t="str">
        <f>'GST 지식재산권 관리현황_요약본'!C144</f>
        <v>포기</v>
      </c>
      <c r="D145" s="380" t="str">
        <f>'GST 지식재산권 관리현황_요약본'!D144</f>
        <v>국내</v>
      </c>
      <c r="E145" s="381">
        <f>'GST 지식재산권 관리현황_요약본'!E144</f>
        <v>43601</v>
      </c>
      <c r="F145" s="380" t="str">
        <f>'GST 지식재산권 관리현황_요약본'!F144</f>
        <v>10-2019-0057596</v>
      </c>
      <c r="G145" s="381">
        <f>'GST 지식재산권 관리현황_요약본'!G144</f>
        <v>0</v>
      </c>
      <c r="H145" s="380">
        <f>'GST 지식재산권 관리현황_요약본'!H144</f>
        <v>0</v>
      </c>
      <c r="I145" s="382" t="str">
        <f>'GST 지식재산권 관리현황_요약본'!I144</f>
        <v>촉매를 이용한 수소 제거 시스템</v>
      </c>
      <c r="J145" s="381">
        <f>'GST 지식재산권 관리현황_요약본'!J144</f>
        <v>0</v>
      </c>
      <c r="K145" s="382" t="str">
        <f>'GST 지식재산권 관리현황_요약본'!K144</f>
        <v>정종국, 오현석, 김재환,, 오주형</v>
      </c>
      <c r="L145" s="388" t="str">
        <f>'GST 지식재산권 관리현황_요약본'!L144</f>
        <v>아이퍼스</v>
      </c>
      <c r="M145" s="392"/>
      <c r="N145" s="386"/>
      <c r="O145" s="435"/>
      <c r="P145" s="435"/>
      <c r="Q145" s="436">
        <f t="shared" si="5"/>
        <v>0</v>
      </c>
      <c r="R145" s="392"/>
      <c r="S145" s="386"/>
      <c r="T145" s="435"/>
      <c r="U145" s="435"/>
      <c r="V145" s="436"/>
      <c r="W145" s="392"/>
      <c r="X145" s="386"/>
      <c r="Y145" s="435"/>
      <c r="Z145" s="435"/>
      <c r="AA145" s="436"/>
      <c r="AB145" s="393"/>
    </row>
    <row r="146" spans="1:28" ht="33.75">
      <c r="A146" s="380">
        <f>'GST 지식재산권 관리현황_요약본'!A145</f>
        <v>141</v>
      </c>
      <c r="B146" s="380" t="str">
        <f>'GST 지식재산권 관리현황_요약본'!B145</f>
        <v>특허</v>
      </c>
      <c r="C146" s="380" t="str">
        <f>'GST 지식재산권 관리현황_요약본'!C145</f>
        <v>등록</v>
      </c>
      <c r="D146" s="380" t="str">
        <f>'GST 지식재산권 관리현황_요약본'!D145</f>
        <v>국내</v>
      </c>
      <c r="E146" s="381">
        <f>'GST 지식재산권 관리현황_요약본'!E145</f>
        <v>43601</v>
      </c>
      <c r="F146" s="380" t="str">
        <f>'GST 지식재산권 관리현황_요약본'!F145</f>
        <v>10-2019-0057266</v>
      </c>
      <c r="G146" s="381">
        <f>'GST 지식재산권 관리현황_요약본'!G145</f>
        <v>43977</v>
      </c>
      <c r="H146" s="380" t="str">
        <f>'GST 지식재산권 관리현황_요약본'!H145</f>
        <v>10-2117255</v>
      </c>
      <c r="I146" s="382" t="str">
        <f>'GST 지식재산권 관리현황_요약본'!I145</f>
        <v>폐가스 소각용 버너</v>
      </c>
      <c r="J146" s="381">
        <f>'GST 지식재산권 관리현황_요약본'!J145</f>
        <v>0</v>
      </c>
      <c r="K146" s="382" t="str">
        <f>'GST 지식재산권 관리현황_요약본'!K145</f>
        <v>임재범, Jay Jung, 이상준, 김재환, 한재식</v>
      </c>
      <c r="L146" s="388" t="str">
        <f>'GST 지식재산권 관리현황_요약본'!L145</f>
        <v>명문</v>
      </c>
      <c r="M146" s="392"/>
      <c r="N146" s="386"/>
      <c r="O146" s="435"/>
      <c r="P146" s="435"/>
      <c r="Q146" s="436">
        <f>O146+(P146*1.1)</f>
        <v>0</v>
      </c>
      <c r="R146" s="392"/>
      <c r="S146" s="386"/>
      <c r="T146" s="435"/>
      <c r="U146" s="435"/>
      <c r="V146" s="436"/>
      <c r="W146" s="392"/>
      <c r="X146" s="386"/>
      <c r="Y146" s="435"/>
      <c r="Z146" s="435"/>
      <c r="AA146" s="436"/>
      <c r="AB146" s="393"/>
    </row>
    <row r="147" spans="1:28" ht="33.75">
      <c r="A147" s="380">
        <f>'GST 지식재산권 관리현황_요약본'!A146</f>
        <v>142</v>
      </c>
      <c r="B147" s="380" t="str">
        <f>'GST 지식재산권 관리현황_요약본'!B146</f>
        <v>특허</v>
      </c>
      <c r="C147" s="380" t="str">
        <f>'GST 지식재산권 관리현황_요약본'!C146</f>
        <v>등록</v>
      </c>
      <c r="D147" s="380" t="str">
        <f>'GST 지식재산권 관리현황_요약본'!D146</f>
        <v>중국</v>
      </c>
      <c r="E147" s="381">
        <f>'GST 지식재산권 관리현황_요약본'!E146</f>
        <v>43621</v>
      </c>
      <c r="F147" s="380" t="str">
        <f>'GST 지식재산권 관리현황_요약본'!F146</f>
        <v>2019-10-484514.1</v>
      </c>
      <c r="G147" s="381">
        <f>'GST 지식재산권 관리현황_요약본'!G146</f>
        <v>44299</v>
      </c>
      <c r="H147" s="380" t="str">
        <f>'GST 지식재산권 관리현황_요약본'!H146</f>
        <v>ZL201910484514.1</v>
      </c>
      <c r="I147" s="382" t="str">
        <f>'GST 지식재산권 관리현황_요약본'!I146</f>
        <v>폐가스 소각용 버너</v>
      </c>
      <c r="J147" s="381">
        <f>'GST 지식재산권 관리현황_요약본'!J146</f>
        <v>0</v>
      </c>
      <c r="K147" s="382" t="str">
        <f>'GST 지식재산권 관리현황_요약본'!K146</f>
        <v>임재범, Jay Jung, 이상준, 김재환, 한재식</v>
      </c>
      <c r="L147" s="388" t="str">
        <f>'GST 지식재산권 관리현황_요약본'!L146</f>
        <v>명문</v>
      </c>
      <c r="M147" s="396"/>
      <c r="N147" s="496"/>
      <c r="O147" s="435"/>
      <c r="P147" s="435"/>
      <c r="Q147" s="436">
        <f>O147+(P147*1.1)</f>
        <v>0</v>
      </c>
      <c r="R147" s="392"/>
      <c r="S147" s="386"/>
      <c r="T147" s="435"/>
      <c r="U147" s="435"/>
      <c r="V147" s="436"/>
      <c r="W147" s="392"/>
      <c r="X147" s="386"/>
      <c r="Y147" s="435"/>
      <c r="Z147" s="435"/>
      <c r="AA147" s="436"/>
      <c r="AB147" s="393"/>
    </row>
    <row r="148" spans="1:28" ht="33.75">
      <c r="A148" s="380">
        <f>'GST 지식재산권 관리현황_요약본'!A147</f>
        <v>143</v>
      </c>
      <c r="B148" s="380" t="str">
        <f>'GST 지식재산권 관리현황_요약본'!B147</f>
        <v>특허</v>
      </c>
      <c r="C148" s="380" t="str">
        <f>'GST 지식재산권 관리현황_요약본'!C147</f>
        <v>등록</v>
      </c>
      <c r="D148" s="380" t="str">
        <f>'GST 지식재산권 관리현황_요약본'!D147</f>
        <v>국내</v>
      </c>
      <c r="E148" s="381">
        <f>'GST 지식재산권 관리현황_요약본'!E147</f>
        <v>43648</v>
      </c>
      <c r="F148" s="380" t="str">
        <f>'GST 지식재산권 관리현황_요약본'!F147</f>
        <v>10-2019-0079265</v>
      </c>
      <c r="G148" s="381">
        <f>'GST 지식재산권 관리현황_요약본'!G147</f>
        <v>44182</v>
      </c>
      <c r="H148" s="380" t="str">
        <f>'GST 지식재산권 관리현황_요약본'!H147</f>
        <v>10-2194627</v>
      </c>
      <c r="I148" s="382" t="str">
        <f>'GST 지식재산권 관리현황_요약본'!I147</f>
        <v>하이브리드 방식의 플라즈마 점화방법 및 그 장치</v>
      </c>
      <c r="J148" s="381">
        <f>'GST 지식재산권 관리현황_요약본'!J147</f>
        <v>0</v>
      </c>
      <c r="K148" s="382" t="str">
        <f>'GST 지식재산권 관리현황_요약본'!K147</f>
        <v>조은석</v>
      </c>
      <c r="L148" s="388" t="str">
        <f>'GST 지식재산권 관리현황_요약본'!L147</f>
        <v>유니스특허</v>
      </c>
      <c r="M148" s="392"/>
      <c r="N148" s="386"/>
      <c r="O148" s="435"/>
      <c r="P148" s="435"/>
      <c r="Q148" s="436">
        <f>O148+(P148*1.1)</f>
        <v>0</v>
      </c>
      <c r="R148" s="392"/>
      <c r="S148" s="386"/>
      <c r="T148" s="435"/>
      <c r="U148" s="435"/>
      <c r="V148" s="436"/>
      <c r="W148" s="392"/>
      <c r="X148" s="386"/>
      <c r="Y148" s="435"/>
      <c r="Z148" s="435"/>
      <c r="AA148" s="436"/>
      <c r="AB148" s="393"/>
    </row>
    <row r="149" spans="1:28" ht="45">
      <c r="A149" s="380">
        <f>'GST 지식재산권 관리현황_요약본'!A148</f>
        <v>144</v>
      </c>
      <c r="B149" s="380" t="str">
        <f>'GST 지식재산권 관리현황_요약본'!B148</f>
        <v>특허</v>
      </c>
      <c r="C149" s="380" t="str">
        <f>'GST 지식재산권 관리현황_요약본'!C148</f>
        <v>등록</v>
      </c>
      <c r="D149" s="380" t="str">
        <f>'GST 지식재산권 관리현황_요약본'!D148</f>
        <v>국내</v>
      </c>
      <c r="E149" s="381">
        <f>'GST 지식재산권 관리현황_요약본'!E148</f>
        <v>43630</v>
      </c>
      <c r="F149" s="380" t="str">
        <f>'GST 지식재산권 관리현황_요약본'!F148</f>
        <v>10-2019-0070511</v>
      </c>
      <c r="G149" s="381">
        <f>'GST 지식재산권 관리현황_요약본'!G148</f>
        <v>43781</v>
      </c>
      <c r="H149" s="380" t="str">
        <f>'GST 지식재산권 관리현황_요약본'!H148</f>
        <v>10-2046097</v>
      </c>
      <c r="I149" s="382" t="str">
        <f>'GST 지식재산권 관리현황_요약본'!I148</f>
        <v>배기가스를 포함하는 유체의 흐름을 제어하기 위한 매니폴드</v>
      </c>
      <c r="J149" s="381">
        <f>'GST 지식재산권 관리현황_요약본'!J148</f>
        <v>0</v>
      </c>
      <c r="K149" s="382" t="str">
        <f>'GST 지식재산권 관리현황_요약본'!K148</f>
        <v>최익성, 정재윤</v>
      </c>
      <c r="L149" s="388" t="str">
        <f>'GST 지식재산권 관리현황_요약본'!L148</f>
        <v>명문</v>
      </c>
      <c r="M149" s="392" t="s">
        <v>2019</v>
      </c>
      <c r="N149" s="496">
        <v>44873</v>
      </c>
      <c r="O149" s="435">
        <v>212800</v>
      </c>
      <c r="P149" s="435">
        <v>30000</v>
      </c>
      <c r="Q149" s="436">
        <f>O149+(P149*1.1)</f>
        <v>245800</v>
      </c>
      <c r="R149" s="392"/>
      <c r="S149" s="386"/>
      <c r="T149" s="435"/>
      <c r="U149" s="435"/>
      <c r="V149" s="436"/>
      <c r="W149" s="392"/>
      <c r="X149" s="386"/>
      <c r="Y149" s="435"/>
      <c r="Z149" s="435"/>
      <c r="AA149" s="436"/>
      <c r="AB149" s="393"/>
    </row>
    <row r="150" spans="1:28" ht="45">
      <c r="A150" s="380">
        <f>'GST 지식재산권 관리현황_요약본'!A149</f>
        <v>145</v>
      </c>
      <c r="B150" s="380" t="str">
        <f>'GST 지식재산권 관리현황_요약본'!B149</f>
        <v>특허</v>
      </c>
      <c r="C150" s="380" t="str">
        <f>'GST 지식재산권 관리현황_요약본'!C149</f>
        <v>포기</v>
      </c>
      <c r="D150" s="380" t="str">
        <f>'GST 지식재산권 관리현황_요약본'!D149</f>
        <v>국외(PCT)</v>
      </c>
      <c r="E150" s="381">
        <f>'GST 지식재산권 관리현황_요약본'!E149</f>
        <v>43630</v>
      </c>
      <c r="F150" s="380" t="str">
        <f>'GST 지식재산권 관리현황_요약본'!F149</f>
        <v>PCT/KR2019/007188</v>
      </c>
      <c r="G150" s="381">
        <f>'GST 지식재산권 관리현황_요약본'!G149</f>
        <v>0</v>
      </c>
      <c r="H150" s="380">
        <f>'GST 지식재산권 관리현황_요약본'!H149</f>
        <v>0</v>
      </c>
      <c r="I150" s="382" t="str">
        <f>'GST 지식재산권 관리현황_요약본'!I149</f>
        <v>배기가스를 포함하는 유체의 흐름을 제어하기 위한 매니폴드</v>
      </c>
      <c r="J150" s="381">
        <f>'GST 지식재산권 관리현황_요약본'!J149</f>
        <v>0</v>
      </c>
      <c r="K150" s="382" t="str">
        <f>'GST 지식재산권 관리현황_요약본'!K149</f>
        <v>최익성, 정재윤, 김덕준</v>
      </c>
      <c r="L150" s="388" t="str">
        <f>'GST 지식재산권 관리현황_요약본'!L149</f>
        <v>명문</v>
      </c>
      <c r="M150" s="392"/>
      <c r="N150" s="493"/>
      <c r="O150" s="494"/>
      <c r="P150" s="494"/>
      <c r="Q150" s="495">
        <f>O150+(P150*1.1)</f>
        <v>0</v>
      </c>
      <c r="R150" s="392"/>
      <c r="S150" s="386"/>
      <c r="T150" s="435"/>
      <c r="U150" s="435"/>
      <c r="V150" s="436"/>
      <c r="W150" s="392"/>
      <c r="X150" s="386"/>
      <c r="Y150" s="435"/>
      <c r="Z150" s="435"/>
      <c r="AA150" s="436"/>
      <c r="AB150" s="393"/>
    </row>
    <row r="151" spans="1:28" ht="67.5">
      <c r="A151" s="380">
        <f>'GST 지식재산권 관리현황_요약본'!A150</f>
        <v>146</v>
      </c>
      <c r="B151" s="380" t="str">
        <f>'GST 지식재산권 관리현황_요약본'!B150</f>
        <v>특허</v>
      </c>
      <c r="C151" s="380" t="str">
        <f>'GST 지식재산권 관리현황_요약본'!C150</f>
        <v>등록</v>
      </c>
      <c r="D151" s="380" t="str">
        <f>'GST 지식재산권 관리현황_요약본'!D150</f>
        <v>국내</v>
      </c>
      <c r="E151" s="381">
        <f>'GST 지식재산권 관리현황_요약본'!E150</f>
        <v>43879</v>
      </c>
      <c r="F151" s="380" t="str">
        <f>'GST 지식재산권 관리현황_요약본'!F150</f>
        <v>10-2020-0019791</v>
      </c>
      <c r="G151" s="381">
        <f>'GST 지식재산권 관리현황_요약본'!G150</f>
        <v>44455</v>
      </c>
      <c r="H151" s="380" t="str">
        <f>'GST 지식재산권 관리현황_요약본'!H150</f>
        <v>10-2020-0019791</v>
      </c>
      <c r="I151" s="382" t="str">
        <f>'GST 지식재산권 관리현황_요약본'!I150</f>
        <v>열전소자를 활용한 온도제어 시스템 및 온도제어 시스템의 선형 가변 파라미터 PID 제어 방법</v>
      </c>
      <c r="J151" s="381">
        <f>'GST 지식재산권 관리현황_요약본'!J150</f>
        <v>0</v>
      </c>
      <c r="K151" s="382" t="str">
        <f>'GST 지식재산권 관리현황_요약본'!K150</f>
        <v>조은석, 김기범, 이현진</v>
      </c>
      <c r="L151" s="388" t="str">
        <f>'GST 지식재산권 관리현황_요약본'!L150</f>
        <v>유니스특허</v>
      </c>
      <c r="M151" s="392"/>
      <c r="N151" s="496"/>
      <c r="O151" s="435"/>
      <c r="P151" s="435"/>
      <c r="Q151" s="436">
        <f t="shared" ref="Q151:Q163" si="6">O151+(P151*1.1)</f>
        <v>0</v>
      </c>
      <c r="R151" s="392"/>
      <c r="S151" s="386"/>
      <c r="T151" s="435"/>
      <c r="U151" s="435"/>
      <c r="V151" s="436"/>
      <c r="W151" s="392"/>
      <c r="X151" s="386"/>
      <c r="Y151" s="435"/>
      <c r="Z151" s="435"/>
      <c r="AA151" s="436"/>
      <c r="AB151" s="393"/>
    </row>
    <row r="152" spans="1:28" ht="56.25">
      <c r="A152" s="380">
        <f>'GST 지식재산권 관리현황_요약본'!A151</f>
        <v>147</v>
      </c>
      <c r="B152" s="380" t="str">
        <f>'GST 지식재산권 관리현황_요약본'!B151</f>
        <v>특허</v>
      </c>
      <c r="C152" s="380" t="str">
        <f>'GST 지식재산권 관리현황_요약본'!C151</f>
        <v>등록</v>
      </c>
      <c r="D152" s="380" t="str">
        <f>'GST 지식재산권 관리현황_요약본'!D151</f>
        <v>국내</v>
      </c>
      <c r="E152" s="381">
        <f>'GST 지식재산권 관리현황_요약본'!E151</f>
        <v>43879</v>
      </c>
      <c r="F152" s="380" t="str">
        <f>'GST 지식재산권 관리현황_요약본'!F151</f>
        <v>10-2020-0019783</v>
      </c>
      <c r="G152" s="381">
        <f>'GST 지식재산권 관리현황_요약본'!G151</f>
        <v>44651</v>
      </c>
      <c r="H152" s="380" t="str">
        <f>'GST 지식재산권 관리현황_요약본'!H151</f>
        <v>10-2379933</v>
      </c>
      <c r="I152" s="382" t="str">
        <f>'GST 지식재산권 관리현황_요약본'!I151</f>
        <v>능동 역률제어가 가능한 고승압비의 다단계 벅 부스트 PFC 컨버터 및 부스트 PFC 컨버터</v>
      </c>
      <c r="J152" s="381">
        <f>'GST 지식재산권 관리현황_요약본'!J151</f>
        <v>0</v>
      </c>
      <c r="K152" s="382" t="str">
        <f>'GST 지식재산권 관리현황_요약본'!K151</f>
        <v>조은석, 김기범, 이현진</v>
      </c>
      <c r="L152" s="388" t="str">
        <f>'GST 지식재산권 관리현황_요약본'!L151</f>
        <v>유니스특허</v>
      </c>
      <c r="M152" s="392" t="s">
        <v>1913</v>
      </c>
      <c r="N152" s="496">
        <v>44631</v>
      </c>
      <c r="O152" s="435">
        <v>195300</v>
      </c>
      <c r="P152" s="435">
        <v>1200000</v>
      </c>
      <c r="Q152" s="436">
        <f t="shared" si="6"/>
        <v>1515300</v>
      </c>
      <c r="R152" s="392"/>
      <c r="S152" s="386"/>
      <c r="T152" s="435"/>
      <c r="U152" s="435"/>
      <c r="V152" s="436"/>
      <c r="W152" s="392"/>
      <c r="X152" s="386"/>
      <c r="Y152" s="435"/>
      <c r="Z152" s="435"/>
      <c r="AA152" s="436"/>
      <c r="AB152" s="393"/>
    </row>
    <row r="153" spans="1:28" ht="56.25">
      <c r="A153" s="380">
        <f>'GST 지식재산권 관리현황_요약본'!A152</f>
        <v>148</v>
      </c>
      <c r="B153" s="380" t="str">
        <f>'GST 지식재산권 관리현황_요약본'!B152</f>
        <v>특허</v>
      </c>
      <c r="C153" s="380" t="str">
        <f>'GST 지식재산권 관리현황_요약본'!C152</f>
        <v>등록</v>
      </c>
      <c r="D153" s="380" t="str">
        <f>'GST 지식재산권 관리현황_요약본'!D152</f>
        <v>국내</v>
      </c>
      <c r="E153" s="381">
        <f>'GST 지식재산권 관리현황_요약본'!E152</f>
        <v>43964</v>
      </c>
      <c r="F153" s="380" t="str">
        <f>'GST 지식재산권 관리현황_요약본'!F152</f>
        <v>10-2020-0056820</v>
      </c>
      <c r="G153" s="381">
        <f>'GST 지식재산권 관리현황_요약본'!G152</f>
        <v>44651</v>
      </c>
      <c r="H153" s="380" t="str">
        <f>'GST 지식재산권 관리현황_요약본'!H152</f>
        <v>10-2379932</v>
      </c>
      <c r="I153" s="382" t="str">
        <f>'GST 지식재산권 관리현황_요약본'!I152</f>
        <v>동기식 벅 컨버터가 적용된 출력극성 가변형 전원공급장치 및 제어방법</v>
      </c>
      <c r="J153" s="381">
        <f>'GST 지식재산권 관리현황_요약본'!J152</f>
        <v>0</v>
      </c>
      <c r="K153" s="382" t="str">
        <f>'GST 지식재산권 관리현황_요약본'!K152</f>
        <v>김기범</v>
      </c>
      <c r="L153" s="388" t="str">
        <f>'GST 지식재산권 관리현황_요약본'!L152</f>
        <v>유니스특허</v>
      </c>
      <c r="M153" s="392" t="s">
        <v>1913</v>
      </c>
      <c r="N153" s="496">
        <v>44631</v>
      </c>
      <c r="O153" s="435">
        <v>58800</v>
      </c>
      <c r="P153" s="435">
        <v>1200000</v>
      </c>
      <c r="Q153" s="436">
        <f t="shared" si="6"/>
        <v>1378800</v>
      </c>
      <c r="R153" s="392"/>
      <c r="S153" s="386"/>
      <c r="T153" s="435"/>
      <c r="U153" s="435"/>
      <c r="V153" s="436">
        <f>T153+(U153*1.1)</f>
        <v>0</v>
      </c>
      <c r="W153" s="392"/>
      <c r="X153" s="386"/>
      <c r="Y153" s="435"/>
      <c r="Z153" s="435"/>
      <c r="AA153" s="436"/>
      <c r="AB153" s="393"/>
    </row>
    <row r="154" spans="1:28" ht="45">
      <c r="A154" s="380">
        <f>'GST 지식재산권 관리현황_요약본'!A153</f>
        <v>149</v>
      </c>
      <c r="B154" s="380" t="str">
        <f>'GST 지식재산권 관리현황_요약본'!B153</f>
        <v>특허</v>
      </c>
      <c r="C154" s="380" t="str">
        <f>'GST 지식재산권 관리현황_요약본'!C153</f>
        <v>등록</v>
      </c>
      <c r="D154" s="380" t="str">
        <f>'GST 지식재산권 관리현황_요약본'!D153</f>
        <v>국내</v>
      </c>
      <c r="E154" s="381">
        <f>'GST 지식재산권 관리현황_요약본'!E153</f>
        <v>43900</v>
      </c>
      <c r="F154" s="380" t="str">
        <f>'GST 지식재산권 관리현황_요약본'!F153</f>
        <v>10-2020-0029654</v>
      </c>
      <c r="G154" s="381">
        <f>'GST 지식재산권 관리현황_요약본'!G153</f>
        <v>44202</v>
      </c>
      <c r="H154" s="380" t="str">
        <f>'GST 지식재산권 관리현황_요약본'!H153</f>
        <v>10-2349738</v>
      </c>
      <c r="I154" s="382" t="str">
        <f>'GST 지식재산권 관리현황_요약본'!I153</f>
        <v>니켈계 활성 촉매 제조방법</v>
      </c>
      <c r="J154" s="381">
        <f>'GST 지식재산권 관리현황_요약본'!J153</f>
        <v>0</v>
      </c>
      <c r="K154" s="382" t="str">
        <f>'GST 지식재산권 관리현황_요약본'!K153</f>
        <v>정종국, 오주형, 이상문(경기대), 김성수(경기대), 장영희(경기대)</v>
      </c>
      <c r="L154" s="388" t="str">
        <f>'GST 지식재산권 관리현황_요약본'!L153</f>
        <v>아이퍼스</v>
      </c>
      <c r="M154" s="392" t="s">
        <v>1913</v>
      </c>
      <c r="N154" s="496">
        <v>44631</v>
      </c>
      <c r="O154" s="435">
        <v>158400</v>
      </c>
      <c r="P154" s="435">
        <v>1200000</v>
      </c>
      <c r="Q154" s="436">
        <f t="shared" si="6"/>
        <v>1478400</v>
      </c>
      <c r="R154" s="392"/>
      <c r="S154" s="386"/>
      <c r="T154" s="435"/>
      <c r="U154" s="435"/>
      <c r="V154" s="436"/>
      <c r="W154" s="392"/>
      <c r="X154" s="386"/>
      <c r="Y154" s="435"/>
      <c r="Z154" s="435"/>
      <c r="AA154" s="436"/>
      <c r="AB154" s="393"/>
    </row>
    <row r="155" spans="1:28" ht="22.5">
      <c r="A155" s="380">
        <f>'GST 지식재산권 관리현황_요약본'!A154</f>
        <v>150</v>
      </c>
      <c r="B155" s="380" t="str">
        <f>'GST 지식재산권 관리현황_요약본'!B154</f>
        <v>특허</v>
      </c>
      <c r="C155" s="380" t="str">
        <f>'GST 지식재산권 관리현황_요약본'!C154</f>
        <v>등록</v>
      </c>
      <c r="D155" s="380" t="str">
        <f>'GST 지식재산권 관리현황_요약본'!D154</f>
        <v>국내</v>
      </c>
      <c r="E155" s="381">
        <f>'GST 지식재산권 관리현황_요약본'!E154</f>
        <v>43972</v>
      </c>
      <c r="F155" s="380" t="str">
        <f>'GST 지식재산권 관리현황_요약본'!F154</f>
        <v>10-2020-0061113</v>
      </c>
      <c r="G155" s="381">
        <f>'GST 지식재산권 관리현황_요약본'!G154</f>
        <v>44692</v>
      </c>
      <c r="H155" s="380" t="str">
        <f>'GST 지식재산권 관리현황_요약본'!H154</f>
        <v>10-2398681</v>
      </c>
      <c r="I155" s="382" t="str">
        <f>'GST 지식재산권 관리현황_요약본'!I154</f>
        <v>Nox 흡착제 제조방법</v>
      </c>
      <c r="J155" s="381">
        <f>'GST 지식재산권 관리현황_요약본'!J154</f>
        <v>0</v>
      </c>
      <c r="K155" s="382" t="str">
        <f>'GST 지식재산권 관리현황_요약본'!K154</f>
        <v>김재환, 오주형, 정종국, 이상준</v>
      </c>
      <c r="L155" s="388" t="str">
        <f>'GST 지식재산권 관리현황_요약본'!L154</f>
        <v>아이퍼스</v>
      </c>
      <c r="M155" s="392" t="s">
        <v>2001</v>
      </c>
      <c r="N155" s="496">
        <v>44796</v>
      </c>
      <c r="O155" s="435">
        <v>222600</v>
      </c>
      <c r="P155" s="435">
        <v>1200000</v>
      </c>
      <c r="Q155" s="436">
        <f t="shared" si="6"/>
        <v>1542600</v>
      </c>
      <c r="R155" s="392"/>
      <c r="S155" s="386"/>
      <c r="T155" s="435"/>
      <c r="U155" s="435"/>
      <c r="V155" s="436"/>
      <c r="W155" s="392"/>
      <c r="X155" s="386"/>
      <c r="Y155" s="435"/>
      <c r="Z155" s="435"/>
      <c r="AA155" s="436"/>
      <c r="AB155" s="393"/>
    </row>
    <row r="156" spans="1:28" ht="22.5">
      <c r="A156" s="380">
        <f>'GST 지식재산권 관리현황_요약본'!A155</f>
        <v>151</v>
      </c>
      <c r="B156" s="380" t="str">
        <f>'GST 지식재산권 관리현황_요약본'!B155</f>
        <v>특허</v>
      </c>
      <c r="C156" s="380" t="str">
        <f>'GST 지식재산권 관리현황_요약본'!C155</f>
        <v>거절</v>
      </c>
      <c r="D156" s="380" t="str">
        <f>'GST 지식재산권 관리현황_요약본'!D155</f>
        <v>국내</v>
      </c>
      <c r="E156" s="381">
        <f>'GST 지식재산권 관리현황_요약본'!E155</f>
        <v>44007</v>
      </c>
      <c r="F156" s="380" t="str">
        <f>'GST 지식재산권 관리현황_요약본'!F155</f>
        <v>10-2020-0077658</v>
      </c>
      <c r="G156" s="381">
        <f>'GST 지식재산권 관리현황_요약본'!G155</f>
        <v>0</v>
      </c>
      <c r="H156" s="380">
        <f>'GST 지식재산권 관리현황_요약본'!H155</f>
        <v>0</v>
      </c>
      <c r="I156" s="382" t="str">
        <f>'GST 지식재산권 관리현황_요약본'!I155</f>
        <v>히트자켓의 온도제어방법</v>
      </c>
      <c r="J156" s="381">
        <f>'GST 지식재산권 관리현황_요약본'!J155</f>
        <v>0</v>
      </c>
      <c r="K156" s="382" t="str">
        <f>'GST 지식재산권 관리현황_요약본'!K155</f>
        <v>김남돈</v>
      </c>
      <c r="L156" s="388" t="str">
        <f>'GST 지식재산권 관리현황_요약본'!L155</f>
        <v>유니스특허</v>
      </c>
      <c r="M156" s="392"/>
      <c r="N156" s="386"/>
      <c r="O156" s="435"/>
      <c r="P156" s="435"/>
      <c r="Q156" s="436">
        <f t="shared" si="6"/>
        <v>0</v>
      </c>
      <c r="R156" s="392"/>
      <c r="S156" s="386"/>
      <c r="T156" s="435"/>
      <c r="U156" s="435"/>
      <c r="V156" s="436"/>
      <c r="W156" s="392"/>
      <c r="X156" s="386"/>
      <c r="Y156" s="435"/>
      <c r="Z156" s="435"/>
      <c r="AA156" s="436"/>
      <c r="AB156" s="393"/>
    </row>
    <row r="157" spans="1:28" ht="33.75">
      <c r="A157" s="380">
        <f>'GST 지식재산권 관리현황_요약본'!A156</f>
        <v>152</v>
      </c>
      <c r="B157" s="380" t="str">
        <f>'GST 지식재산권 관리현황_요약본'!B156</f>
        <v>특허</v>
      </c>
      <c r="C157" s="380" t="str">
        <f>'GST 지식재산권 관리현황_요약본'!C156</f>
        <v>등록</v>
      </c>
      <c r="D157" s="380" t="str">
        <f>'GST 지식재산권 관리현황_요약본'!D156</f>
        <v>국내</v>
      </c>
      <c r="E157" s="381">
        <f>'GST 지식재산권 관리현황_요약본'!E156</f>
        <v>44127</v>
      </c>
      <c r="F157" s="380" t="str">
        <f>'GST 지식재산권 관리현황_요약본'!F156</f>
        <v>10-2020-0138567</v>
      </c>
      <c r="G157" s="381">
        <f>'GST 지식재산권 관리현황_요약본'!G156</f>
        <v>45134</v>
      </c>
      <c r="H157" s="380" t="str">
        <f>'GST 지식재산권 관리현황_요약본'!H156</f>
        <v>10-2562306</v>
      </c>
      <c r="I157" s="382" t="str">
        <f>'GST 지식재산권 관리현황_요약본'!I156</f>
        <v>온도제어모듈의 수분응축 방지장치</v>
      </c>
      <c r="J157" s="381">
        <f>'GST 지식재산권 관리현황_요약본'!J156</f>
        <v>0</v>
      </c>
      <c r="K157" s="382" t="str">
        <f>'GST 지식재산권 관리현황_요약본'!K156</f>
        <v>안세훈, 양승진, 이희진., 허재석, 이재훈</v>
      </c>
      <c r="L157" s="388" t="str">
        <f>'GST 지식재산권 관리현황_요약본'!L156</f>
        <v>명문(명륜)</v>
      </c>
      <c r="M157" s="396" t="s">
        <v>1935</v>
      </c>
      <c r="N157" s="496">
        <v>44670</v>
      </c>
      <c r="O157" s="435">
        <v>11000</v>
      </c>
      <c r="P157" s="435">
        <v>150000</v>
      </c>
      <c r="Q157" s="436">
        <f t="shared" si="6"/>
        <v>176000</v>
      </c>
      <c r="R157" s="392"/>
      <c r="S157" s="386"/>
      <c r="T157" s="435"/>
      <c r="U157" s="435"/>
      <c r="V157" s="436"/>
      <c r="W157" s="392"/>
      <c r="X157" s="386"/>
      <c r="Y157" s="435"/>
      <c r="Z157" s="435"/>
      <c r="AA157" s="436"/>
      <c r="AB157" s="393"/>
    </row>
    <row r="158" spans="1:28" ht="22.5">
      <c r="A158" s="380">
        <f>'GST 지식재산권 관리현황_요약본'!A157</f>
        <v>153</v>
      </c>
      <c r="B158" s="380" t="str">
        <f>'GST 지식재산권 관리현황_요약본'!B157</f>
        <v>특허</v>
      </c>
      <c r="C158" s="380" t="str">
        <f>'GST 지식재산권 관리현황_요약본'!C157</f>
        <v>등록</v>
      </c>
      <c r="D158" s="380" t="str">
        <f>'GST 지식재산권 관리현황_요약본'!D157</f>
        <v>국내</v>
      </c>
      <c r="E158" s="381">
        <f>'GST 지식재산권 관리현황_요약본'!E157</f>
        <v>44126</v>
      </c>
      <c r="F158" s="380" t="str">
        <f>'GST 지식재산권 관리현황_요약본'!F157</f>
        <v>10-2020-0137403</v>
      </c>
      <c r="G158" s="381">
        <f>'GST 지식재산권 관리현황_요약본'!G157</f>
        <v>44649</v>
      </c>
      <c r="H158" s="380" t="str">
        <f>'GST 지식재산권 관리현황_요약본'!H157</f>
        <v>10-2381543</v>
      </c>
      <c r="I158" s="382" t="str">
        <f>'GST 지식재산권 관리현황_요약본'!I157</f>
        <v>인터락 장치를 구비한 밸브</v>
      </c>
      <c r="J158" s="381">
        <f>'GST 지식재산권 관리현황_요약본'!J157</f>
        <v>0</v>
      </c>
      <c r="K158" s="382" t="str">
        <f>'GST 지식재산권 관리현황_요약본'!K157</f>
        <v>김덕준, 최익성</v>
      </c>
      <c r="L158" s="388" t="str">
        <f>'GST 지식재산권 관리현황_요약본'!L157</f>
        <v>다인특허</v>
      </c>
      <c r="M158" s="392" t="s">
        <v>1913</v>
      </c>
      <c r="N158" s="496">
        <v>44631</v>
      </c>
      <c r="O158" s="435">
        <v>172000</v>
      </c>
      <c r="P158" s="435">
        <v>1500000</v>
      </c>
      <c r="Q158" s="436">
        <f t="shared" si="6"/>
        <v>1822000.0000000002</v>
      </c>
      <c r="R158" s="392"/>
      <c r="S158" s="386"/>
      <c r="T158" s="435"/>
      <c r="U158" s="435"/>
      <c r="V158" s="436"/>
      <c r="W158" s="392"/>
      <c r="X158" s="386"/>
      <c r="Y158" s="435"/>
      <c r="Z158" s="435"/>
      <c r="AA158" s="436"/>
      <c r="AB158" s="393"/>
    </row>
    <row r="159" spans="1:28" ht="45">
      <c r="A159" s="380">
        <f>'GST 지식재산권 관리현황_요약본'!A158</f>
        <v>154</v>
      </c>
      <c r="B159" s="380" t="str">
        <f>'GST 지식재산권 관리현황_요약본'!B158</f>
        <v>특허</v>
      </c>
      <c r="C159" s="380" t="str">
        <f>'GST 지식재산권 관리현황_요약본'!C158</f>
        <v>등록</v>
      </c>
      <c r="D159" s="380" t="str">
        <f>'GST 지식재산권 관리현황_요약본'!D158</f>
        <v>중국</v>
      </c>
      <c r="E159" s="381">
        <f>'GST 지식재산권 관리현황_요약본'!E158</f>
        <v>43630</v>
      </c>
      <c r="F159" s="380">
        <f>'GST 지식재산권 관리현황_요약본'!F158</f>
        <v>201980040233.5</v>
      </c>
      <c r="G159" s="381">
        <f>'GST 지식재산권 관리현황_요약본'!G158</f>
        <v>45562</v>
      </c>
      <c r="H159" s="380" t="str">
        <f>'GST 지식재산권 관리현황_요약본'!H158</f>
        <v>ZL201980040233.5</v>
      </c>
      <c r="I159" s="382" t="str">
        <f>'GST 지식재산권 관리현황_요약본'!I158</f>
        <v>배기가스를 포함하는 유체의 흐름을 제어하기 위한 매니폴드</v>
      </c>
      <c r="J159" s="381">
        <f>'GST 지식재산권 관리현황_요약본'!J158</f>
        <v>50935</v>
      </c>
      <c r="K159" s="382" t="str">
        <f>'GST 지식재산권 관리현황_요약본'!K158</f>
        <v>최익성, 정재윤, 김덕준</v>
      </c>
      <c r="L159" s="388" t="str">
        <f>'GST 지식재산권 관리현황_요약본'!L158</f>
        <v>다인특허</v>
      </c>
      <c r="M159" s="392"/>
      <c r="N159" s="496"/>
      <c r="O159" s="435"/>
      <c r="P159" s="435"/>
      <c r="Q159" s="436">
        <f t="shared" si="6"/>
        <v>0</v>
      </c>
      <c r="R159" s="392"/>
      <c r="S159" s="386"/>
      <c r="T159" s="435"/>
      <c r="U159" s="435"/>
      <c r="V159" s="436">
        <f>T159+(U159*1.1)</f>
        <v>0</v>
      </c>
      <c r="W159" s="392"/>
      <c r="X159" s="386"/>
      <c r="Y159" s="435"/>
      <c r="Z159" s="435"/>
      <c r="AA159" s="436"/>
      <c r="AB159" s="393"/>
    </row>
    <row r="160" spans="1:28" ht="67.5">
      <c r="A160" s="380">
        <f>'GST 지식재산권 관리현황_요약본'!A159</f>
        <v>155</v>
      </c>
      <c r="B160" s="380" t="str">
        <f>'GST 지식재산권 관리현황_요약본'!B159</f>
        <v>특허</v>
      </c>
      <c r="C160" s="380" t="str">
        <f>'GST 지식재산권 관리현황_요약본'!C159</f>
        <v>출원</v>
      </c>
      <c r="D160" s="380" t="str">
        <f>'GST 지식재산권 관리현황_요약본'!D159</f>
        <v>국내</v>
      </c>
      <c r="E160" s="381">
        <f>'GST 지식재산권 관리현황_요약본'!E159</f>
        <v>44215</v>
      </c>
      <c r="F160" s="380" t="str">
        <f>'GST 지식재산권 관리현황_요약본'!F159</f>
        <v>10-2021-0007386</v>
      </c>
      <c r="G160" s="381">
        <f>'GST 지식재산권 관리현황_요약본'!G159</f>
        <v>0</v>
      </c>
      <c r="H160" s="380">
        <f>'GST 지식재산권 관리현황_요약본'!H159</f>
        <v>0</v>
      </c>
      <c r="I160" s="382" t="str">
        <f>'GST 지식재산권 관리현황_요약본'!I159</f>
        <v>스크러버 시스템 및 이를 이용한 습식 세정 방법</v>
      </c>
      <c r="J160" s="381">
        <f>'GST 지식재산권 관리현황_요약본'!J159</f>
        <v>0</v>
      </c>
      <c r="K160" s="382" t="str">
        <f>'GST 지식재산권 관리현황_요약본'!K159</f>
        <v>노영석(삼성) 김수지(삼성) 김희섭(삼성) 박희옥(삼성) 배종용(삼성) 이선수(삼성) 주진경(삼성) 윤성철 전동근</v>
      </c>
      <c r="L160" s="388" t="str">
        <f>'GST 지식재산권 관리현황_요약본'!L159</f>
        <v>특허법인고려</v>
      </c>
      <c r="M160" s="392"/>
      <c r="N160" s="386"/>
      <c r="O160" s="435"/>
      <c r="P160" s="435"/>
      <c r="Q160" s="436">
        <f t="shared" si="6"/>
        <v>0</v>
      </c>
      <c r="R160" s="392"/>
      <c r="S160" s="386"/>
      <c r="T160" s="435"/>
      <c r="U160" s="435"/>
      <c r="V160" s="436">
        <f t="shared" ref="V160:V161" si="7">T160+(U160*1.1)</f>
        <v>0</v>
      </c>
      <c r="W160" s="392"/>
      <c r="X160" s="386"/>
      <c r="Y160" s="435"/>
      <c r="Z160" s="435"/>
      <c r="AA160" s="436"/>
      <c r="AB160" s="393"/>
    </row>
    <row r="161" spans="1:28" ht="22.5">
      <c r="A161" s="380">
        <f>'GST 지식재산권 관리현황_요약본'!A160</f>
        <v>156</v>
      </c>
      <c r="B161" s="380" t="str">
        <f>'GST 지식재산권 관리현황_요약본'!B160</f>
        <v>특허</v>
      </c>
      <c r="C161" s="380" t="str">
        <f>'GST 지식재산권 관리현황_요약본'!C160</f>
        <v>포기</v>
      </c>
      <c r="D161" s="380" t="str">
        <f>'GST 지식재산권 관리현황_요약본'!D160</f>
        <v>국내</v>
      </c>
      <c r="E161" s="381">
        <f>'GST 지식재산권 관리현황_요약본'!E160</f>
        <v>44287</v>
      </c>
      <c r="F161" s="380" t="str">
        <f>'GST 지식재산권 관리현황_요약본'!F160</f>
        <v>10-2021-0042708</v>
      </c>
      <c r="G161" s="381">
        <f>'GST 지식재산권 관리현황_요약본'!G160</f>
        <v>0</v>
      </c>
      <c r="H161" s="380">
        <f>'GST 지식재산권 관리현황_요약본'!H160</f>
        <v>0</v>
      </c>
      <c r="I161" s="382" t="str">
        <f>'GST 지식재산권 관리현황_요약본'!I160</f>
        <v>폐가스 배관 장치</v>
      </c>
      <c r="J161" s="381">
        <f>'GST 지식재산권 관리현황_요약본'!J160</f>
        <v>0</v>
      </c>
      <c r="K161" s="382" t="str">
        <f>'GST 지식재산권 관리현황_요약본'!K160</f>
        <v>이정우, 권성안, 한재식</v>
      </c>
      <c r="L161" s="388" t="str">
        <f>'GST 지식재산권 관리현황_요약본'!L160</f>
        <v>다인특허</v>
      </c>
      <c r="M161" s="392"/>
      <c r="N161" s="496"/>
      <c r="O161" s="435"/>
      <c r="P161" s="435"/>
      <c r="Q161" s="436">
        <f t="shared" si="6"/>
        <v>0</v>
      </c>
      <c r="R161" s="396"/>
      <c r="S161" s="386"/>
      <c r="T161" s="435"/>
      <c r="U161" s="435"/>
      <c r="V161" s="436">
        <f t="shared" si="7"/>
        <v>0</v>
      </c>
      <c r="W161" s="392"/>
      <c r="X161" s="496"/>
      <c r="Y161" s="435"/>
      <c r="Z161" s="435"/>
      <c r="AA161" s="436">
        <f t="shared" ref="AA161" si="8">Y161+(Z161*1.1)</f>
        <v>0</v>
      </c>
      <c r="AB161" s="393"/>
    </row>
    <row r="162" spans="1:28" ht="22.5">
      <c r="A162" s="380">
        <f>'GST 지식재산권 관리현황_요약본'!A161</f>
        <v>157</v>
      </c>
      <c r="B162" s="380" t="str">
        <f>'GST 지식재산권 관리현황_요약본'!B161</f>
        <v>특허</v>
      </c>
      <c r="C162" s="380" t="str">
        <f>'GST 지식재산권 관리현황_요약본'!C161</f>
        <v>등록</v>
      </c>
      <c r="D162" s="380" t="str">
        <f>'GST 지식재산권 관리현황_요약본'!D161</f>
        <v>국내</v>
      </c>
      <c r="E162" s="381">
        <f>'GST 지식재산권 관리현황_요약본'!E161</f>
        <v>44307</v>
      </c>
      <c r="F162" s="380" t="str">
        <f>'GST 지식재산권 관리현황_요약본'!F161</f>
        <v>10-2021-0051852</v>
      </c>
      <c r="G162" s="381">
        <f>'GST 지식재산권 관리현황_요약본'!G161</f>
        <v>45244</v>
      </c>
      <c r="H162" s="380" t="str">
        <f>'GST 지식재산권 관리현황_요약본'!H161</f>
        <v>10-2603815</v>
      </c>
      <c r="I162" s="382" t="str">
        <f>'GST 지식재산권 관리현황_요약본'!I161</f>
        <v>유해물질 가스 제거 시스템</v>
      </c>
      <c r="J162" s="381">
        <f>'GST 지식재산권 관리현황_요약본'!J161</f>
        <v>0</v>
      </c>
      <c r="K162" s="382" t="str">
        <f>'GST 지식재산권 관리현황_요약본'!K161</f>
        <v>정종국, 이성욱, 윤성철, 전동근</v>
      </c>
      <c r="L162" s="388" t="str">
        <f>'GST 지식재산권 관리현황_요약본'!L161</f>
        <v>아이퍼스</v>
      </c>
      <c r="M162" s="392"/>
      <c r="N162" s="496"/>
      <c r="O162" s="435"/>
      <c r="P162" s="435"/>
      <c r="Q162" s="436">
        <f t="shared" si="6"/>
        <v>0</v>
      </c>
      <c r="R162" s="392"/>
      <c r="S162" s="386"/>
      <c r="T162" s="435"/>
      <c r="U162" s="435"/>
      <c r="V162" s="436"/>
      <c r="W162" s="392"/>
      <c r="X162" s="386"/>
      <c r="Y162" s="435"/>
      <c r="Z162" s="435"/>
      <c r="AA162" s="436"/>
      <c r="AB162" s="393"/>
    </row>
    <row r="163" spans="1:28" ht="33.75">
      <c r="A163" s="380">
        <f>'GST 지식재산권 관리현황_요약본'!A162</f>
        <v>158</v>
      </c>
      <c r="B163" s="380" t="str">
        <f>'GST 지식재산권 관리현황_요약본'!B162</f>
        <v>특허</v>
      </c>
      <c r="C163" s="380" t="str">
        <f>'GST 지식재산권 관리현황_요약본'!C162</f>
        <v>등록</v>
      </c>
      <c r="D163" s="380" t="str">
        <f>'GST 지식재산권 관리현황_요약본'!D162</f>
        <v>국내</v>
      </c>
      <c r="E163" s="381">
        <f>'GST 지식재산권 관리현황_요약본'!E162</f>
        <v>44342</v>
      </c>
      <c r="F163" s="380" t="str">
        <f>'GST 지식재산권 관리현황_요약본'!F162</f>
        <v>10-2021-0067781</v>
      </c>
      <c r="G163" s="381">
        <f>'GST 지식재산권 관리현황_요약본'!G162</f>
        <v>45099</v>
      </c>
      <c r="H163" s="380" t="str">
        <f>'GST 지식재산권 관리현황_요약본'!H162</f>
        <v>10-2548072</v>
      </c>
      <c r="I163" s="382" t="str">
        <f>'GST 지식재산권 관리현황_요약본'!I162</f>
        <v>하이브리드 스크러버의 가변 운전 시스템</v>
      </c>
      <c r="J163" s="381">
        <f>'GST 지식재산권 관리현황_요약본'!J162</f>
        <v>0</v>
      </c>
      <c r="K163" s="382" t="str">
        <f>'GST 지식재산권 관리현황_요약본'!K162</f>
        <v>이정우 김형관 정종국 이성욱</v>
      </c>
      <c r="L163" s="388" t="str">
        <f>'GST 지식재산권 관리현황_요약본'!L162</f>
        <v>아이퍼스</v>
      </c>
      <c r="M163" s="392"/>
      <c r="N163" s="496"/>
      <c r="O163" s="435"/>
      <c r="P163" s="435"/>
      <c r="Q163" s="436">
        <f t="shared" si="6"/>
        <v>0</v>
      </c>
      <c r="R163" s="392"/>
      <c r="S163" s="386"/>
      <c r="T163" s="435"/>
      <c r="U163" s="435"/>
      <c r="V163" s="436"/>
      <c r="W163" s="392"/>
      <c r="X163" s="386"/>
      <c r="Y163" s="435"/>
      <c r="Z163" s="435"/>
      <c r="AA163" s="436"/>
      <c r="AB163" s="393"/>
    </row>
    <row r="164" spans="1:28" ht="22.5">
      <c r="A164" s="380" t="e">
        <f>'GST 지식재산권 관리현황_요약본'!A163</f>
        <v>#REF!</v>
      </c>
      <c r="B164" s="380" t="e">
        <f>'GST 지식재산권 관리현황_요약본'!B163</f>
        <v>#REF!</v>
      </c>
      <c r="C164" s="380" t="e">
        <f>'GST 지식재산권 관리현황_요약본'!C163</f>
        <v>#REF!</v>
      </c>
      <c r="D164" s="380" t="e">
        <f>'GST 지식재산권 관리현황_요약본'!D163</f>
        <v>#REF!</v>
      </c>
      <c r="E164" s="381" t="e">
        <f>'GST 지식재산권 관리현황_요약본'!E163</f>
        <v>#REF!</v>
      </c>
      <c r="F164" s="380" t="e">
        <f>'GST 지식재산권 관리현황_요약본'!F163</f>
        <v>#REF!</v>
      </c>
      <c r="G164" s="381" t="e">
        <f>'GST 지식재산권 관리현황_요약본'!G163</f>
        <v>#REF!</v>
      </c>
      <c r="H164" s="380" t="e">
        <f>'GST 지식재산권 관리현황_요약본'!H163</f>
        <v>#REF!</v>
      </c>
      <c r="I164" s="382" t="e">
        <f>'GST 지식재산권 관리현황_요약본'!I163</f>
        <v>#REF!</v>
      </c>
      <c r="J164" s="381" t="e">
        <f>'GST 지식재산권 관리현황_요약본'!J163</f>
        <v>#REF!</v>
      </c>
      <c r="K164" s="382" t="e">
        <f>'GST 지식재산권 관리현황_요약본'!K163</f>
        <v>#REF!</v>
      </c>
      <c r="L164" s="388" t="e">
        <f>'GST 지식재산권 관리현황_요약본'!L163</f>
        <v>#REF!</v>
      </c>
      <c r="M164" s="392" t="s">
        <v>1910</v>
      </c>
      <c r="N164" s="496">
        <v>44596</v>
      </c>
      <c r="O164" s="435">
        <v>440300</v>
      </c>
      <c r="P164" s="435">
        <v>1500000</v>
      </c>
      <c r="Q164" s="436">
        <f t="shared" ref="Q164:Q166" si="9">O164+(P164*1.1)</f>
        <v>2090300.0000000002</v>
      </c>
      <c r="R164" s="392"/>
      <c r="S164" s="386"/>
      <c r="T164" s="435"/>
      <c r="U164" s="435"/>
      <c r="V164" s="436"/>
      <c r="W164" s="392"/>
      <c r="X164" s="386"/>
      <c r="Y164" s="435"/>
      <c r="Z164" s="435"/>
      <c r="AA164" s="436"/>
      <c r="AB164" s="393"/>
    </row>
    <row r="165" spans="1:28" ht="33.75">
      <c r="A165" s="380">
        <f>'GST 지식재산권 관리현황_요약본'!A164</f>
        <v>160</v>
      </c>
      <c r="B165" s="380" t="str">
        <f>'GST 지식재산권 관리현황_요약본'!B164</f>
        <v>특허</v>
      </c>
      <c r="C165" s="380" t="str">
        <f>'GST 지식재산권 관리현황_요약본'!C164</f>
        <v>출원</v>
      </c>
      <c r="D165" s="380" t="str">
        <f>'GST 지식재산권 관리현황_요약본'!D164</f>
        <v>국내</v>
      </c>
      <c r="E165" s="381">
        <f>'GST 지식재산권 관리현황_요약본'!E164</f>
        <v>44616</v>
      </c>
      <c r="F165" s="380" t="str">
        <f>'GST 지식재산권 관리현황_요약본'!F164</f>
        <v>10-2022-0024525</v>
      </c>
      <c r="G165" s="381">
        <f>'GST 지식재산권 관리현황_요약본'!G164</f>
        <v>45582</v>
      </c>
      <c r="H165" s="380" t="str">
        <f>'GST 지식재산권 관리현황_요약본'!H164</f>
        <v>10-2720343</v>
      </c>
      <c r="I165" s="382" t="str">
        <f>'GST 지식재산권 관리현황_요약본'!I164</f>
        <v>열전소자 모듈 모니터링 시스템 및 방법</v>
      </c>
      <c r="J165" s="381">
        <f>'GST 지식재산권 관리현황_요약본'!J164</f>
        <v>0</v>
      </c>
      <c r="K165" s="382" t="str">
        <f>'GST 지식재산권 관리현황_요약본'!K164</f>
        <v>이진영, 이현진, 김기범</v>
      </c>
      <c r="L165" s="388" t="str">
        <f>'GST 지식재산권 관리현황_요약본'!L164</f>
        <v>유니스특허</v>
      </c>
      <c r="M165" s="392" t="s">
        <v>1910</v>
      </c>
      <c r="N165" s="496">
        <v>44603</v>
      </c>
      <c r="O165" s="435">
        <v>135900</v>
      </c>
      <c r="P165" s="435">
        <v>1450000</v>
      </c>
      <c r="Q165" s="436">
        <f t="shared" si="9"/>
        <v>1730900.0000000002</v>
      </c>
      <c r="R165" s="392" t="s">
        <v>1914</v>
      </c>
      <c r="S165" s="386">
        <v>44631</v>
      </c>
      <c r="T165" s="435">
        <v>181200</v>
      </c>
      <c r="U165" s="435"/>
      <c r="V165" s="436">
        <f t="shared" ref="V165:V178" si="10">T165+(U165*1.1)</f>
        <v>181200</v>
      </c>
      <c r="W165" s="392"/>
      <c r="X165" s="386"/>
      <c r="Y165" s="435"/>
      <c r="Z165" s="435"/>
      <c r="AA165" s="436"/>
      <c r="AB165" s="393"/>
    </row>
    <row r="166" spans="1:28" ht="67.5">
      <c r="A166" s="380">
        <f>'GST 지식재산권 관리현황_요약본'!A165</f>
        <v>161</v>
      </c>
      <c r="B166" s="380" t="str">
        <f>'GST 지식재산권 관리현황_요약본'!B165</f>
        <v>특허</v>
      </c>
      <c r="C166" s="380" t="str">
        <f>'GST 지식재산권 관리현황_요약본'!C165</f>
        <v>출원</v>
      </c>
      <c r="D166" s="380" t="str">
        <f>'GST 지식재산권 관리현황_요약본'!D165</f>
        <v>미국</v>
      </c>
      <c r="E166" s="381">
        <f>'GST 지식재산권 관리현황_요약본'!E165</f>
        <v>44484</v>
      </c>
      <c r="F166" s="380" t="str">
        <f>'GST 지식재산권 관리현황_요약본'!F165</f>
        <v>17/502,463</v>
      </c>
      <c r="G166" s="381">
        <f>'GST 지식재산권 관리현황_요약본'!G165</f>
        <v>0</v>
      </c>
      <c r="H166" s="380">
        <f>'GST 지식재산권 관리현황_요약본'!H165</f>
        <v>0</v>
      </c>
      <c r="I166" s="382" t="str">
        <f>'GST 지식재산권 관리현황_요약본'!I165</f>
        <v>스크러버 시스템 및 이를 이용한 습식 세정 방법</v>
      </c>
      <c r="J166" s="381">
        <f>'GST 지식재산권 관리현황_요약본'!J165</f>
        <v>0</v>
      </c>
      <c r="K166" s="382" t="str">
        <f>'GST 지식재산권 관리현황_요약본'!K165</f>
        <v>노영석(삼성) 김수지(삼성) 김희섭(삼성) 박희옥(삼성) 배종용(삼성) 이선수(삼성) 주진경(삼성) 윤성철 전동근</v>
      </c>
      <c r="L166" s="388" t="str">
        <f>'GST 지식재산권 관리현황_요약본'!L165</f>
        <v>특허법인고려</v>
      </c>
      <c r="M166" s="392" t="s">
        <v>1910</v>
      </c>
      <c r="N166" s="496">
        <v>44603</v>
      </c>
      <c r="O166" s="435">
        <v>3190916</v>
      </c>
      <c r="P166" s="435">
        <v>1170000</v>
      </c>
      <c r="Q166" s="436">
        <f t="shared" si="9"/>
        <v>4477916</v>
      </c>
      <c r="R166" s="392"/>
      <c r="S166" s="386"/>
      <c r="T166" s="435"/>
      <c r="U166" s="435"/>
      <c r="V166" s="436">
        <f t="shared" si="10"/>
        <v>0</v>
      </c>
      <c r="W166" s="392"/>
      <c r="X166" s="386"/>
      <c r="Y166" s="435"/>
      <c r="Z166" s="435"/>
      <c r="AA166" s="436"/>
      <c r="AB166" s="393"/>
    </row>
    <row r="167" spans="1:28">
      <c r="A167" s="380">
        <f>'GST 지식재산권 관리현황_요약본'!A166</f>
        <v>162</v>
      </c>
      <c r="B167" s="380" t="str">
        <f>'GST 지식재산권 관리현황_요약본'!B166</f>
        <v>특허</v>
      </c>
      <c r="C167" s="380" t="str">
        <f>'GST 지식재산권 관리현황_요약본'!C166</f>
        <v>출원</v>
      </c>
      <c r="D167" s="380" t="str">
        <f>'GST 지식재산권 관리현황_요약본'!D166</f>
        <v>국내</v>
      </c>
      <c r="E167" s="381">
        <f>'GST 지식재산권 관리현황_요약본'!E166</f>
        <v>44643</v>
      </c>
      <c r="F167" s="380" t="str">
        <f>'GST 지식재산권 관리현황_요약본'!F166</f>
        <v>10-2022-0035775</v>
      </c>
      <c r="G167" s="381">
        <f>'GST 지식재산권 관리현황_요약본'!G166</f>
        <v>45582</v>
      </c>
      <c r="H167" s="380" t="str">
        <f>'GST 지식재산권 관리현황_요약본'!H166</f>
        <v>10-2720342</v>
      </c>
      <c r="I167" s="382" t="str">
        <f>'GST 지식재산권 관리현황_요약본'!I166</f>
        <v>릴레이 모듈</v>
      </c>
      <c r="J167" s="381">
        <f>'GST 지식재산권 관리현황_요약본'!J166</f>
        <v>0</v>
      </c>
      <c r="K167" s="382" t="str">
        <f>'GST 지식재산권 관리현황_요약본'!K166</f>
        <v>김기범. 최익성</v>
      </c>
      <c r="L167" s="388" t="str">
        <f>'GST 지식재산권 관리현황_요약본'!L166</f>
        <v>유니스특허</v>
      </c>
      <c r="M167" s="392" t="s">
        <v>1910</v>
      </c>
      <c r="N167" s="496">
        <v>44635</v>
      </c>
      <c r="O167" s="435">
        <v>317100</v>
      </c>
      <c r="P167" s="435">
        <v>1450000</v>
      </c>
      <c r="Q167" s="436">
        <f t="shared" ref="Q167:Q178" si="11">O167+(P167*1.1)</f>
        <v>1912100.0000000002</v>
      </c>
      <c r="R167" s="392"/>
      <c r="S167" s="386"/>
      <c r="T167" s="435"/>
      <c r="U167" s="435"/>
      <c r="V167" s="436">
        <f t="shared" si="10"/>
        <v>0</v>
      </c>
      <c r="W167" s="392"/>
      <c r="X167" s="386"/>
      <c r="Y167" s="435"/>
      <c r="Z167" s="435"/>
      <c r="AA167" s="436"/>
      <c r="AB167" s="393"/>
    </row>
    <row r="168" spans="1:28" ht="33.75">
      <c r="A168" s="380">
        <f>'GST 지식재산권 관리현황_요약본'!A167</f>
        <v>163</v>
      </c>
      <c r="B168" s="380" t="str">
        <f>'GST 지식재산권 관리현황_요약본'!B167</f>
        <v>특허</v>
      </c>
      <c r="C168" s="380" t="str">
        <f>'GST 지식재산권 관리현황_요약본'!C167</f>
        <v>등록</v>
      </c>
      <c r="D168" s="380" t="str">
        <f>'GST 지식재산권 관리현황_요약본'!D167</f>
        <v>국내</v>
      </c>
      <c r="E168" s="381">
        <f>'GST 지식재산권 관리현황_요약본'!E167</f>
        <v>44698</v>
      </c>
      <c r="F168" s="380" t="str">
        <f>'GST 지식재산권 관리현황_요약본'!F167</f>
        <v>10-2022-0060327</v>
      </c>
      <c r="G168" s="381">
        <f>'GST 지식재산권 관리현황_요약본'!G167</f>
        <v>45751</v>
      </c>
      <c r="H168" s="380" t="str">
        <f>'GST 지식재산권 관리현황_요약본'!H167</f>
        <v>10-2793590</v>
      </c>
      <c r="I168" s="382" t="str">
        <f>'GST 지식재산권 관리현황_요약본'!I167</f>
        <v>유해 가스 제거용 스크러버의 가변 운전 시스템</v>
      </c>
      <c r="J168" s="381">
        <f>'GST 지식재산권 관리현황_요약본'!J167</f>
        <v>52003</v>
      </c>
      <c r="K168" s="382" t="str">
        <f>'GST 지식재산권 관리현황_요약본'!K167</f>
        <v>이정우, 김형관, 이성욱, 김재환</v>
      </c>
      <c r="L168" s="388" t="str">
        <f>'GST 지식재산권 관리현황_요약본'!L167</f>
        <v>아이퍼스</v>
      </c>
      <c r="M168" s="392" t="s">
        <v>2000</v>
      </c>
      <c r="N168" s="496">
        <v>44796</v>
      </c>
      <c r="O168" s="435">
        <v>532700</v>
      </c>
      <c r="P168" s="435">
        <v>1200000</v>
      </c>
      <c r="Q168" s="436">
        <f t="shared" si="11"/>
        <v>1852700</v>
      </c>
      <c r="R168" s="392"/>
      <c r="S168" s="386"/>
      <c r="T168" s="435"/>
      <c r="U168" s="435"/>
      <c r="V168" s="436">
        <f t="shared" si="10"/>
        <v>0</v>
      </c>
      <c r="W168" s="392"/>
      <c r="X168" s="386"/>
      <c r="Y168" s="435"/>
      <c r="Z168" s="435"/>
      <c r="AA168" s="436"/>
      <c r="AB168" s="393"/>
    </row>
    <row r="169" spans="1:28" ht="22.5">
      <c r="A169" s="380">
        <f>'GST 지식재산권 관리현황_요약본'!A168</f>
        <v>164</v>
      </c>
      <c r="B169" s="380" t="str">
        <f>'GST 지식재산권 관리현황_요약본'!B168</f>
        <v>특허</v>
      </c>
      <c r="C169" s="380" t="str">
        <f>'GST 지식재산권 관리현황_요약본'!C168</f>
        <v>출원</v>
      </c>
      <c r="D169" s="380" t="str">
        <f>'GST 지식재산권 관리현황_요약본'!D168</f>
        <v>국내</v>
      </c>
      <c r="E169" s="381">
        <f>'GST 지식재산권 관리현황_요약본'!E168</f>
        <v>44781</v>
      </c>
      <c r="F169" s="380" t="str">
        <f>'GST 지식재산권 관리현황_요약본'!F168</f>
        <v>10-2022-0098612</v>
      </c>
      <c r="G169" s="381">
        <f>'GST 지식재산권 관리현황_요약본'!G168</f>
        <v>0</v>
      </c>
      <c r="H169" s="380">
        <f>'GST 지식재산권 관리현황_요약본'!H168</f>
        <v>0</v>
      </c>
      <c r="I169" s="382" t="str">
        <f>'GST 지식재산권 관리현황_요약본'!I168</f>
        <v>능동형 에너지 세이빙 스크러버</v>
      </c>
      <c r="J169" s="381">
        <f>'GST 지식재산권 관리현황_요약본'!J168</f>
        <v>0</v>
      </c>
      <c r="K169" s="382" t="str">
        <f>'GST 지식재산권 관리현황_요약본'!K168</f>
        <v>권성안, 강석호, 이동우</v>
      </c>
      <c r="L169" s="388" t="str">
        <f>'GST 지식재산권 관리현황_요약본'!L168</f>
        <v>유니스특허</v>
      </c>
      <c r="M169" s="392" t="s">
        <v>2000</v>
      </c>
      <c r="N169" s="496">
        <v>44796</v>
      </c>
      <c r="O169" s="435">
        <v>317100</v>
      </c>
      <c r="P169" s="435">
        <v>1450000</v>
      </c>
      <c r="Q169" s="436">
        <f t="shared" si="11"/>
        <v>1912100.0000000002</v>
      </c>
      <c r="R169" s="392"/>
      <c r="S169" s="386"/>
      <c r="T169" s="435"/>
      <c r="U169" s="435"/>
      <c r="V169" s="436">
        <f t="shared" si="10"/>
        <v>0</v>
      </c>
      <c r="W169" s="392"/>
      <c r="X169" s="386"/>
      <c r="Y169" s="435"/>
      <c r="Z169" s="435"/>
      <c r="AA169" s="436"/>
      <c r="AB169" s="393"/>
    </row>
    <row r="170" spans="1:28" ht="45">
      <c r="A170" s="380">
        <f>'GST 지식재산권 관리현황_요약본'!A169</f>
        <v>165</v>
      </c>
      <c r="B170" s="380" t="str">
        <f>'GST 지식재산권 관리현황_요약본'!B169</f>
        <v>특허</v>
      </c>
      <c r="C170" s="380" t="str">
        <f>'GST 지식재산권 관리현황_요약본'!C169</f>
        <v>출원</v>
      </c>
      <c r="D170" s="380" t="str">
        <f>'GST 지식재산권 관리현황_요약본'!D169</f>
        <v>국내</v>
      </c>
      <c r="E170" s="381">
        <f>'GST 지식재산권 관리현황_요약본'!E169</f>
        <v>44781</v>
      </c>
      <c r="F170" s="380" t="str">
        <f>'GST 지식재산권 관리현황_요약본'!F169</f>
        <v>10-2022-0098613</v>
      </c>
      <c r="G170" s="381">
        <f>'GST 지식재산권 관리현황_요약본'!G169</f>
        <v>0</v>
      </c>
      <c r="H170" s="380">
        <f>'GST 지식재산권 관리현황_요약본'!H169</f>
        <v>0</v>
      </c>
      <c r="I170" s="382" t="str">
        <f>'GST 지식재산권 관리현황_요약본'!I169</f>
        <v>스크러버고착 파우더의 자동 세정 방법 및 자동 세정장치</v>
      </c>
      <c r="J170" s="381">
        <f>'GST 지식재산권 관리현황_요약본'!J169</f>
        <v>0</v>
      </c>
      <c r="K170" s="382" t="str">
        <f>'GST 지식재산권 관리현황_요약본'!K169</f>
        <v>권성안, 한재식, 신경민, 장영일</v>
      </c>
      <c r="L170" s="388" t="str">
        <f>'GST 지식재산권 관리현황_요약본'!L169</f>
        <v>유니스특허</v>
      </c>
      <c r="M170" s="392" t="s">
        <v>2000</v>
      </c>
      <c r="N170" s="496">
        <v>44796</v>
      </c>
      <c r="O170" s="435">
        <v>317100</v>
      </c>
      <c r="P170" s="435">
        <v>1450000</v>
      </c>
      <c r="Q170" s="436">
        <f t="shared" si="11"/>
        <v>1912100.0000000002</v>
      </c>
      <c r="R170" s="392"/>
      <c r="S170" s="386"/>
      <c r="T170" s="435"/>
      <c r="U170" s="435"/>
      <c r="V170" s="436">
        <f t="shared" si="10"/>
        <v>0</v>
      </c>
      <c r="W170" s="392"/>
      <c r="X170" s="386"/>
      <c r="Y170" s="435"/>
      <c r="Z170" s="435"/>
      <c r="AA170" s="436"/>
      <c r="AB170" s="393"/>
    </row>
    <row r="171" spans="1:28" ht="33.75">
      <c r="A171" s="380">
        <f>'GST 지식재산권 관리현황_요약본'!A170</f>
        <v>166</v>
      </c>
      <c r="B171" s="380" t="str">
        <f>'GST 지식재산권 관리현황_요약본'!B170</f>
        <v>특허</v>
      </c>
      <c r="C171" s="380" t="str">
        <f>'GST 지식재산권 관리현황_요약본'!C170</f>
        <v>포기</v>
      </c>
      <c r="D171" s="380" t="str">
        <f>'GST 지식재산권 관리현황_요약본'!D170</f>
        <v>중국</v>
      </c>
      <c r="E171" s="381">
        <f>'GST 지식재산권 관리현황_요약본'!E170</f>
        <v>44426</v>
      </c>
      <c r="F171" s="380" t="str">
        <f>'GST 지식재산권 관리현황_요약본'!F170</f>
        <v>202110948151.X</v>
      </c>
      <c r="G171" s="381">
        <f>'GST 지식재산권 관리현황_요약본'!G170</f>
        <v>0</v>
      </c>
      <c r="H171" s="380">
        <f>'GST 지식재산권 관리현황_요약본'!H170</f>
        <v>0</v>
      </c>
      <c r="I171" s="382" t="str">
        <f>'GST 지식재산권 관리현황_요약본'!I170</f>
        <v>스크류실린더를 이용한 가스처리설비용 파우더제거장치</v>
      </c>
      <c r="J171" s="381">
        <f>'GST 지식재산권 관리현황_요약본'!J170</f>
        <v>0</v>
      </c>
      <c r="K171" s="382" t="str">
        <f>'GST 지식재산권 관리현황_요약본'!K170</f>
        <v>박종민, 글로벌스탠다드테크놀로지</v>
      </c>
      <c r="L171" s="388" t="str">
        <f>'GST 지식재산권 관리현황_요약본'!L170</f>
        <v>유니스특허</v>
      </c>
      <c r="M171" s="392"/>
      <c r="N171" s="496"/>
      <c r="O171" s="435"/>
      <c r="P171" s="435"/>
      <c r="Q171" s="436">
        <f t="shared" si="11"/>
        <v>0</v>
      </c>
      <c r="R171" s="392"/>
      <c r="S171" s="386"/>
      <c r="T171" s="435"/>
      <c r="U171" s="435"/>
      <c r="V171" s="436">
        <f t="shared" si="10"/>
        <v>0</v>
      </c>
      <c r="W171" s="392"/>
      <c r="X171" s="386"/>
      <c r="Y171" s="435"/>
      <c r="Z171" s="435"/>
      <c r="AA171" s="436"/>
      <c r="AB171" s="393"/>
    </row>
    <row r="172" spans="1:28" ht="33.75">
      <c r="A172" s="380">
        <f>'GST 지식재산권 관리현황_요약본'!A171</f>
        <v>167</v>
      </c>
      <c r="B172" s="380" t="str">
        <f>'GST 지식재산권 관리현황_요약본'!B171</f>
        <v>특허</v>
      </c>
      <c r="C172" s="380" t="str">
        <f>'GST 지식재산권 관리현황_요약본'!C171</f>
        <v>출원</v>
      </c>
      <c r="D172" s="380" t="str">
        <f>'GST 지식재산권 관리현황_요약본'!D171</f>
        <v>유럽</v>
      </c>
      <c r="E172" s="381">
        <f>'GST 지식재산권 관리현황_요약본'!E171</f>
        <v>44427</v>
      </c>
      <c r="F172" s="380">
        <f>'GST 지식재산권 관리현황_요약본'!F171</f>
        <v>21192188.699999999</v>
      </c>
      <c r="G172" s="381">
        <f>'GST 지식재산권 관리현황_요약본'!G171</f>
        <v>0</v>
      </c>
      <c r="H172" s="380">
        <f>'GST 지식재산권 관리현황_요약본'!H171</f>
        <v>0</v>
      </c>
      <c r="I172" s="382" t="str">
        <f>'GST 지식재산권 관리현황_요약본'!I171</f>
        <v>스크류실린더를 이용한 가스처리설비용 파우더제거장치</v>
      </c>
      <c r="J172" s="381">
        <f>'GST 지식재산권 관리현황_요약본'!J171</f>
        <v>0</v>
      </c>
      <c r="K172" s="382" t="str">
        <f>'GST 지식재산권 관리현황_요약본'!K171</f>
        <v>박종민, 글로벌스탠다드테크놀로지</v>
      </c>
      <c r="L172" s="388" t="str">
        <f>'GST 지식재산권 관리현황_요약본'!L171</f>
        <v>유니스특허</v>
      </c>
      <c r="M172" s="392"/>
      <c r="N172" s="496"/>
      <c r="O172" s="435"/>
      <c r="P172" s="435"/>
      <c r="Q172" s="436">
        <f t="shared" si="11"/>
        <v>0</v>
      </c>
      <c r="R172" s="392"/>
      <c r="S172" s="386"/>
      <c r="T172" s="435"/>
      <c r="U172" s="435"/>
      <c r="V172" s="436">
        <f t="shared" si="10"/>
        <v>0</v>
      </c>
      <c r="W172" s="392"/>
      <c r="X172" s="386"/>
      <c r="Y172" s="435"/>
      <c r="Z172" s="435"/>
      <c r="AA172" s="436"/>
      <c r="AB172" s="393"/>
    </row>
    <row r="173" spans="1:28" ht="33.75">
      <c r="A173" s="380">
        <f>'GST 지식재산권 관리현황_요약본'!A172</f>
        <v>168</v>
      </c>
      <c r="B173" s="380" t="str">
        <f>'GST 지식재산권 관리현황_요약본'!B172</f>
        <v>특허</v>
      </c>
      <c r="C173" s="380" t="str">
        <f>'GST 지식재산권 관리현황_요약본'!C172</f>
        <v>출원</v>
      </c>
      <c r="D173" s="380" t="str">
        <f>'GST 지식재산권 관리현황_요약본'!D172</f>
        <v>일본</v>
      </c>
      <c r="E173" s="381">
        <f>'GST 지식재산권 관리현황_요약본'!E172</f>
        <v>44419</v>
      </c>
      <c r="F173" s="380" t="str">
        <f>'GST 지식재산권 관리현황_요약본'!F172</f>
        <v>2021-131234</v>
      </c>
      <c r="G173" s="381">
        <f>'GST 지식재산권 관리현황_요약본'!G172</f>
        <v>0</v>
      </c>
      <c r="H173" s="380">
        <f>'GST 지식재산권 관리현황_요약본'!H172</f>
        <v>0</v>
      </c>
      <c r="I173" s="382" t="str">
        <f>'GST 지식재산권 관리현황_요약본'!I172</f>
        <v>스크류실린더를 이용한 가스처리설비용 파우더제거장치</v>
      </c>
      <c r="J173" s="381">
        <f>'GST 지식재산권 관리현황_요약본'!J172</f>
        <v>0</v>
      </c>
      <c r="K173" s="382" t="str">
        <f>'GST 지식재산권 관리현황_요약본'!K172</f>
        <v>박종민, 글로벌스탠다드테크놀로지</v>
      </c>
      <c r="L173" s="388" t="str">
        <f>'GST 지식재산권 관리현황_요약본'!L172</f>
        <v>유니스특허</v>
      </c>
      <c r="M173" s="392"/>
      <c r="N173" s="496"/>
      <c r="O173" s="435"/>
      <c r="P173" s="435"/>
      <c r="Q173" s="436">
        <f t="shared" si="11"/>
        <v>0</v>
      </c>
      <c r="R173" s="392" t="s">
        <v>2002</v>
      </c>
      <c r="S173" s="386">
        <v>44806</v>
      </c>
      <c r="T173" s="435">
        <v>2048127</v>
      </c>
      <c r="U173" s="435">
        <v>300000</v>
      </c>
      <c r="V173" s="436">
        <f t="shared" si="10"/>
        <v>2378127</v>
      </c>
      <c r="W173" s="392" t="s">
        <v>2005</v>
      </c>
      <c r="X173" s="496">
        <v>44880</v>
      </c>
      <c r="Y173" s="435">
        <v>504718</v>
      </c>
      <c r="Z173" s="435">
        <v>1400000</v>
      </c>
      <c r="AA173" s="436">
        <f>Y173+(Z173*1.1)</f>
        <v>2044718.0000000002</v>
      </c>
      <c r="AB173" s="393"/>
    </row>
    <row r="174" spans="1:28" ht="33.75">
      <c r="A174" s="380">
        <f>'GST 지식재산권 관리현황_요약본'!A173</f>
        <v>169</v>
      </c>
      <c r="B174" s="380" t="str">
        <f>'GST 지식재산권 관리현황_요약본'!B173</f>
        <v>특허</v>
      </c>
      <c r="C174" s="380" t="str">
        <f>'GST 지식재산권 관리현황_요약본'!C173</f>
        <v>등록</v>
      </c>
      <c r="D174" s="380" t="str">
        <f>'GST 지식재산권 관리현황_요약본'!D173</f>
        <v>대만</v>
      </c>
      <c r="E174" s="381">
        <f>'GST 지식재산권 관리현황_요약본'!E173</f>
        <v>44427</v>
      </c>
      <c r="F174" s="380">
        <f>'GST 지식재산권 관리현황_요약본'!F173</f>
        <v>110130604</v>
      </c>
      <c r="G174" s="381">
        <f>'GST 지식재산권 관리현황_요약본'!G173</f>
        <v>45281</v>
      </c>
      <c r="H174" s="380" t="str">
        <f>'GST 지식재산권 관리현황_요약본'!H173</f>
        <v>I826817</v>
      </c>
      <c r="I174" s="382" t="str">
        <f>'GST 지식재산권 관리현황_요약본'!I173</f>
        <v>스크류실린더를 이용한 가스처리설비용 파우더제거장치</v>
      </c>
      <c r="J174" s="381">
        <f>'GST 지식재산권 관리현황_요약본'!J173</f>
        <v>0</v>
      </c>
      <c r="K174" s="382" t="str">
        <f>'GST 지식재산권 관리현황_요약본'!K173</f>
        <v>박종민, 글로벌스탠다드테크놀로지</v>
      </c>
      <c r="L174" s="388" t="str">
        <f>'GST 지식재산권 관리현황_요약본'!L173</f>
        <v>유니스특허</v>
      </c>
      <c r="M174" s="392"/>
      <c r="N174" s="496"/>
      <c r="O174" s="435"/>
      <c r="P174" s="435"/>
      <c r="Q174" s="436">
        <f t="shared" si="11"/>
        <v>0</v>
      </c>
      <c r="R174" s="392" t="s">
        <v>2002</v>
      </c>
      <c r="S174" s="386">
        <v>44796</v>
      </c>
      <c r="T174" s="435">
        <v>1317500</v>
      </c>
      <c r="U174" s="435">
        <v>300000</v>
      </c>
      <c r="V174" s="436">
        <f t="shared" si="10"/>
        <v>1647500</v>
      </c>
      <c r="W174" s="392" t="s">
        <v>2013</v>
      </c>
      <c r="X174" s="496">
        <v>44901</v>
      </c>
      <c r="Y174" s="435">
        <v>1767870</v>
      </c>
      <c r="Z174" s="435">
        <v>300000</v>
      </c>
      <c r="AA174" s="436">
        <f>Y174+(Z174*1.1)</f>
        <v>2097870</v>
      </c>
      <c r="AB174" s="393"/>
    </row>
    <row r="175" spans="1:28" ht="33.75">
      <c r="A175" s="380">
        <f>'GST 지식재산권 관리현황_요약본'!A174</f>
        <v>170</v>
      </c>
      <c r="B175" s="380" t="str">
        <f>'GST 지식재산권 관리현황_요약본'!B174</f>
        <v>특허</v>
      </c>
      <c r="C175" s="380" t="str">
        <f>'GST 지식재산권 관리현황_요약본'!C174</f>
        <v>등록</v>
      </c>
      <c r="D175" s="380" t="str">
        <f>'GST 지식재산권 관리현황_요약본'!D174</f>
        <v>미국</v>
      </c>
      <c r="E175" s="381">
        <f>'GST 지식재산권 관리현황_요약본'!E174</f>
        <v>44426</v>
      </c>
      <c r="F175" s="380" t="str">
        <f>'GST 지식재산권 관리현황_요약본'!F174</f>
        <v>17/405,346</v>
      </c>
      <c r="G175" s="381">
        <f>'GST 지식재산권 관리현황_요약본'!G174</f>
        <v>45188</v>
      </c>
      <c r="H175" s="380">
        <f>'GST 지식재산권 관리현황_요약본'!H174</f>
        <v>11759832</v>
      </c>
      <c r="I175" s="382" t="str">
        <f>'GST 지식재산권 관리현황_요약본'!I174</f>
        <v>스크류실린더를 이용한 가스처리설비용 파우더제거장치</v>
      </c>
      <c r="J175" s="381">
        <f>'GST 지식재산권 관리현황_요약본'!J174</f>
        <v>0</v>
      </c>
      <c r="K175" s="382" t="str">
        <f>'GST 지식재산권 관리현황_요약본'!K174</f>
        <v>박종민, 글로벌스탠다드테크놀로지</v>
      </c>
      <c r="L175" s="388" t="str">
        <f>'GST 지식재산권 관리현황_요약본'!L174</f>
        <v>유니스특허</v>
      </c>
      <c r="M175" s="392"/>
      <c r="N175" s="496"/>
      <c r="O175" s="435"/>
      <c r="P175" s="435"/>
      <c r="Q175" s="436">
        <f t="shared" ref="Q175:Q176" si="12">O175+(P175*1.1)</f>
        <v>0</v>
      </c>
      <c r="R175" s="392"/>
      <c r="S175" s="386"/>
      <c r="T175" s="435"/>
      <c r="U175" s="435"/>
      <c r="V175" s="436">
        <f t="shared" si="10"/>
        <v>0</v>
      </c>
      <c r="W175" s="392"/>
      <c r="X175" s="386"/>
      <c r="Y175" s="435"/>
      <c r="Z175" s="435"/>
      <c r="AA175" s="436"/>
      <c r="AB175" s="393"/>
    </row>
    <row r="176" spans="1:28" ht="67.5">
      <c r="A176" s="380">
        <f>'GST 지식재산권 관리현황_요약본'!A175</f>
        <v>171</v>
      </c>
      <c r="B176" s="380" t="str">
        <f>'GST 지식재산권 관리현황_요약본'!B175</f>
        <v>특허</v>
      </c>
      <c r="C176" s="380" t="str">
        <f>'GST 지식재산권 관리현황_요약본'!C175</f>
        <v>등록</v>
      </c>
      <c r="D176" s="380" t="str">
        <f>'GST 지식재산권 관리현황_요약본'!D175</f>
        <v>국내</v>
      </c>
      <c r="E176" s="381">
        <f>'GST 지식재산권 관리현황_요약본'!E175</f>
        <v>44797</v>
      </c>
      <c r="F176" s="380" t="str">
        <f>'GST 지식재산권 관리현황_요약본'!F175</f>
        <v>10-2022-0106383</v>
      </c>
      <c r="G176" s="381">
        <f>'GST 지식재산권 관리현황_요약본'!G175</f>
        <v>45756</v>
      </c>
      <c r="H176" s="380" t="str">
        <f>'GST 지식재산권 관리현황_요약본'!H175</f>
        <v>10-2795314</v>
      </c>
      <c r="I176" s="382" t="str">
        <f>'GST 지식재산권 관리현황_요약본'!I175</f>
        <v>이종 가스 제거를 위한 흡착필터, 이를 포함하는 흄 처리장치, 및 이를 이용한 이종 가스 제거방법</v>
      </c>
      <c r="J176" s="381">
        <f>'GST 지식재산권 관리현황_요약본'!J175</f>
        <v>52102</v>
      </c>
      <c r="K176" s="382" t="str">
        <f>'GST 지식재산권 관리현황_요약본'!K175</f>
        <v>남기복, 황인혁, 김재환, 안세훈</v>
      </c>
      <c r="L176" s="388" t="str">
        <f>'GST 지식재산권 관리현황_요약본'!L175</f>
        <v>명륜특허</v>
      </c>
      <c r="M176" s="392"/>
      <c r="N176" s="496"/>
      <c r="O176" s="435"/>
      <c r="P176" s="435"/>
      <c r="Q176" s="436">
        <f t="shared" si="12"/>
        <v>0</v>
      </c>
      <c r="R176" s="392"/>
      <c r="S176" s="386"/>
      <c r="T176" s="435"/>
      <c r="U176" s="435"/>
      <c r="V176" s="436">
        <f t="shared" si="10"/>
        <v>0</v>
      </c>
      <c r="W176" s="392"/>
      <c r="X176" s="386"/>
      <c r="Y176" s="435"/>
      <c r="Z176" s="435"/>
      <c r="AA176" s="436"/>
      <c r="AB176" s="393"/>
    </row>
    <row r="177" spans="1:28">
      <c r="A177" s="380"/>
      <c r="B177" s="380"/>
      <c r="C177" s="380"/>
      <c r="D177" s="380"/>
      <c r="E177" s="381"/>
      <c r="F177" s="380"/>
      <c r="G177" s="381"/>
      <c r="H177" s="380"/>
      <c r="I177" s="382"/>
      <c r="J177" s="381"/>
      <c r="K177" s="382"/>
      <c r="L177" s="388"/>
      <c r="M177" s="392"/>
      <c r="N177" s="496"/>
      <c r="O177" s="435"/>
      <c r="P177" s="435"/>
      <c r="Q177" s="436"/>
      <c r="R177" s="392"/>
      <c r="S177" s="386"/>
      <c r="T177" s="435"/>
      <c r="U177" s="435"/>
      <c r="V177" s="436"/>
      <c r="W177" s="392"/>
      <c r="X177" s="386"/>
      <c r="Y177" s="435"/>
      <c r="Z177" s="435"/>
      <c r="AA177" s="436"/>
      <c r="AB177" s="393"/>
    </row>
    <row r="178" spans="1:28">
      <c r="A178" s="380">
        <f>'GST 지식재산권 관리현황_요약본'!A179</f>
        <v>178</v>
      </c>
      <c r="B178" s="380" t="str">
        <f>'GST 지식재산권 관리현황_요약본'!B179</f>
        <v>특허</v>
      </c>
      <c r="C178" s="380" t="str">
        <f>'GST 지식재산권 관리현황_요약본'!C179</f>
        <v>출원</v>
      </c>
      <c r="D178" s="380">
        <f>'GST 지식재산권 관리현황_요약본'!D179</f>
        <v>0</v>
      </c>
      <c r="E178" s="381">
        <f>'GST 지식재산권 관리현황_요약본'!E179</f>
        <v>0</v>
      </c>
      <c r="F178" s="380">
        <f>'GST 지식재산권 관리현황_요약본'!F179</f>
        <v>0</v>
      </c>
      <c r="G178" s="381">
        <f>'GST 지식재산권 관리현황_요약본'!G179</f>
        <v>0</v>
      </c>
      <c r="H178" s="380">
        <f>'GST 지식재산권 관리현황_요약본'!H179</f>
        <v>0</v>
      </c>
      <c r="I178" s="382">
        <f>'GST 지식재산권 관리현황_요약본'!I179</f>
        <v>0</v>
      </c>
      <c r="J178" s="381">
        <f>'GST 지식재산권 관리현황_요약본'!J179</f>
        <v>0</v>
      </c>
      <c r="K178" s="382">
        <f>'GST 지식재산권 관리현황_요약본'!K179</f>
        <v>0</v>
      </c>
      <c r="L178" s="388">
        <f>'GST 지식재산권 관리현황_요약본'!L179</f>
        <v>0</v>
      </c>
      <c r="M178" s="392"/>
      <c r="N178" s="386"/>
      <c r="O178" s="435"/>
      <c r="P178" s="435"/>
      <c r="Q178" s="436">
        <f t="shared" si="11"/>
        <v>0</v>
      </c>
      <c r="R178" s="392"/>
      <c r="S178" s="386"/>
      <c r="T178" s="435"/>
      <c r="U178" s="435"/>
      <c r="V178" s="436">
        <f t="shared" si="10"/>
        <v>0</v>
      </c>
      <c r="W178" s="392"/>
      <c r="X178" s="386"/>
      <c r="Y178" s="435"/>
      <c r="Z178" s="435"/>
      <c r="AA178" s="436"/>
      <c r="AB178" s="393"/>
    </row>
  </sheetData>
  <mergeCells count="16">
    <mergeCell ref="K4:K5"/>
    <mergeCell ref="L4:L5"/>
    <mergeCell ref="M4:AA4"/>
    <mergeCell ref="AB4:AB5"/>
    <mergeCell ref="E4:E5"/>
    <mergeCell ref="F4:F5"/>
    <mergeCell ref="G4:G5"/>
    <mergeCell ref="H4:H5"/>
    <mergeCell ref="I4:I5"/>
    <mergeCell ref="J4:J5"/>
    <mergeCell ref="D4:D5"/>
    <mergeCell ref="A1:C1"/>
    <mergeCell ref="A2:C2"/>
    <mergeCell ref="A4:A5"/>
    <mergeCell ref="B4:B5"/>
    <mergeCell ref="C4:C5"/>
  </mergeCells>
  <phoneticPr fontId="6" type="noConversion"/>
  <pageMargins left="0.7" right="0.7" top="0.75" bottom="0.75" header="0.3" footer="0.3"/>
  <pageSetup paperSize="9" scale="2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14</vt:i4>
      </vt:variant>
      <vt:variant>
        <vt:lpstr>이름 지정된 범위</vt:lpstr>
      </vt:variant>
      <vt:variant>
        <vt:i4>13</vt:i4>
      </vt:variant>
    </vt:vector>
  </HeadingPairs>
  <TitlesOfParts>
    <vt:vector size="27" baseType="lpstr">
      <vt:lpstr>2016.06.27_기존</vt:lpstr>
      <vt:lpstr>GST 지식재산권 관리 기재방법_안</vt:lpstr>
      <vt:lpstr>GST 지식재산권 관리현황_요약본</vt:lpstr>
      <vt:lpstr>GST 지식재산권 현황_최신</vt:lpstr>
      <vt:lpstr>특허 존속 여부 결정</vt:lpstr>
      <vt:lpstr>GST 지식재산권 관리현황_비용지급(2025)</vt:lpstr>
      <vt:lpstr>GST 지식재산권 관리현황_비용지급(2024)</vt:lpstr>
      <vt:lpstr>GST 지식재산권 관리현황_비용지급(2023)</vt:lpstr>
      <vt:lpstr>GST 지식재산권 관리현황_비용지급(2022)</vt:lpstr>
      <vt:lpstr>GST 지식재산권 관리현황_비용지급(2021)</vt:lpstr>
      <vt:lpstr>GST 지식재산권 관리현황_비용지급(2020)</vt:lpstr>
      <vt:lpstr>GST 지식재산권 관리현황_비용지급(~2019)</vt:lpstr>
      <vt:lpstr>기안서식</vt:lpstr>
      <vt:lpstr>기안서식 (2)</vt:lpstr>
      <vt:lpstr>'2016.06.27_기존'!Print_Area</vt:lpstr>
      <vt:lpstr>'GST 지식재산권 관리 기재방법_안'!Print_Area</vt:lpstr>
      <vt:lpstr>'GST 지식재산권 관리현황_비용지급(~2019)'!Print_Area</vt:lpstr>
      <vt:lpstr>'GST 지식재산권 관리현황_비용지급(2020)'!Print_Area</vt:lpstr>
      <vt:lpstr>'GST 지식재산권 관리현황_비용지급(2021)'!Print_Area</vt:lpstr>
      <vt:lpstr>'GST 지식재산권 관리현황_비용지급(2022)'!Print_Area</vt:lpstr>
      <vt:lpstr>'GST 지식재산권 관리현황_비용지급(2023)'!Print_Area</vt:lpstr>
      <vt:lpstr>'GST 지식재산권 관리현황_비용지급(2024)'!Print_Area</vt:lpstr>
      <vt:lpstr>'GST 지식재산권 관리현황_비용지급(2025)'!Print_Area</vt:lpstr>
      <vt:lpstr>'GST 지식재산권 현황_최신'!Print_Area</vt:lpstr>
      <vt:lpstr>'특허 존속 여부 결정'!Print_Area</vt:lpstr>
      <vt:lpstr>'2016.06.27_기존'!Print_Titles</vt:lpstr>
      <vt:lpstr>'GST 지식재산권 현황_최신'!Print_Titles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유성모</dc:creator>
  <cp:lastModifiedBy>이 선희</cp:lastModifiedBy>
  <cp:lastPrinted>2016-06-28T05:43:00Z</cp:lastPrinted>
  <dcterms:created xsi:type="dcterms:W3CDTF">2006-03-03T08:07:25Z</dcterms:created>
  <dcterms:modified xsi:type="dcterms:W3CDTF">2025-09-24T08:08:59Z</dcterms:modified>
</cp:coreProperties>
</file>