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 activeTab="4"/>
  </bookViews>
  <sheets>
    <sheet name="마을둥지 성장" sheetId="1" r:id="rId1"/>
    <sheet name="유닛 성장" sheetId="2" r:id="rId2"/>
    <sheet name="개발 생산" sheetId="3" r:id="rId3"/>
    <sheet name="MP 밸런싱" sheetId="4" r:id="rId4"/>
    <sheet name="IA 밸런스" sheetId="5" r:id="rId5"/>
  </sheets>
  <calcPr calcId="144525"/>
</workbook>
</file>

<file path=xl/calcChain.xml><?xml version="1.0" encoding="utf-8"?>
<calcChain xmlns="http://schemas.openxmlformats.org/spreadsheetml/2006/main">
  <c r="F25" i="5" l="1"/>
  <c r="F26" i="5"/>
  <c r="F27" i="5"/>
  <c r="F28" i="5"/>
  <c r="F29" i="5"/>
  <c r="F30" i="5"/>
  <c r="F31" i="5"/>
  <c r="F32" i="5"/>
  <c r="F24" i="5"/>
  <c r="F16" i="5"/>
  <c r="F17" i="5"/>
  <c r="F18" i="5"/>
  <c r="F19" i="5"/>
  <c r="F20" i="5"/>
  <c r="F21" i="5"/>
  <c r="F22" i="5"/>
  <c r="F23" i="5"/>
  <c r="F15" i="5"/>
  <c r="F10" i="5"/>
  <c r="F11" i="5"/>
  <c r="F12" i="5"/>
  <c r="F13" i="5"/>
  <c r="F14" i="5"/>
  <c r="F9" i="5"/>
  <c r="F5" i="5"/>
  <c r="F6" i="5"/>
  <c r="F7" i="5"/>
  <c r="F8" i="5"/>
  <c r="F4" i="5"/>
  <c r="E8" i="4"/>
  <c r="E9" i="4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7" i="4"/>
  <c r="D27" i="4"/>
  <c r="D28" i="4"/>
  <c r="D29" i="4"/>
  <c r="D30" i="4"/>
  <c r="D31" i="4"/>
  <c r="D32" i="4"/>
  <c r="D33" i="4"/>
  <c r="D34" i="4"/>
  <c r="B27" i="4"/>
  <c r="B28" i="4"/>
  <c r="B29" i="4"/>
  <c r="B30" i="4"/>
  <c r="B31" i="4"/>
  <c r="B32" i="4"/>
  <c r="B33" i="4"/>
  <c r="B34" i="4"/>
  <c r="B26" i="4"/>
  <c r="D26" i="4" s="1"/>
  <c r="D19" i="4"/>
  <c r="D20" i="4"/>
  <c r="D23" i="4"/>
  <c r="D24" i="4"/>
  <c r="D7" i="4"/>
  <c r="D8" i="4"/>
  <c r="D9" i="4"/>
  <c r="D10" i="4"/>
  <c r="D6" i="4"/>
  <c r="B18" i="4"/>
  <c r="D18" i="4" s="1"/>
  <c r="B19" i="4"/>
  <c r="B20" i="4"/>
  <c r="B21" i="4"/>
  <c r="D21" i="4" s="1"/>
  <c r="B22" i="4"/>
  <c r="D22" i="4" s="1"/>
  <c r="B23" i="4"/>
  <c r="B24" i="4"/>
  <c r="B25" i="4"/>
  <c r="D25" i="4" s="1"/>
  <c r="B17" i="4"/>
  <c r="D17" i="4" s="1"/>
  <c r="B12" i="4"/>
  <c r="D12" i="4" s="1"/>
  <c r="B13" i="4"/>
  <c r="D13" i="4" s="1"/>
  <c r="B14" i="4"/>
  <c r="D14" i="4" s="1"/>
  <c r="B15" i="4"/>
  <c r="D15" i="4" s="1"/>
  <c r="B16" i="4"/>
  <c r="D16" i="4" s="1"/>
  <c r="B11" i="4"/>
  <c r="D11" i="4" s="1"/>
  <c r="B7" i="4"/>
  <c r="B8" i="4"/>
  <c r="B9" i="4"/>
  <c r="B10" i="4"/>
  <c r="B6" i="4"/>
  <c r="D26" i="2"/>
  <c r="D27" i="2"/>
  <c r="D28" i="2"/>
  <c r="D29" i="2"/>
  <c r="D30" i="2"/>
  <c r="D31" i="2"/>
  <c r="D32" i="2"/>
  <c r="Q34" i="2"/>
  <c r="Q35" i="2" s="1"/>
  <c r="Q36" i="2" s="1"/>
  <c r="Q33" i="2"/>
  <c r="P33" i="2" s="1"/>
  <c r="P34" i="2" l="1"/>
  <c r="Q37" i="2"/>
  <c r="P36" i="2"/>
  <c r="P35" i="2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24" i="3"/>
  <c r="D43" i="3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F42" i="3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D25" i="3"/>
  <c r="D26" i="3" s="1"/>
  <c r="F8" i="3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7" i="3"/>
  <c r="F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6" i="3"/>
  <c r="G26" i="3"/>
  <c r="G27" i="3"/>
  <c r="G28" i="3"/>
  <c r="G29" i="3"/>
  <c r="G30" i="3"/>
  <c r="G31" i="3"/>
  <c r="G32" i="3"/>
  <c r="G33" i="3"/>
  <c r="G34" i="3"/>
  <c r="G35" i="3"/>
  <c r="G36" i="3"/>
  <c r="G37" i="3"/>
  <c r="G25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6" i="3"/>
  <c r="D8" i="3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7" i="3"/>
  <c r="H10" i="2"/>
  <c r="H4" i="2"/>
  <c r="D4" i="2"/>
  <c r="E4" i="2" s="1"/>
  <c r="F4" i="2" s="1"/>
  <c r="G4" i="2" s="1"/>
  <c r="D5" i="2"/>
  <c r="E5" i="2" s="1"/>
  <c r="F5" i="2" s="1"/>
  <c r="G5" i="2" s="1"/>
  <c r="H5" i="2" s="1"/>
  <c r="D6" i="2"/>
  <c r="D7" i="2"/>
  <c r="D8" i="2"/>
  <c r="D9" i="2"/>
  <c r="E9" i="2" s="1"/>
  <c r="F9" i="2" s="1"/>
  <c r="G9" i="2" s="1"/>
  <c r="H9" i="2" s="1"/>
  <c r="D10" i="2"/>
  <c r="D11" i="2"/>
  <c r="D12" i="2"/>
  <c r="D13" i="2"/>
  <c r="E13" i="2" s="1"/>
  <c r="F13" i="2" s="1"/>
  <c r="G13" i="2" s="1"/>
  <c r="H13" i="2" s="1"/>
  <c r="D14" i="2"/>
  <c r="D15" i="2"/>
  <c r="E15" i="2" s="1"/>
  <c r="F15" i="2" s="1"/>
  <c r="G15" i="2" s="1"/>
  <c r="H15" i="2" s="1"/>
  <c r="D16" i="2"/>
  <c r="D17" i="2"/>
  <c r="E17" i="2" s="1"/>
  <c r="F17" i="2" s="1"/>
  <c r="G17" i="2" s="1"/>
  <c r="H17" i="2" s="1"/>
  <c r="D18" i="2"/>
  <c r="D19" i="2"/>
  <c r="D20" i="2"/>
  <c r="E20" i="2" s="1"/>
  <c r="F20" i="2" s="1"/>
  <c r="G20" i="2" s="1"/>
  <c r="H20" i="2" s="1"/>
  <c r="D21" i="2"/>
  <c r="E21" i="2" s="1"/>
  <c r="F21" i="2" s="1"/>
  <c r="G21" i="2" s="1"/>
  <c r="H21" i="2" s="1"/>
  <c r="D22" i="2"/>
  <c r="D23" i="2"/>
  <c r="D24" i="2"/>
  <c r="D25" i="2"/>
  <c r="E25" i="2" s="1"/>
  <c r="F25" i="2" s="1"/>
  <c r="G25" i="2" s="1"/>
  <c r="H25" i="2" s="1"/>
  <c r="N33" i="2"/>
  <c r="E6" i="2"/>
  <c r="F6" i="2" s="1"/>
  <c r="G6" i="2" s="1"/>
  <c r="H6" i="2" s="1"/>
  <c r="E7" i="2"/>
  <c r="F7" i="2" s="1"/>
  <c r="G7" i="2" s="1"/>
  <c r="H7" i="2" s="1"/>
  <c r="E8" i="2"/>
  <c r="F8" i="2" s="1"/>
  <c r="G8" i="2" s="1"/>
  <c r="H8" i="2" s="1"/>
  <c r="E10" i="2"/>
  <c r="F10" i="2" s="1"/>
  <c r="G10" i="2" s="1"/>
  <c r="E11" i="2"/>
  <c r="F11" i="2" s="1"/>
  <c r="G11" i="2" s="1"/>
  <c r="H11" i="2" s="1"/>
  <c r="E12" i="2"/>
  <c r="F12" i="2" s="1"/>
  <c r="G12" i="2" s="1"/>
  <c r="H12" i="2" s="1"/>
  <c r="E14" i="2"/>
  <c r="F14" i="2" s="1"/>
  <c r="G14" i="2" s="1"/>
  <c r="H14" i="2" s="1"/>
  <c r="E16" i="2"/>
  <c r="F16" i="2" s="1"/>
  <c r="G16" i="2" s="1"/>
  <c r="E18" i="2"/>
  <c r="F18" i="2" s="1"/>
  <c r="G18" i="2" s="1"/>
  <c r="H18" i="2" s="1"/>
  <c r="E19" i="2"/>
  <c r="F19" i="2" s="1"/>
  <c r="G19" i="2" s="1"/>
  <c r="H19" i="2" s="1"/>
  <c r="E22" i="2"/>
  <c r="F22" i="2" s="1"/>
  <c r="G22" i="2" s="1"/>
  <c r="H22" i="2" s="1"/>
  <c r="E23" i="2"/>
  <c r="F23" i="2" s="1"/>
  <c r="G23" i="2" s="1"/>
  <c r="H23" i="2" s="1"/>
  <c r="E24" i="2"/>
  <c r="F24" i="2" s="1"/>
  <c r="G24" i="2" s="1"/>
  <c r="H24" i="2" s="1"/>
  <c r="J18" i="2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H16" i="2" l="1"/>
  <c r="N34" i="2"/>
  <c r="N35" i="2" s="1"/>
  <c r="Q38" i="2"/>
  <c r="P37" i="2"/>
  <c r="O33" i="2"/>
  <c r="D27" i="3"/>
  <c r="H26" i="3"/>
  <c r="H25" i="3"/>
  <c r="O34" i="2" l="1"/>
  <c r="Q39" i="2"/>
  <c r="P38" i="2"/>
  <c r="N36" i="2"/>
  <c r="O35" i="2"/>
  <c r="H27" i="3"/>
  <c r="D28" i="3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E96" i="1"/>
  <c r="E97" i="1"/>
  <c r="E98" i="1"/>
  <c r="E99" i="1"/>
  <c r="E100" i="1"/>
  <c r="E101" i="1"/>
  <c r="E102" i="1"/>
  <c r="E103" i="1"/>
  <c r="E104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D104" i="1"/>
  <c r="D94" i="1"/>
  <c r="D95" i="1"/>
  <c r="D96" i="1" s="1"/>
  <c r="D97" i="1" s="1"/>
  <c r="D98" i="1" s="1"/>
  <c r="D99" i="1" s="1"/>
  <c r="D100" i="1" s="1"/>
  <c r="D101" i="1" s="1"/>
  <c r="D102" i="1" s="1"/>
  <c r="D103" i="1" s="1"/>
  <c r="D82" i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7" i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48" i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29" i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5" i="1"/>
  <c r="Q40" i="2" l="1"/>
  <c r="P39" i="2"/>
  <c r="N37" i="2"/>
  <c r="O36" i="2"/>
  <c r="D29" i="3"/>
  <c r="H28" i="3"/>
  <c r="Q41" i="2" l="1"/>
  <c r="P40" i="2"/>
  <c r="N38" i="2"/>
  <c r="O37" i="2"/>
  <c r="D30" i="3"/>
  <c r="H29" i="3"/>
  <c r="Q42" i="2" l="1"/>
  <c r="P41" i="2"/>
  <c r="N39" i="2"/>
  <c r="O38" i="2"/>
  <c r="H30" i="3"/>
  <c r="D31" i="3"/>
  <c r="Q43" i="2" l="1"/>
  <c r="P42" i="2"/>
  <c r="N40" i="2"/>
  <c r="O39" i="2"/>
  <c r="H31" i="3"/>
  <c r="D32" i="3"/>
  <c r="Q44" i="2" l="1"/>
  <c r="P43" i="2"/>
  <c r="N41" i="2"/>
  <c r="O40" i="2"/>
  <c r="H32" i="3"/>
  <c r="D33" i="3"/>
  <c r="Q45" i="2" l="1"/>
  <c r="P44" i="2"/>
  <c r="N42" i="2"/>
  <c r="O41" i="2"/>
  <c r="D34" i="3"/>
  <c r="H33" i="3"/>
  <c r="Q46" i="2" l="1"/>
  <c r="P45" i="2"/>
  <c r="N43" i="2"/>
  <c r="O42" i="2"/>
  <c r="D35" i="3"/>
  <c r="H34" i="3"/>
  <c r="Q47" i="2" l="1"/>
  <c r="P46" i="2"/>
  <c r="N44" i="2"/>
  <c r="O43" i="2"/>
  <c r="H35" i="3"/>
  <c r="D36" i="3"/>
  <c r="Q48" i="2" l="1"/>
  <c r="P47" i="2"/>
  <c r="N45" i="2"/>
  <c r="O44" i="2"/>
  <c r="D37" i="3"/>
  <c r="H37" i="3" s="1"/>
  <c r="H36" i="3"/>
  <c r="Q49" i="2" l="1"/>
  <c r="P48" i="2"/>
  <c r="N46" i="2"/>
  <c r="O45" i="2"/>
  <c r="Q50" i="2" l="1"/>
  <c r="P49" i="2"/>
  <c r="O46" i="2"/>
  <c r="N47" i="2"/>
  <c r="Q51" i="2" l="1"/>
  <c r="P50" i="2"/>
  <c r="O47" i="2"/>
  <c r="N48" i="2"/>
  <c r="Q52" i="2" l="1"/>
  <c r="P51" i="2"/>
  <c r="N49" i="2"/>
  <c r="O48" i="2"/>
  <c r="Q53" i="2" l="1"/>
  <c r="P52" i="2"/>
  <c r="N50" i="2"/>
  <c r="O49" i="2"/>
  <c r="Q54" i="2" l="1"/>
  <c r="P53" i="2"/>
  <c r="N51" i="2"/>
  <c r="O50" i="2"/>
  <c r="Q55" i="2" l="1"/>
  <c r="P54" i="2"/>
  <c r="N52" i="2"/>
  <c r="O51" i="2"/>
  <c r="Q56" i="2" l="1"/>
  <c r="P55" i="2"/>
  <c r="N53" i="2"/>
  <c r="O52" i="2"/>
  <c r="P56" i="2" l="1"/>
  <c r="Q57" i="2"/>
  <c r="N54" i="2"/>
  <c r="O53" i="2"/>
  <c r="P57" i="2" l="1"/>
  <c r="Q58" i="2"/>
  <c r="O54" i="2"/>
  <c r="N55" i="2"/>
  <c r="P58" i="2" l="1"/>
  <c r="Q59" i="2"/>
  <c r="O55" i="2"/>
  <c r="N56" i="2"/>
  <c r="Q60" i="2" l="1"/>
  <c r="P59" i="2"/>
  <c r="O56" i="2"/>
  <c r="N57" i="2"/>
  <c r="Q61" i="2" l="1"/>
  <c r="P61" i="2" s="1"/>
  <c r="P60" i="2"/>
  <c r="O57" i="2"/>
  <c r="N58" i="2"/>
  <c r="O58" i="2" l="1"/>
  <c r="N59" i="2"/>
  <c r="O59" i="2" l="1"/>
  <c r="N60" i="2"/>
  <c r="N61" i="2" l="1"/>
  <c r="O61" i="2" s="1"/>
  <c r="O60" i="2"/>
</calcChain>
</file>

<file path=xl/sharedStrings.xml><?xml version="1.0" encoding="utf-8"?>
<sst xmlns="http://schemas.openxmlformats.org/spreadsheetml/2006/main" count="296" uniqueCount="117">
  <si>
    <t>분</t>
    <phoneticPr fontId="1" type="noConversion"/>
  </si>
  <si>
    <t>시</t>
    <phoneticPr fontId="1" type="noConversion"/>
  </si>
  <si>
    <t>마을</t>
    <phoneticPr fontId="1" type="noConversion"/>
  </si>
  <si>
    <t>둥지</t>
    <phoneticPr fontId="1" type="noConversion"/>
  </si>
  <si>
    <t>인구증가분</t>
    <phoneticPr fontId="1" type="noConversion"/>
  </si>
  <si>
    <t>둥지증가분</t>
    <phoneticPr fontId="1" type="noConversion"/>
  </si>
  <si>
    <t>세금</t>
    <phoneticPr fontId="1" type="noConversion"/>
  </si>
  <si>
    <t>계급</t>
    <phoneticPr fontId="1" type="noConversion"/>
  </si>
  <si>
    <t>경험치</t>
    <phoneticPr fontId="1" type="noConversion"/>
  </si>
  <si>
    <t>최소 획득 경험치</t>
    <phoneticPr fontId="1" type="noConversion"/>
  </si>
  <si>
    <t>소요판수</t>
    <phoneticPr fontId="1" type="noConversion"/>
  </si>
  <si>
    <t>판당 소요시간</t>
    <phoneticPr fontId="1" type="noConversion"/>
  </si>
  <si>
    <t>준위</t>
    <phoneticPr fontId="1" type="noConversion"/>
  </si>
  <si>
    <t>시간</t>
    <phoneticPr fontId="1" type="noConversion"/>
  </si>
  <si>
    <t>일</t>
    <phoneticPr fontId="1" type="noConversion"/>
  </si>
  <si>
    <t>최대 획득 경험치</t>
    <phoneticPr fontId="1" type="noConversion"/>
  </si>
  <si>
    <t>경험치</t>
    <phoneticPr fontId="1" type="noConversion"/>
  </si>
  <si>
    <t>소요 시간</t>
    <phoneticPr fontId="1" type="noConversion"/>
  </si>
  <si>
    <t>전체 개발 시간</t>
    <phoneticPr fontId="1" type="noConversion"/>
  </si>
  <si>
    <t>1달</t>
    <phoneticPr fontId="1" type="noConversion"/>
  </si>
  <si>
    <t>슈트1</t>
    <phoneticPr fontId="1" type="noConversion"/>
  </si>
  <si>
    <t>기체1</t>
    <phoneticPr fontId="1" type="noConversion"/>
  </si>
  <si>
    <t>엔진1</t>
    <phoneticPr fontId="1" type="noConversion"/>
  </si>
  <si>
    <t>장비</t>
    <phoneticPr fontId="1" type="noConversion"/>
  </si>
  <si>
    <t>소요시간</t>
    <phoneticPr fontId="1" type="noConversion"/>
  </si>
  <si>
    <t>누적시간</t>
    <phoneticPr fontId="1" type="noConversion"/>
  </si>
  <si>
    <t>누적비용</t>
    <phoneticPr fontId="1" type="noConversion"/>
  </si>
  <si>
    <t>소요비용</t>
    <phoneticPr fontId="1" type="noConversion"/>
  </si>
  <si>
    <t>슈트2</t>
    <phoneticPr fontId="1" type="noConversion"/>
  </si>
  <si>
    <t>기체2</t>
    <phoneticPr fontId="1" type="noConversion"/>
  </si>
  <si>
    <t>엔진2</t>
    <phoneticPr fontId="1" type="noConversion"/>
  </si>
  <si>
    <t>슈트3</t>
    <phoneticPr fontId="1" type="noConversion"/>
  </si>
  <si>
    <t>기체3</t>
    <phoneticPr fontId="1" type="noConversion"/>
  </si>
  <si>
    <t>엔진3</t>
    <phoneticPr fontId="1" type="noConversion"/>
  </si>
  <si>
    <t>무기1-1</t>
    <phoneticPr fontId="1" type="noConversion"/>
  </si>
  <si>
    <t>무기2-1</t>
    <phoneticPr fontId="1" type="noConversion"/>
  </si>
  <si>
    <t>무기3-1</t>
    <phoneticPr fontId="1" type="noConversion"/>
  </si>
  <si>
    <t>무기2-2</t>
    <phoneticPr fontId="1" type="noConversion"/>
  </si>
  <si>
    <t>무기3-2</t>
    <phoneticPr fontId="1" type="noConversion"/>
  </si>
  <si>
    <t>슈트4</t>
    <phoneticPr fontId="1" type="noConversion"/>
  </si>
  <si>
    <t>기체4</t>
    <phoneticPr fontId="1" type="noConversion"/>
  </si>
  <si>
    <t>엔진4</t>
    <phoneticPr fontId="1" type="noConversion"/>
  </si>
  <si>
    <t>무기4-1</t>
    <phoneticPr fontId="1" type="noConversion"/>
  </si>
  <si>
    <t>무기4-2</t>
    <phoneticPr fontId="1" type="noConversion"/>
  </si>
  <si>
    <t>공격 지연 시간</t>
    <phoneticPr fontId="1" type="noConversion"/>
  </si>
  <si>
    <t xml:space="preserve">성장 시간 </t>
    <phoneticPr fontId="1" type="noConversion"/>
  </si>
  <si>
    <t>완충시 3판까지</t>
    <phoneticPr fontId="1" type="noConversion"/>
  </si>
  <si>
    <t>기어추가 MP</t>
    <phoneticPr fontId="1" type="noConversion"/>
  </si>
  <si>
    <t>기어소모 MP</t>
    <phoneticPr fontId="1" type="noConversion"/>
  </si>
  <si>
    <t>티어0</t>
  </si>
  <si>
    <t>티어0</t>
    <phoneticPr fontId="1" type="noConversion"/>
  </si>
  <si>
    <t>티어1</t>
  </si>
  <si>
    <t>티어1</t>
    <phoneticPr fontId="1" type="noConversion"/>
  </si>
  <si>
    <t>티어2</t>
  </si>
  <si>
    <t>티어2</t>
    <phoneticPr fontId="1" type="noConversion"/>
  </si>
  <si>
    <t>티어단계</t>
    <phoneticPr fontId="1" type="noConversion"/>
  </si>
  <si>
    <t>하사</t>
    <phoneticPr fontId="1" type="noConversion"/>
  </si>
  <si>
    <t>티어3</t>
  </si>
  <si>
    <t>훈련병</t>
    <phoneticPr fontId="1" type="noConversion"/>
  </si>
  <si>
    <t>이등병</t>
    <phoneticPr fontId="1" type="noConversion"/>
  </si>
  <si>
    <t>일등병</t>
    <phoneticPr fontId="1" type="noConversion"/>
  </si>
  <si>
    <t>상등병</t>
    <phoneticPr fontId="1" type="noConversion"/>
  </si>
  <si>
    <t>병과장</t>
    <phoneticPr fontId="1" type="noConversion"/>
  </si>
  <si>
    <t>일등하사</t>
    <phoneticPr fontId="1" type="noConversion"/>
  </si>
  <si>
    <t>상등하사</t>
    <phoneticPr fontId="1" type="noConversion"/>
  </si>
  <si>
    <t>중사</t>
    <phoneticPr fontId="1" type="noConversion"/>
  </si>
  <si>
    <t>일등중사</t>
    <phoneticPr fontId="1" type="noConversion"/>
  </si>
  <si>
    <t>상등중사</t>
    <phoneticPr fontId="1" type="noConversion"/>
  </si>
  <si>
    <t>상사</t>
    <phoneticPr fontId="1" type="noConversion"/>
  </si>
  <si>
    <t>일등상사</t>
    <phoneticPr fontId="1" type="noConversion"/>
  </si>
  <si>
    <t>상등상사</t>
    <phoneticPr fontId="1" type="noConversion"/>
  </si>
  <si>
    <t>주임상사</t>
    <phoneticPr fontId="1" type="noConversion"/>
  </si>
  <si>
    <t>원사</t>
    <phoneticPr fontId="1" type="noConversion"/>
  </si>
  <si>
    <t>일등원사</t>
    <phoneticPr fontId="1" type="noConversion"/>
  </si>
  <si>
    <t>상등원사</t>
    <phoneticPr fontId="1" type="noConversion"/>
  </si>
  <si>
    <t>주임원사</t>
    <phoneticPr fontId="1" type="noConversion"/>
  </si>
  <si>
    <t>특임원사</t>
    <phoneticPr fontId="1" type="noConversion"/>
  </si>
  <si>
    <t>일등준위</t>
    <phoneticPr fontId="1" type="noConversion"/>
  </si>
  <si>
    <t>상등준위</t>
    <phoneticPr fontId="1" type="noConversion"/>
  </si>
  <si>
    <t>특과준위</t>
    <phoneticPr fontId="1" type="noConversion"/>
  </si>
  <si>
    <t>특임준위</t>
    <phoneticPr fontId="1" type="noConversion"/>
  </si>
  <si>
    <t>소위</t>
    <phoneticPr fontId="1" type="noConversion"/>
  </si>
  <si>
    <t>특과소위</t>
    <phoneticPr fontId="1" type="noConversion"/>
  </si>
  <si>
    <t>수석소위</t>
    <phoneticPr fontId="1" type="noConversion"/>
  </si>
  <si>
    <t>특임소위</t>
    <phoneticPr fontId="1" type="noConversion"/>
  </si>
  <si>
    <t>시</t>
    <phoneticPr fontId="1" type="noConversion"/>
  </si>
  <si>
    <t>분</t>
    <phoneticPr fontId="1" type="noConversion"/>
  </si>
  <si>
    <t>증가 시간</t>
    <phoneticPr fontId="1" type="noConversion"/>
  </si>
  <si>
    <t>하사</t>
    <phoneticPr fontId="1" type="noConversion"/>
  </si>
  <si>
    <t>일등하사</t>
    <phoneticPr fontId="1" type="noConversion"/>
  </si>
  <si>
    <t>상등하사</t>
    <phoneticPr fontId="1" type="noConversion"/>
  </si>
  <si>
    <t>준위</t>
    <phoneticPr fontId="1" type="noConversion"/>
  </si>
  <si>
    <t>일등준위</t>
    <phoneticPr fontId="1" type="noConversion"/>
  </si>
  <si>
    <t>상등준위</t>
    <phoneticPr fontId="1" type="noConversion"/>
  </si>
  <si>
    <t>특과준위</t>
    <phoneticPr fontId="1" type="noConversion"/>
  </si>
  <si>
    <t>특임준위</t>
    <phoneticPr fontId="1" type="noConversion"/>
  </si>
  <si>
    <t>소위</t>
    <phoneticPr fontId="1" type="noConversion"/>
  </si>
  <si>
    <t>특과소위</t>
    <phoneticPr fontId="1" type="noConversion"/>
  </si>
  <si>
    <t>수석소위</t>
    <phoneticPr fontId="1" type="noConversion"/>
  </si>
  <si>
    <t>소비량</t>
    <phoneticPr fontId="1" type="noConversion"/>
  </si>
  <si>
    <t>필요마나</t>
    <phoneticPr fontId="1" type="noConversion"/>
  </si>
  <si>
    <t>실제 마나량</t>
    <phoneticPr fontId="1" type="noConversion"/>
  </si>
  <si>
    <t>기어추가 IA</t>
    <phoneticPr fontId="1" type="noConversion"/>
  </si>
  <si>
    <t>실제 IA</t>
    <phoneticPr fontId="1" type="noConversion"/>
  </si>
  <si>
    <t>고스트</t>
    <phoneticPr fontId="1" type="noConversion"/>
  </si>
  <si>
    <t>가이드IA</t>
    <phoneticPr fontId="1" type="noConversion"/>
  </si>
  <si>
    <t>고스트1</t>
  </si>
  <si>
    <t>고스트1</t>
    <phoneticPr fontId="1" type="noConversion"/>
  </si>
  <si>
    <t>고스트6</t>
    <phoneticPr fontId="1" type="noConversion"/>
  </si>
  <si>
    <t>고스트3</t>
  </si>
  <si>
    <t>고스트4</t>
  </si>
  <si>
    <t>고스트5</t>
  </si>
  <si>
    <t>고스트2</t>
  </si>
  <si>
    <t>고스트2</t>
    <phoneticPr fontId="1" type="noConversion"/>
  </si>
  <si>
    <t>고스트3</t>
    <phoneticPr fontId="1" type="noConversion"/>
  </si>
  <si>
    <t>고스트4</t>
    <phoneticPr fontId="1" type="noConversion"/>
  </si>
  <si>
    <t>고스트5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</si>
</sst>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경험치</c:v>
          </c:tx>
          <c:marker>
            <c:symbol val="none"/>
          </c:marker>
          <c:val>
            <c:numRef>
              <c:f>'유닛 성장'!$N$33:$N$61</c:f>
              <c:numCache>
                <c:formatCode>G/표준</c:formatCode>
                <c:ptCount val="29"/>
                <c:pt idx="0">
                  <c:v>18</c:v>
                </c:pt>
                <c:pt idx="1">
                  <c:v>72.000000000000014</c:v>
                </c:pt>
                <c:pt idx="2">
                  <c:v>198.00000000000006</c:v>
                </c:pt>
                <c:pt idx="3">
                  <c:v>468.00000000000006</c:v>
                </c:pt>
                <c:pt idx="4">
                  <c:v>918</c:v>
                </c:pt>
                <c:pt idx="5">
                  <c:v>1548</c:v>
                </c:pt>
                <c:pt idx="6">
                  <c:v>2358</c:v>
                </c:pt>
                <c:pt idx="7">
                  <c:v>3528</c:v>
                </c:pt>
                <c:pt idx="8">
                  <c:v>5058</c:v>
                </c:pt>
                <c:pt idx="9">
                  <c:v>6948</c:v>
                </c:pt>
                <c:pt idx="10">
                  <c:v>9198</c:v>
                </c:pt>
                <c:pt idx="11">
                  <c:v>11988</c:v>
                </c:pt>
                <c:pt idx="12">
                  <c:v>15318</c:v>
                </c:pt>
                <c:pt idx="13">
                  <c:v>19188</c:v>
                </c:pt>
                <c:pt idx="14">
                  <c:v>23598</c:v>
                </c:pt>
                <c:pt idx="15">
                  <c:v>28728</c:v>
                </c:pt>
                <c:pt idx="16">
                  <c:v>34578</c:v>
                </c:pt>
                <c:pt idx="17">
                  <c:v>41148</c:v>
                </c:pt>
                <c:pt idx="18">
                  <c:v>48438</c:v>
                </c:pt>
                <c:pt idx="19">
                  <c:v>56448</c:v>
                </c:pt>
                <c:pt idx="20">
                  <c:v>65358</c:v>
                </c:pt>
                <c:pt idx="21">
                  <c:v>75168</c:v>
                </c:pt>
                <c:pt idx="22">
                  <c:v>85878</c:v>
                </c:pt>
                <c:pt idx="23">
                  <c:v>97488</c:v>
                </c:pt>
                <c:pt idx="24">
                  <c:v>109998</c:v>
                </c:pt>
                <c:pt idx="25">
                  <c:v>123588</c:v>
                </c:pt>
                <c:pt idx="26">
                  <c:v>138258</c:v>
                </c:pt>
                <c:pt idx="27">
                  <c:v>154008</c:v>
                </c:pt>
                <c:pt idx="28">
                  <c:v>170838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14368"/>
        <c:axId val="139115904"/>
      </c:lineChart>
      <c:catAx>
        <c:axId val="139114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9115904"/>
        <c:crosses val="autoZero"/>
        <c:auto val="1"/>
        <c:lblAlgn val="ctr"/>
        <c:lblOffset val="100"/>
        <c:noMultiLvlLbl val="0"/>
      </c:catAx>
      <c:valAx>
        <c:axId val="139115904"/>
        <c:scaling>
          <c:orientation val="minMax"/>
        </c:scaling>
        <c:delete val="0"/>
        <c:axPos val="l"/>
        <c:majorGridlines/>
        <c:numFmt formatCode="G/표준" sourceLinked="1"/>
        <c:majorTickMark val="out"/>
        <c:minorTickMark val="none"/>
        <c:tickLblPos val="nextTo"/>
        <c:crossAx val="139114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증가경험치</c:v>
          </c:tx>
          <c:marker>
            <c:symbol val="none"/>
          </c:marker>
          <c:val>
            <c:numRef>
              <c:f>'유닛 성장'!$O$33:$O$61</c:f>
              <c:numCache>
                <c:formatCode>G/표준</c:formatCode>
                <c:ptCount val="29"/>
                <c:pt idx="0">
                  <c:v>0.5</c:v>
                </c:pt>
                <c:pt idx="1">
                  <c:v>2.0000000000000004</c:v>
                </c:pt>
                <c:pt idx="2">
                  <c:v>5.5000000000000018</c:v>
                </c:pt>
                <c:pt idx="3">
                  <c:v>13.000000000000002</c:v>
                </c:pt>
                <c:pt idx="4">
                  <c:v>25.5</c:v>
                </c:pt>
                <c:pt idx="5">
                  <c:v>43</c:v>
                </c:pt>
                <c:pt idx="6">
                  <c:v>65.5</c:v>
                </c:pt>
                <c:pt idx="7">
                  <c:v>98</c:v>
                </c:pt>
                <c:pt idx="8">
                  <c:v>140.5</c:v>
                </c:pt>
                <c:pt idx="9">
                  <c:v>193</c:v>
                </c:pt>
                <c:pt idx="10">
                  <c:v>255.5</c:v>
                </c:pt>
                <c:pt idx="11">
                  <c:v>333</c:v>
                </c:pt>
                <c:pt idx="12">
                  <c:v>425.5</c:v>
                </c:pt>
                <c:pt idx="13">
                  <c:v>533</c:v>
                </c:pt>
                <c:pt idx="14">
                  <c:v>655.5</c:v>
                </c:pt>
                <c:pt idx="15">
                  <c:v>798</c:v>
                </c:pt>
                <c:pt idx="16">
                  <c:v>960.5</c:v>
                </c:pt>
                <c:pt idx="17">
                  <c:v>1143</c:v>
                </c:pt>
                <c:pt idx="18">
                  <c:v>1345.5</c:v>
                </c:pt>
                <c:pt idx="19">
                  <c:v>1568</c:v>
                </c:pt>
                <c:pt idx="20">
                  <c:v>1815.5</c:v>
                </c:pt>
                <c:pt idx="21">
                  <c:v>2088</c:v>
                </c:pt>
                <c:pt idx="22">
                  <c:v>2385.5</c:v>
                </c:pt>
                <c:pt idx="23">
                  <c:v>2708</c:v>
                </c:pt>
                <c:pt idx="24">
                  <c:v>3055.5</c:v>
                </c:pt>
                <c:pt idx="25">
                  <c:v>3433</c:v>
                </c:pt>
                <c:pt idx="26">
                  <c:v>3840.5</c:v>
                </c:pt>
                <c:pt idx="27">
                  <c:v>4278</c:v>
                </c:pt>
                <c:pt idx="28">
                  <c:v>4745.5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450368"/>
        <c:axId val="215451904"/>
      </c:lineChart>
      <c:catAx>
        <c:axId val="215450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5451904"/>
        <c:crosses val="autoZero"/>
        <c:auto val="1"/>
        <c:lblAlgn val="ctr"/>
        <c:lblOffset val="100"/>
        <c:noMultiLvlLbl val="0"/>
      </c:catAx>
      <c:valAx>
        <c:axId val="215451904"/>
        <c:scaling>
          <c:orientation val="minMax"/>
        </c:scaling>
        <c:delete val="0"/>
        <c:axPos val="l"/>
        <c:majorGridlines/>
        <c:numFmt formatCode="G/표준" sourceLinked="1"/>
        <c:majorTickMark val="out"/>
        <c:minorTickMark val="none"/>
        <c:tickLblPos val="nextTo"/>
        <c:crossAx val="215450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소요비용</c:v>
          </c:tx>
          <c:marker>
            <c:symbol val="none"/>
          </c:marker>
          <c:val>
            <c:numRef>
              <c:f>'개발 생산'!$E$6:$E$24</c:f>
              <c:numCache>
                <c:formatCode>G/표준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2000</c:v>
                </c:pt>
                <c:pt idx="3">
                  <c:v>3000</c:v>
                </c:pt>
                <c:pt idx="4">
                  <c:v>5000</c:v>
                </c:pt>
                <c:pt idx="5">
                  <c:v>6000</c:v>
                </c:pt>
                <c:pt idx="6">
                  <c:v>6000</c:v>
                </c:pt>
                <c:pt idx="7">
                  <c:v>9000</c:v>
                </c:pt>
                <c:pt idx="8">
                  <c:v>9000</c:v>
                </c:pt>
                <c:pt idx="9">
                  <c:v>14000</c:v>
                </c:pt>
                <c:pt idx="10">
                  <c:v>16000</c:v>
                </c:pt>
                <c:pt idx="11">
                  <c:v>16000</c:v>
                </c:pt>
                <c:pt idx="12">
                  <c:v>24000</c:v>
                </c:pt>
                <c:pt idx="13">
                  <c:v>24000</c:v>
                </c:pt>
                <c:pt idx="14">
                  <c:v>36000</c:v>
                </c:pt>
                <c:pt idx="15">
                  <c:v>42000</c:v>
                </c:pt>
                <c:pt idx="16">
                  <c:v>42000</c:v>
                </c:pt>
                <c:pt idx="17">
                  <c:v>64000</c:v>
                </c:pt>
                <c:pt idx="18">
                  <c:v>64000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83776"/>
        <c:axId val="139485568"/>
      </c:lineChart>
      <c:catAx>
        <c:axId val="13948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9485568"/>
        <c:crosses val="autoZero"/>
        <c:auto val="1"/>
        <c:lblAlgn val="ctr"/>
        <c:lblOffset val="100"/>
        <c:noMultiLvlLbl val="0"/>
      </c:catAx>
      <c:valAx>
        <c:axId val="139485568"/>
        <c:scaling>
          <c:orientation val="minMax"/>
        </c:scaling>
        <c:delete val="0"/>
        <c:axPos val="l"/>
        <c:majorGridlines/>
        <c:numFmt formatCode="G/표준" sourceLinked="1"/>
        <c:majorTickMark val="out"/>
        <c:minorTickMark val="none"/>
        <c:tickLblPos val="nextTo"/>
        <c:crossAx val="13948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50</xdr:row>
      <xdr:rowOff>76200</xdr:rowOff>
    </xdr:from>
    <xdr:to>
      <xdr:col>8</xdr:col>
      <xdr:colOff>323850</xdr:colOff>
      <xdr:row>63</xdr:row>
      <xdr:rowOff>95250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581025</xdr:colOff>
      <xdr:row>36</xdr:row>
      <xdr:rowOff>19050</xdr:rowOff>
    </xdr:from>
    <xdr:to>
      <xdr:col>8</xdr:col>
      <xdr:colOff>352425</xdr:colOff>
      <xdr:row>49</xdr:row>
      <xdr:rowOff>38100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4</xdr:row>
      <xdr:rowOff>38100</xdr:rowOff>
    </xdr:from>
    <xdr:to>
      <xdr:col>17</xdr:col>
      <xdr:colOff>409575</xdr:colOff>
      <xdr:row>17</xdr:row>
      <xdr:rowOff>57150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4"/>
  <sheetViews>
    <sheetView workbookViewId="0">
      <selection activeCell="K15" sqref="K15"/>
    </sheetView>
  </sheetViews>
  <sheetFormatPr defaultRowHeight="16.5" x14ac:dyDescent="0.3"/>
  <cols>
    <col min="4" max="4" width="11.625" bestFit="1" customWidth="1"/>
    <col min="11" max="11" width="14.375" bestFit="1" customWidth="1"/>
  </cols>
  <sheetData>
    <row r="3" spans="1:12" x14ac:dyDescent="0.3">
      <c r="D3" t="s">
        <v>2</v>
      </c>
      <c r="E3" t="s">
        <v>6</v>
      </c>
      <c r="G3" t="s">
        <v>3</v>
      </c>
    </row>
    <row r="4" spans="1:12" x14ac:dyDescent="0.3">
      <c r="A4" t="s">
        <v>0</v>
      </c>
      <c r="B4" t="s">
        <v>1</v>
      </c>
      <c r="D4">
        <v>10</v>
      </c>
      <c r="E4">
        <f>D4 * 10</f>
        <v>100</v>
      </c>
      <c r="G4">
        <v>10</v>
      </c>
    </row>
    <row r="5" spans="1:12" x14ac:dyDescent="0.3">
      <c r="A5">
        <v>30</v>
      </c>
      <c r="B5" s="1">
        <f>A5/60</f>
        <v>0.5</v>
      </c>
      <c r="D5">
        <f>$L$5 +D4</f>
        <v>30</v>
      </c>
      <c r="E5">
        <f t="shared" ref="E5:E68" si="0">D5 * 10</f>
        <v>300</v>
      </c>
      <c r="G5">
        <f>$L$6 +G4</f>
        <v>40</v>
      </c>
      <c r="K5" t="s">
        <v>4</v>
      </c>
      <c r="L5">
        <v>20</v>
      </c>
    </row>
    <row r="6" spans="1:12" x14ac:dyDescent="0.3">
      <c r="A6">
        <v>60</v>
      </c>
      <c r="B6" s="1">
        <f t="shared" ref="B6:B69" si="1">A6/60</f>
        <v>1</v>
      </c>
      <c r="D6">
        <f t="shared" ref="D6:D69" si="2">$L$5 +D5</f>
        <v>50</v>
      </c>
      <c r="E6">
        <f t="shared" si="0"/>
        <v>500</v>
      </c>
      <c r="G6">
        <f t="shared" ref="G6:G69" si="3">$L$6 +G5</f>
        <v>70</v>
      </c>
      <c r="K6" t="s">
        <v>5</v>
      </c>
      <c r="L6">
        <v>30</v>
      </c>
    </row>
    <row r="7" spans="1:12" x14ac:dyDescent="0.3">
      <c r="A7">
        <v>90</v>
      </c>
      <c r="B7" s="1">
        <f t="shared" si="1"/>
        <v>1.5</v>
      </c>
      <c r="D7">
        <f t="shared" si="2"/>
        <v>70</v>
      </c>
      <c r="E7">
        <f t="shared" si="0"/>
        <v>700</v>
      </c>
      <c r="G7">
        <f t="shared" si="3"/>
        <v>100</v>
      </c>
    </row>
    <row r="8" spans="1:12" x14ac:dyDescent="0.3">
      <c r="A8">
        <v>120</v>
      </c>
      <c r="B8" s="1">
        <f t="shared" si="1"/>
        <v>2</v>
      </c>
      <c r="D8">
        <f t="shared" si="2"/>
        <v>90</v>
      </c>
      <c r="E8">
        <f t="shared" si="0"/>
        <v>900</v>
      </c>
      <c r="G8">
        <f t="shared" si="3"/>
        <v>130</v>
      </c>
    </row>
    <row r="9" spans="1:12" x14ac:dyDescent="0.3">
      <c r="A9">
        <v>150</v>
      </c>
      <c r="B9" s="1">
        <f t="shared" si="1"/>
        <v>2.5</v>
      </c>
      <c r="D9">
        <f t="shared" si="2"/>
        <v>110</v>
      </c>
      <c r="E9">
        <f t="shared" si="0"/>
        <v>1100</v>
      </c>
      <c r="G9">
        <f t="shared" si="3"/>
        <v>160</v>
      </c>
    </row>
    <row r="10" spans="1:12" x14ac:dyDescent="0.3">
      <c r="A10">
        <v>180</v>
      </c>
      <c r="B10" s="1">
        <f t="shared" si="1"/>
        <v>3</v>
      </c>
      <c r="D10">
        <f t="shared" si="2"/>
        <v>130</v>
      </c>
      <c r="E10">
        <f t="shared" si="0"/>
        <v>1300</v>
      </c>
      <c r="G10">
        <f t="shared" si="3"/>
        <v>190</v>
      </c>
    </row>
    <row r="11" spans="1:12" x14ac:dyDescent="0.3">
      <c r="A11">
        <v>210</v>
      </c>
      <c r="B11" s="1">
        <f t="shared" si="1"/>
        <v>3.5</v>
      </c>
      <c r="D11">
        <f t="shared" si="2"/>
        <v>150</v>
      </c>
      <c r="E11">
        <f t="shared" si="0"/>
        <v>1500</v>
      </c>
      <c r="G11">
        <f t="shared" si="3"/>
        <v>220</v>
      </c>
    </row>
    <row r="12" spans="1:12" x14ac:dyDescent="0.3">
      <c r="A12">
        <v>240</v>
      </c>
      <c r="B12" s="1">
        <f t="shared" si="1"/>
        <v>4</v>
      </c>
      <c r="D12">
        <f t="shared" si="2"/>
        <v>170</v>
      </c>
      <c r="E12">
        <f t="shared" si="0"/>
        <v>1700</v>
      </c>
      <c r="G12">
        <f t="shared" si="3"/>
        <v>250</v>
      </c>
    </row>
    <row r="13" spans="1:12" x14ac:dyDescent="0.3">
      <c r="A13">
        <v>270</v>
      </c>
      <c r="B13" s="1">
        <f t="shared" si="1"/>
        <v>4.5</v>
      </c>
      <c r="D13">
        <f t="shared" si="2"/>
        <v>190</v>
      </c>
      <c r="E13">
        <f t="shared" si="0"/>
        <v>1900</v>
      </c>
      <c r="G13">
        <f t="shared" si="3"/>
        <v>280</v>
      </c>
    </row>
    <row r="14" spans="1:12" x14ac:dyDescent="0.3">
      <c r="A14">
        <v>300</v>
      </c>
      <c r="B14" s="1">
        <f t="shared" si="1"/>
        <v>5</v>
      </c>
      <c r="D14">
        <f t="shared" si="2"/>
        <v>210</v>
      </c>
      <c r="E14">
        <f t="shared" si="0"/>
        <v>2100</v>
      </c>
      <c r="G14">
        <f t="shared" si="3"/>
        <v>310</v>
      </c>
      <c r="K14" t="s">
        <v>45</v>
      </c>
      <c r="L14">
        <v>30</v>
      </c>
    </row>
    <row r="15" spans="1:12" x14ac:dyDescent="0.3">
      <c r="A15">
        <v>330</v>
      </c>
      <c r="B15" s="1">
        <f t="shared" si="1"/>
        <v>5.5</v>
      </c>
      <c r="D15">
        <f t="shared" si="2"/>
        <v>230</v>
      </c>
      <c r="E15">
        <f t="shared" si="0"/>
        <v>2300</v>
      </c>
      <c r="G15">
        <f t="shared" si="3"/>
        <v>340</v>
      </c>
      <c r="K15" t="s">
        <v>44</v>
      </c>
      <c r="L15">
        <v>20</v>
      </c>
    </row>
    <row r="16" spans="1:12" x14ac:dyDescent="0.3">
      <c r="A16">
        <v>360</v>
      </c>
      <c r="B16" s="1">
        <f t="shared" si="1"/>
        <v>6</v>
      </c>
      <c r="D16">
        <f t="shared" si="2"/>
        <v>250</v>
      </c>
      <c r="E16">
        <f t="shared" si="0"/>
        <v>2500</v>
      </c>
      <c r="G16">
        <f t="shared" si="3"/>
        <v>370</v>
      </c>
    </row>
    <row r="17" spans="1:7" x14ac:dyDescent="0.3">
      <c r="A17">
        <v>390</v>
      </c>
      <c r="B17" s="1">
        <f t="shared" si="1"/>
        <v>6.5</v>
      </c>
      <c r="D17">
        <f t="shared" si="2"/>
        <v>270</v>
      </c>
      <c r="E17">
        <f t="shared" si="0"/>
        <v>2700</v>
      </c>
      <c r="G17">
        <f t="shared" si="3"/>
        <v>400</v>
      </c>
    </row>
    <row r="18" spans="1:7" x14ac:dyDescent="0.3">
      <c r="A18">
        <v>420</v>
      </c>
      <c r="B18" s="1">
        <f t="shared" si="1"/>
        <v>7</v>
      </c>
      <c r="D18">
        <f t="shared" si="2"/>
        <v>290</v>
      </c>
      <c r="E18">
        <f t="shared" si="0"/>
        <v>2900</v>
      </c>
      <c r="G18">
        <f t="shared" si="3"/>
        <v>430</v>
      </c>
    </row>
    <row r="19" spans="1:7" x14ac:dyDescent="0.3">
      <c r="A19">
        <v>450</v>
      </c>
      <c r="B19" s="1">
        <f t="shared" si="1"/>
        <v>7.5</v>
      </c>
      <c r="D19">
        <f t="shared" si="2"/>
        <v>310</v>
      </c>
      <c r="E19">
        <f t="shared" si="0"/>
        <v>3100</v>
      </c>
      <c r="G19">
        <f t="shared" si="3"/>
        <v>460</v>
      </c>
    </row>
    <row r="20" spans="1:7" x14ac:dyDescent="0.3">
      <c r="A20">
        <v>480</v>
      </c>
      <c r="B20" s="1">
        <f t="shared" si="1"/>
        <v>8</v>
      </c>
      <c r="D20">
        <f t="shared" si="2"/>
        <v>330</v>
      </c>
      <c r="E20">
        <f t="shared" si="0"/>
        <v>3300</v>
      </c>
      <c r="G20">
        <f t="shared" si="3"/>
        <v>490</v>
      </c>
    </row>
    <row r="21" spans="1:7" x14ac:dyDescent="0.3">
      <c r="A21">
        <v>510</v>
      </c>
      <c r="B21" s="1">
        <f t="shared" si="1"/>
        <v>8.5</v>
      </c>
      <c r="D21">
        <f t="shared" si="2"/>
        <v>350</v>
      </c>
      <c r="E21">
        <f t="shared" si="0"/>
        <v>3500</v>
      </c>
      <c r="G21">
        <f t="shared" si="3"/>
        <v>520</v>
      </c>
    </row>
    <row r="22" spans="1:7" x14ac:dyDescent="0.3">
      <c r="A22">
        <v>540</v>
      </c>
      <c r="B22" s="1">
        <f t="shared" si="1"/>
        <v>9</v>
      </c>
      <c r="D22">
        <f t="shared" si="2"/>
        <v>370</v>
      </c>
      <c r="E22">
        <f t="shared" si="0"/>
        <v>3700</v>
      </c>
      <c r="G22">
        <f t="shared" si="3"/>
        <v>550</v>
      </c>
    </row>
    <row r="23" spans="1:7" x14ac:dyDescent="0.3">
      <c r="A23">
        <v>570</v>
      </c>
      <c r="B23" s="1">
        <f t="shared" si="1"/>
        <v>9.5</v>
      </c>
      <c r="D23">
        <f t="shared" si="2"/>
        <v>390</v>
      </c>
      <c r="E23">
        <f t="shared" si="0"/>
        <v>3900</v>
      </c>
      <c r="G23">
        <f t="shared" si="3"/>
        <v>580</v>
      </c>
    </row>
    <row r="24" spans="1:7" x14ac:dyDescent="0.3">
      <c r="A24">
        <v>600</v>
      </c>
      <c r="B24" s="1">
        <f t="shared" si="1"/>
        <v>10</v>
      </c>
      <c r="D24">
        <f t="shared" si="2"/>
        <v>410</v>
      </c>
      <c r="E24">
        <f t="shared" si="0"/>
        <v>4100</v>
      </c>
      <c r="G24">
        <f t="shared" si="3"/>
        <v>610</v>
      </c>
    </row>
    <row r="25" spans="1:7" x14ac:dyDescent="0.3">
      <c r="A25">
        <v>630</v>
      </c>
      <c r="B25" s="1">
        <f t="shared" si="1"/>
        <v>10.5</v>
      </c>
      <c r="D25">
        <f t="shared" si="2"/>
        <v>430</v>
      </c>
      <c r="E25">
        <f t="shared" si="0"/>
        <v>4300</v>
      </c>
      <c r="G25">
        <f t="shared" si="3"/>
        <v>640</v>
      </c>
    </row>
    <row r="26" spans="1:7" x14ac:dyDescent="0.3">
      <c r="A26">
        <v>660</v>
      </c>
      <c r="B26" s="1">
        <f t="shared" si="1"/>
        <v>11</v>
      </c>
      <c r="D26">
        <f t="shared" si="2"/>
        <v>450</v>
      </c>
      <c r="E26">
        <f t="shared" si="0"/>
        <v>4500</v>
      </c>
      <c r="G26">
        <f t="shared" si="3"/>
        <v>670</v>
      </c>
    </row>
    <row r="27" spans="1:7" x14ac:dyDescent="0.3">
      <c r="A27">
        <v>690</v>
      </c>
      <c r="B27" s="1">
        <f t="shared" si="1"/>
        <v>11.5</v>
      </c>
      <c r="D27">
        <f t="shared" si="2"/>
        <v>470</v>
      </c>
      <c r="E27">
        <f t="shared" si="0"/>
        <v>4700</v>
      </c>
      <c r="G27">
        <f t="shared" si="3"/>
        <v>700</v>
      </c>
    </row>
    <row r="28" spans="1:7" x14ac:dyDescent="0.3">
      <c r="A28">
        <v>720</v>
      </c>
      <c r="B28" s="1">
        <f t="shared" si="1"/>
        <v>12</v>
      </c>
      <c r="D28">
        <f t="shared" si="2"/>
        <v>490</v>
      </c>
      <c r="E28">
        <f t="shared" si="0"/>
        <v>4900</v>
      </c>
      <c r="G28">
        <f t="shared" si="3"/>
        <v>730</v>
      </c>
    </row>
    <row r="29" spans="1:7" x14ac:dyDescent="0.3">
      <c r="A29">
        <v>750</v>
      </c>
      <c r="B29" s="1">
        <f t="shared" si="1"/>
        <v>12.5</v>
      </c>
      <c r="D29">
        <f t="shared" si="2"/>
        <v>510</v>
      </c>
      <c r="E29">
        <f t="shared" si="0"/>
        <v>5100</v>
      </c>
      <c r="G29">
        <f t="shared" si="3"/>
        <v>760</v>
      </c>
    </row>
    <row r="30" spans="1:7" x14ac:dyDescent="0.3">
      <c r="A30">
        <v>780</v>
      </c>
      <c r="B30" s="1">
        <f t="shared" si="1"/>
        <v>13</v>
      </c>
      <c r="D30">
        <f t="shared" si="2"/>
        <v>530</v>
      </c>
      <c r="E30">
        <f t="shared" si="0"/>
        <v>5300</v>
      </c>
      <c r="G30">
        <f t="shared" si="3"/>
        <v>790</v>
      </c>
    </row>
    <row r="31" spans="1:7" x14ac:dyDescent="0.3">
      <c r="A31">
        <v>810</v>
      </c>
      <c r="B31" s="1">
        <f t="shared" si="1"/>
        <v>13.5</v>
      </c>
      <c r="D31">
        <f t="shared" si="2"/>
        <v>550</v>
      </c>
      <c r="E31">
        <f t="shared" si="0"/>
        <v>5500</v>
      </c>
      <c r="G31">
        <f t="shared" si="3"/>
        <v>820</v>
      </c>
    </row>
    <row r="32" spans="1:7" x14ac:dyDescent="0.3">
      <c r="A32">
        <v>840</v>
      </c>
      <c r="B32" s="1">
        <f t="shared" si="1"/>
        <v>14</v>
      </c>
      <c r="D32">
        <f t="shared" si="2"/>
        <v>570</v>
      </c>
      <c r="E32">
        <f t="shared" si="0"/>
        <v>5700</v>
      </c>
      <c r="G32">
        <f t="shared" si="3"/>
        <v>850</v>
      </c>
    </row>
    <row r="33" spans="1:7" x14ac:dyDescent="0.3">
      <c r="A33">
        <v>870</v>
      </c>
      <c r="B33" s="1">
        <f t="shared" si="1"/>
        <v>14.5</v>
      </c>
      <c r="D33">
        <f t="shared" si="2"/>
        <v>590</v>
      </c>
      <c r="E33">
        <f t="shared" si="0"/>
        <v>5900</v>
      </c>
      <c r="G33">
        <f t="shared" si="3"/>
        <v>880</v>
      </c>
    </row>
    <row r="34" spans="1:7" x14ac:dyDescent="0.3">
      <c r="A34">
        <v>900</v>
      </c>
      <c r="B34" s="1">
        <f t="shared" si="1"/>
        <v>15</v>
      </c>
      <c r="D34">
        <f t="shared" si="2"/>
        <v>610</v>
      </c>
      <c r="E34">
        <f t="shared" si="0"/>
        <v>6100</v>
      </c>
      <c r="G34">
        <f t="shared" si="3"/>
        <v>910</v>
      </c>
    </row>
    <row r="35" spans="1:7" x14ac:dyDescent="0.3">
      <c r="A35">
        <v>930</v>
      </c>
      <c r="B35" s="1">
        <f t="shared" si="1"/>
        <v>15.5</v>
      </c>
      <c r="D35">
        <f t="shared" si="2"/>
        <v>630</v>
      </c>
      <c r="E35">
        <f t="shared" si="0"/>
        <v>6300</v>
      </c>
      <c r="G35">
        <f t="shared" si="3"/>
        <v>940</v>
      </c>
    </row>
    <row r="36" spans="1:7" x14ac:dyDescent="0.3">
      <c r="A36">
        <v>960</v>
      </c>
      <c r="B36" s="1">
        <f t="shared" si="1"/>
        <v>16</v>
      </c>
      <c r="D36">
        <f t="shared" si="2"/>
        <v>650</v>
      </c>
      <c r="E36">
        <f t="shared" si="0"/>
        <v>6500</v>
      </c>
      <c r="G36">
        <f t="shared" si="3"/>
        <v>970</v>
      </c>
    </row>
    <row r="37" spans="1:7" x14ac:dyDescent="0.3">
      <c r="A37">
        <v>990</v>
      </c>
      <c r="B37" s="1">
        <f t="shared" si="1"/>
        <v>16.5</v>
      </c>
      <c r="D37">
        <f t="shared" si="2"/>
        <v>670</v>
      </c>
      <c r="E37">
        <f t="shared" si="0"/>
        <v>6700</v>
      </c>
      <c r="G37">
        <f t="shared" si="3"/>
        <v>1000</v>
      </c>
    </row>
    <row r="38" spans="1:7" x14ac:dyDescent="0.3">
      <c r="A38">
        <v>1020</v>
      </c>
      <c r="B38" s="1">
        <f t="shared" si="1"/>
        <v>17</v>
      </c>
      <c r="D38">
        <f t="shared" si="2"/>
        <v>690</v>
      </c>
      <c r="E38">
        <f t="shared" si="0"/>
        <v>6900</v>
      </c>
      <c r="G38">
        <f t="shared" si="3"/>
        <v>1030</v>
      </c>
    </row>
    <row r="39" spans="1:7" x14ac:dyDescent="0.3">
      <c r="A39">
        <v>1050</v>
      </c>
      <c r="B39" s="1">
        <f t="shared" si="1"/>
        <v>17.5</v>
      </c>
      <c r="D39">
        <f t="shared" si="2"/>
        <v>710</v>
      </c>
      <c r="E39">
        <f t="shared" si="0"/>
        <v>7100</v>
      </c>
      <c r="G39">
        <f t="shared" si="3"/>
        <v>1060</v>
      </c>
    </row>
    <row r="40" spans="1:7" x14ac:dyDescent="0.3">
      <c r="A40">
        <v>1080</v>
      </c>
      <c r="B40" s="1">
        <f t="shared" si="1"/>
        <v>18</v>
      </c>
      <c r="D40">
        <f t="shared" si="2"/>
        <v>730</v>
      </c>
      <c r="E40">
        <f t="shared" si="0"/>
        <v>7300</v>
      </c>
      <c r="G40">
        <f t="shared" si="3"/>
        <v>1090</v>
      </c>
    </row>
    <row r="41" spans="1:7" x14ac:dyDescent="0.3">
      <c r="A41">
        <v>1110</v>
      </c>
      <c r="B41" s="1">
        <f t="shared" si="1"/>
        <v>18.5</v>
      </c>
      <c r="D41">
        <f t="shared" si="2"/>
        <v>750</v>
      </c>
      <c r="E41">
        <f t="shared" si="0"/>
        <v>7500</v>
      </c>
      <c r="G41">
        <f t="shared" si="3"/>
        <v>1120</v>
      </c>
    </row>
    <row r="42" spans="1:7" x14ac:dyDescent="0.3">
      <c r="A42">
        <v>1140</v>
      </c>
      <c r="B42" s="1">
        <f t="shared" si="1"/>
        <v>19</v>
      </c>
      <c r="D42">
        <f t="shared" si="2"/>
        <v>770</v>
      </c>
      <c r="E42">
        <f t="shared" si="0"/>
        <v>7700</v>
      </c>
      <c r="G42">
        <f t="shared" si="3"/>
        <v>1150</v>
      </c>
    </row>
    <row r="43" spans="1:7" x14ac:dyDescent="0.3">
      <c r="A43">
        <v>1170</v>
      </c>
      <c r="B43" s="1">
        <f t="shared" si="1"/>
        <v>19.5</v>
      </c>
      <c r="D43">
        <f t="shared" si="2"/>
        <v>790</v>
      </c>
      <c r="E43">
        <f t="shared" si="0"/>
        <v>7900</v>
      </c>
      <c r="G43">
        <f t="shared" si="3"/>
        <v>1180</v>
      </c>
    </row>
    <row r="44" spans="1:7" x14ac:dyDescent="0.3">
      <c r="A44">
        <v>1200</v>
      </c>
      <c r="B44" s="1">
        <f t="shared" si="1"/>
        <v>20</v>
      </c>
      <c r="D44">
        <f t="shared" si="2"/>
        <v>810</v>
      </c>
      <c r="E44">
        <f t="shared" si="0"/>
        <v>8100</v>
      </c>
      <c r="G44">
        <f t="shared" si="3"/>
        <v>1210</v>
      </c>
    </row>
    <row r="45" spans="1:7" x14ac:dyDescent="0.3">
      <c r="A45">
        <v>1230</v>
      </c>
      <c r="B45" s="1">
        <f t="shared" si="1"/>
        <v>20.5</v>
      </c>
      <c r="D45">
        <f t="shared" si="2"/>
        <v>830</v>
      </c>
      <c r="E45">
        <f t="shared" si="0"/>
        <v>8300</v>
      </c>
      <c r="G45">
        <f t="shared" si="3"/>
        <v>1240</v>
      </c>
    </row>
    <row r="46" spans="1:7" x14ac:dyDescent="0.3">
      <c r="A46">
        <v>1260</v>
      </c>
      <c r="B46" s="1">
        <f t="shared" si="1"/>
        <v>21</v>
      </c>
      <c r="D46">
        <f t="shared" si="2"/>
        <v>850</v>
      </c>
      <c r="E46">
        <f t="shared" si="0"/>
        <v>8500</v>
      </c>
      <c r="G46">
        <f t="shared" si="3"/>
        <v>1270</v>
      </c>
    </row>
    <row r="47" spans="1:7" x14ac:dyDescent="0.3">
      <c r="A47">
        <v>1290</v>
      </c>
      <c r="B47" s="1">
        <f t="shared" si="1"/>
        <v>21.5</v>
      </c>
      <c r="D47">
        <f t="shared" si="2"/>
        <v>870</v>
      </c>
      <c r="E47">
        <f t="shared" si="0"/>
        <v>8700</v>
      </c>
      <c r="G47">
        <f t="shared" si="3"/>
        <v>1300</v>
      </c>
    </row>
    <row r="48" spans="1:7" x14ac:dyDescent="0.3">
      <c r="A48">
        <v>1320</v>
      </c>
      <c r="B48" s="1">
        <f t="shared" si="1"/>
        <v>22</v>
      </c>
      <c r="D48">
        <f t="shared" si="2"/>
        <v>890</v>
      </c>
      <c r="E48">
        <f t="shared" si="0"/>
        <v>8900</v>
      </c>
      <c r="G48">
        <f t="shared" si="3"/>
        <v>1330</v>
      </c>
    </row>
    <row r="49" spans="1:7" x14ac:dyDescent="0.3">
      <c r="A49">
        <v>1350</v>
      </c>
      <c r="B49" s="1">
        <f t="shared" si="1"/>
        <v>22.5</v>
      </c>
      <c r="D49">
        <f t="shared" si="2"/>
        <v>910</v>
      </c>
      <c r="E49">
        <f t="shared" si="0"/>
        <v>9100</v>
      </c>
      <c r="G49">
        <f t="shared" si="3"/>
        <v>1360</v>
      </c>
    </row>
    <row r="50" spans="1:7" x14ac:dyDescent="0.3">
      <c r="A50">
        <v>1380</v>
      </c>
      <c r="B50" s="1">
        <f t="shared" si="1"/>
        <v>23</v>
      </c>
      <c r="D50">
        <f t="shared" si="2"/>
        <v>930</v>
      </c>
      <c r="E50">
        <f t="shared" si="0"/>
        <v>9300</v>
      </c>
      <c r="G50">
        <f t="shared" si="3"/>
        <v>1390</v>
      </c>
    </row>
    <row r="51" spans="1:7" x14ac:dyDescent="0.3">
      <c r="A51">
        <v>1410</v>
      </c>
      <c r="B51" s="1">
        <f t="shared" si="1"/>
        <v>23.5</v>
      </c>
      <c r="D51">
        <f t="shared" si="2"/>
        <v>950</v>
      </c>
      <c r="E51">
        <f t="shared" si="0"/>
        <v>9500</v>
      </c>
      <c r="G51">
        <f t="shared" si="3"/>
        <v>1420</v>
      </c>
    </row>
    <row r="52" spans="1:7" x14ac:dyDescent="0.3">
      <c r="A52">
        <v>1440</v>
      </c>
      <c r="B52" s="1">
        <f t="shared" si="1"/>
        <v>24</v>
      </c>
      <c r="D52">
        <f t="shared" si="2"/>
        <v>970</v>
      </c>
      <c r="E52">
        <f t="shared" si="0"/>
        <v>9700</v>
      </c>
      <c r="G52">
        <f t="shared" si="3"/>
        <v>1450</v>
      </c>
    </row>
    <row r="53" spans="1:7" x14ac:dyDescent="0.3">
      <c r="A53">
        <v>1470</v>
      </c>
      <c r="B53" s="1">
        <f t="shared" si="1"/>
        <v>24.5</v>
      </c>
      <c r="D53">
        <f t="shared" si="2"/>
        <v>990</v>
      </c>
      <c r="E53">
        <f t="shared" si="0"/>
        <v>9900</v>
      </c>
      <c r="G53">
        <f t="shared" si="3"/>
        <v>1480</v>
      </c>
    </row>
    <row r="54" spans="1:7" x14ac:dyDescent="0.3">
      <c r="A54">
        <v>1500</v>
      </c>
      <c r="B54" s="1">
        <f t="shared" si="1"/>
        <v>25</v>
      </c>
      <c r="D54">
        <f t="shared" si="2"/>
        <v>1010</v>
      </c>
      <c r="E54">
        <f t="shared" si="0"/>
        <v>10100</v>
      </c>
      <c r="G54">
        <f>$L$6 +G53</f>
        <v>1510</v>
      </c>
    </row>
    <row r="55" spans="1:7" x14ac:dyDescent="0.3">
      <c r="A55">
        <v>1530</v>
      </c>
      <c r="B55" s="1">
        <f t="shared" si="1"/>
        <v>25.5</v>
      </c>
      <c r="D55">
        <f t="shared" si="2"/>
        <v>1030</v>
      </c>
      <c r="E55">
        <f t="shared" si="0"/>
        <v>10300</v>
      </c>
      <c r="G55">
        <f t="shared" si="3"/>
        <v>1540</v>
      </c>
    </row>
    <row r="56" spans="1:7" x14ac:dyDescent="0.3">
      <c r="A56">
        <v>1560</v>
      </c>
      <c r="B56" s="1">
        <f t="shared" si="1"/>
        <v>26</v>
      </c>
      <c r="D56">
        <f t="shared" si="2"/>
        <v>1050</v>
      </c>
      <c r="E56">
        <f t="shared" si="0"/>
        <v>10500</v>
      </c>
      <c r="G56">
        <f t="shared" si="3"/>
        <v>1570</v>
      </c>
    </row>
    <row r="57" spans="1:7" x14ac:dyDescent="0.3">
      <c r="A57">
        <v>1590</v>
      </c>
      <c r="B57" s="1">
        <f t="shared" si="1"/>
        <v>26.5</v>
      </c>
      <c r="D57">
        <f t="shared" si="2"/>
        <v>1070</v>
      </c>
      <c r="E57">
        <f t="shared" si="0"/>
        <v>10700</v>
      </c>
      <c r="G57">
        <f t="shared" si="3"/>
        <v>1600</v>
      </c>
    </row>
    <row r="58" spans="1:7" x14ac:dyDescent="0.3">
      <c r="A58">
        <v>1620</v>
      </c>
      <c r="B58" s="1">
        <f t="shared" si="1"/>
        <v>27</v>
      </c>
      <c r="D58">
        <f t="shared" si="2"/>
        <v>1090</v>
      </c>
      <c r="E58">
        <f t="shared" si="0"/>
        <v>10900</v>
      </c>
      <c r="G58">
        <f t="shared" si="3"/>
        <v>1630</v>
      </c>
    </row>
    <row r="59" spans="1:7" x14ac:dyDescent="0.3">
      <c r="A59">
        <v>1650</v>
      </c>
      <c r="B59" s="1">
        <f t="shared" si="1"/>
        <v>27.5</v>
      </c>
      <c r="D59">
        <f t="shared" si="2"/>
        <v>1110</v>
      </c>
      <c r="E59">
        <f t="shared" si="0"/>
        <v>11100</v>
      </c>
      <c r="G59">
        <f t="shared" si="3"/>
        <v>1660</v>
      </c>
    </row>
    <row r="60" spans="1:7" x14ac:dyDescent="0.3">
      <c r="A60">
        <v>1680</v>
      </c>
      <c r="B60" s="1">
        <f t="shared" si="1"/>
        <v>28</v>
      </c>
      <c r="D60">
        <f t="shared" si="2"/>
        <v>1130</v>
      </c>
      <c r="E60">
        <f t="shared" si="0"/>
        <v>11300</v>
      </c>
      <c r="G60">
        <f t="shared" si="3"/>
        <v>1690</v>
      </c>
    </row>
    <row r="61" spans="1:7" x14ac:dyDescent="0.3">
      <c r="A61">
        <v>1710</v>
      </c>
      <c r="B61" s="1">
        <f t="shared" si="1"/>
        <v>28.5</v>
      </c>
      <c r="D61">
        <f t="shared" si="2"/>
        <v>1150</v>
      </c>
      <c r="E61">
        <f t="shared" si="0"/>
        <v>11500</v>
      </c>
      <c r="G61">
        <f t="shared" si="3"/>
        <v>1720</v>
      </c>
    </row>
    <row r="62" spans="1:7" x14ac:dyDescent="0.3">
      <c r="A62">
        <v>1740</v>
      </c>
      <c r="B62" s="1">
        <f t="shared" si="1"/>
        <v>29</v>
      </c>
      <c r="D62">
        <f t="shared" si="2"/>
        <v>1170</v>
      </c>
      <c r="E62">
        <f t="shared" si="0"/>
        <v>11700</v>
      </c>
      <c r="G62">
        <f t="shared" si="3"/>
        <v>1750</v>
      </c>
    </row>
    <row r="63" spans="1:7" x14ac:dyDescent="0.3">
      <c r="A63">
        <v>1770</v>
      </c>
      <c r="B63" s="1">
        <f t="shared" si="1"/>
        <v>29.5</v>
      </c>
      <c r="D63">
        <f t="shared" si="2"/>
        <v>1190</v>
      </c>
      <c r="E63">
        <f t="shared" si="0"/>
        <v>11900</v>
      </c>
      <c r="G63">
        <f t="shared" si="3"/>
        <v>1780</v>
      </c>
    </row>
    <row r="64" spans="1:7" x14ac:dyDescent="0.3">
      <c r="A64">
        <v>1800</v>
      </c>
      <c r="B64" s="1">
        <f t="shared" si="1"/>
        <v>30</v>
      </c>
      <c r="D64">
        <f t="shared" si="2"/>
        <v>1210</v>
      </c>
      <c r="E64">
        <f t="shared" si="0"/>
        <v>12100</v>
      </c>
      <c r="G64">
        <f t="shared" si="3"/>
        <v>1810</v>
      </c>
    </row>
    <row r="65" spans="1:7" x14ac:dyDescent="0.3">
      <c r="A65">
        <v>1830</v>
      </c>
      <c r="B65" s="1">
        <f t="shared" si="1"/>
        <v>30.5</v>
      </c>
      <c r="D65">
        <f t="shared" si="2"/>
        <v>1230</v>
      </c>
      <c r="E65">
        <f t="shared" si="0"/>
        <v>12300</v>
      </c>
      <c r="G65">
        <f t="shared" si="3"/>
        <v>1840</v>
      </c>
    </row>
    <row r="66" spans="1:7" x14ac:dyDescent="0.3">
      <c r="A66">
        <v>1860</v>
      </c>
      <c r="B66" s="1">
        <f t="shared" si="1"/>
        <v>31</v>
      </c>
      <c r="D66">
        <f t="shared" si="2"/>
        <v>1250</v>
      </c>
      <c r="E66">
        <f t="shared" si="0"/>
        <v>12500</v>
      </c>
      <c r="G66">
        <f t="shared" si="3"/>
        <v>1870</v>
      </c>
    </row>
    <row r="67" spans="1:7" x14ac:dyDescent="0.3">
      <c r="A67">
        <v>1890</v>
      </c>
      <c r="B67" s="1">
        <f t="shared" si="1"/>
        <v>31.5</v>
      </c>
      <c r="D67">
        <f t="shared" si="2"/>
        <v>1270</v>
      </c>
      <c r="E67">
        <f t="shared" si="0"/>
        <v>12700</v>
      </c>
      <c r="G67">
        <f t="shared" si="3"/>
        <v>1900</v>
      </c>
    </row>
    <row r="68" spans="1:7" x14ac:dyDescent="0.3">
      <c r="A68">
        <v>1920</v>
      </c>
      <c r="B68" s="1">
        <f t="shared" si="1"/>
        <v>32</v>
      </c>
      <c r="D68">
        <f t="shared" si="2"/>
        <v>1290</v>
      </c>
      <c r="E68">
        <f t="shared" si="0"/>
        <v>12900</v>
      </c>
      <c r="G68">
        <f t="shared" si="3"/>
        <v>1930</v>
      </c>
    </row>
    <row r="69" spans="1:7" x14ac:dyDescent="0.3">
      <c r="A69">
        <v>1950</v>
      </c>
      <c r="B69" s="1">
        <f t="shared" si="1"/>
        <v>32.5</v>
      </c>
      <c r="D69">
        <f t="shared" si="2"/>
        <v>1310</v>
      </c>
      <c r="E69">
        <f t="shared" ref="E69:E104" si="4">D69 * 10</f>
        <v>13100</v>
      </c>
      <c r="G69">
        <f t="shared" si="3"/>
        <v>1960</v>
      </c>
    </row>
    <row r="70" spans="1:7" x14ac:dyDescent="0.3">
      <c r="A70">
        <v>1980</v>
      </c>
      <c r="B70" s="1">
        <f t="shared" ref="B70:B104" si="5">A70/60</f>
        <v>33</v>
      </c>
      <c r="D70">
        <f t="shared" ref="D70:D104" si="6">$L$5 +D69</f>
        <v>1330</v>
      </c>
      <c r="E70">
        <f t="shared" si="4"/>
        <v>13300</v>
      </c>
      <c r="G70">
        <f t="shared" ref="G70:G71" si="7">$L$6 +G69</f>
        <v>1990</v>
      </c>
    </row>
    <row r="71" spans="1:7" x14ac:dyDescent="0.3">
      <c r="A71">
        <v>2010</v>
      </c>
      <c r="B71" s="1">
        <f t="shared" si="5"/>
        <v>33.5</v>
      </c>
      <c r="D71">
        <f t="shared" si="6"/>
        <v>1350</v>
      </c>
      <c r="E71">
        <f t="shared" si="4"/>
        <v>13500</v>
      </c>
      <c r="G71">
        <f t="shared" si="7"/>
        <v>2020</v>
      </c>
    </row>
    <row r="72" spans="1:7" x14ac:dyDescent="0.3">
      <c r="A72">
        <v>2040</v>
      </c>
      <c r="B72" s="1">
        <f t="shared" si="5"/>
        <v>34</v>
      </c>
      <c r="D72">
        <f t="shared" si="6"/>
        <v>1370</v>
      </c>
      <c r="E72">
        <f t="shared" si="4"/>
        <v>13700</v>
      </c>
      <c r="G72">
        <f>$L$6 +G71</f>
        <v>2050</v>
      </c>
    </row>
    <row r="73" spans="1:7" x14ac:dyDescent="0.3">
      <c r="A73">
        <v>2070</v>
      </c>
      <c r="B73" s="1">
        <f t="shared" si="5"/>
        <v>34.5</v>
      </c>
      <c r="D73">
        <f t="shared" si="6"/>
        <v>1390</v>
      </c>
      <c r="E73">
        <f t="shared" si="4"/>
        <v>13900</v>
      </c>
      <c r="G73">
        <f t="shared" ref="G73:G91" si="8">$L$6 +G72</f>
        <v>2080</v>
      </c>
    </row>
    <row r="74" spans="1:7" x14ac:dyDescent="0.3">
      <c r="A74">
        <v>2100</v>
      </c>
      <c r="B74" s="1">
        <f t="shared" si="5"/>
        <v>35</v>
      </c>
      <c r="D74">
        <f t="shared" si="6"/>
        <v>1410</v>
      </c>
      <c r="E74">
        <f t="shared" si="4"/>
        <v>14100</v>
      </c>
      <c r="G74">
        <f t="shared" si="8"/>
        <v>2110</v>
      </c>
    </row>
    <row r="75" spans="1:7" x14ac:dyDescent="0.3">
      <c r="A75">
        <v>2130</v>
      </c>
      <c r="B75" s="1">
        <f t="shared" si="5"/>
        <v>35.5</v>
      </c>
      <c r="D75">
        <f t="shared" si="6"/>
        <v>1430</v>
      </c>
      <c r="E75">
        <f t="shared" si="4"/>
        <v>14300</v>
      </c>
      <c r="G75">
        <f t="shared" si="8"/>
        <v>2140</v>
      </c>
    </row>
    <row r="76" spans="1:7" x14ac:dyDescent="0.3">
      <c r="A76">
        <v>2160</v>
      </c>
      <c r="B76" s="1">
        <f t="shared" si="5"/>
        <v>36</v>
      </c>
      <c r="D76">
        <f t="shared" si="6"/>
        <v>1450</v>
      </c>
      <c r="E76">
        <f t="shared" si="4"/>
        <v>14500</v>
      </c>
      <c r="G76">
        <f t="shared" si="8"/>
        <v>2170</v>
      </c>
    </row>
    <row r="77" spans="1:7" x14ac:dyDescent="0.3">
      <c r="A77">
        <v>2190</v>
      </c>
      <c r="B77" s="1">
        <f t="shared" si="5"/>
        <v>36.5</v>
      </c>
      <c r="D77">
        <f t="shared" si="6"/>
        <v>1470</v>
      </c>
      <c r="E77">
        <f t="shared" si="4"/>
        <v>14700</v>
      </c>
      <c r="G77">
        <f t="shared" si="8"/>
        <v>2200</v>
      </c>
    </row>
    <row r="78" spans="1:7" x14ac:dyDescent="0.3">
      <c r="A78">
        <v>2220</v>
      </c>
      <c r="B78" s="1">
        <f t="shared" si="5"/>
        <v>37</v>
      </c>
      <c r="D78">
        <f t="shared" si="6"/>
        <v>1490</v>
      </c>
      <c r="E78">
        <f t="shared" si="4"/>
        <v>14900</v>
      </c>
      <c r="G78">
        <f t="shared" si="8"/>
        <v>2230</v>
      </c>
    </row>
    <row r="79" spans="1:7" x14ac:dyDescent="0.3">
      <c r="A79">
        <v>2250</v>
      </c>
      <c r="B79" s="1">
        <f t="shared" si="5"/>
        <v>37.5</v>
      </c>
      <c r="D79">
        <f t="shared" si="6"/>
        <v>1510</v>
      </c>
      <c r="E79">
        <f t="shared" si="4"/>
        <v>15100</v>
      </c>
      <c r="G79">
        <f t="shared" si="8"/>
        <v>2260</v>
      </c>
    </row>
    <row r="80" spans="1:7" x14ac:dyDescent="0.3">
      <c r="A80">
        <v>2280</v>
      </c>
      <c r="B80" s="1">
        <f t="shared" si="5"/>
        <v>38</v>
      </c>
      <c r="D80">
        <f t="shared" si="6"/>
        <v>1530</v>
      </c>
      <c r="E80">
        <f t="shared" si="4"/>
        <v>15300</v>
      </c>
      <c r="G80">
        <f t="shared" si="8"/>
        <v>2290</v>
      </c>
    </row>
    <row r="81" spans="1:7" x14ac:dyDescent="0.3">
      <c r="A81">
        <v>2310</v>
      </c>
      <c r="B81" s="1">
        <f t="shared" si="5"/>
        <v>38.5</v>
      </c>
      <c r="D81">
        <f t="shared" si="6"/>
        <v>1550</v>
      </c>
      <c r="E81">
        <f t="shared" si="4"/>
        <v>15500</v>
      </c>
      <c r="G81">
        <f t="shared" si="8"/>
        <v>2320</v>
      </c>
    </row>
    <row r="82" spans="1:7" x14ac:dyDescent="0.3">
      <c r="A82">
        <v>2340</v>
      </c>
      <c r="B82" s="1">
        <f t="shared" si="5"/>
        <v>39</v>
      </c>
      <c r="D82">
        <f t="shared" si="6"/>
        <v>1570</v>
      </c>
      <c r="E82">
        <f t="shared" si="4"/>
        <v>15700</v>
      </c>
      <c r="G82">
        <f t="shared" si="8"/>
        <v>2350</v>
      </c>
    </row>
    <row r="83" spans="1:7" x14ac:dyDescent="0.3">
      <c r="A83">
        <v>2370</v>
      </c>
      <c r="B83" s="1">
        <f t="shared" si="5"/>
        <v>39.5</v>
      </c>
      <c r="D83">
        <f t="shared" si="6"/>
        <v>1590</v>
      </c>
      <c r="E83">
        <f t="shared" si="4"/>
        <v>15900</v>
      </c>
      <c r="G83">
        <f t="shared" si="8"/>
        <v>2380</v>
      </c>
    </row>
    <row r="84" spans="1:7" x14ac:dyDescent="0.3">
      <c r="A84">
        <v>2400</v>
      </c>
      <c r="B84" s="1">
        <f t="shared" si="5"/>
        <v>40</v>
      </c>
      <c r="D84">
        <f t="shared" si="6"/>
        <v>1610</v>
      </c>
      <c r="E84">
        <f t="shared" si="4"/>
        <v>16100</v>
      </c>
      <c r="G84">
        <f t="shared" si="8"/>
        <v>2410</v>
      </c>
    </row>
    <row r="85" spans="1:7" x14ac:dyDescent="0.3">
      <c r="A85">
        <v>2430</v>
      </c>
      <c r="B85" s="1">
        <f t="shared" si="5"/>
        <v>40.5</v>
      </c>
      <c r="D85">
        <f t="shared" si="6"/>
        <v>1630</v>
      </c>
      <c r="E85">
        <f t="shared" si="4"/>
        <v>16300</v>
      </c>
      <c r="G85">
        <f t="shared" si="8"/>
        <v>2440</v>
      </c>
    </row>
    <row r="86" spans="1:7" x14ac:dyDescent="0.3">
      <c r="A86">
        <v>2460</v>
      </c>
      <c r="B86" s="1">
        <f t="shared" si="5"/>
        <v>41</v>
      </c>
      <c r="D86">
        <f t="shared" si="6"/>
        <v>1650</v>
      </c>
      <c r="E86">
        <f t="shared" si="4"/>
        <v>16500</v>
      </c>
      <c r="G86">
        <f t="shared" si="8"/>
        <v>2470</v>
      </c>
    </row>
    <row r="87" spans="1:7" x14ac:dyDescent="0.3">
      <c r="A87">
        <v>2490</v>
      </c>
      <c r="B87" s="1">
        <f t="shared" si="5"/>
        <v>41.5</v>
      </c>
      <c r="D87">
        <f t="shared" si="6"/>
        <v>1670</v>
      </c>
      <c r="E87">
        <f t="shared" si="4"/>
        <v>16700</v>
      </c>
      <c r="G87">
        <f t="shared" si="8"/>
        <v>2500</v>
      </c>
    </row>
    <row r="88" spans="1:7" x14ac:dyDescent="0.3">
      <c r="A88">
        <v>2520</v>
      </c>
      <c r="B88" s="1">
        <f t="shared" si="5"/>
        <v>42</v>
      </c>
      <c r="D88">
        <f t="shared" si="6"/>
        <v>1690</v>
      </c>
      <c r="E88">
        <f t="shared" si="4"/>
        <v>16900</v>
      </c>
      <c r="G88">
        <f t="shared" si="8"/>
        <v>2530</v>
      </c>
    </row>
    <row r="89" spans="1:7" x14ac:dyDescent="0.3">
      <c r="A89">
        <v>2550</v>
      </c>
      <c r="B89" s="1">
        <f t="shared" si="5"/>
        <v>42.5</v>
      </c>
      <c r="D89">
        <f t="shared" si="6"/>
        <v>1710</v>
      </c>
      <c r="E89">
        <f t="shared" si="4"/>
        <v>17100</v>
      </c>
      <c r="G89">
        <f t="shared" si="8"/>
        <v>2560</v>
      </c>
    </row>
    <row r="90" spans="1:7" x14ac:dyDescent="0.3">
      <c r="A90">
        <v>2580</v>
      </c>
      <c r="B90" s="1">
        <f t="shared" si="5"/>
        <v>43</v>
      </c>
      <c r="D90">
        <f t="shared" si="6"/>
        <v>1730</v>
      </c>
      <c r="E90">
        <f t="shared" si="4"/>
        <v>17300</v>
      </c>
      <c r="G90">
        <f t="shared" si="8"/>
        <v>2590</v>
      </c>
    </row>
    <row r="91" spans="1:7" x14ac:dyDescent="0.3">
      <c r="A91">
        <v>2610</v>
      </c>
      <c r="B91" s="1">
        <f t="shared" si="5"/>
        <v>43.5</v>
      </c>
      <c r="D91">
        <f t="shared" si="6"/>
        <v>1750</v>
      </c>
      <c r="E91">
        <f t="shared" si="4"/>
        <v>17500</v>
      </c>
      <c r="G91">
        <f t="shared" si="8"/>
        <v>2620</v>
      </c>
    </row>
    <row r="92" spans="1:7" x14ac:dyDescent="0.3">
      <c r="A92">
        <v>2640</v>
      </c>
      <c r="B92" s="1">
        <f t="shared" si="5"/>
        <v>44</v>
      </c>
      <c r="D92">
        <f t="shared" si="6"/>
        <v>1770</v>
      </c>
      <c r="E92">
        <f t="shared" si="4"/>
        <v>17700</v>
      </c>
      <c r="G92">
        <f>$L$6 +G91</f>
        <v>2650</v>
      </c>
    </row>
    <row r="93" spans="1:7" x14ac:dyDescent="0.3">
      <c r="A93">
        <v>2670</v>
      </c>
      <c r="B93" s="1">
        <f t="shared" si="5"/>
        <v>44.5</v>
      </c>
      <c r="D93">
        <f t="shared" si="6"/>
        <v>1790</v>
      </c>
      <c r="E93">
        <f t="shared" si="4"/>
        <v>17900</v>
      </c>
      <c r="G93">
        <f t="shared" ref="G93:G104" si="9">$L$6 +G92</f>
        <v>2680</v>
      </c>
    </row>
    <row r="94" spans="1:7" x14ac:dyDescent="0.3">
      <c r="A94">
        <v>2700</v>
      </c>
      <c r="B94" s="1">
        <f t="shared" si="5"/>
        <v>45</v>
      </c>
      <c r="D94">
        <f t="shared" si="6"/>
        <v>1810</v>
      </c>
      <c r="E94">
        <f t="shared" si="4"/>
        <v>18100</v>
      </c>
      <c r="G94">
        <f t="shared" si="9"/>
        <v>2710</v>
      </c>
    </row>
    <row r="95" spans="1:7" x14ac:dyDescent="0.3">
      <c r="A95">
        <v>2730</v>
      </c>
      <c r="B95" s="1">
        <f t="shared" si="5"/>
        <v>45.5</v>
      </c>
      <c r="D95">
        <f t="shared" si="6"/>
        <v>1830</v>
      </c>
      <c r="E95">
        <f t="shared" si="4"/>
        <v>18300</v>
      </c>
      <c r="G95">
        <f t="shared" si="9"/>
        <v>2740</v>
      </c>
    </row>
    <row r="96" spans="1:7" x14ac:dyDescent="0.3">
      <c r="A96">
        <v>2760</v>
      </c>
      <c r="B96" s="1">
        <f t="shared" si="5"/>
        <v>46</v>
      </c>
      <c r="D96">
        <f t="shared" si="6"/>
        <v>1850</v>
      </c>
      <c r="E96">
        <f t="shared" si="4"/>
        <v>18500</v>
      </c>
      <c r="G96">
        <f t="shared" si="9"/>
        <v>2770</v>
      </c>
    </row>
    <row r="97" spans="1:7" x14ac:dyDescent="0.3">
      <c r="A97">
        <v>2790</v>
      </c>
      <c r="B97" s="1">
        <f t="shared" si="5"/>
        <v>46.5</v>
      </c>
      <c r="D97">
        <f t="shared" si="6"/>
        <v>1870</v>
      </c>
      <c r="E97">
        <f t="shared" si="4"/>
        <v>18700</v>
      </c>
      <c r="G97">
        <f t="shared" si="9"/>
        <v>2800</v>
      </c>
    </row>
    <row r="98" spans="1:7" x14ac:dyDescent="0.3">
      <c r="A98">
        <v>2820</v>
      </c>
      <c r="B98" s="1">
        <f t="shared" si="5"/>
        <v>47</v>
      </c>
      <c r="D98">
        <f t="shared" si="6"/>
        <v>1890</v>
      </c>
      <c r="E98">
        <f t="shared" si="4"/>
        <v>18900</v>
      </c>
      <c r="G98">
        <f t="shared" si="9"/>
        <v>2830</v>
      </c>
    </row>
    <row r="99" spans="1:7" x14ac:dyDescent="0.3">
      <c r="A99">
        <v>2850</v>
      </c>
      <c r="B99" s="1">
        <f t="shared" si="5"/>
        <v>47.5</v>
      </c>
      <c r="D99">
        <f t="shared" si="6"/>
        <v>1910</v>
      </c>
      <c r="E99">
        <f t="shared" si="4"/>
        <v>19100</v>
      </c>
      <c r="G99">
        <f t="shared" si="9"/>
        <v>2860</v>
      </c>
    </row>
    <row r="100" spans="1:7" x14ac:dyDescent="0.3">
      <c r="A100">
        <v>2880</v>
      </c>
      <c r="B100" s="1">
        <f t="shared" si="5"/>
        <v>48</v>
      </c>
      <c r="D100">
        <f t="shared" si="6"/>
        <v>1930</v>
      </c>
      <c r="E100">
        <f t="shared" si="4"/>
        <v>19300</v>
      </c>
      <c r="G100">
        <f t="shared" si="9"/>
        <v>2890</v>
      </c>
    </row>
    <row r="101" spans="1:7" x14ac:dyDescent="0.3">
      <c r="A101">
        <v>2910</v>
      </c>
      <c r="B101" s="1">
        <f t="shared" si="5"/>
        <v>48.5</v>
      </c>
      <c r="D101">
        <f t="shared" si="6"/>
        <v>1950</v>
      </c>
      <c r="E101">
        <f t="shared" si="4"/>
        <v>19500</v>
      </c>
      <c r="G101">
        <f t="shared" si="9"/>
        <v>2920</v>
      </c>
    </row>
    <row r="102" spans="1:7" x14ac:dyDescent="0.3">
      <c r="A102">
        <v>2940</v>
      </c>
      <c r="B102" s="1">
        <f t="shared" si="5"/>
        <v>49</v>
      </c>
      <c r="D102">
        <f t="shared" si="6"/>
        <v>1970</v>
      </c>
      <c r="E102">
        <f t="shared" si="4"/>
        <v>19700</v>
      </c>
      <c r="G102">
        <f t="shared" si="9"/>
        <v>2950</v>
      </c>
    </row>
    <row r="103" spans="1:7" x14ac:dyDescent="0.3">
      <c r="A103">
        <v>2970</v>
      </c>
      <c r="B103" s="1">
        <f t="shared" si="5"/>
        <v>49.5</v>
      </c>
      <c r="D103">
        <f t="shared" si="6"/>
        <v>1990</v>
      </c>
      <c r="E103">
        <f t="shared" si="4"/>
        <v>19900</v>
      </c>
      <c r="G103">
        <f t="shared" si="9"/>
        <v>2980</v>
      </c>
    </row>
    <row r="104" spans="1:7" x14ac:dyDescent="0.3">
      <c r="A104">
        <v>3000</v>
      </c>
      <c r="B104" s="1">
        <f t="shared" si="5"/>
        <v>50</v>
      </c>
      <c r="D104">
        <f t="shared" si="6"/>
        <v>2010</v>
      </c>
      <c r="E104">
        <f t="shared" si="4"/>
        <v>20100</v>
      </c>
      <c r="G104">
        <f t="shared" si="9"/>
        <v>3010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1"/>
  <sheetViews>
    <sheetView topLeftCell="A28" workbookViewId="0">
      <selection activeCell="N33" sqref="N33:N61"/>
    </sheetView>
  </sheetViews>
  <sheetFormatPr defaultRowHeight="16.5" x14ac:dyDescent="0.3"/>
  <cols>
    <col min="10" max="10" width="16.5" bestFit="1" customWidth="1"/>
  </cols>
  <sheetData>
    <row r="2" spans="1:11" x14ac:dyDescent="0.3">
      <c r="B2" t="s">
        <v>7</v>
      </c>
      <c r="C2" t="s">
        <v>8</v>
      </c>
      <c r="D2" t="s">
        <v>10</v>
      </c>
      <c r="E2" t="s">
        <v>0</v>
      </c>
      <c r="F2" t="s">
        <v>13</v>
      </c>
      <c r="G2" t="s">
        <v>14</v>
      </c>
    </row>
    <row r="4" spans="1:11" x14ac:dyDescent="0.3">
      <c r="A4" t="s">
        <v>58</v>
      </c>
      <c r="B4">
        <v>1</v>
      </c>
      <c r="C4">
        <v>18</v>
      </c>
      <c r="D4">
        <f>(C4 - C3) / $K$4</f>
        <v>6</v>
      </c>
      <c r="E4">
        <f t="shared" ref="E4:E25" si="0">D4 * $K$5</f>
        <v>6</v>
      </c>
      <c r="F4">
        <f>E4 / 60</f>
        <v>0.1</v>
      </c>
      <c r="G4">
        <f>F4 / 24</f>
        <v>4.1666666666666666E-3</v>
      </c>
      <c r="H4">
        <f>G4 + G3</f>
        <v>4.1666666666666666E-3</v>
      </c>
      <c r="J4" t="s">
        <v>9</v>
      </c>
      <c r="K4">
        <v>3</v>
      </c>
    </row>
    <row r="5" spans="1:11" x14ac:dyDescent="0.3">
      <c r="A5" t="s">
        <v>59</v>
      </c>
      <c r="B5">
        <v>2</v>
      </c>
      <c r="C5">
        <v>72.000000000000014</v>
      </c>
      <c r="D5">
        <f t="shared" ref="D5:D32" si="1">(C5 - C4) / $K$4</f>
        <v>18.000000000000004</v>
      </c>
      <c r="E5">
        <f t="shared" si="0"/>
        <v>18.000000000000004</v>
      </c>
      <c r="F5">
        <f t="shared" ref="F5:F25" si="2">E5 / 60</f>
        <v>0.30000000000000004</v>
      </c>
      <c r="G5">
        <f t="shared" ref="G5:G25" si="3">F5 / 24</f>
        <v>1.2500000000000002E-2</v>
      </c>
      <c r="H5">
        <f t="shared" ref="H5:H25" si="4">G5 + G4</f>
        <v>1.666666666666667E-2</v>
      </c>
      <c r="J5" t="s">
        <v>11</v>
      </c>
      <c r="K5">
        <v>1</v>
      </c>
    </row>
    <row r="6" spans="1:11" x14ac:dyDescent="0.3">
      <c r="A6" t="s">
        <v>60</v>
      </c>
      <c r="B6">
        <v>3</v>
      </c>
      <c r="C6">
        <v>198.00000000000006</v>
      </c>
      <c r="D6">
        <f t="shared" si="1"/>
        <v>42.000000000000014</v>
      </c>
      <c r="E6">
        <f t="shared" si="0"/>
        <v>42.000000000000014</v>
      </c>
      <c r="F6">
        <f t="shared" si="2"/>
        <v>0.70000000000000029</v>
      </c>
      <c r="G6">
        <f t="shared" si="3"/>
        <v>2.9166666666666678E-2</v>
      </c>
      <c r="H6">
        <f t="shared" si="4"/>
        <v>4.1666666666666678E-2</v>
      </c>
      <c r="J6" t="s">
        <v>15</v>
      </c>
      <c r="K6">
        <v>36</v>
      </c>
    </row>
    <row r="7" spans="1:11" x14ac:dyDescent="0.3">
      <c r="A7" t="s">
        <v>61</v>
      </c>
      <c r="B7">
        <v>4</v>
      </c>
      <c r="C7">
        <v>468.00000000000006</v>
      </c>
      <c r="D7">
        <f t="shared" si="1"/>
        <v>90</v>
      </c>
      <c r="E7">
        <f t="shared" si="0"/>
        <v>90</v>
      </c>
      <c r="F7">
        <f t="shared" si="2"/>
        <v>1.5</v>
      </c>
      <c r="G7">
        <f t="shared" si="3"/>
        <v>6.25E-2</v>
      </c>
      <c r="H7">
        <f t="shared" si="4"/>
        <v>9.1666666666666674E-2</v>
      </c>
    </row>
    <row r="8" spans="1:11" x14ac:dyDescent="0.3">
      <c r="A8" t="s">
        <v>62</v>
      </c>
      <c r="B8">
        <v>5</v>
      </c>
      <c r="C8">
        <v>918</v>
      </c>
      <c r="D8">
        <f t="shared" si="1"/>
        <v>149.99999999999997</v>
      </c>
      <c r="E8">
        <f t="shared" si="0"/>
        <v>149.99999999999997</v>
      </c>
      <c r="F8">
        <f t="shared" si="2"/>
        <v>2.4999999999999996</v>
      </c>
      <c r="G8">
        <f t="shared" si="3"/>
        <v>0.10416666666666664</v>
      </c>
      <c r="H8">
        <f t="shared" si="4"/>
        <v>0.16666666666666663</v>
      </c>
    </row>
    <row r="9" spans="1:11" x14ac:dyDescent="0.3">
      <c r="A9" s="2" t="s">
        <v>56</v>
      </c>
      <c r="B9">
        <v>6</v>
      </c>
      <c r="C9">
        <v>1548</v>
      </c>
      <c r="D9">
        <f t="shared" si="1"/>
        <v>210</v>
      </c>
      <c r="E9">
        <f t="shared" si="0"/>
        <v>210</v>
      </c>
      <c r="F9">
        <f t="shared" si="2"/>
        <v>3.5</v>
      </c>
      <c r="G9">
        <f t="shared" si="3"/>
        <v>0.14583333333333334</v>
      </c>
      <c r="H9">
        <f t="shared" si="4"/>
        <v>0.25</v>
      </c>
    </row>
    <row r="10" spans="1:11" x14ac:dyDescent="0.3">
      <c r="A10" s="2" t="s">
        <v>63</v>
      </c>
      <c r="B10">
        <v>7</v>
      </c>
      <c r="C10">
        <v>2358</v>
      </c>
      <c r="D10">
        <f t="shared" si="1"/>
        <v>270</v>
      </c>
      <c r="E10">
        <f t="shared" si="0"/>
        <v>270</v>
      </c>
      <c r="F10">
        <f t="shared" si="2"/>
        <v>4.5</v>
      </c>
      <c r="G10">
        <f t="shared" si="3"/>
        <v>0.1875</v>
      </c>
      <c r="H10">
        <f t="shared" si="4"/>
        <v>0.33333333333333337</v>
      </c>
    </row>
    <row r="11" spans="1:11" x14ac:dyDescent="0.3">
      <c r="A11" s="2" t="s">
        <v>64</v>
      </c>
      <c r="B11">
        <v>8</v>
      </c>
      <c r="C11">
        <v>3528</v>
      </c>
      <c r="D11">
        <f t="shared" si="1"/>
        <v>390</v>
      </c>
      <c r="E11">
        <f t="shared" si="0"/>
        <v>390</v>
      </c>
      <c r="F11">
        <f t="shared" si="2"/>
        <v>6.5</v>
      </c>
      <c r="G11">
        <f t="shared" si="3"/>
        <v>0.27083333333333331</v>
      </c>
      <c r="H11">
        <f t="shared" si="4"/>
        <v>0.45833333333333331</v>
      </c>
    </row>
    <row r="12" spans="1:11" x14ac:dyDescent="0.3">
      <c r="A12" s="3" t="s">
        <v>65</v>
      </c>
      <c r="B12">
        <v>9</v>
      </c>
      <c r="C12">
        <v>5058</v>
      </c>
      <c r="D12">
        <f t="shared" si="1"/>
        <v>510</v>
      </c>
      <c r="E12">
        <f t="shared" si="0"/>
        <v>510</v>
      </c>
      <c r="F12">
        <f t="shared" si="2"/>
        <v>8.5</v>
      </c>
      <c r="G12">
        <f t="shared" si="3"/>
        <v>0.35416666666666669</v>
      </c>
      <c r="H12">
        <f t="shared" si="4"/>
        <v>0.625</v>
      </c>
    </row>
    <row r="13" spans="1:11" x14ac:dyDescent="0.3">
      <c r="A13" s="3" t="s">
        <v>66</v>
      </c>
      <c r="B13">
        <v>10</v>
      </c>
      <c r="C13">
        <v>6948</v>
      </c>
      <c r="D13">
        <f t="shared" si="1"/>
        <v>630</v>
      </c>
      <c r="E13">
        <f t="shared" si="0"/>
        <v>630</v>
      </c>
      <c r="F13">
        <f t="shared" si="2"/>
        <v>10.5</v>
      </c>
      <c r="G13">
        <f t="shared" si="3"/>
        <v>0.4375</v>
      </c>
      <c r="H13">
        <f t="shared" si="4"/>
        <v>0.79166666666666674</v>
      </c>
    </row>
    <row r="14" spans="1:11" x14ac:dyDescent="0.3">
      <c r="A14" s="3" t="s">
        <v>67</v>
      </c>
      <c r="B14">
        <v>11</v>
      </c>
      <c r="C14">
        <v>9198</v>
      </c>
      <c r="D14">
        <f t="shared" si="1"/>
        <v>750</v>
      </c>
      <c r="E14">
        <f t="shared" si="0"/>
        <v>750</v>
      </c>
      <c r="F14">
        <f t="shared" si="2"/>
        <v>12.5</v>
      </c>
      <c r="G14">
        <f t="shared" si="3"/>
        <v>0.52083333333333337</v>
      </c>
      <c r="H14">
        <f t="shared" si="4"/>
        <v>0.95833333333333337</v>
      </c>
    </row>
    <row r="15" spans="1:11" x14ac:dyDescent="0.3">
      <c r="A15" s="4" t="s">
        <v>68</v>
      </c>
      <c r="B15">
        <v>12</v>
      </c>
      <c r="C15">
        <v>11988</v>
      </c>
      <c r="D15">
        <f t="shared" si="1"/>
        <v>930</v>
      </c>
      <c r="E15">
        <f t="shared" si="0"/>
        <v>930</v>
      </c>
      <c r="F15">
        <f t="shared" si="2"/>
        <v>15.5</v>
      </c>
      <c r="G15">
        <f t="shared" si="3"/>
        <v>0.64583333333333337</v>
      </c>
      <c r="H15">
        <f t="shared" si="4"/>
        <v>1.1666666666666667</v>
      </c>
    </row>
    <row r="16" spans="1:11" x14ac:dyDescent="0.3">
      <c r="A16" s="4" t="s">
        <v>69</v>
      </c>
      <c r="B16">
        <v>13</v>
      </c>
      <c r="C16">
        <v>15318</v>
      </c>
      <c r="D16">
        <f t="shared" si="1"/>
        <v>1110</v>
      </c>
      <c r="E16">
        <f t="shared" si="0"/>
        <v>1110</v>
      </c>
      <c r="F16">
        <f t="shared" si="2"/>
        <v>18.5</v>
      </c>
      <c r="G16">
        <f t="shared" si="3"/>
        <v>0.77083333333333337</v>
      </c>
      <c r="H16">
        <f t="shared" si="4"/>
        <v>1.4166666666666667</v>
      </c>
    </row>
    <row r="17" spans="1:18" x14ac:dyDescent="0.3">
      <c r="A17" s="4" t="s">
        <v>70</v>
      </c>
      <c r="B17">
        <v>14</v>
      </c>
      <c r="C17">
        <v>19188</v>
      </c>
      <c r="D17">
        <f t="shared" si="1"/>
        <v>1290</v>
      </c>
      <c r="E17">
        <f t="shared" si="0"/>
        <v>1290</v>
      </c>
      <c r="F17">
        <f t="shared" si="2"/>
        <v>21.5</v>
      </c>
      <c r="G17">
        <f t="shared" si="3"/>
        <v>0.89583333333333337</v>
      </c>
      <c r="H17">
        <f t="shared" si="4"/>
        <v>1.6666666666666667</v>
      </c>
      <c r="J17">
        <v>30</v>
      </c>
    </row>
    <row r="18" spans="1:18" x14ac:dyDescent="0.3">
      <c r="A18" s="4" t="s">
        <v>71</v>
      </c>
      <c r="B18">
        <v>15</v>
      </c>
      <c r="C18">
        <v>23598</v>
      </c>
      <c r="D18">
        <f t="shared" si="1"/>
        <v>1470</v>
      </c>
      <c r="E18">
        <f t="shared" si="0"/>
        <v>1470</v>
      </c>
      <c r="F18">
        <f t="shared" si="2"/>
        <v>24.5</v>
      </c>
      <c r="G18">
        <f t="shared" si="3"/>
        <v>1.0208333333333333</v>
      </c>
      <c r="H18">
        <f t="shared" si="4"/>
        <v>1.9166666666666665</v>
      </c>
      <c r="J18">
        <f>J17 * 2</f>
        <v>60</v>
      </c>
    </row>
    <row r="19" spans="1:18" x14ac:dyDescent="0.3">
      <c r="A19" s="5" t="s">
        <v>72</v>
      </c>
      <c r="B19">
        <v>16</v>
      </c>
      <c r="C19">
        <v>28728</v>
      </c>
      <c r="D19">
        <f t="shared" si="1"/>
        <v>1710</v>
      </c>
      <c r="E19">
        <f t="shared" si="0"/>
        <v>1710</v>
      </c>
      <c r="F19">
        <f t="shared" si="2"/>
        <v>28.5</v>
      </c>
      <c r="G19">
        <f t="shared" si="3"/>
        <v>1.1875</v>
      </c>
      <c r="H19">
        <f t="shared" si="4"/>
        <v>2.208333333333333</v>
      </c>
      <c r="J19">
        <f t="shared" ref="J19:J38" si="5">J18 * 2</f>
        <v>120</v>
      </c>
    </row>
    <row r="20" spans="1:18" x14ac:dyDescent="0.3">
      <c r="A20" s="5" t="s">
        <v>73</v>
      </c>
      <c r="B20">
        <v>17</v>
      </c>
      <c r="C20">
        <v>34578</v>
      </c>
      <c r="D20">
        <f t="shared" si="1"/>
        <v>1950</v>
      </c>
      <c r="E20">
        <f t="shared" si="0"/>
        <v>1950</v>
      </c>
      <c r="F20">
        <f t="shared" si="2"/>
        <v>32.5</v>
      </c>
      <c r="G20">
        <f t="shared" si="3"/>
        <v>1.3541666666666667</v>
      </c>
      <c r="H20">
        <f t="shared" si="4"/>
        <v>2.541666666666667</v>
      </c>
      <c r="J20">
        <f t="shared" si="5"/>
        <v>240</v>
      </c>
    </row>
    <row r="21" spans="1:18" x14ac:dyDescent="0.3">
      <c r="A21" s="5" t="s">
        <v>74</v>
      </c>
      <c r="B21">
        <v>18</v>
      </c>
      <c r="C21">
        <v>41148</v>
      </c>
      <c r="D21">
        <f t="shared" si="1"/>
        <v>2190</v>
      </c>
      <c r="E21">
        <f t="shared" si="0"/>
        <v>2190</v>
      </c>
      <c r="F21">
        <f t="shared" si="2"/>
        <v>36.5</v>
      </c>
      <c r="G21">
        <f t="shared" si="3"/>
        <v>1.5208333333333333</v>
      </c>
      <c r="H21">
        <f t="shared" si="4"/>
        <v>2.875</v>
      </c>
      <c r="J21">
        <f t="shared" si="5"/>
        <v>480</v>
      </c>
    </row>
    <row r="22" spans="1:18" x14ac:dyDescent="0.3">
      <c r="A22" s="5" t="s">
        <v>75</v>
      </c>
      <c r="B22">
        <v>19</v>
      </c>
      <c r="C22">
        <v>48438</v>
      </c>
      <c r="D22">
        <f t="shared" si="1"/>
        <v>2430</v>
      </c>
      <c r="E22">
        <f t="shared" si="0"/>
        <v>2430</v>
      </c>
      <c r="F22">
        <f t="shared" si="2"/>
        <v>40.5</v>
      </c>
      <c r="G22">
        <f t="shared" si="3"/>
        <v>1.6875</v>
      </c>
      <c r="H22">
        <f t="shared" si="4"/>
        <v>3.208333333333333</v>
      </c>
      <c r="J22">
        <f t="shared" si="5"/>
        <v>960</v>
      </c>
    </row>
    <row r="23" spans="1:18" x14ac:dyDescent="0.3">
      <c r="A23" s="5" t="s">
        <v>76</v>
      </c>
      <c r="B23">
        <v>20</v>
      </c>
      <c r="C23">
        <v>56448</v>
      </c>
      <c r="D23">
        <f t="shared" si="1"/>
        <v>2670</v>
      </c>
      <c r="E23">
        <f t="shared" si="0"/>
        <v>2670</v>
      </c>
      <c r="F23">
        <f t="shared" si="2"/>
        <v>44.5</v>
      </c>
      <c r="G23">
        <f t="shared" si="3"/>
        <v>1.8541666666666667</v>
      </c>
      <c r="H23">
        <f t="shared" si="4"/>
        <v>3.541666666666667</v>
      </c>
      <c r="J23">
        <f t="shared" si="5"/>
        <v>1920</v>
      </c>
    </row>
    <row r="24" spans="1:18" x14ac:dyDescent="0.3">
      <c r="A24" s="6" t="s">
        <v>12</v>
      </c>
      <c r="B24">
        <v>21</v>
      </c>
      <c r="C24">
        <v>65358</v>
      </c>
      <c r="D24">
        <f t="shared" si="1"/>
        <v>2970</v>
      </c>
      <c r="E24">
        <f t="shared" si="0"/>
        <v>2970</v>
      </c>
      <c r="F24">
        <f t="shared" si="2"/>
        <v>49.5</v>
      </c>
      <c r="G24">
        <f t="shared" si="3"/>
        <v>2.0625</v>
      </c>
      <c r="H24">
        <f t="shared" si="4"/>
        <v>3.916666666666667</v>
      </c>
      <c r="J24">
        <f t="shared" si="5"/>
        <v>3840</v>
      </c>
    </row>
    <row r="25" spans="1:18" x14ac:dyDescent="0.3">
      <c r="A25" s="6" t="s">
        <v>77</v>
      </c>
      <c r="B25">
        <v>22</v>
      </c>
      <c r="C25">
        <v>75168</v>
      </c>
      <c r="D25">
        <f t="shared" si="1"/>
        <v>3270</v>
      </c>
      <c r="E25">
        <f t="shared" si="0"/>
        <v>3270</v>
      </c>
      <c r="F25">
        <f t="shared" si="2"/>
        <v>54.5</v>
      </c>
      <c r="G25">
        <f t="shared" si="3"/>
        <v>2.2708333333333335</v>
      </c>
      <c r="H25">
        <f t="shared" si="4"/>
        <v>4.3333333333333339</v>
      </c>
      <c r="J25">
        <f t="shared" si="5"/>
        <v>7680</v>
      </c>
    </row>
    <row r="26" spans="1:18" x14ac:dyDescent="0.3">
      <c r="A26" s="6" t="s">
        <v>78</v>
      </c>
      <c r="B26">
        <v>23</v>
      </c>
      <c r="C26">
        <v>85878</v>
      </c>
      <c r="D26">
        <f t="shared" si="1"/>
        <v>3570</v>
      </c>
      <c r="J26">
        <f t="shared" si="5"/>
        <v>15360</v>
      </c>
    </row>
    <row r="27" spans="1:18" x14ac:dyDescent="0.3">
      <c r="A27" s="6" t="s">
        <v>79</v>
      </c>
      <c r="B27">
        <v>24</v>
      </c>
      <c r="C27">
        <v>97488</v>
      </c>
      <c r="D27">
        <f t="shared" si="1"/>
        <v>3870</v>
      </c>
      <c r="J27">
        <f t="shared" si="5"/>
        <v>30720</v>
      </c>
    </row>
    <row r="28" spans="1:18" x14ac:dyDescent="0.3">
      <c r="A28" s="6" t="s">
        <v>80</v>
      </c>
      <c r="B28">
        <v>25</v>
      </c>
      <c r="C28">
        <v>109998</v>
      </c>
      <c r="D28">
        <f t="shared" si="1"/>
        <v>4170</v>
      </c>
      <c r="J28">
        <f t="shared" si="5"/>
        <v>61440</v>
      </c>
    </row>
    <row r="29" spans="1:18" x14ac:dyDescent="0.3">
      <c r="A29" t="s">
        <v>81</v>
      </c>
      <c r="B29">
        <v>26</v>
      </c>
      <c r="C29">
        <v>123588</v>
      </c>
      <c r="D29">
        <f t="shared" si="1"/>
        <v>4530</v>
      </c>
      <c r="J29">
        <f t="shared" si="5"/>
        <v>122880</v>
      </c>
    </row>
    <row r="30" spans="1:18" x14ac:dyDescent="0.3">
      <c r="A30" t="s">
        <v>82</v>
      </c>
      <c r="B30">
        <v>27</v>
      </c>
      <c r="C30">
        <v>138258</v>
      </c>
      <c r="D30">
        <f t="shared" si="1"/>
        <v>4890</v>
      </c>
      <c r="J30">
        <f t="shared" si="5"/>
        <v>245760</v>
      </c>
    </row>
    <row r="31" spans="1:18" x14ac:dyDescent="0.3">
      <c r="A31" t="s">
        <v>83</v>
      </c>
      <c r="B31">
        <v>28</v>
      </c>
      <c r="C31">
        <v>154008</v>
      </c>
      <c r="D31">
        <f t="shared" si="1"/>
        <v>5250</v>
      </c>
      <c r="J31">
        <f t="shared" si="5"/>
        <v>491520</v>
      </c>
      <c r="N31" t="s">
        <v>16</v>
      </c>
      <c r="P31" t="s">
        <v>17</v>
      </c>
      <c r="R31" t="s">
        <v>87</v>
      </c>
    </row>
    <row r="32" spans="1:18" x14ac:dyDescent="0.3">
      <c r="A32" s="7" t="s">
        <v>84</v>
      </c>
      <c r="B32">
        <v>29</v>
      </c>
      <c r="C32">
        <v>170838</v>
      </c>
      <c r="D32">
        <f t="shared" si="1"/>
        <v>5610</v>
      </c>
      <c r="J32">
        <f t="shared" si="5"/>
        <v>983040</v>
      </c>
      <c r="P32" t="s">
        <v>86</v>
      </c>
      <c r="Q32" t="s">
        <v>85</v>
      </c>
      <c r="R32" t="s">
        <v>85</v>
      </c>
    </row>
    <row r="33" spans="10:18" x14ac:dyDescent="0.3">
      <c r="J33">
        <f t="shared" si="5"/>
        <v>1966080</v>
      </c>
      <c r="M33" t="s">
        <v>58</v>
      </c>
      <c r="N33">
        <f>$K$4 * P33</f>
        <v>18</v>
      </c>
      <c r="O33">
        <f>N33 / 36</f>
        <v>0.5</v>
      </c>
      <c r="P33">
        <f t="shared" ref="P33:P37" si="6">Q33 * 60</f>
        <v>6</v>
      </c>
      <c r="Q33">
        <f>R33</f>
        <v>0.1</v>
      </c>
      <c r="R33">
        <v>0.1</v>
      </c>
    </row>
    <row r="34" spans="10:18" x14ac:dyDescent="0.3">
      <c r="J34">
        <f t="shared" si="5"/>
        <v>3932160</v>
      </c>
      <c r="M34" t="s">
        <v>59</v>
      </c>
      <c r="N34">
        <f>($K$4 * P34) + N33</f>
        <v>72.000000000000014</v>
      </c>
      <c r="O34">
        <f t="shared" ref="O34:O54" si="7">N34 / 36</f>
        <v>2.0000000000000004</v>
      </c>
      <c r="P34">
        <f t="shared" si="6"/>
        <v>18.000000000000004</v>
      </c>
      <c r="Q34">
        <f>Q33 + R34</f>
        <v>0.30000000000000004</v>
      </c>
      <c r="R34">
        <v>0.2</v>
      </c>
    </row>
    <row r="35" spans="10:18" x14ac:dyDescent="0.3">
      <c r="J35">
        <f t="shared" si="5"/>
        <v>7864320</v>
      </c>
      <c r="M35" t="s">
        <v>60</v>
      </c>
      <c r="N35">
        <f t="shared" ref="N35:N54" si="8">($K$4 * P35) + N34</f>
        <v>198.00000000000006</v>
      </c>
      <c r="O35">
        <f t="shared" si="7"/>
        <v>5.5000000000000018</v>
      </c>
      <c r="P35">
        <f t="shared" si="6"/>
        <v>42.000000000000007</v>
      </c>
      <c r="Q35">
        <f t="shared" ref="Q35:Q61" si="9">Q34 + R35</f>
        <v>0.70000000000000007</v>
      </c>
      <c r="R35">
        <v>0.4</v>
      </c>
    </row>
    <row r="36" spans="10:18" x14ac:dyDescent="0.3">
      <c r="J36">
        <f t="shared" si="5"/>
        <v>15728640</v>
      </c>
      <c r="M36" t="s">
        <v>61</v>
      </c>
      <c r="N36">
        <f t="shared" si="8"/>
        <v>468.00000000000006</v>
      </c>
      <c r="O36">
        <f t="shared" si="7"/>
        <v>13.000000000000002</v>
      </c>
      <c r="P36">
        <f t="shared" si="6"/>
        <v>90</v>
      </c>
      <c r="Q36">
        <f t="shared" si="9"/>
        <v>1.5</v>
      </c>
      <c r="R36">
        <v>0.8</v>
      </c>
    </row>
    <row r="37" spans="10:18" x14ac:dyDescent="0.3">
      <c r="J37">
        <f t="shared" si="5"/>
        <v>31457280</v>
      </c>
      <c r="M37" t="s">
        <v>62</v>
      </c>
      <c r="N37">
        <f t="shared" si="8"/>
        <v>918</v>
      </c>
      <c r="O37">
        <f t="shared" si="7"/>
        <v>25.5</v>
      </c>
      <c r="P37">
        <f t="shared" si="6"/>
        <v>150</v>
      </c>
      <c r="Q37">
        <f t="shared" si="9"/>
        <v>2.5</v>
      </c>
      <c r="R37">
        <v>1</v>
      </c>
    </row>
    <row r="38" spans="10:18" x14ac:dyDescent="0.3">
      <c r="J38">
        <f t="shared" si="5"/>
        <v>62914560</v>
      </c>
      <c r="M38" s="2" t="s">
        <v>56</v>
      </c>
      <c r="N38">
        <f t="shared" si="8"/>
        <v>1548</v>
      </c>
      <c r="O38">
        <f t="shared" si="7"/>
        <v>43</v>
      </c>
      <c r="P38">
        <f>Q38 * 60</f>
        <v>210</v>
      </c>
      <c r="Q38">
        <f t="shared" si="9"/>
        <v>3.5</v>
      </c>
      <c r="R38">
        <v>1</v>
      </c>
    </row>
    <row r="39" spans="10:18" x14ac:dyDescent="0.3">
      <c r="M39" s="2" t="s">
        <v>63</v>
      </c>
      <c r="N39">
        <f t="shared" si="8"/>
        <v>2358</v>
      </c>
      <c r="O39">
        <f t="shared" si="7"/>
        <v>65.5</v>
      </c>
      <c r="P39">
        <f t="shared" ref="P39:P54" si="10">Q39 * 60</f>
        <v>270</v>
      </c>
      <c r="Q39">
        <f t="shared" si="9"/>
        <v>4.5</v>
      </c>
      <c r="R39">
        <v>1</v>
      </c>
    </row>
    <row r="40" spans="10:18" x14ac:dyDescent="0.3">
      <c r="M40" s="2" t="s">
        <v>64</v>
      </c>
      <c r="N40">
        <f t="shared" si="8"/>
        <v>3528</v>
      </c>
      <c r="O40">
        <f t="shared" si="7"/>
        <v>98</v>
      </c>
      <c r="P40">
        <f t="shared" si="10"/>
        <v>390</v>
      </c>
      <c r="Q40">
        <f t="shared" si="9"/>
        <v>6.5</v>
      </c>
      <c r="R40">
        <v>2</v>
      </c>
    </row>
    <row r="41" spans="10:18" x14ac:dyDescent="0.3">
      <c r="M41" s="3" t="s">
        <v>65</v>
      </c>
      <c r="N41">
        <f t="shared" si="8"/>
        <v>5058</v>
      </c>
      <c r="O41">
        <f t="shared" si="7"/>
        <v>140.5</v>
      </c>
      <c r="P41">
        <f t="shared" si="10"/>
        <v>510</v>
      </c>
      <c r="Q41">
        <f t="shared" si="9"/>
        <v>8.5</v>
      </c>
      <c r="R41">
        <v>2</v>
      </c>
    </row>
    <row r="42" spans="10:18" x14ac:dyDescent="0.3">
      <c r="M42" s="3" t="s">
        <v>66</v>
      </c>
      <c r="N42">
        <f t="shared" si="8"/>
        <v>6948</v>
      </c>
      <c r="O42">
        <f t="shared" si="7"/>
        <v>193</v>
      </c>
      <c r="P42">
        <f t="shared" si="10"/>
        <v>630</v>
      </c>
      <c r="Q42">
        <f t="shared" si="9"/>
        <v>10.5</v>
      </c>
      <c r="R42">
        <v>2</v>
      </c>
    </row>
    <row r="43" spans="10:18" x14ac:dyDescent="0.3">
      <c r="M43" s="3" t="s">
        <v>67</v>
      </c>
      <c r="N43">
        <f t="shared" si="8"/>
        <v>9198</v>
      </c>
      <c r="O43">
        <f t="shared" si="7"/>
        <v>255.5</v>
      </c>
      <c r="P43">
        <f t="shared" si="10"/>
        <v>750</v>
      </c>
      <c r="Q43">
        <f t="shared" si="9"/>
        <v>12.5</v>
      </c>
      <c r="R43">
        <v>2</v>
      </c>
    </row>
    <row r="44" spans="10:18" x14ac:dyDescent="0.3">
      <c r="M44" s="4" t="s">
        <v>68</v>
      </c>
      <c r="N44">
        <f t="shared" si="8"/>
        <v>11988</v>
      </c>
      <c r="O44">
        <f t="shared" si="7"/>
        <v>333</v>
      </c>
      <c r="P44">
        <f t="shared" si="10"/>
        <v>930</v>
      </c>
      <c r="Q44">
        <f t="shared" si="9"/>
        <v>15.5</v>
      </c>
      <c r="R44">
        <v>3</v>
      </c>
    </row>
    <row r="45" spans="10:18" x14ac:dyDescent="0.3">
      <c r="M45" s="4" t="s">
        <v>69</v>
      </c>
      <c r="N45">
        <f t="shared" si="8"/>
        <v>15318</v>
      </c>
      <c r="O45">
        <f t="shared" si="7"/>
        <v>425.5</v>
      </c>
      <c r="P45">
        <f t="shared" si="10"/>
        <v>1110</v>
      </c>
      <c r="Q45">
        <f t="shared" si="9"/>
        <v>18.5</v>
      </c>
      <c r="R45">
        <v>3</v>
      </c>
    </row>
    <row r="46" spans="10:18" x14ac:dyDescent="0.3">
      <c r="M46" s="4" t="s">
        <v>70</v>
      </c>
      <c r="N46">
        <f t="shared" si="8"/>
        <v>19188</v>
      </c>
      <c r="O46">
        <f t="shared" si="7"/>
        <v>533</v>
      </c>
      <c r="P46">
        <f t="shared" si="10"/>
        <v>1290</v>
      </c>
      <c r="Q46">
        <f t="shared" si="9"/>
        <v>21.5</v>
      </c>
      <c r="R46">
        <v>3</v>
      </c>
    </row>
    <row r="47" spans="10:18" x14ac:dyDescent="0.3">
      <c r="M47" s="4" t="s">
        <v>71</v>
      </c>
      <c r="N47">
        <f t="shared" si="8"/>
        <v>23598</v>
      </c>
      <c r="O47">
        <f t="shared" si="7"/>
        <v>655.5</v>
      </c>
      <c r="P47">
        <f t="shared" si="10"/>
        <v>1470</v>
      </c>
      <c r="Q47">
        <f t="shared" si="9"/>
        <v>24.5</v>
      </c>
      <c r="R47">
        <v>3</v>
      </c>
    </row>
    <row r="48" spans="10:18" x14ac:dyDescent="0.3">
      <c r="M48" s="5" t="s">
        <v>72</v>
      </c>
      <c r="N48">
        <f t="shared" si="8"/>
        <v>28728</v>
      </c>
      <c r="O48">
        <f t="shared" si="7"/>
        <v>798</v>
      </c>
      <c r="P48">
        <f t="shared" si="10"/>
        <v>1710</v>
      </c>
      <c r="Q48">
        <f t="shared" si="9"/>
        <v>28.5</v>
      </c>
      <c r="R48">
        <v>4</v>
      </c>
    </row>
    <row r="49" spans="13:18" x14ac:dyDescent="0.3">
      <c r="M49" s="5" t="s">
        <v>73</v>
      </c>
      <c r="N49">
        <f t="shared" si="8"/>
        <v>34578</v>
      </c>
      <c r="O49">
        <f t="shared" si="7"/>
        <v>960.5</v>
      </c>
      <c r="P49">
        <f t="shared" si="10"/>
        <v>1950</v>
      </c>
      <c r="Q49">
        <f t="shared" si="9"/>
        <v>32.5</v>
      </c>
      <c r="R49">
        <v>4</v>
      </c>
    </row>
    <row r="50" spans="13:18" x14ac:dyDescent="0.3">
      <c r="M50" s="5" t="s">
        <v>74</v>
      </c>
      <c r="N50">
        <f t="shared" si="8"/>
        <v>41148</v>
      </c>
      <c r="O50">
        <f t="shared" si="7"/>
        <v>1143</v>
      </c>
      <c r="P50">
        <f t="shared" si="10"/>
        <v>2190</v>
      </c>
      <c r="Q50">
        <f t="shared" si="9"/>
        <v>36.5</v>
      </c>
      <c r="R50">
        <v>4</v>
      </c>
    </row>
    <row r="51" spans="13:18" x14ac:dyDescent="0.3">
      <c r="M51" s="5" t="s">
        <v>75</v>
      </c>
      <c r="N51">
        <f t="shared" si="8"/>
        <v>48438</v>
      </c>
      <c r="O51">
        <f t="shared" si="7"/>
        <v>1345.5</v>
      </c>
      <c r="P51">
        <f t="shared" si="10"/>
        <v>2430</v>
      </c>
      <c r="Q51">
        <f t="shared" si="9"/>
        <v>40.5</v>
      </c>
      <c r="R51">
        <v>4</v>
      </c>
    </row>
    <row r="52" spans="13:18" x14ac:dyDescent="0.3">
      <c r="M52" s="5" t="s">
        <v>76</v>
      </c>
      <c r="N52">
        <f t="shared" si="8"/>
        <v>56448</v>
      </c>
      <c r="O52">
        <f t="shared" si="7"/>
        <v>1568</v>
      </c>
      <c r="P52">
        <f t="shared" si="10"/>
        <v>2670</v>
      </c>
      <c r="Q52">
        <f t="shared" si="9"/>
        <v>44.5</v>
      </c>
      <c r="R52">
        <v>4</v>
      </c>
    </row>
    <row r="53" spans="13:18" x14ac:dyDescent="0.3">
      <c r="M53" s="6" t="s">
        <v>12</v>
      </c>
      <c r="N53">
        <f t="shared" si="8"/>
        <v>65358</v>
      </c>
      <c r="O53">
        <f t="shared" si="7"/>
        <v>1815.5</v>
      </c>
      <c r="P53">
        <f t="shared" si="10"/>
        <v>2970</v>
      </c>
      <c r="Q53">
        <f t="shared" si="9"/>
        <v>49.5</v>
      </c>
      <c r="R53">
        <v>5</v>
      </c>
    </row>
    <row r="54" spans="13:18" x14ac:dyDescent="0.3">
      <c r="M54" s="6" t="s">
        <v>77</v>
      </c>
      <c r="N54">
        <f t="shared" si="8"/>
        <v>75168</v>
      </c>
      <c r="O54">
        <f t="shared" si="7"/>
        <v>2088</v>
      </c>
      <c r="P54">
        <f t="shared" si="10"/>
        <v>3270</v>
      </c>
      <c r="Q54">
        <f t="shared" si="9"/>
        <v>54.5</v>
      </c>
      <c r="R54">
        <v>5</v>
      </c>
    </row>
    <row r="55" spans="13:18" x14ac:dyDescent="0.3">
      <c r="M55" s="6" t="s">
        <v>78</v>
      </c>
      <c r="N55">
        <f t="shared" ref="N55:N61" si="11">($K$4 * P55) + N54</f>
        <v>85878</v>
      </c>
      <c r="O55">
        <f t="shared" ref="O55:O61" si="12">N55 / 36</f>
        <v>2385.5</v>
      </c>
      <c r="P55">
        <f t="shared" ref="P55:P61" si="13">Q55 * 60</f>
        <v>3570</v>
      </c>
      <c r="Q55">
        <f t="shared" si="9"/>
        <v>59.5</v>
      </c>
      <c r="R55">
        <v>5</v>
      </c>
    </row>
    <row r="56" spans="13:18" x14ac:dyDescent="0.3">
      <c r="M56" s="6" t="s">
        <v>79</v>
      </c>
      <c r="N56">
        <f t="shared" si="11"/>
        <v>97488</v>
      </c>
      <c r="O56">
        <f t="shared" si="12"/>
        <v>2708</v>
      </c>
      <c r="P56">
        <f t="shared" si="13"/>
        <v>3870</v>
      </c>
      <c r="Q56">
        <f t="shared" si="9"/>
        <v>64.5</v>
      </c>
      <c r="R56">
        <v>5</v>
      </c>
    </row>
    <row r="57" spans="13:18" x14ac:dyDescent="0.3">
      <c r="M57" s="6" t="s">
        <v>80</v>
      </c>
      <c r="N57">
        <f t="shared" si="11"/>
        <v>109998</v>
      </c>
      <c r="O57">
        <f t="shared" si="12"/>
        <v>3055.5</v>
      </c>
      <c r="P57">
        <f t="shared" si="13"/>
        <v>4170</v>
      </c>
      <c r="Q57">
        <f t="shared" si="9"/>
        <v>69.5</v>
      </c>
      <c r="R57">
        <v>5</v>
      </c>
    </row>
    <row r="58" spans="13:18" x14ac:dyDescent="0.3">
      <c r="M58" t="s">
        <v>81</v>
      </c>
      <c r="N58">
        <f t="shared" si="11"/>
        <v>123588</v>
      </c>
      <c r="O58">
        <f t="shared" si="12"/>
        <v>3433</v>
      </c>
      <c r="P58">
        <f t="shared" si="13"/>
        <v>4530</v>
      </c>
      <c r="Q58">
        <f t="shared" si="9"/>
        <v>75.5</v>
      </c>
      <c r="R58">
        <v>6</v>
      </c>
    </row>
    <row r="59" spans="13:18" x14ac:dyDescent="0.3">
      <c r="M59" t="s">
        <v>82</v>
      </c>
      <c r="N59">
        <f t="shared" si="11"/>
        <v>138258</v>
      </c>
      <c r="O59">
        <f t="shared" si="12"/>
        <v>3840.5</v>
      </c>
      <c r="P59">
        <f t="shared" si="13"/>
        <v>4890</v>
      </c>
      <c r="Q59">
        <f t="shared" si="9"/>
        <v>81.5</v>
      </c>
      <c r="R59">
        <v>6</v>
      </c>
    </row>
    <row r="60" spans="13:18" x14ac:dyDescent="0.3">
      <c r="M60" t="s">
        <v>83</v>
      </c>
      <c r="N60">
        <f t="shared" si="11"/>
        <v>154008</v>
      </c>
      <c r="O60">
        <f t="shared" si="12"/>
        <v>4278</v>
      </c>
      <c r="P60">
        <f t="shared" si="13"/>
        <v>5250</v>
      </c>
      <c r="Q60">
        <f t="shared" si="9"/>
        <v>87.5</v>
      </c>
      <c r="R60">
        <v>6</v>
      </c>
    </row>
    <row r="61" spans="13:18" x14ac:dyDescent="0.3">
      <c r="M61" s="7" t="s">
        <v>84</v>
      </c>
      <c r="N61">
        <f t="shared" si="11"/>
        <v>170838</v>
      </c>
      <c r="O61">
        <f t="shared" si="12"/>
        <v>4745.5</v>
      </c>
      <c r="P61">
        <f t="shared" si="13"/>
        <v>5610</v>
      </c>
      <c r="Q61">
        <f t="shared" si="9"/>
        <v>93.5</v>
      </c>
      <c r="R61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0"/>
  <sheetViews>
    <sheetView topLeftCell="A22" workbookViewId="0">
      <selection activeCell="L28" sqref="L28"/>
    </sheetView>
  </sheetViews>
  <sheetFormatPr defaultRowHeight="16.5" x14ac:dyDescent="0.3"/>
  <cols>
    <col min="3" max="3" width="9" bestFit="1" customWidth="1"/>
  </cols>
  <sheetData>
    <row r="2" spans="2:8" x14ac:dyDescent="0.3">
      <c r="B2" t="s">
        <v>18</v>
      </c>
      <c r="D2" t="s">
        <v>19</v>
      </c>
    </row>
    <row r="5" spans="2:8" x14ac:dyDescent="0.3">
      <c r="B5" t="s">
        <v>23</v>
      </c>
      <c r="C5" t="s">
        <v>24</v>
      </c>
      <c r="D5" t="s">
        <v>25</v>
      </c>
      <c r="E5" t="s">
        <v>27</v>
      </c>
      <c r="F5" t="s">
        <v>26</v>
      </c>
    </row>
    <row r="6" spans="2:8" x14ac:dyDescent="0.3">
      <c r="B6" t="s">
        <v>20</v>
      </c>
      <c r="C6">
        <v>0</v>
      </c>
      <c r="D6">
        <v>0</v>
      </c>
      <c r="E6">
        <v>1000</v>
      </c>
      <c r="F6">
        <f>E6</f>
        <v>1000</v>
      </c>
      <c r="G6">
        <f>C6 / 60</f>
        <v>0</v>
      </c>
      <c r="H6">
        <f>D6 / 60</f>
        <v>0</v>
      </c>
    </row>
    <row r="7" spans="2:8" x14ac:dyDescent="0.3">
      <c r="B7" t="s">
        <v>21</v>
      </c>
      <c r="C7">
        <v>5</v>
      </c>
      <c r="D7">
        <f>D6 + C7</f>
        <v>5</v>
      </c>
      <c r="E7">
        <v>2000</v>
      </c>
      <c r="F7">
        <f>F6 + E7</f>
        <v>3000</v>
      </c>
      <c r="G7">
        <f t="shared" ref="G7:G37" si="0">C7 / 60</f>
        <v>8.3333333333333329E-2</v>
      </c>
      <c r="H7">
        <f t="shared" ref="H7:H37" si="1">D7 / 60</f>
        <v>8.3333333333333329E-2</v>
      </c>
    </row>
    <row r="8" spans="2:8" x14ac:dyDescent="0.3">
      <c r="B8" t="s">
        <v>22</v>
      </c>
      <c r="C8">
        <v>5</v>
      </c>
      <c r="D8">
        <f t="shared" ref="D8:D37" si="2">D7 + C8</f>
        <v>10</v>
      </c>
      <c r="E8">
        <v>2000</v>
      </c>
      <c r="F8">
        <f t="shared" ref="F8:F37" si="3">F7 + E8</f>
        <v>5000</v>
      </c>
      <c r="G8">
        <f t="shared" si="0"/>
        <v>8.3333333333333329E-2</v>
      </c>
      <c r="H8">
        <f t="shared" si="1"/>
        <v>0.16666666666666666</v>
      </c>
    </row>
    <row r="9" spans="2:8" x14ac:dyDescent="0.3">
      <c r="B9" t="s">
        <v>34</v>
      </c>
      <c r="C9">
        <v>5</v>
      </c>
      <c r="D9">
        <f t="shared" si="2"/>
        <v>15</v>
      </c>
      <c r="E9">
        <v>3000</v>
      </c>
      <c r="F9">
        <f t="shared" si="3"/>
        <v>8000</v>
      </c>
      <c r="G9">
        <f t="shared" si="0"/>
        <v>8.3333333333333329E-2</v>
      </c>
      <c r="H9">
        <f t="shared" si="1"/>
        <v>0.25</v>
      </c>
    </row>
    <row r="10" spans="2:8" x14ac:dyDescent="0.3">
      <c r="B10" t="s">
        <v>28</v>
      </c>
      <c r="C10">
        <v>15</v>
      </c>
      <c r="D10">
        <f t="shared" si="2"/>
        <v>30</v>
      </c>
      <c r="E10">
        <v>5000</v>
      </c>
      <c r="F10">
        <f t="shared" si="3"/>
        <v>13000</v>
      </c>
      <c r="G10">
        <f t="shared" si="0"/>
        <v>0.25</v>
      </c>
      <c r="H10">
        <f t="shared" si="1"/>
        <v>0.5</v>
      </c>
    </row>
    <row r="11" spans="2:8" x14ac:dyDescent="0.3">
      <c r="B11" t="s">
        <v>29</v>
      </c>
      <c r="C11">
        <v>30</v>
      </c>
      <c r="D11">
        <f t="shared" si="2"/>
        <v>60</v>
      </c>
      <c r="E11">
        <v>6000</v>
      </c>
      <c r="F11">
        <f t="shared" si="3"/>
        <v>19000</v>
      </c>
      <c r="G11">
        <f t="shared" si="0"/>
        <v>0.5</v>
      </c>
      <c r="H11">
        <f t="shared" si="1"/>
        <v>1</v>
      </c>
    </row>
    <row r="12" spans="2:8" x14ac:dyDescent="0.3">
      <c r="B12" t="s">
        <v>30</v>
      </c>
      <c r="C12">
        <v>30</v>
      </c>
      <c r="D12">
        <f t="shared" si="2"/>
        <v>90</v>
      </c>
      <c r="E12">
        <v>6000</v>
      </c>
      <c r="F12">
        <f t="shared" si="3"/>
        <v>25000</v>
      </c>
      <c r="G12">
        <f t="shared" si="0"/>
        <v>0.5</v>
      </c>
      <c r="H12">
        <f t="shared" si="1"/>
        <v>1.5</v>
      </c>
    </row>
    <row r="13" spans="2:8" x14ac:dyDescent="0.3">
      <c r="B13" t="s">
        <v>35</v>
      </c>
      <c r="C13">
        <v>45</v>
      </c>
      <c r="D13">
        <f t="shared" si="2"/>
        <v>135</v>
      </c>
      <c r="E13">
        <v>9000</v>
      </c>
      <c r="F13">
        <f t="shared" si="3"/>
        <v>34000</v>
      </c>
      <c r="G13">
        <f t="shared" si="0"/>
        <v>0.75</v>
      </c>
      <c r="H13">
        <f t="shared" si="1"/>
        <v>2.25</v>
      </c>
    </row>
    <row r="14" spans="2:8" x14ac:dyDescent="0.3">
      <c r="B14" t="s">
        <v>37</v>
      </c>
      <c r="C14">
        <v>60</v>
      </c>
      <c r="D14">
        <f t="shared" si="2"/>
        <v>195</v>
      </c>
      <c r="E14">
        <v>9000</v>
      </c>
      <c r="F14">
        <f t="shared" si="3"/>
        <v>43000</v>
      </c>
      <c r="G14">
        <f t="shared" si="0"/>
        <v>1</v>
      </c>
      <c r="H14">
        <f t="shared" si="1"/>
        <v>3.25</v>
      </c>
    </row>
    <row r="15" spans="2:8" x14ac:dyDescent="0.3">
      <c r="B15" t="s">
        <v>31</v>
      </c>
      <c r="C15">
        <v>90</v>
      </c>
      <c r="D15">
        <f t="shared" si="2"/>
        <v>285</v>
      </c>
      <c r="E15">
        <v>14000</v>
      </c>
      <c r="F15">
        <f t="shared" si="3"/>
        <v>57000</v>
      </c>
      <c r="G15">
        <f t="shared" si="0"/>
        <v>1.5</v>
      </c>
      <c r="H15">
        <f t="shared" si="1"/>
        <v>4.75</v>
      </c>
    </row>
    <row r="16" spans="2:8" x14ac:dyDescent="0.3">
      <c r="B16" t="s">
        <v>32</v>
      </c>
      <c r="C16">
        <v>120</v>
      </c>
      <c r="D16">
        <f t="shared" si="2"/>
        <v>405</v>
      </c>
      <c r="E16">
        <v>16000</v>
      </c>
      <c r="F16">
        <f t="shared" si="3"/>
        <v>73000</v>
      </c>
      <c r="G16">
        <f t="shared" si="0"/>
        <v>2</v>
      </c>
      <c r="H16">
        <f t="shared" si="1"/>
        <v>6.75</v>
      </c>
    </row>
    <row r="17" spans="2:15" x14ac:dyDescent="0.3">
      <c r="B17" t="s">
        <v>33</v>
      </c>
      <c r="C17">
        <v>120</v>
      </c>
      <c r="D17">
        <f t="shared" si="2"/>
        <v>525</v>
      </c>
      <c r="E17">
        <v>16000</v>
      </c>
      <c r="F17">
        <f t="shared" si="3"/>
        <v>89000</v>
      </c>
      <c r="G17">
        <f t="shared" si="0"/>
        <v>2</v>
      </c>
      <c r="H17">
        <f t="shared" si="1"/>
        <v>8.75</v>
      </c>
    </row>
    <row r="18" spans="2:15" x14ac:dyDescent="0.3">
      <c r="B18" t="s">
        <v>36</v>
      </c>
      <c r="C18">
        <v>160</v>
      </c>
      <c r="D18">
        <f t="shared" si="2"/>
        <v>685</v>
      </c>
      <c r="E18">
        <v>24000</v>
      </c>
      <c r="F18">
        <f t="shared" si="3"/>
        <v>113000</v>
      </c>
      <c r="G18">
        <f t="shared" si="0"/>
        <v>2.6666666666666665</v>
      </c>
      <c r="H18">
        <f t="shared" si="1"/>
        <v>11.416666666666666</v>
      </c>
    </row>
    <row r="19" spans="2:15" x14ac:dyDescent="0.3">
      <c r="B19" t="s">
        <v>38</v>
      </c>
      <c r="C19">
        <v>160</v>
      </c>
      <c r="D19">
        <f t="shared" si="2"/>
        <v>845</v>
      </c>
      <c r="E19">
        <v>24000</v>
      </c>
      <c r="F19">
        <f t="shared" si="3"/>
        <v>137000</v>
      </c>
      <c r="G19">
        <f t="shared" si="0"/>
        <v>2.6666666666666665</v>
      </c>
      <c r="H19">
        <f t="shared" si="1"/>
        <v>14.083333333333334</v>
      </c>
    </row>
    <row r="20" spans="2:15" x14ac:dyDescent="0.3">
      <c r="B20" t="s">
        <v>39</v>
      </c>
      <c r="C20">
        <v>180</v>
      </c>
      <c r="D20">
        <f t="shared" si="2"/>
        <v>1025</v>
      </c>
      <c r="E20">
        <v>36000</v>
      </c>
      <c r="F20">
        <f t="shared" si="3"/>
        <v>173000</v>
      </c>
      <c r="G20">
        <f t="shared" si="0"/>
        <v>3</v>
      </c>
      <c r="H20">
        <f t="shared" si="1"/>
        <v>17.083333333333332</v>
      </c>
    </row>
    <row r="21" spans="2:15" x14ac:dyDescent="0.3">
      <c r="B21" t="s">
        <v>40</v>
      </c>
      <c r="C21">
        <v>220</v>
      </c>
      <c r="D21">
        <f t="shared" si="2"/>
        <v>1245</v>
      </c>
      <c r="E21">
        <v>42000</v>
      </c>
      <c r="F21">
        <f t="shared" si="3"/>
        <v>215000</v>
      </c>
      <c r="G21">
        <f t="shared" si="0"/>
        <v>3.6666666666666665</v>
      </c>
      <c r="H21">
        <f t="shared" si="1"/>
        <v>20.75</v>
      </c>
    </row>
    <row r="22" spans="2:15" x14ac:dyDescent="0.3">
      <c r="B22" t="s">
        <v>41</v>
      </c>
      <c r="C22">
        <v>220</v>
      </c>
      <c r="D22">
        <f t="shared" si="2"/>
        <v>1465</v>
      </c>
      <c r="E22">
        <v>42000</v>
      </c>
      <c r="F22">
        <f t="shared" si="3"/>
        <v>257000</v>
      </c>
      <c r="G22">
        <f t="shared" si="0"/>
        <v>3.6666666666666665</v>
      </c>
      <c r="H22">
        <f t="shared" si="1"/>
        <v>24.416666666666668</v>
      </c>
    </row>
    <row r="23" spans="2:15" x14ac:dyDescent="0.3">
      <c r="B23" t="s">
        <v>42</v>
      </c>
      <c r="C23">
        <v>280</v>
      </c>
      <c r="D23">
        <f t="shared" si="2"/>
        <v>1745</v>
      </c>
      <c r="E23">
        <v>64000</v>
      </c>
      <c r="F23">
        <f t="shared" si="3"/>
        <v>321000</v>
      </c>
      <c r="G23">
        <f t="shared" si="0"/>
        <v>4.666666666666667</v>
      </c>
      <c r="H23">
        <f t="shared" si="1"/>
        <v>29.083333333333332</v>
      </c>
    </row>
    <row r="24" spans="2:15" x14ac:dyDescent="0.3">
      <c r="B24" t="s">
        <v>43</v>
      </c>
      <c r="C24">
        <v>280</v>
      </c>
      <c r="D24">
        <f t="shared" si="2"/>
        <v>2025</v>
      </c>
      <c r="E24">
        <v>64000</v>
      </c>
      <c r="F24">
        <f t="shared" si="3"/>
        <v>385000</v>
      </c>
      <c r="G24">
        <f t="shared" si="0"/>
        <v>4.666666666666667</v>
      </c>
      <c r="H24">
        <f t="shared" si="1"/>
        <v>33.75</v>
      </c>
      <c r="N24">
        <v>0</v>
      </c>
      <c r="O24">
        <f>N24 * 60</f>
        <v>0</v>
      </c>
    </row>
    <row r="25" spans="2:15" x14ac:dyDescent="0.3">
      <c r="C25">
        <v>320</v>
      </c>
      <c r="D25">
        <f t="shared" si="2"/>
        <v>2345</v>
      </c>
      <c r="F25">
        <f t="shared" si="3"/>
        <v>385000</v>
      </c>
      <c r="G25">
        <f t="shared" si="0"/>
        <v>5.333333333333333</v>
      </c>
      <c r="H25">
        <f t="shared" si="1"/>
        <v>39.083333333333336</v>
      </c>
      <c r="N25">
        <v>5</v>
      </c>
      <c r="O25">
        <f t="shared" ref="O25:O42" si="4">N25 * 60</f>
        <v>300</v>
      </c>
    </row>
    <row r="26" spans="2:15" x14ac:dyDescent="0.3">
      <c r="C26">
        <v>360</v>
      </c>
      <c r="D26">
        <f t="shared" si="2"/>
        <v>2705</v>
      </c>
      <c r="F26">
        <f t="shared" si="3"/>
        <v>385000</v>
      </c>
      <c r="G26">
        <f t="shared" si="0"/>
        <v>6</v>
      </c>
      <c r="H26">
        <f t="shared" si="1"/>
        <v>45.083333333333336</v>
      </c>
      <c r="N26">
        <v>5</v>
      </c>
      <c r="O26">
        <f t="shared" si="4"/>
        <v>300</v>
      </c>
    </row>
    <row r="27" spans="2:15" x14ac:dyDescent="0.3">
      <c r="C27">
        <v>400</v>
      </c>
      <c r="D27">
        <f t="shared" si="2"/>
        <v>3105</v>
      </c>
      <c r="F27">
        <f t="shared" si="3"/>
        <v>385000</v>
      </c>
      <c r="G27">
        <f t="shared" si="0"/>
        <v>6.666666666666667</v>
      </c>
      <c r="H27">
        <f t="shared" si="1"/>
        <v>51.75</v>
      </c>
      <c r="N27">
        <v>5</v>
      </c>
      <c r="O27">
        <f t="shared" si="4"/>
        <v>300</v>
      </c>
    </row>
    <row r="28" spans="2:15" x14ac:dyDescent="0.3">
      <c r="C28">
        <v>440</v>
      </c>
      <c r="D28">
        <f t="shared" si="2"/>
        <v>3545</v>
      </c>
      <c r="F28">
        <f t="shared" si="3"/>
        <v>385000</v>
      </c>
      <c r="G28">
        <f t="shared" si="0"/>
        <v>7.333333333333333</v>
      </c>
      <c r="H28">
        <f t="shared" si="1"/>
        <v>59.083333333333336</v>
      </c>
      <c r="N28">
        <v>15</v>
      </c>
      <c r="O28">
        <f t="shared" si="4"/>
        <v>900</v>
      </c>
    </row>
    <row r="29" spans="2:15" x14ac:dyDescent="0.3">
      <c r="C29">
        <v>480</v>
      </c>
      <c r="D29">
        <f t="shared" si="2"/>
        <v>4025</v>
      </c>
      <c r="F29">
        <f t="shared" si="3"/>
        <v>385000</v>
      </c>
      <c r="G29">
        <f t="shared" si="0"/>
        <v>8</v>
      </c>
      <c r="H29">
        <f t="shared" si="1"/>
        <v>67.083333333333329</v>
      </c>
      <c r="N29">
        <v>30</v>
      </c>
      <c r="O29">
        <f t="shared" si="4"/>
        <v>1800</v>
      </c>
    </row>
    <row r="30" spans="2:15" x14ac:dyDescent="0.3">
      <c r="C30">
        <v>520</v>
      </c>
      <c r="D30">
        <f t="shared" si="2"/>
        <v>4545</v>
      </c>
      <c r="F30">
        <f t="shared" si="3"/>
        <v>385000</v>
      </c>
      <c r="G30">
        <f t="shared" si="0"/>
        <v>8.6666666666666661</v>
      </c>
      <c r="H30">
        <f t="shared" si="1"/>
        <v>75.75</v>
      </c>
      <c r="N30">
        <v>30</v>
      </c>
      <c r="O30">
        <f t="shared" si="4"/>
        <v>1800</v>
      </c>
    </row>
    <row r="31" spans="2:15" x14ac:dyDescent="0.3">
      <c r="C31">
        <v>560</v>
      </c>
      <c r="D31">
        <f t="shared" si="2"/>
        <v>5105</v>
      </c>
      <c r="F31">
        <f t="shared" si="3"/>
        <v>385000</v>
      </c>
      <c r="G31">
        <f t="shared" si="0"/>
        <v>9.3333333333333339</v>
      </c>
      <c r="H31">
        <f t="shared" si="1"/>
        <v>85.083333333333329</v>
      </c>
      <c r="N31">
        <v>45</v>
      </c>
      <c r="O31">
        <f t="shared" si="4"/>
        <v>2700</v>
      </c>
    </row>
    <row r="32" spans="2:15" x14ac:dyDescent="0.3">
      <c r="C32">
        <v>600</v>
      </c>
      <c r="D32">
        <f t="shared" si="2"/>
        <v>5705</v>
      </c>
      <c r="F32">
        <f t="shared" si="3"/>
        <v>385000</v>
      </c>
      <c r="G32">
        <f t="shared" si="0"/>
        <v>10</v>
      </c>
      <c r="H32">
        <f t="shared" si="1"/>
        <v>95.083333333333329</v>
      </c>
      <c r="N32">
        <v>60</v>
      </c>
      <c r="O32">
        <f t="shared" si="4"/>
        <v>3600</v>
      </c>
    </row>
    <row r="33" spans="2:15" x14ac:dyDescent="0.3">
      <c r="C33">
        <v>640</v>
      </c>
      <c r="D33">
        <f t="shared" si="2"/>
        <v>6345</v>
      </c>
      <c r="F33">
        <f t="shared" si="3"/>
        <v>385000</v>
      </c>
      <c r="G33">
        <f t="shared" si="0"/>
        <v>10.666666666666666</v>
      </c>
      <c r="H33">
        <f t="shared" si="1"/>
        <v>105.75</v>
      </c>
      <c r="N33">
        <v>90</v>
      </c>
      <c r="O33">
        <f t="shared" si="4"/>
        <v>5400</v>
      </c>
    </row>
    <row r="34" spans="2:15" x14ac:dyDescent="0.3">
      <c r="C34">
        <v>680</v>
      </c>
      <c r="D34">
        <f t="shared" si="2"/>
        <v>7025</v>
      </c>
      <c r="F34">
        <f t="shared" si="3"/>
        <v>385000</v>
      </c>
      <c r="G34">
        <f t="shared" si="0"/>
        <v>11.333333333333334</v>
      </c>
      <c r="H34">
        <f t="shared" si="1"/>
        <v>117.08333333333333</v>
      </c>
      <c r="N34">
        <v>120</v>
      </c>
      <c r="O34">
        <f t="shared" si="4"/>
        <v>7200</v>
      </c>
    </row>
    <row r="35" spans="2:15" x14ac:dyDescent="0.3">
      <c r="C35">
        <v>720</v>
      </c>
      <c r="D35">
        <f t="shared" si="2"/>
        <v>7745</v>
      </c>
      <c r="F35">
        <f t="shared" si="3"/>
        <v>385000</v>
      </c>
      <c r="G35">
        <f t="shared" si="0"/>
        <v>12</v>
      </c>
      <c r="H35">
        <f t="shared" si="1"/>
        <v>129.08333333333334</v>
      </c>
      <c r="N35">
        <v>120</v>
      </c>
      <c r="O35">
        <f t="shared" si="4"/>
        <v>7200</v>
      </c>
    </row>
    <row r="36" spans="2:15" x14ac:dyDescent="0.3">
      <c r="C36">
        <v>760</v>
      </c>
      <c r="D36">
        <f t="shared" si="2"/>
        <v>8505</v>
      </c>
      <c r="F36">
        <f t="shared" si="3"/>
        <v>385000</v>
      </c>
      <c r="G36">
        <f t="shared" si="0"/>
        <v>12.666666666666666</v>
      </c>
      <c r="H36">
        <f t="shared" si="1"/>
        <v>141.75</v>
      </c>
      <c r="N36">
        <v>160</v>
      </c>
      <c r="O36">
        <f t="shared" si="4"/>
        <v>9600</v>
      </c>
    </row>
    <row r="37" spans="2:15" x14ac:dyDescent="0.3">
      <c r="C37">
        <v>800</v>
      </c>
      <c r="D37">
        <f t="shared" si="2"/>
        <v>9305</v>
      </c>
      <c r="F37">
        <f t="shared" si="3"/>
        <v>385000</v>
      </c>
      <c r="G37">
        <f t="shared" si="0"/>
        <v>13.333333333333334</v>
      </c>
      <c r="H37">
        <f t="shared" si="1"/>
        <v>155.08333333333334</v>
      </c>
      <c r="N37">
        <v>160</v>
      </c>
      <c r="O37">
        <f t="shared" si="4"/>
        <v>9600</v>
      </c>
    </row>
    <row r="38" spans="2:15" x14ac:dyDescent="0.3">
      <c r="N38">
        <v>180</v>
      </c>
      <c r="O38">
        <f t="shared" si="4"/>
        <v>10800</v>
      </c>
    </row>
    <row r="39" spans="2:15" x14ac:dyDescent="0.3">
      <c r="N39">
        <v>220</v>
      </c>
      <c r="O39">
        <f t="shared" si="4"/>
        <v>13200</v>
      </c>
    </row>
    <row r="40" spans="2:15" x14ac:dyDescent="0.3">
      <c r="N40">
        <v>220</v>
      </c>
      <c r="O40">
        <f t="shared" si="4"/>
        <v>13200</v>
      </c>
    </row>
    <row r="41" spans="2:15" x14ac:dyDescent="0.3">
      <c r="B41" t="s">
        <v>23</v>
      </c>
      <c r="C41" t="s">
        <v>24</v>
      </c>
      <c r="D41" t="s">
        <v>25</v>
      </c>
      <c r="E41" t="s">
        <v>27</v>
      </c>
      <c r="F41" t="s">
        <v>26</v>
      </c>
      <c r="N41">
        <v>280</v>
      </c>
      <c r="O41">
        <f t="shared" si="4"/>
        <v>16800</v>
      </c>
    </row>
    <row r="42" spans="2:15" x14ac:dyDescent="0.3">
      <c r="B42" t="s">
        <v>20</v>
      </c>
      <c r="C42">
        <v>5</v>
      </c>
      <c r="D42">
        <v>5</v>
      </c>
      <c r="E42">
        <v>1000</v>
      </c>
      <c r="F42">
        <f>E42</f>
        <v>1000</v>
      </c>
      <c r="N42">
        <v>280</v>
      </c>
      <c r="O42">
        <f t="shared" si="4"/>
        <v>16800</v>
      </c>
    </row>
    <row r="43" spans="2:15" x14ac:dyDescent="0.3">
      <c r="B43" t="s">
        <v>21</v>
      </c>
      <c r="C43">
        <v>5</v>
      </c>
      <c r="D43">
        <f>D42 + C43</f>
        <v>10</v>
      </c>
      <c r="E43">
        <v>2000</v>
      </c>
      <c r="F43">
        <f>F42 + E43</f>
        <v>3000</v>
      </c>
    </row>
    <row r="44" spans="2:15" x14ac:dyDescent="0.3">
      <c r="B44" t="s">
        <v>22</v>
      </c>
      <c r="C44">
        <v>5</v>
      </c>
      <c r="D44">
        <f t="shared" ref="D44:D60" si="5">D43 + C44</f>
        <v>15</v>
      </c>
      <c r="E44">
        <v>2000</v>
      </c>
      <c r="F44">
        <f t="shared" ref="F44:F60" si="6">F43 + E44</f>
        <v>5000</v>
      </c>
    </row>
    <row r="45" spans="2:15" x14ac:dyDescent="0.3">
      <c r="B45" t="s">
        <v>34</v>
      </c>
      <c r="C45">
        <v>5</v>
      </c>
      <c r="D45">
        <f t="shared" si="5"/>
        <v>20</v>
      </c>
      <c r="E45">
        <v>3000</v>
      </c>
      <c r="F45">
        <f t="shared" si="6"/>
        <v>8000</v>
      </c>
    </row>
    <row r="46" spans="2:15" x14ac:dyDescent="0.3">
      <c r="B46" t="s">
        <v>28</v>
      </c>
      <c r="C46">
        <v>15</v>
      </c>
      <c r="D46">
        <f t="shared" si="5"/>
        <v>35</v>
      </c>
      <c r="E46">
        <v>5000</v>
      </c>
      <c r="F46">
        <f t="shared" si="6"/>
        <v>13000</v>
      </c>
    </row>
    <row r="47" spans="2:15" x14ac:dyDescent="0.3">
      <c r="B47" t="s">
        <v>29</v>
      </c>
      <c r="C47">
        <v>30</v>
      </c>
      <c r="D47">
        <f t="shared" si="5"/>
        <v>65</v>
      </c>
      <c r="E47">
        <v>6000</v>
      </c>
      <c r="F47">
        <f t="shared" si="6"/>
        <v>19000</v>
      </c>
    </row>
    <row r="48" spans="2:15" x14ac:dyDescent="0.3">
      <c r="B48" t="s">
        <v>30</v>
      </c>
      <c r="C48">
        <v>30</v>
      </c>
      <c r="D48">
        <f t="shared" si="5"/>
        <v>95</v>
      </c>
      <c r="E48">
        <v>6000</v>
      </c>
      <c r="F48">
        <f t="shared" si="6"/>
        <v>25000</v>
      </c>
    </row>
    <row r="49" spans="2:6" x14ac:dyDescent="0.3">
      <c r="B49" t="s">
        <v>35</v>
      </c>
      <c r="C49">
        <v>45</v>
      </c>
      <c r="D49">
        <f t="shared" si="5"/>
        <v>140</v>
      </c>
      <c r="E49">
        <v>8000</v>
      </c>
      <c r="F49">
        <f t="shared" si="6"/>
        <v>33000</v>
      </c>
    </row>
    <row r="50" spans="2:6" x14ac:dyDescent="0.3">
      <c r="B50" t="s">
        <v>37</v>
      </c>
      <c r="C50">
        <v>60</v>
      </c>
      <c r="D50">
        <f t="shared" si="5"/>
        <v>200</v>
      </c>
      <c r="E50">
        <v>8000</v>
      </c>
      <c r="F50">
        <f t="shared" si="6"/>
        <v>41000</v>
      </c>
    </row>
    <row r="51" spans="2:6" x14ac:dyDescent="0.3">
      <c r="B51" t="s">
        <v>31</v>
      </c>
      <c r="C51">
        <v>90</v>
      </c>
      <c r="D51">
        <f t="shared" si="5"/>
        <v>290</v>
      </c>
      <c r="E51">
        <v>12000</v>
      </c>
      <c r="F51">
        <f t="shared" si="6"/>
        <v>53000</v>
      </c>
    </row>
    <row r="52" spans="2:6" x14ac:dyDescent="0.3">
      <c r="B52" t="s">
        <v>32</v>
      </c>
      <c r="C52">
        <v>120</v>
      </c>
      <c r="D52">
        <f t="shared" si="5"/>
        <v>410</v>
      </c>
      <c r="E52">
        <v>13000</v>
      </c>
      <c r="F52">
        <f t="shared" si="6"/>
        <v>66000</v>
      </c>
    </row>
    <row r="53" spans="2:6" x14ac:dyDescent="0.3">
      <c r="B53" t="s">
        <v>33</v>
      </c>
      <c r="C53">
        <v>120</v>
      </c>
      <c r="D53">
        <f t="shared" si="5"/>
        <v>530</v>
      </c>
      <c r="E53">
        <v>13000</v>
      </c>
      <c r="F53">
        <f t="shared" si="6"/>
        <v>79000</v>
      </c>
    </row>
    <row r="54" spans="2:6" x14ac:dyDescent="0.3">
      <c r="B54" t="s">
        <v>36</v>
      </c>
      <c r="C54">
        <v>160</v>
      </c>
      <c r="D54">
        <f t="shared" si="5"/>
        <v>690</v>
      </c>
      <c r="E54">
        <v>15000</v>
      </c>
      <c r="F54">
        <f t="shared" si="6"/>
        <v>94000</v>
      </c>
    </row>
    <row r="55" spans="2:6" x14ac:dyDescent="0.3">
      <c r="B55" t="s">
        <v>38</v>
      </c>
      <c r="C55">
        <v>160</v>
      </c>
      <c r="D55">
        <f t="shared" si="5"/>
        <v>850</v>
      </c>
      <c r="E55">
        <v>16000</v>
      </c>
      <c r="F55">
        <f t="shared" si="6"/>
        <v>110000</v>
      </c>
    </row>
    <row r="56" spans="2:6" x14ac:dyDescent="0.3">
      <c r="B56" t="s">
        <v>39</v>
      </c>
      <c r="C56">
        <v>180</v>
      </c>
      <c r="D56">
        <f t="shared" si="5"/>
        <v>1030</v>
      </c>
      <c r="E56">
        <v>21000</v>
      </c>
      <c r="F56">
        <f t="shared" si="6"/>
        <v>131000</v>
      </c>
    </row>
    <row r="57" spans="2:6" x14ac:dyDescent="0.3">
      <c r="B57" t="s">
        <v>40</v>
      </c>
      <c r="C57">
        <v>220</v>
      </c>
      <c r="D57">
        <f t="shared" si="5"/>
        <v>1250</v>
      </c>
      <c r="E57">
        <v>22000</v>
      </c>
      <c r="F57">
        <f t="shared" si="6"/>
        <v>153000</v>
      </c>
    </row>
    <row r="58" spans="2:6" x14ac:dyDescent="0.3">
      <c r="B58" t="s">
        <v>41</v>
      </c>
      <c r="C58">
        <v>220</v>
      </c>
      <c r="D58">
        <f t="shared" si="5"/>
        <v>1470</v>
      </c>
      <c r="E58">
        <v>22000</v>
      </c>
      <c r="F58">
        <f t="shared" si="6"/>
        <v>175000</v>
      </c>
    </row>
    <row r="59" spans="2:6" x14ac:dyDescent="0.3">
      <c r="B59" t="s">
        <v>42</v>
      </c>
      <c r="C59">
        <v>280</v>
      </c>
      <c r="D59">
        <f t="shared" si="5"/>
        <v>1750</v>
      </c>
      <c r="E59">
        <v>24000</v>
      </c>
      <c r="F59">
        <f t="shared" si="6"/>
        <v>199000</v>
      </c>
    </row>
    <row r="60" spans="2:6" x14ac:dyDescent="0.3">
      <c r="B60" t="s">
        <v>43</v>
      </c>
      <c r="C60">
        <v>280</v>
      </c>
      <c r="D60">
        <f t="shared" si="5"/>
        <v>2030</v>
      </c>
      <c r="E60">
        <v>24000</v>
      </c>
      <c r="F60">
        <f t="shared" si="6"/>
        <v>223000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workbookViewId="0">
      <selection activeCell="C6" sqref="C6:C34"/>
    </sheetView>
  </sheetViews>
  <sheetFormatPr defaultRowHeight="16.5" x14ac:dyDescent="0.3"/>
  <cols>
    <col min="3" max="3" width="12.75" bestFit="1" customWidth="1"/>
    <col min="4" max="4" width="11.75" customWidth="1"/>
    <col min="5" max="5" width="11.25" customWidth="1"/>
    <col min="9" max="10" width="12.75" bestFit="1" customWidth="1"/>
    <col min="13" max="13" width="14.875" bestFit="1" customWidth="1"/>
    <col min="14" max="14" width="13.625" customWidth="1"/>
  </cols>
  <sheetData>
    <row r="3" spans="1:13" x14ac:dyDescent="0.3">
      <c r="M3" t="s">
        <v>46</v>
      </c>
    </row>
    <row r="5" spans="1:13" x14ac:dyDescent="0.3">
      <c r="B5" t="s">
        <v>99</v>
      </c>
      <c r="C5" t="s">
        <v>55</v>
      </c>
      <c r="D5" t="s">
        <v>100</v>
      </c>
      <c r="E5" t="s">
        <v>101</v>
      </c>
    </row>
    <row r="6" spans="1:13" x14ac:dyDescent="0.3">
      <c r="A6" t="s">
        <v>58</v>
      </c>
      <c r="B6">
        <f>$J$13 * 3</f>
        <v>45</v>
      </c>
      <c r="C6" t="s">
        <v>50</v>
      </c>
      <c r="D6">
        <f>B6 - $I$13</f>
        <v>45</v>
      </c>
      <c r="E6" s="3">
        <v>45</v>
      </c>
    </row>
    <row r="7" spans="1:13" x14ac:dyDescent="0.3">
      <c r="A7" t="s">
        <v>59</v>
      </c>
      <c r="B7">
        <f t="shared" ref="B7:B34" si="0">$J$13 * 3</f>
        <v>45</v>
      </c>
      <c r="C7" t="s">
        <v>50</v>
      </c>
      <c r="D7">
        <f t="shared" ref="D7:D25" si="1">B7 - $I$13</f>
        <v>45</v>
      </c>
      <c r="E7" s="3">
        <f>INT(E6 + 8.6)</f>
        <v>53</v>
      </c>
    </row>
    <row r="8" spans="1:13" x14ac:dyDescent="0.3">
      <c r="A8" t="s">
        <v>60</v>
      </c>
      <c r="B8">
        <f t="shared" si="0"/>
        <v>45</v>
      </c>
      <c r="C8" t="s">
        <v>49</v>
      </c>
      <c r="D8">
        <f t="shared" si="1"/>
        <v>45</v>
      </c>
      <c r="E8" s="3">
        <f t="shared" ref="E8:E34" si="2">INT(E7 + 8.6)</f>
        <v>61</v>
      </c>
    </row>
    <row r="9" spans="1:13" x14ac:dyDescent="0.3">
      <c r="A9" t="s">
        <v>61</v>
      </c>
      <c r="B9">
        <f t="shared" si="0"/>
        <v>45</v>
      </c>
      <c r="C9" t="s">
        <v>49</v>
      </c>
      <c r="D9">
        <f t="shared" si="1"/>
        <v>45</v>
      </c>
      <c r="E9" s="3">
        <f t="shared" si="2"/>
        <v>69</v>
      </c>
    </row>
    <row r="10" spans="1:13" x14ac:dyDescent="0.3">
      <c r="A10" t="s">
        <v>62</v>
      </c>
      <c r="B10">
        <f t="shared" si="0"/>
        <v>45</v>
      </c>
      <c r="C10" t="s">
        <v>49</v>
      </c>
      <c r="D10">
        <f t="shared" si="1"/>
        <v>45</v>
      </c>
      <c r="E10" s="3">
        <f t="shared" si="2"/>
        <v>77</v>
      </c>
    </row>
    <row r="11" spans="1:13" x14ac:dyDescent="0.3">
      <c r="A11" s="2" t="s">
        <v>88</v>
      </c>
      <c r="B11">
        <f>$J$14 * 3</f>
        <v>90</v>
      </c>
      <c r="C11" t="s">
        <v>51</v>
      </c>
      <c r="D11">
        <f>B11 - $I$14</f>
        <v>88</v>
      </c>
      <c r="E11" s="3">
        <f t="shared" si="2"/>
        <v>85</v>
      </c>
    </row>
    <row r="12" spans="1:13" x14ac:dyDescent="0.3">
      <c r="A12" s="2" t="s">
        <v>89</v>
      </c>
      <c r="B12">
        <f t="shared" ref="B12:B16" si="3">$J$14 * 3</f>
        <v>90</v>
      </c>
      <c r="C12" t="s">
        <v>51</v>
      </c>
      <c r="D12">
        <f t="shared" ref="D12:D16" si="4">B12 - $I$14</f>
        <v>88</v>
      </c>
      <c r="E12" s="3">
        <f t="shared" si="2"/>
        <v>93</v>
      </c>
      <c r="I12" t="s">
        <v>47</v>
      </c>
      <c r="J12" t="s">
        <v>48</v>
      </c>
    </row>
    <row r="13" spans="1:13" x14ac:dyDescent="0.3">
      <c r="A13" s="2" t="s">
        <v>90</v>
      </c>
      <c r="B13">
        <f t="shared" si="3"/>
        <v>90</v>
      </c>
      <c r="C13" t="s">
        <v>51</v>
      </c>
      <c r="D13">
        <f t="shared" si="4"/>
        <v>88</v>
      </c>
      <c r="E13" s="3">
        <f t="shared" si="2"/>
        <v>101</v>
      </c>
      <c r="H13" t="s">
        <v>50</v>
      </c>
      <c r="I13">
        <v>0</v>
      </c>
      <c r="J13">
        <v>15</v>
      </c>
    </row>
    <row r="14" spans="1:13" x14ac:dyDescent="0.3">
      <c r="A14" s="3" t="s">
        <v>65</v>
      </c>
      <c r="B14">
        <f t="shared" si="3"/>
        <v>90</v>
      </c>
      <c r="C14" t="s">
        <v>51</v>
      </c>
      <c r="D14">
        <f t="shared" si="4"/>
        <v>88</v>
      </c>
      <c r="E14" s="3">
        <f t="shared" si="2"/>
        <v>109</v>
      </c>
      <c r="H14" t="s">
        <v>52</v>
      </c>
      <c r="I14">
        <v>2</v>
      </c>
      <c r="J14">
        <v>30</v>
      </c>
    </row>
    <row r="15" spans="1:13" x14ac:dyDescent="0.3">
      <c r="A15" s="3" t="s">
        <v>66</v>
      </c>
      <c r="B15">
        <f t="shared" si="3"/>
        <v>90</v>
      </c>
      <c r="C15" t="s">
        <v>51</v>
      </c>
      <c r="D15">
        <f t="shared" si="4"/>
        <v>88</v>
      </c>
      <c r="E15" s="3">
        <f t="shared" si="2"/>
        <v>117</v>
      </c>
      <c r="H15" t="s">
        <v>54</v>
      </c>
      <c r="I15">
        <v>4</v>
      </c>
      <c r="J15">
        <v>45</v>
      </c>
    </row>
    <row r="16" spans="1:13" x14ac:dyDescent="0.3">
      <c r="A16" s="3" t="s">
        <v>67</v>
      </c>
      <c r="B16">
        <f t="shared" si="3"/>
        <v>90</v>
      </c>
      <c r="C16" t="s">
        <v>51</v>
      </c>
      <c r="D16">
        <f t="shared" si="4"/>
        <v>88</v>
      </c>
      <c r="E16" s="3">
        <f t="shared" si="2"/>
        <v>125</v>
      </c>
      <c r="H16" t="s">
        <v>57</v>
      </c>
      <c r="I16">
        <v>6</v>
      </c>
      <c r="J16">
        <v>60</v>
      </c>
    </row>
    <row r="17" spans="1:5" x14ac:dyDescent="0.3">
      <c r="A17" s="4" t="s">
        <v>68</v>
      </c>
      <c r="B17">
        <f>$J$15 * 3</f>
        <v>135</v>
      </c>
      <c r="C17" t="s">
        <v>53</v>
      </c>
      <c r="D17">
        <f>B17 - $I$15</f>
        <v>131</v>
      </c>
      <c r="E17" s="3">
        <f t="shared" si="2"/>
        <v>133</v>
      </c>
    </row>
    <row r="18" spans="1:5" x14ac:dyDescent="0.3">
      <c r="A18" s="4" t="s">
        <v>69</v>
      </c>
      <c r="B18">
        <f t="shared" ref="B18:B25" si="5">$J$15 * 3</f>
        <v>135</v>
      </c>
      <c r="C18" t="s">
        <v>53</v>
      </c>
      <c r="D18">
        <f t="shared" ref="D18:D26" si="6">B18 - $I$15</f>
        <v>131</v>
      </c>
      <c r="E18" s="3">
        <f t="shared" si="2"/>
        <v>141</v>
      </c>
    </row>
    <row r="19" spans="1:5" x14ac:dyDescent="0.3">
      <c r="A19" s="4" t="s">
        <v>70</v>
      </c>
      <c r="B19">
        <f t="shared" si="5"/>
        <v>135</v>
      </c>
      <c r="C19" t="s">
        <v>53</v>
      </c>
      <c r="D19">
        <f t="shared" si="6"/>
        <v>131</v>
      </c>
      <c r="E19" s="3">
        <f t="shared" si="2"/>
        <v>149</v>
      </c>
    </row>
    <row r="20" spans="1:5" x14ac:dyDescent="0.3">
      <c r="A20" s="4" t="s">
        <v>71</v>
      </c>
      <c r="B20">
        <f t="shared" si="5"/>
        <v>135</v>
      </c>
      <c r="C20" t="s">
        <v>53</v>
      </c>
      <c r="D20">
        <f t="shared" si="6"/>
        <v>131</v>
      </c>
      <c r="E20" s="3">
        <f t="shared" si="2"/>
        <v>157</v>
      </c>
    </row>
    <row r="21" spans="1:5" x14ac:dyDescent="0.3">
      <c r="A21" s="5" t="s">
        <v>72</v>
      </c>
      <c r="B21">
        <f t="shared" si="5"/>
        <v>135</v>
      </c>
      <c r="C21" t="s">
        <v>53</v>
      </c>
      <c r="D21">
        <f t="shared" si="6"/>
        <v>131</v>
      </c>
      <c r="E21" s="3">
        <f t="shared" si="2"/>
        <v>165</v>
      </c>
    </row>
    <row r="22" spans="1:5" x14ac:dyDescent="0.3">
      <c r="A22" s="5" t="s">
        <v>73</v>
      </c>
      <c r="B22">
        <f t="shared" si="5"/>
        <v>135</v>
      </c>
      <c r="C22" t="s">
        <v>53</v>
      </c>
      <c r="D22">
        <f t="shared" si="6"/>
        <v>131</v>
      </c>
      <c r="E22" s="3">
        <f t="shared" si="2"/>
        <v>173</v>
      </c>
    </row>
    <row r="23" spans="1:5" x14ac:dyDescent="0.3">
      <c r="A23" s="5" t="s">
        <v>74</v>
      </c>
      <c r="B23">
        <f t="shared" si="5"/>
        <v>135</v>
      </c>
      <c r="C23" t="s">
        <v>53</v>
      </c>
      <c r="D23">
        <f t="shared" si="6"/>
        <v>131</v>
      </c>
      <c r="E23" s="3">
        <f t="shared" si="2"/>
        <v>181</v>
      </c>
    </row>
    <row r="24" spans="1:5" x14ac:dyDescent="0.3">
      <c r="A24" s="5" t="s">
        <v>75</v>
      </c>
      <c r="B24">
        <f t="shared" si="5"/>
        <v>135</v>
      </c>
      <c r="C24" t="s">
        <v>53</v>
      </c>
      <c r="D24">
        <f t="shared" si="6"/>
        <v>131</v>
      </c>
      <c r="E24" s="3">
        <f t="shared" si="2"/>
        <v>189</v>
      </c>
    </row>
    <row r="25" spans="1:5" x14ac:dyDescent="0.3">
      <c r="A25" s="5" t="s">
        <v>76</v>
      </c>
      <c r="B25">
        <f t="shared" si="5"/>
        <v>135</v>
      </c>
      <c r="C25" t="s">
        <v>53</v>
      </c>
      <c r="D25">
        <f t="shared" si="6"/>
        <v>131</v>
      </c>
      <c r="E25" s="3">
        <f t="shared" si="2"/>
        <v>197</v>
      </c>
    </row>
    <row r="26" spans="1:5" x14ac:dyDescent="0.3">
      <c r="A26" s="6" t="s">
        <v>91</v>
      </c>
      <c r="B26">
        <f>$J$16 * 3</f>
        <v>180</v>
      </c>
      <c r="C26" t="s">
        <v>57</v>
      </c>
      <c r="D26">
        <f>B26 - $I$16</f>
        <v>174</v>
      </c>
      <c r="E26" s="3">
        <f t="shared" si="2"/>
        <v>205</v>
      </c>
    </row>
    <row r="27" spans="1:5" x14ac:dyDescent="0.3">
      <c r="A27" s="6" t="s">
        <v>92</v>
      </c>
      <c r="B27">
        <f t="shared" ref="B27:B34" si="7">$J$16 * 3</f>
        <v>180</v>
      </c>
      <c r="C27" t="s">
        <v>57</v>
      </c>
      <c r="D27">
        <f t="shared" ref="D27:D34" si="8">B27 - $I$16</f>
        <v>174</v>
      </c>
      <c r="E27" s="3">
        <f t="shared" si="2"/>
        <v>213</v>
      </c>
    </row>
    <row r="28" spans="1:5" x14ac:dyDescent="0.3">
      <c r="A28" s="6" t="s">
        <v>93</v>
      </c>
      <c r="B28">
        <f t="shared" si="7"/>
        <v>180</v>
      </c>
      <c r="C28" t="s">
        <v>57</v>
      </c>
      <c r="D28">
        <f t="shared" si="8"/>
        <v>174</v>
      </c>
      <c r="E28" s="3">
        <f t="shared" si="2"/>
        <v>221</v>
      </c>
    </row>
    <row r="29" spans="1:5" x14ac:dyDescent="0.3">
      <c r="A29" s="6" t="s">
        <v>94</v>
      </c>
      <c r="B29">
        <f t="shared" si="7"/>
        <v>180</v>
      </c>
      <c r="C29" t="s">
        <v>57</v>
      </c>
      <c r="D29">
        <f t="shared" si="8"/>
        <v>174</v>
      </c>
      <c r="E29" s="3">
        <f t="shared" si="2"/>
        <v>229</v>
      </c>
    </row>
    <row r="30" spans="1:5" x14ac:dyDescent="0.3">
      <c r="A30" s="6" t="s">
        <v>95</v>
      </c>
      <c r="B30">
        <f t="shared" si="7"/>
        <v>180</v>
      </c>
      <c r="C30" t="s">
        <v>57</v>
      </c>
      <c r="D30">
        <f t="shared" si="8"/>
        <v>174</v>
      </c>
      <c r="E30" s="3">
        <f t="shared" si="2"/>
        <v>237</v>
      </c>
    </row>
    <row r="31" spans="1:5" x14ac:dyDescent="0.3">
      <c r="A31" t="s">
        <v>96</v>
      </c>
      <c r="B31">
        <f t="shared" si="7"/>
        <v>180</v>
      </c>
      <c r="C31" t="s">
        <v>57</v>
      </c>
      <c r="D31">
        <f t="shared" si="8"/>
        <v>174</v>
      </c>
      <c r="E31" s="3">
        <f t="shared" si="2"/>
        <v>245</v>
      </c>
    </row>
    <row r="32" spans="1:5" x14ac:dyDescent="0.3">
      <c r="A32" t="s">
        <v>97</v>
      </c>
      <c r="B32">
        <f t="shared" si="7"/>
        <v>180</v>
      </c>
      <c r="C32" t="s">
        <v>57</v>
      </c>
      <c r="D32">
        <f t="shared" si="8"/>
        <v>174</v>
      </c>
      <c r="E32" s="3">
        <f t="shared" si="2"/>
        <v>253</v>
      </c>
    </row>
    <row r="33" spans="1:5" x14ac:dyDescent="0.3">
      <c r="A33" t="s">
        <v>98</v>
      </c>
      <c r="B33">
        <f t="shared" si="7"/>
        <v>180</v>
      </c>
      <c r="C33" t="s">
        <v>57</v>
      </c>
      <c r="D33">
        <f t="shared" si="8"/>
        <v>174</v>
      </c>
      <c r="E33" s="3">
        <f t="shared" si="2"/>
        <v>261</v>
      </c>
    </row>
    <row r="34" spans="1:5" x14ac:dyDescent="0.3">
      <c r="A34" s="7" t="s">
        <v>84</v>
      </c>
      <c r="B34">
        <f t="shared" si="7"/>
        <v>180</v>
      </c>
      <c r="C34" t="s">
        <v>57</v>
      </c>
      <c r="D34">
        <f t="shared" si="8"/>
        <v>174</v>
      </c>
      <c r="E34" s="3">
        <f t="shared" si="2"/>
        <v>269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2"/>
  <sheetViews>
    <sheetView tabSelected="1" workbookViewId="0">
      <selection activeCell="K11" sqref="K11"/>
    </sheetView>
  </sheetViews>
  <sheetFormatPr defaultRowHeight="16.5" x14ac:dyDescent="0.3"/>
  <cols>
    <col min="11" max="11" width="11.5" bestFit="1" customWidth="1"/>
  </cols>
  <sheetData>
    <row r="3" spans="1:12" x14ac:dyDescent="0.3">
      <c r="C3" t="s">
        <v>105</v>
      </c>
      <c r="F3" t="s">
        <v>103</v>
      </c>
      <c r="G3" t="s">
        <v>104</v>
      </c>
    </row>
    <row r="4" spans="1:12" x14ac:dyDescent="0.3">
      <c r="A4" t="s">
        <v>58</v>
      </c>
      <c r="B4">
        <v>1</v>
      </c>
      <c r="C4">
        <v>27</v>
      </c>
      <c r="D4">
        <v>1</v>
      </c>
      <c r="E4" t="s">
        <v>50</v>
      </c>
      <c r="F4">
        <f>C4 + $K$10 - $L$10</f>
        <v>28</v>
      </c>
      <c r="G4">
        <v>26</v>
      </c>
      <c r="H4" t="s">
        <v>107</v>
      </c>
    </row>
    <row r="5" spans="1:12" x14ac:dyDescent="0.3">
      <c r="A5" t="s">
        <v>59</v>
      </c>
      <c r="B5">
        <v>2</v>
      </c>
      <c r="C5">
        <v>27</v>
      </c>
      <c r="D5">
        <v>1</v>
      </c>
      <c r="E5" t="s">
        <v>50</v>
      </c>
      <c r="F5">
        <f t="shared" ref="F5:F8" si="0">C5 + $K$10 - $L$10</f>
        <v>28</v>
      </c>
      <c r="G5">
        <v>26</v>
      </c>
      <c r="H5" t="s">
        <v>107</v>
      </c>
    </row>
    <row r="6" spans="1:12" x14ac:dyDescent="0.3">
      <c r="A6" t="s">
        <v>60</v>
      </c>
      <c r="B6">
        <v>3</v>
      </c>
      <c r="C6">
        <v>26</v>
      </c>
      <c r="D6">
        <v>1</v>
      </c>
      <c r="E6" t="s">
        <v>49</v>
      </c>
      <c r="F6">
        <f t="shared" si="0"/>
        <v>27</v>
      </c>
      <c r="G6">
        <v>26</v>
      </c>
      <c r="H6" t="s">
        <v>106</v>
      </c>
    </row>
    <row r="7" spans="1:12" x14ac:dyDescent="0.3">
      <c r="A7" t="s">
        <v>61</v>
      </c>
      <c r="B7">
        <v>4</v>
      </c>
      <c r="C7">
        <v>26</v>
      </c>
      <c r="D7">
        <v>1</v>
      </c>
      <c r="E7" t="s">
        <v>49</v>
      </c>
      <c r="F7">
        <f t="shared" si="0"/>
        <v>27</v>
      </c>
      <c r="G7">
        <v>26</v>
      </c>
      <c r="H7" t="s">
        <v>106</v>
      </c>
    </row>
    <row r="8" spans="1:12" x14ac:dyDescent="0.3">
      <c r="A8" t="s">
        <v>62</v>
      </c>
      <c r="B8">
        <v>5</v>
      </c>
      <c r="C8">
        <v>25</v>
      </c>
      <c r="D8">
        <v>1</v>
      </c>
      <c r="E8" t="s">
        <v>49</v>
      </c>
      <c r="F8">
        <f t="shared" si="0"/>
        <v>26</v>
      </c>
      <c r="G8">
        <v>26</v>
      </c>
      <c r="H8" t="s">
        <v>106</v>
      </c>
    </row>
    <row r="9" spans="1:12" x14ac:dyDescent="0.3">
      <c r="A9" s="2" t="s">
        <v>88</v>
      </c>
      <c r="B9">
        <v>6</v>
      </c>
      <c r="C9">
        <v>25</v>
      </c>
      <c r="D9">
        <v>1</v>
      </c>
      <c r="E9" t="s">
        <v>51</v>
      </c>
      <c r="F9">
        <f>C9 + $K$11 - $L$11</f>
        <v>26</v>
      </c>
      <c r="G9">
        <v>26</v>
      </c>
      <c r="H9" t="s">
        <v>106</v>
      </c>
      <c r="K9" t="s">
        <v>102</v>
      </c>
    </row>
    <row r="10" spans="1:12" x14ac:dyDescent="0.3">
      <c r="A10" s="2" t="s">
        <v>89</v>
      </c>
      <c r="B10">
        <v>7</v>
      </c>
      <c r="C10">
        <v>24</v>
      </c>
      <c r="D10">
        <v>1</v>
      </c>
      <c r="E10" t="s">
        <v>51</v>
      </c>
      <c r="F10">
        <f t="shared" ref="F10:F14" si="1">C10 + $K$11 - $L$11</f>
        <v>25</v>
      </c>
      <c r="G10">
        <v>25</v>
      </c>
      <c r="H10" t="s">
        <v>113</v>
      </c>
      <c r="J10" t="s">
        <v>50</v>
      </c>
      <c r="K10">
        <v>1</v>
      </c>
      <c r="L10">
        <v>0</v>
      </c>
    </row>
    <row r="11" spans="1:12" x14ac:dyDescent="0.3">
      <c r="A11" s="2" t="s">
        <v>90</v>
      </c>
      <c r="B11">
        <v>8</v>
      </c>
      <c r="C11">
        <v>24</v>
      </c>
      <c r="D11">
        <v>1</v>
      </c>
      <c r="E11" t="s">
        <v>51</v>
      </c>
      <c r="F11">
        <f t="shared" si="1"/>
        <v>25</v>
      </c>
      <c r="G11">
        <v>25</v>
      </c>
      <c r="H11" t="s">
        <v>113</v>
      </c>
      <c r="J11" t="s">
        <v>52</v>
      </c>
      <c r="K11">
        <v>8</v>
      </c>
      <c r="L11">
        <v>7</v>
      </c>
    </row>
    <row r="12" spans="1:12" x14ac:dyDescent="0.3">
      <c r="A12" s="3" t="s">
        <v>65</v>
      </c>
      <c r="B12">
        <v>9</v>
      </c>
      <c r="C12">
        <v>23</v>
      </c>
      <c r="D12">
        <v>1</v>
      </c>
      <c r="E12" t="s">
        <v>51</v>
      </c>
      <c r="F12">
        <f t="shared" si="1"/>
        <v>24</v>
      </c>
      <c r="G12">
        <v>25</v>
      </c>
      <c r="H12" t="s">
        <v>112</v>
      </c>
      <c r="J12" t="s">
        <v>54</v>
      </c>
      <c r="K12">
        <v>12</v>
      </c>
      <c r="L12">
        <v>8</v>
      </c>
    </row>
    <row r="13" spans="1:12" x14ac:dyDescent="0.3">
      <c r="A13" s="3" t="s">
        <v>66</v>
      </c>
      <c r="B13">
        <v>10</v>
      </c>
      <c r="C13">
        <v>23</v>
      </c>
      <c r="D13">
        <v>1</v>
      </c>
      <c r="E13" t="s">
        <v>51</v>
      </c>
      <c r="F13">
        <f t="shared" si="1"/>
        <v>24</v>
      </c>
      <c r="G13">
        <v>25</v>
      </c>
      <c r="H13" t="s">
        <v>112</v>
      </c>
      <c r="J13" t="s">
        <v>57</v>
      </c>
      <c r="K13">
        <v>18</v>
      </c>
      <c r="L13">
        <v>9</v>
      </c>
    </row>
    <row r="14" spans="1:12" x14ac:dyDescent="0.3">
      <c r="A14" s="3" t="s">
        <v>67</v>
      </c>
      <c r="B14">
        <v>11</v>
      </c>
      <c r="C14">
        <v>22</v>
      </c>
      <c r="D14">
        <v>1</v>
      </c>
      <c r="E14" t="s">
        <v>51</v>
      </c>
      <c r="F14">
        <f t="shared" si="1"/>
        <v>23</v>
      </c>
      <c r="G14">
        <v>25</v>
      </c>
      <c r="H14" t="s">
        <v>112</v>
      </c>
    </row>
    <row r="15" spans="1:12" x14ac:dyDescent="0.3">
      <c r="A15" s="4" t="s">
        <v>68</v>
      </c>
      <c r="B15">
        <v>12</v>
      </c>
      <c r="C15">
        <v>22</v>
      </c>
      <c r="D15">
        <v>1</v>
      </c>
      <c r="E15" t="s">
        <v>53</v>
      </c>
      <c r="F15">
        <f>C15 + $K$12 - $L$12</f>
        <v>26</v>
      </c>
      <c r="G15">
        <v>24</v>
      </c>
      <c r="H15" t="s">
        <v>114</v>
      </c>
    </row>
    <row r="16" spans="1:12" x14ac:dyDescent="0.3">
      <c r="A16" s="4" t="s">
        <v>69</v>
      </c>
      <c r="B16">
        <v>13</v>
      </c>
      <c r="C16">
        <v>21</v>
      </c>
      <c r="D16">
        <v>1</v>
      </c>
      <c r="E16" t="s">
        <v>53</v>
      </c>
      <c r="F16">
        <f t="shared" ref="F16:F23" si="2">C16 + $K$12 - $L$12</f>
        <v>25</v>
      </c>
      <c r="G16">
        <v>24</v>
      </c>
      <c r="H16" t="s">
        <v>114</v>
      </c>
    </row>
    <row r="17" spans="1:8" x14ac:dyDescent="0.3">
      <c r="A17" s="4" t="s">
        <v>70</v>
      </c>
      <c r="B17">
        <v>14</v>
      </c>
      <c r="C17">
        <v>21</v>
      </c>
      <c r="D17">
        <v>1</v>
      </c>
      <c r="E17" t="s">
        <v>53</v>
      </c>
      <c r="F17">
        <f t="shared" si="2"/>
        <v>25</v>
      </c>
      <c r="G17">
        <v>24</v>
      </c>
      <c r="H17" t="s">
        <v>109</v>
      </c>
    </row>
    <row r="18" spans="1:8" x14ac:dyDescent="0.3">
      <c r="A18" s="4" t="s">
        <v>71</v>
      </c>
      <c r="B18">
        <v>15</v>
      </c>
      <c r="C18">
        <v>20</v>
      </c>
      <c r="D18">
        <v>1</v>
      </c>
      <c r="E18" t="s">
        <v>53</v>
      </c>
      <c r="F18">
        <f t="shared" si="2"/>
        <v>24</v>
      </c>
      <c r="G18">
        <v>24</v>
      </c>
      <c r="H18" t="s">
        <v>109</v>
      </c>
    </row>
    <row r="19" spans="1:8" x14ac:dyDescent="0.3">
      <c r="A19" s="5" t="s">
        <v>72</v>
      </c>
      <c r="B19">
        <v>16</v>
      </c>
      <c r="C19">
        <v>20</v>
      </c>
      <c r="D19">
        <v>1</v>
      </c>
      <c r="E19" t="s">
        <v>53</v>
      </c>
      <c r="F19">
        <f t="shared" si="2"/>
        <v>24</v>
      </c>
      <c r="G19">
        <v>24</v>
      </c>
      <c r="H19" t="s">
        <v>109</v>
      </c>
    </row>
    <row r="20" spans="1:8" x14ac:dyDescent="0.3">
      <c r="A20" s="5" t="s">
        <v>73</v>
      </c>
      <c r="B20">
        <v>17</v>
      </c>
      <c r="C20">
        <v>19</v>
      </c>
      <c r="D20">
        <v>1</v>
      </c>
      <c r="E20" t="s">
        <v>53</v>
      </c>
      <c r="F20">
        <f t="shared" si="2"/>
        <v>23</v>
      </c>
      <c r="G20">
        <v>23</v>
      </c>
      <c r="H20" t="s">
        <v>115</v>
      </c>
    </row>
    <row r="21" spans="1:8" x14ac:dyDescent="0.3">
      <c r="A21" s="5" t="s">
        <v>74</v>
      </c>
      <c r="B21">
        <v>18</v>
      </c>
      <c r="C21">
        <v>19</v>
      </c>
      <c r="D21">
        <v>1</v>
      </c>
      <c r="E21" t="s">
        <v>53</v>
      </c>
      <c r="F21">
        <f t="shared" si="2"/>
        <v>23</v>
      </c>
      <c r="G21">
        <v>23</v>
      </c>
      <c r="H21" t="s">
        <v>115</v>
      </c>
    </row>
    <row r="22" spans="1:8" x14ac:dyDescent="0.3">
      <c r="A22" s="5" t="s">
        <v>75</v>
      </c>
      <c r="B22">
        <v>19</v>
      </c>
      <c r="C22">
        <v>18</v>
      </c>
      <c r="D22">
        <v>1</v>
      </c>
      <c r="E22" t="s">
        <v>53</v>
      </c>
      <c r="F22">
        <f t="shared" si="2"/>
        <v>22</v>
      </c>
      <c r="G22">
        <v>23</v>
      </c>
      <c r="H22" t="s">
        <v>110</v>
      </c>
    </row>
    <row r="23" spans="1:8" x14ac:dyDescent="0.3">
      <c r="A23" s="5" t="s">
        <v>76</v>
      </c>
      <c r="B23">
        <v>20</v>
      </c>
      <c r="C23">
        <v>18</v>
      </c>
      <c r="D23">
        <v>1</v>
      </c>
      <c r="E23" t="s">
        <v>53</v>
      </c>
      <c r="F23">
        <f t="shared" si="2"/>
        <v>22</v>
      </c>
      <c r="G23">
        <v>23</v>
      </c>
      <c r="H23" t="s">
        <v>110</v>
      </c>
    </row>
    <row r="24" spans="1:8" x14ac:dyDescent="0.3">
      <c r="A24" s="6" t="s">
        <v>91</v>
      </c>
      <c r="B24">
        <v>21</v>
      </c>
      <c r="C24">
        <v>17</v>
      </c>
      <c r="D24">
        <v>1</v>
      </c>
      <c r="E24" t="s">
        <v>57</v>
      </c>
      <c r="F24">
        <f>C24 + $K$13 - $L$13</f>
        <v>26</v>
      </c>
      <c r="G24">
        <v>23</v>
      </c>
      <c r="H24" t="s">
        <v>110</v>
      </c>
    </row>
    <row r="25" spans="1:8" x14ac:dyDescent="0.3">
      <c r="A25" s="6" t="s">
        <v>92</v>
      </c>
      <c r="B25">
        <v>22</v>
      </c>
      <c r="C25">
        <v>17</v>
      </c>
      <c r="D25">
        <v>1</v>
      </c>
      <c r="E25" t="s">
        <v>57</v>
      </c>
      <c r="F25">
        <f t="shared" ref="F25:F32" si="3">C25 + $K$13 - $L$13</f>
        <v>26</v>
      </c>
      <c r="G25">
        <v>22</v>
      </c>
      <c r="H25" t="s">
        <v>116</v>
      </c>
    </row>
    <row r="26" spans="1:8" x14ac:dyDescent="0.3">
      <c r="A26" s="6" t="s">
        <v>93</v>
      </c>
      <c r="B26">
        <v>23</v>
      </c>
      <c r="C26">
        <v>16</v>
      </c>
      <c r="D26">
        <v>1</v>
      </c>
      <c r="E26" t="s">
        <v>57</v>
      </c>
      <c r="F26">
        <f t="shared" si="3"/>
        <v>25</v>
      </c>
      <c r="G26">
        <v>22</v>
      </c>
      <c r="H26" t="s">
        <v>116</v>
      </c>
    </row>
    <row r="27" spans="1:8" x14ac:dyDescent="0.3">
      <c r="A27" s="6" t="s">
        <v>94</v>
      </c>
      <c r="B27">
        <v>24</v>
      </c>
      <c r="C27">
        <v>16</v>
      </c>
      <c r="D27">
        <v>1</v>
      </c>
      <c r="E27" t="s">
        <v>57</v>
      </c>
      <c r="F27">
        <f t="shared" si="3"/>
        <v>25</v>
      </c>
      <c r="G27">
        <v>22</v>
      </c>
      <c r="H27" t="s">
        <v>111</v>
      </c>
    </row>
    <row r="28" spans="1:8" x14ac:dyDescent="0.3">
      <c r="A28" s="6" t="s">
        <v>95</v>
      </c>
      <c r="B28">
        <v>25</v>
      </c>
      <c r="C28">
        <v>15</v>
      </c>
      <c r="D28">
        <v>1</v>
      </c>
      <c r="E28" t="s">
        <v>57</v>
      </c>
      <c r="F28">
        <f t="shared" si="3"/>
        <v>24</v>
      </c>
      <c r="G28">
        <v>22</v>
      </c>
      <c r="H28" t="s">
        <v>111</v>
      </c>
    </row>
    <row r="29" spans="1:8" x14ac:dyDescent="0.3">
      <c r="A29" t="s">
        <v>96</v>
      </c>
      <c r="B29">
        <v>26</v>
      </c>
      <c r="C29">
        <v>15</v>
      </c>
      <c r="D29">
        <v>1</v>
      </c>
      <c r="E29" t="s">
        <v>57</v>
      </c>
      <c r="F29">
        <f t="shared" si="3"/>
        <v>24</v>
      </c>
      <c r="G29">
        <v>22</v>
      </c>
      <c r="H29" t="s">
        <v>111</v>
      </c>
    </row>
    <row r="30" spans="1:8" x14ac:dyDescent="0.3">
      <c r="A30" t="s">
        <v>97</v>
      </c>
      <c r="B30">
        <v>27</v>
      </c>
      <c r="C30">
        <v>14</v>
      </c>
      <c r="D30">
        <v>1</v>
      </c>
      <c r="E30" t="s">
        <v>57</v>
      </c>
      <c r="F30">
        <f t="shared" si="3"/>
        <v>23</v>
      </c>
      <c r="G30">
        <v>21</v>
      </c>
      <c r="H30" t="s">
        <v>108</v>
      </c>
    </row>
    <row r="31" spans="1:8" x14ac:dyDescent="0.3">
      <c r="A31" t="s">
        <v>98</v>
      </c>
      <c r="B31">
        <v>28</v>
      </c>
      <c r="C31">
        <v>14</v>
      </c>
      <c r="D31">
        <v>1</v>
      </c>
      <c r="E31" t="s">
        <v>57</v>
      </c>
      <c r="F31">
        <f t="shared" si="3"/>
        <v>23</v>
      </c>
      <c r="G31">
        <v>21</v>
      </c>
      <c r="H31" t="s">
        <v>108</v>
      </c>
    </row>
    <row r="32" spans="1:8" x14ac:dyDescent="0.3">
      <c r="A32" s="7" t="s">
        <v>84</v>
      </c>
      <c r="B32" s="7">
        <v>29</v>
      </c>
      <c r="C32">
        <v>13</v>
      </c>
      <c r="D32">
        <v>1</v>
      </c>
      <c r="E32" t="s">
        <v>57</v>
      </c>
      <c r="F32">
        <f t="shared" si="3"/>
        <v>22</v>
      </c>
      <c r="G32">
        <v>21</v>
      </c>
      <c r="H32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마을둥지 성장</vt:lpstr>
      <vt:lpstr>유닛 성장</vt:lpstr>
      <vt:lpstr>개발 생산</vt:lpstr>
      <vt:lpstr>MP 밸런싱</vt:lpstr>
      <vt:lpstr>IA 밸런스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2014-08-09T03:38:40Z</dcterms:created>
  <dcterms:modified xsi:type="dcterms:W3CDTF">2014-08-18T06:14:59Z</dcterms:modified>
</cp:coreProperties>
</file>