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5.xml" ContentType="application/vnd.openxmlformats-officedocument.drawingml.chart+xml"/>
  <Override PartName="/xl/charts/chart24.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6.xml" ContentType="application/vnd.openxmlformats-officedocument.drawingml.char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3.xml" ContentType="application/vnd.openxmlformats-officedocument.drawingml.chart+xml"/>
  <Override PartName="/xl/charts/chart4.xml" ContentType="application/vnd.openxmlformats-officedocument.drawingml.chart+xml"/>
  <Override PartName="/xl/charts/chart22.xml" ContentType="application/vnd.openxmlformats-officedocument.drawingml.chart+xml"/>
  <Override PartName="/xl/charts/chart3.xml" ContentType="application/vnd.openxmlformats-officedocument.drawingml.chart+xml"/>
  <Override PartName="/xl/charts/chart21.xml" ContentType="application/vnd.openxmlformats-officedocument.drawingml.chart+xml"/>
  <Override PartName="/xl/charts/chart20.xml" ContentType="application/vnd.openxmlformats-officedocument.drawingml.chart+xml"/>
  <Override PartName="/xl/sharedStrings.xml" ContentType="application/vnd.openxmlformats-officedocument.spreadsheetml.sharedStrings+xml"/>
  <Override PartName="/xl/worksheets/_rels/sheet2.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asic" sheetId="1" state="visible" r:id="rId2"/>
    <sheet name="output" sheetId="2" state="visible" r:id="rId3"/>
    <sheet name="Correlation" sheetId="3" state="visible" r:id="rId4"/>
    <sheet name="Table_1" sheetId="4" state="visible" r:id="rId5"/>
    <sheet name="Table_2" sheetId="5" state="visible" r:id="rId6"/>
    <sheet name="Table_3" sheetId="6" state="visible" r:id="rId7"/>
    <sheet name="Table_4" sheetId="7" state="visible" r:id="rId8"/>
    <sheet name="Table_5" sheetId="8" state="visible" r:id="rId9"/>
    <sheet name="Table_6" sheetId="9" state="visible" r:id="rId10"/>
    <sheet name="Table_7" sheetId="10" state="visible" r:id="rId11"/>
    <sheet name="Table_A.1" sheetId="11" state="visible" r:id="rId12"/>
    <sheet name="referee"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<sst xmlns="http://schemas.openxmlformats.org/spreadsheetml/2006/main" uniqueCount="292">
  <si>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</si>
  <si>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</si>
  <si>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</si>
  <si>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</si>
  <si>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</si>
  <si>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</si>
  <si>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</si>
  <si>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</si>
  <si>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</si>
  <si>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</si>
  <si>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</si>
  <si>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</si>
  <si>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</si>
  <si>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</si>
  <si>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</si>
  <si>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</si>
  <si>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</si>
  <si>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</si>
  <si>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</si>
  <si>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</si>
  <si>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</si>
  <si>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</si>
  <si>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</si>
  <si>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</si>
  <si>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</si>
  <si>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</si>
  <si>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</si>
  <si>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</si>
  <si>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</si>
  <si>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</si>
  <si>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</si>
  <si>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</si>
  <si>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</si>
  <si>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</si>
  <si>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</si>
  <si>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</si>
  <si>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</si>
  <si>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</si>
  <si>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</si>
  <si>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</si>
  <si>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</si>
  <si>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</si>
  <si>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</si>
  <si>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</si>
  <si>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</si>
  <si>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</si>
  <si>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</si>
  <si>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</si>
  <si>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</si>
  <si>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</si>
  <si>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</si>
  <si>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</si>
  <si>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</si>
  <si>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</si>
  <si>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</si>
  <si>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</si>
  <si>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</si>
  <si>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</si>
  <si>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</si>
  <si>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</si>
  <si>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</si>
  <si>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</si>
  <si>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</si>
  <si>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</si>
  <si>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</si>
  <si>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</si>
  <si>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</si>
  <si>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</si>
  <si>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</si>
  <si>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</si>
  <si>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</si>
  <si>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</si>
  <si>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</si>
  <si>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</si>
  <si>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</si>
  <si>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</si>
  <si>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</si>
  <si>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</si>
  <si>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</si>
  <si>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</si>
  <si>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</si>
  <si>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</si>
  <si>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</si>
  <si>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</si>
  <si>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input</t>
  </si>
  <si>
    <t xml:space="preserve">output</t>
  </si>
  <si>
    <t xml:space="preserve">ceumicrodata/impvol/table_1.m</t>
  </si>
  <si>
    <t xml:space="preserve">ceumicrodata/impvol/model_specifications/table_th_4_lac_inf_bt.csv</t>
  </si>
  <si>
    <t xml:space="preserve">model</t>
  </si>
  <si>
    <t xml:space="preserve">baseline</t>
  </si>
  <si>
    <t xml:space="preserve">nosectoral</t>
  </si>
  <si>
    <t xml:space="preserve">kappa1972</t>
  </si>
  <si>
    <t xml:space="preserve">kappa1972_nosectoral</t>
  </si>
  <si>
    <t xml:space="preserve">~/tables/table_th_4_lac_inf_bt.csv</t>
  </si>
  <si>
    <t xml:space="preserve">country </t>
  </si>
  <si>
    <t xml:space="preserve">data </t>
  </si>
  <si>
    <t xml:space="preserve">baseline </t>
  </si>
  <si>
    <t xml:space="preserve">nosectoral </t>
  </si>
  <si>
    <t xml:space="preserve">kappa1972 </t>
  </si>
  <si>
    <t xml:space="preserve">kappa1972_nosectoral </t>
  </si>
  <si>
    <t xml:space="preserve">trade_barriers </t>
  </si>
  <si>
    <t xml:space="preserve">specialization </t>
  </si>
  <si>
    <t xml:space="preserve">diversification</t>
  </si>
  <si>
    <t xml:space="preserve">country</t>
  </si>
  <si>
    <t xml:space="preserve">code</t>
  </si>
  <si>
    <t xml:space="preserve">data</t>
  </si>
  <si>
    <t xml:space="preserve">Australia </t>
  </si>
  <si>
    <t xml:space="preserve">Australia</t>
  </si>
  <si>
    <t xml:space="preserve">AUS</t>
  </si>
  <si>
    <t xml:space="preserve">Austria </t>
  </si>
  <si>
    <t xml:space="preserve">Austria</t>
  </si>
  <si>
    <t xml:space="preserve">AUT</t>
  </si>
  <si>
    <t xml:space="preserve">Belgium and Luxembourg </t>
  </si>
  <si>
    <t xml:space="preserve">Belgium and Luxembourg</t>
  </si>
  <si>
    <t xml:space="preserve">BEL</t>
  </si>
  <si>
    <t xml:space="preserve">Canada </t>
  </si>
  <si>
    <t xml:space="preserve">Canada</t>
  </si>
  <si>
    <t xml:space="preserve">CAN</t>
  </si>
  <si>
    <t xml:space="preserve">China </t>
  </si>
  <si>
    <t xml:space="preserve">China</t>
  </si>
  <si>
    <t xml:space="preserve">CHN</t>
  </si>
  <si>
    <t xml:space="preserve">Colombia </t>
  </si>
  <si>
    <t xml:space="preserve">Colombia</t>
  </si>
  <si>
    <t xml:space="preserve">COL</t>
  </si>
  <si>
    <t xml:space="preserve">Denmark </t>
  </si>
  <si>
    <t xml:space="preserve">Denmark</t>
  </si>
  <si>
    <t xml:space="preserve">DNK</t>
  </si>
  <si>
    <t xml:space="preserve">Finland </t>
  </si>
  <si>
    <t xml:space="preserve">Finland</t>
  </si>
  <si>
    <t xml:space="preserve">FIN</t>
  </si>
  <si>
    <t xml:space="preserve">France </t>
  </si>
  <si>
    <t xml:space="preserve">France</t>
  </si>
  <si>
    <t xml:space="preserve">FRA</t>
  </si>
  <si>
    <t xml:space="preserve">Germany </t>
  </si>
  <si>
    <t xml:space="preserve">Germany</t>
  </si>
  <si>
    <t xml:space="preserve">GER</t>
  </si>
  <si>
    <t xml:space="preserve">Greece </t>
  </si>
  <si>
    <t xml:space="preserve">Greece</t>
  </si>
  <si>
    <t xml:space="preserve">GRC</t>
  </si>
  <si>
    <t xml:space="preserve">India </t>
  </si>
  <si>
    <t xml:space="preserve">India</t>
  </si>
  <si>
    <t xml:space="preserve">IND</t>
  </si>
  <si>
    <t xml:space="preserve">Ireland </t>
  </si>
  <si>
    <t xml:space="preserve">Ireland</t>
  </si>
  <si>
    <t xml:space="preserve">IRL</t>
  </si>
  <si>
    <t xml:space="preserve">Italy </t>
  </si>
  <si>
    <t xml:space="preserve">Italy</t>
  </si>
  <si>
    <t xml:space="preserve">ITA</t>
  </si>
  <si>
    <t xml:space="preserve">Japan </t>
  </si>
  <si>
    <t xml:space="preserve">Japan</t>
  </si>
  <si>
    <t xml:space="preserve">JPN</t>
  </si>
  <si>
    <t xml:space="preserve">Mexico </t>
  </si>
  <si>
    <t xml:space="preserve">Mexico</t>
  </si>
  <si>
    <t xml:space="preserve">MEX</t>
  </si>
  <si>
    <t xml:space="preserve">Netherlands </t>
  </si>
  <si>
    <t xml:space="preserve">Netherlands</t>
  </si>
  <si>
    <t xml:space="preserve">NLD</t>
  </si>
  <si>
    <t xml:space="preserve">Norway </t>
  </si>
  <si>
    <t xml:space="preserve">Norway</t>
  </si>
  <si>
    <t xml:space="preserve">NOR</t>
  </si>
  <si>
    <t xml:space="preserve">Portugal </t>
  </si>
  <si>
    <t xml:space="preserve">Portugal</t>
  </si>
  <si>
    <t xml:space="preserve">PRT</t>
  </si>
  <si>
    <t xml:space="preserve">ROW </t>
  </si>
  <si>
    <t xml:space="preserve">ROW</t>
  </si>
  <si>
    <t xml:space="preserve">South Korea </t>
  </si>
  <si>
    <t xml:space="preserve">South Korea</t>
  </si>
  <si>
    <t xml:space="preserve">KOR</t>
  </si>
  <si>
    <t xml:space="preserve">Spain </t>
  </si>
  <si>
    <t xml:space="preserve">Spain</t>
  </si>
  <si>
    <t xml:space="preserve">ESP</t>
  </si>
  <si>
    <t xml:space="preserve">Sweden </t>
  </si>
  <si>
    <t xml:space="preserve">Sweden</t>
  </si>
  <si>
    <t xml:space="preserve">SWE</t>
  </si>
  <si>
    <t xml:space="preserve">United Kingdom </t>
  </si>
  <si>
    <t xml:space="preserve">United Kingdom</t>
  </si>
  <si>
    <t xml:space="preserve">UK</t>
  </si>
  <si>
    <t xml:space="preserve">United States </t>
  </si>
  <si>
    <t xml:space="preserve">United States</t>
  </si>
  <si>
    <t xml:space="preserve">US</t>
  </si>
  <si>
    <t xml:space="preserve">ceumicrodata/impvol/table_2.m</t>
  </si>
  <si>
    <t xml:space="preserve">ceumicrodata/impvol/model_specifications/table_th_4_lac_inf.csv</t>
  </si>
  <si>
    <t xml:space="preserve">~/tables/table_th_4_lac_inf.csv</t>
  </si>
  <si>
    <t xml:space="preserve">ceumicrodata/impvol/table_3.m</t>
  </si>
  <si>
    <t xml:space="preserve">ceumicrodata/impvol/model_specifications/table_th_2_lac_inf_bt.csv</t>
  </si>
  <si>
    <t xml:space="preserve">~/tables/table_th_2_lac_inf_bt.csv</t>
  </si>
  <si>
    <t xml:space="preserve">ceumicrodata/impvol/model_specifications/table_th_8_lac_inf_bt.csv</t>
  </si>
  <si>
    <t xml:space="preserve">~/tables/table_th_8_lac_inf_bt.csv</t>
  </si>
  <si>
    <t xml:space="preserve">ceumicrodata/impvol/table_4.m</t>
  </si>
  <si>
    <t xml:space="preserve">ceumicrodata/impvol/model_specifications/table_th_4_lac_inf_bt_noio.csv</t>
  </si>
  <si>
    <t xml:space="preserve">~/tables/table_th_4_lac_inf_bt_noio.csv</t>
  </si>
  <si>
    <t xml:space="preserve">ceumicrodata/impvol/table_5.m</t>
  </si>
  <si>
    <t xml:space="preserve">ceumicrodata/impvol/model_specifications/table_th_4_lac_2000_bt.csv</t>
  </si>
  <si>
    <t xml:space="preserve">~/tables/table_th_4_lac_2000_bt.csv</t>
  </si>
  <si>
    <t xml:space="preserve">ceumicrodata/impvol/model_specifications/table_th_4_lac_1000_bt.csv</t>
  </si>
  <si>
    <t xml:space="preserve">~/tables/table_th_4_lac_1000_bt.csv</t>
  </si>
  <si>
    <t xml:space="preserve">~/tables/table_th_4_lac_500_bt.csv</t>
  </si>
  <si>
    <t xml:space="preserve">ceumicrodata/impvol/table_6.m</t>
  </si>
  <si>
    <t xml:space="preserve">ceumicrodata/impvol/model_specifications/table_th_4_lac_inf_bt_china_1.csv</t>
  </si>
  <si>
    <t xml:space="preserve">~/tables/table_th_4_lac_inf_bt_china_1.csv</t>
  </si>
  <si>
    <t xml:space="preserve">ceumicrodata/impvol/model_specifications/table_th_4_lac_inf_bt_china_2.csv</t>
  </si>
  <si>
    <t xml:space="preserve">~/tables/table_th_4_lac_inf_bt_china_2.csv</t>
  </si>
  <si>
    <t xml:space="preserve">ceumicrodata/impvol/table_7.m</t>
  </si>
  <si>
    <t xml:space="preserve">~/models/table_th_4_lac_inf_bt_baseline/decade_vol.csv</t>
  </si>
  <si>
    <t xml:space="preserve">decade</t>
  </si>
  <si>
    <t xml:space="preserve">1973-1979</t>
  </si>
  <si>
    <t xml:space="preserve">1980-1989</t>
  </si>
  <si>
    <t xml:space="preserve">1990-1999</t>
  </si>
  <si>
    <t xml:space="preserve">2000-2008</t>
  </si>
  <si>
    <t xml:space="preserve">world</t>
  </si>
  <si>
    <t xml:space="preserve">1972 trade costs</t>
  </si>
  <si>
    <t xml:space="preserve">standard deviation</t>
  </si>
  <si>
    <t xml:space="preserve">variance</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</si>
  <si>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</si>
  <si>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</si>
  <si>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</si>
  <si>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</si>
  <si>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</si>
  <si>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</si>
  <si>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70'</t>
  </si>
  <si>
    <t xml:space="preserve">80'</t>
  </si>
  <si>
    <t xml:space="preserve">90'</t>
  </si>
  <si>
    <t xml:space="preserve">00'</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</si>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</sst>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4">
    <numFmt numFmtId="164" formatCode="General"/>
    <numFmt numFmtId="165" formatCode="0.00E+00"/>
    <numFmt numFmtId="166" formatCode="0.0000000"/>
    <numFmt numFmtId="167" formatCode="0.000000"/>
  </numFmts>
  <fonts count="12">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b val="true"/>
      <sz val="10"/>
      <name val="Arial"/>
      <family val="0"/>
      <charset val="1"/>
    </font>
    <font>
      <sz val="14"/>
      <color rgb="FF595959"/>
      <name val="Calibri"/>
      <family val="2"/>
    </font>
    <font>
      <sz val="9"/>
      <color rgb="FF595959"/>
      <name val="Calibri"/>
      <family val="2"/>
    </font>
    <font>
      <sz val="10"/>
      <color rgb="FF000000"/>
      <name val="Times New Roman"/>
      <family val="1"/>
      <charset val="238"/>
    </font>
    <font>
      <sz val="10"/>
      <name val="Times New Roman"/>
      <family val="1"/>
      <charset val="238"/>
    </font>
  </fonts>
  <fills count="6">
    <fill>
      <patternFill patternType="none"/>
    </fill>
    <fill>
      <patternFill patternType="gray125"/>
    </fill>
    <fill>
      <patternFill patternType="solid">
        <fgColor rgb="FFFFFFFF"/>
        <bgColor rgb="FFFFFFCC"/>
      </patternFill>
    </fill>
    <fill>
      <patternFill patternType="solid">
        <fgColor rgb="FF6FA8DC"/>
        <bgColor rgb="FF969696"/>
      </patternFill>
    </fill>
    <fill>
      <patternFill patternType="solid">
        <fgColor rgb="FF9FC5E8"/>
        <bgColor rgb="FFBFBFBF"/>
      </patternFill>
    </fill>
    <fill>
      <patternFill patternType="solid">
        <fgColor rgb="FFCFE2F3"/>
        <bgColor rgb="FFD9D9D9"/>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right" vertical="bottom" textRotation="0" wrapText="false" indent="0" shrinkToFit="false"/>
      <protection locked="true" hidden="false"/>
    </xf>
    <xf numFmtId="164" fontId="11" fillId="0" borderId="7" xfId="0" applyFont="true" applyBorder="true" applyAlignment="true" applyProtection="false">
      <alignment horizontal="right" vertical="bottom" textRotation="0" wrapText="false" indent="0" shrinkToFit="false"/>
      <protection locked="true" hidden="false"/>
    </xf>
    <xf numFmtId="164" fontId="11" fillId="0" borderId="8" xfId="0" applyFont="true" applyBorder="true" applyAlignment="true" applyProtection="false">
      <alignment horizontal="right" vertical="bottom" textRotation="0" wrapText="false" indent="0" shrinkToFit="false"/>
      <protection locked="true" hidden="false"/>
    </xf>
    <xf numFmtId="164" fontId="10" fillId="0" borderId="9" xfId="0" applyFont="true" applyBorder="true" applyAlignment="tru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4" fontId="11" fillId="0" borderId="11" xfId="0" applyFont="true" applyBorder="true" applyAlignment="true" applyProtection="false">
      <alignment horizontal="right" vertical="bottom" textRotation="0" wrapText="false" indent="0" shrinkToFit="false"/>
      <protection locked="true" hidden="false"/>
    </xf>
    <xf numFmtId="164" fontId="10" fillId="0" borderId="12" xfId="0" applyFont="true" applyBorder="tru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right"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false" indent="0" shrinkToFit="false"/>
      <protection locked="true" hidden="false"/>
    </xf>
    <xf numFmtId="164" fontId="11" fillId="0" borderId="14" xfId="0" applyFont="true" applyBorder="true" applyAlignment="true" applyProtection="false">
      <alignment horizontal="right" vertical="bottom" textRotation="0" wrapText="false" indent="0" shrinkToFit="false"/>
      <protection locked="true" hidden="false"/>
    </xf>
    <xf numFmtId="164" fontId="10" fillId="0" borderId="1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general" vertical="bottom" textRotation="0" wrapText="false" indent="0" shrinkToFit="false"/>
      <protection locked="true" hidden="false"/>
    </xf>
    <xf numFmtId="166" fontId="11" fillId="0" borderId="6" xfId="0" applyFont="true" applyBorder="true" applyAlignment="true" applyProtection="false">
      <alignment horizontal="right" vertical="bottom" textRotation="0" wrapText="false" indent="0" shrinkToFit="false"/>
      <protection locked="true" hidden="false"/>
    </xf>
    <xf numFmtId="166" fontId="11" fillId="0" borderId="7" xfId="0" applyFont="true" applyBorder="true" applyAlignment="true" applyProtection="false">
      <alignment horizontal="right" vertical="bottom" textRotation="0" wrapText="false" indent="0" shrinkToFit="false"/>
      <protection locked="true" hidden="false"/>
    </xf>
    <xf numFmtId="166" fontId="11" fillId="0" borderId="8" xfId="0" applyFont="true" applyBorder="true" applyAlignment="true" applyProtection="false">
      <alignment horizontal="right" vertical="bottom" textRotation="0" wrapText="false" indent="0" shrinkToFit="false"/>
      <protection locked="true" hidden="false"/>
    </xf>
    <xf numFmtId="164" fontId="11" fillId="0" borderId="9" xfId="0" applyFont="true" applyBorder="true" applyAlignment="true" applyProtection="false">
      <alignment horizontal="general" vertical="bottom" textRotation="0" wrapText="false" indent="0" shrinkToFit="false"/>
      <protection locked="true" hidden="false"/>
    </xf>
    <xf numFmtId="166" fontId="11" fillId="0" borderId="10" xfId="0" applyFont="true" applyBorder="true" applyAlignment="true" applyProtection="false">
      <alignment horizontal="right" vertical="bottom" textRotation="0" wrapText="false" indent="0" shrinkToFit="false"/>
      <protection locked="true" hidden="false"/>
    </xf>
    <xf numFmtId="166" fontId="11" fillId="0" borderId="0" xfId="0" applyFont="true" applyBorder="true" applyAlignment="true" applyProtection="false">
      <alignment horizontal="right" vertical="bottom" textRotation="0" wrapText="false" indent="0" shrinkToFit="false"/>
      <protection locked="true" hidden="false"/>
    </xf>
    <xf numFmtId="166" fontId="11" fillId="0" borderId="11" xfId="0" applyFont="true" applyBorder="true" applyAlignment="true" applyProtection="false">
      <alignment horizontal="right" vertical="bottom" textRotation="0" wrapText="false" indent="0" shrinkToFit="false"/>
      <protection locked="true" hidden="false"/>
    </xf>
    <xf numFmtId="164" fontId="11" fillId="0" borderId="12" xfId="0" applyFont="true" applyBorder="true" applyAlignment="true" applyProtection="false">
      <alignment horizontal="general" vertical="bottom" textRotation="0" wrapText="false" indent="0" shrinkToFit="false"/>
      <protection locked="true" hidden="false"/>
    </xf>
    <xf numFmtId="166" fontId="11" fillId="0" borderId="13" xfId="0" applyFont="true" applyBorder="true" applyAlignment="true" applyProtection="false">
      <alignment horizontal="right" vertical="bottom" textRotation="0" wrapText="false" indent="0" shrinkToFit="false"/>
      <protection locked="true" hidden="false"/>
    </xf>
    <xf numFmtId="166" fontId="11" fillId="0" borderId="1" xfId="0" applyFont="true" applyBorder="true" applyAlignment="true" applyProtection="false">
      <alignment horizontal="right" vertical="bottom" textRotation="0" wrapText="false" indent="0" shrinkToFit="false"/>
      <protection locked="true" hidden="false"/>
    </xf>
    <xf numFmtId="166" fontId="11" fillId="0" borderId="14"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7" fontId="10" fillId="0" borderId="6" xfId="0" applyFont="true" applyBorder="true" applyAlignment="true" applyProtection="false">
      <alignment horizontal="general" vertical="bottom" textRotation="0" wrapText="false" indent="0" shrinkToFit="false"/>
      <protection locked="true" hidden="false"/>
    </xf>
    <xf numFmtId="167" fontId="10" fillId="0" borderId="7" xfId="0" applyFont="true" applyBorder="true" applyAlignment="true" applyProtection="false">
      <alignment horizontal="general" vertical="bottom" textRotation="0" wrapText="false" indent="0" shrinkToFit="false"/>
      <protection locked="true" hidden="false"/>
    </xf>
    <xf numFmtId="167" fontId="10" fillId="0" borderId="8" xfId="0" applyFont="true" applyBorder="true" applyAlignment="true" applyProtection="false">
      <alignment horizontal="general" vertical="bottom" textRotation="0" wrapText="false" indent="0" shrinkToFit="false"/>
      <protection locked="true" hidden="false"/>
    </xf>
    <xf numFmtId="167" fontId="10" fillId="0" borderId="10" xfId="0" applyFont="true" applyBorder="true" applyAlignment="true" applyProtection="false">
      <alignment horizontal="general" vertical="bottom" textRotation="0" wrapText="false" indent="0" shrinkToFit="false"/>
      <protection locked="true" hidden="false"/>
    </xf>
    <xf numFmtId="167" fontId="10" fillId="0" borderId="0" xfId="0" applyFont="true" applyBorder="true" applyAlignment="true" applyProtection="false">
      <alignment horizontal="general" vertical="bottom" textRotation="0" wrapText="false" indent="0" shrinkToFit="false"/>
      <protection locked="true" hidden="false"/>
    </xf>
    <xf numFmtId="167" fontId="10" fillId="0" borderId="11" xfId="0" applyFont="true" applyBorder="true" applyAlignment="true" applyProtection="false">
      <alignment horizontal="general" vertical="bottom" textRotation="0" wrapText="false" indent="0" shrinkToFit="false"/>
      <protection locked="true" hidden="false"/>
    </xf>
    <xf numFmtId="167" fontId="11" fillId="0" borderId="0" xfId="0" applyFont="true" applyBorder="true" applyAlignment="false" applyProtection="false">
      <alignment horizontal="general" vertical="bottom" textRotation="0" wrapText="false" indent="0" shrinkToFit="false"/>
      <protection locked="true" hidden="false"/>
    </xf>
    <xf numFmtId="167" fontId="10" fillId="0" borderId="13" xfId="0" applyFont="true" applyBorder="true" applyAlignment="true" applyProtection="false">
      <alignment horizontal="general" vertical="bottom" textRotation="0" wrapText="false" indent="0" shrinkToFit="false"/>
      <protection locked="true" hidden="false"/>
    </xf>
    <xf numFmtId="167" fontId="10" fillId="0" borderId="1" xfId="0" applyFont="true" applyBorder="true" applyAlignment="true" applyProtection="false">
      <alignment horizontal="general" vertical="bottom" textRotation="0" wrapText="false" indent="0" shrinkToFit="false"/>
      <protection locked="true" hidden="false"/>
    </xf>
    <xf numFmtId="167" fontId="10" fillId="0" borderId="1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6FA8DC"/>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D9D9D9"/>
      <rgbColor rgb="FFFFFF99"/>
      <rgbColor rgb="FF9FC5E8"/>
      <rgbColor rgb="FFFF99CC"/>
      <rgbColor rgb="FFCC99FF"/>
      <rgbColor rgb="FFFFCC99"/>
      <rgbColor rgb="FF4472C4"/>
      <rgbColor rgb="FF33CCCC"/>
      <rgbColor rgb="FF92D05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COL</a:t>
            </a:r>
          </a:p>
        </c:rich>
      </c:tx>
      <c:overlay val="0"/>
      <c:spPr>
        <a:noFill/>
        <a:ln>
          <a:noFill/>
        </a:ln>
      </c:spPr>
    </c:title>
    <c:autoTitleDeleted val="0"/>
    <c:plotArea>
      <c:lineChart>
        <c:grouping val="standard"/>
        <c:varyColors val="0"/>
        <c:ser>
          <c:idx val="0"/>
          <c:order val="0"/>
          <c:tx>
            <c:strRef>
              <c:f>output!$Q$284:$Q$284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output!$Q$285:$Q$320</c:f>
              <c:numCache>
                <c:formatCode>General</c:formatCode>
                <c:ptCount val="36"/>
                <c:pt idx="0">
                  <c:v>0.17637</c:v>
                </c:pt>
                <c:pt idx="1">
                  <c:v>0.17185</c:v>
                </c:pt>
                <c:pt idx="2">
                  <c:v>0.17995</c:v>
                </c:pt>
                <c:pt idx="3">
                  <c:v>0.18253</c:v>
                </c:pt>
                <c:pt idx="4">
                  <c:v>0.18386</c:v>
                </c:pt>
                <c:pt idx="5">
                  <c:v>0.18503</c:v>
                </c:pt>
                <c:pt idx="6">
                  <c:v>0.19493</c:v>
                </c:pt>
                <c:pt idx="7">
                  <c:v>0.19184</c:v>
                </c:pt>
                <c:pt idx="8">
                  <c:v>0.19475</c:v>
                </c:pt>
                <c:pt idx="9">
                  <c:v>0.15885</c:v>
                </c:pt>
                <c:pt idx="10">
                  <c:v>0.15847</c:v>
                </c:pt>
                <c:pt idx="11">
                  <c:v>0.15329</c:v>
                </c:pt>
                <c:pt idx="12">
                  <c:v>0.16618</c:v>
                </c:pt>
                <c:pt idx="13">
                  <c:v>0.16825</c:v>
                </c:pt>
                <c:pt idx="14">
                  <c:v>0.19761</c:v>
                </c:pt>
                <c:pt idx="15">
                  <c:v>0.18221</c:v>
                </c:pt>
                <c:pt idx="16">
                  <c:v>0.18291</c:v>
                </c:pt>
                <c:pt idx="17">
                  <c:v>0.17359</c:v>
                </c:pt>
                <c:pt idx="18">
                  <c:v>0.18584</c:v>
                </c:pt>
                <c:pt idx="19">
                  <c:v>0.19208</c:v>
                </c:pt>
                <c:pt idx="20">
                  <c:v>0.18561</c:v>
                </c:pt>
                <c:pt idx="21">
                  <c:v>0.17063</c:v>
                </c:pt>
                <c:pt idx="22">
                  <c:v>0.17598</c:v>
                </c:pt>
                <c:pt idx="23">
                  <c:v>0.18653</c:v>
                </c:pt>
                <c:pt idx="24">
                  <c:v>0.17586</c:v>
                </c:pt>
                <c:pt idx="25">
                  <c:v>0.17885</c:v>
                </c:pt>
                <c:pt idx="26">
                  <c:v>0.19347</c:v>
                </c:pt>
                <c:pt idx="27">
                  <c:v>0.20274</c:v>
                </c:pt>
                <c:pt idx="28">
                  <c:v>0.17452</c:v>
                </c:pt>
                <c:pt idx="29">
                  <c:v>0.17093</c:v>
                </c:pt>
                <c:pt idx="30">
                  <c:v>0.17036</c:v>
                </c:pt>
                <c:pt idx="31">
                  <c:v>0.16927</c:v>
                </c:pt>
                <c:pt idx="32">
                  <c:v>0.16955</c:v>
                </c:pt>
                <c:pt idx="33">
                  <c:v>0.16701</c:v>
                </c:pt>
                <c:pt idx="34">
                  <c:v>0.17023</c:v>
                </c:pt>
                <c:pt idx="35">
                  <c:v>0.16225</c:v>
                </c:pt>
              </c:numCache>
            </c:numRef>
          </c:val>
          <c:smooth val="0"/>
        </c:ser>
        <c:ser>
          <c:idx val="1"/>
          <c:order val="1"/>
          <c:tx>
            <c:strRef>
              <c:f>output!$R$284:$R$284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output!$R$285:$R$320</c:f>
              <c:numCache>
                <c:formatCode>General</c:formatCode>
                <c:ptCount val="36"/>
                <c:pt idx="0">
                  <c:v>0.17004</c:v>
                </c:pt>
                <c:pt idx="1">
                  <c:v>0.16652</c:v>
                </c:pt>
                <c:pt idx="2">
                  <c:v>0.17325</c:v>
                </c:pt>
                <c:pt idx="3">
                  <c:v>0.17353</c:v>
                </c:pt>
                <c:pt idx="4">
                  <c:v>0.17513</c:v>
                </c:pt>
                <c:pt idx="5">
                  <c:v>0.17291</c:v>
                </c:pt>
                <c:pt idx="6">
                  <c:v>0.18153</c:v>
                </c:pt>
                <c:pt idx="7">
                  <c:v>0.18093</c:v>
                </c:pt>
                <c:pt idx="8">
                  <c:v>0.18514</c:v>
                </c:pt>
                <c:pt idx="9">
                  <c:v>0.16763</c:v>
                </c:pt>
                <c:pt idx="10">
                  <c:v>0.16376</c:v>
                </c:pt>
                <c:pt idx="11">
                  <c:v>0.15548</c:v>
                </c:pt>
                <c:pt idx="12">
                  <c:v>0.15834</c:v>
                </c:pt>
                <c:pt idx="13">
                  <c:v>0.1642</c:v>
                </c:pt>
                <c:pt idx="14">
                  <c:v>0.17509</c:v>
                </c:pt>
                <c:pt idx="15">
                  <c:v>0.16993</c:v>
                </c:pt>
                <c:pt idx="16">
                  <c:v>0.17301</c:v>
                </c:pt>
                <c:pt idx="17">
                  <c:v>0.1722</c:v>
                </c:pt>
                <c:pt idx="18">
                  <c:v>0.17824</c:v>
                </c:pt>
                <c:pt idx="19">
                  <c:v>0.1829</c:v>
                </c:pt>
                <c:pt idx="20">
                  <c:v>0.19057</c:v>
                </c:pt>
                <c:pt idx="21">
                  <c:v>0.17962</c:v>
                </c:pt>
                <c:pt idx="22">
                  <c:v>0.19039</c:v>
                </c:pt>
                <c:pt idx="23">
                  <c:v>0.19658</c:v>
                </c:pt>
                <c:pt idx="24">
                  <c:v>0.1924</c:v>
                </c:pt>
                <c:pt idx="25">
                  <c:v>0.19792</c:v>
                </c:pt>
                <c:pt idx="26">
                  <c:v>0.20625</c:v>
                </c:pt>
                <c:pt idx="27">
                  <c:v>0.21199</c:v>
                </c:pt>
                <c:pt idx="28">
                  <c:v>0.20322</c:v>
                </c:pt>
                <c:pt idx="29">
                  <c:v>0.19946</c:v>
                </c:pt>
                <c:pt idx="30">
                  <c:v>0.19683</c:v>
                </c:pt>
                <c:pt idx="31">
                  <c:v>0.19256</c:v>
                </c:pt>
                <c:pt idx="32">
                  <c:v>0.19268</c:v>
                </c:pt>
                <c:pt idx="33">
                  <c:v>0.19463</c:v>
                </c:pt>
                <c:pt idx="34">
                  <c:v>0.19611</c:v>
                </c:pt>
                <c:pt idx="35">
                  <c:v>0.19237</c:v>
                </c:pt>
              </c:numCache>
            </c:numRef>
          </c:val>
          <c:smooth val="0"/>
        </c:ser>
        <c:ser>
          <c:idx val="2"/>
          <c:order val="2"/>
          <c:tx>
            <c:strRef>
              <c:f>output!$S$284:$S$284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output!$S$285:$S$320</c:f>
              <c:numCache>
                <c:formatCode>General</c:formatCode>
                <c:ptCount val="36"/>
                <c:pt idx="0">
                  <c:v>0.16874</c:v>
                </c:pt>
                <c:pt idx="1">
                  <c:v>0.15767</c:v>
                </c:pt>
                <c:pt idx="2">
                  <c:v>0.14483</c:v>
                </c:pt>
                <c:pt idx="3">
                  <c:v>0.14728</c:v>
                </c:pt>
                <c:pt idx="4">
                  <c:v>0.14632</c:v>
                </c:pt>
                <c:pt idx="5">
                  <c:v>0.14116</c:v>
                </c:pt>
                <c:pt idx="6">
                  <c:v>0.1397</c:v>
                </c:pt>
                <c:pt idx="7">
                  <c:v>0.13824</c:v>
                </c:pt>
                <c:pt idx="8">
                  <c:v>0.13486</c:v>
                </c:pt>
                <c:pt idx="9">
                  <c:v>0.13527</c:v>
                </c:pt>
                <c:pt idx="10">
                  <c:v>0.12613</c:v>
                </c:pt>
                <c:pt idx="11">
                  <c:v>0.1328</c:v>
                </c:pt>
                <c:pt idx="12">
                  <c:v>0.13848</c:v>
                </c:pt>
                <c:pt idx="13">
                  <c:v>0.14036</c:v>
                </c:pt>
                <c:pt idx="14">
                  <c:v>0.1498</c:v>
                </c:pt>
                <c:pt idx="15">
                  <c:v>0.15391</c:v>
                </c:pt>
                <c:pt idx="16">
                  <c:v>0.15039</c:v>
                </c:pt>
                <c:pt idx="17">
                  <c:v>0.15131</c:v>
                </c:pt>
                <c:pt idx="18">
                  <c:v>0.15066</c:v>
                </c:pt>
                <c:pt idx="19">
                  <c:v>0.14791</c:v>
                </c:pt>
                <c:pt idx="20">
                  <c:v>0.14389</c:v>
                </c:pt>
                <c:pt idx="21">
                  <c:v>0.12642</c:v>
                </c:pt>
                <c:pt idx="22">
                  <c:v>0.13587</c:v>
                </c:pt>
                <c:pt idx="23">
                  <c:v>0.13586</c:v>
                </c:pt>
                <c:pt idx="24">
                  <c:v>0.13314</c:v>
                </c:pt>
                <c:pt idx="25">
                  <c:v>0.1321</c:v>
                </c:pt>
                <c:pt idx="26">
                  <c:v>0.1365</c:v>
                </c:pt>
                <c:pt idx="27">
                  <c:v>0.14643</c:v>
                </c:pt>
                <c:pt idx="28">
                  <c:v>0.13092</c:v>
                </c:pt>
                <c:pt idx="29">
                  <c:v>0.12474</c:v>
                </c:pt>
                <c:pt idx="30">
                  <c:v>0.12475</c:v>
                </c:pt>
                <c:pt idx="31">
                  <c:v>0.12713</c:v>
                </c:pt>
                <c:pt idx="32">
                  <c:v>0.12565</c:v>
                </c:pt>
                <c:pt idx="33">
                  <c:v>0.1301</c:v>
                </c:pt>
                <c:pt idx="34">
                  <c:v>0.13286</c:v>
                </c:pt>
                <c:pt idx="35">
                  <c:v>0.12567</c:v>
                </c:pt>
              </c:numCache>
            </c:numRef>
          </c:val>
          <c:smooth val="0"/>
        </c:ser>
        <c:hiLowLines>
          <c:spPr>
            <a:ln>
              <a:noFill/>
            </a:ln>
          </c:spPr>
        </c:hiLowLines>
        <c:marker val="0"/>
        <c:axId val="27848787"/>
        <c:axId val="5313308"/>
      </c:lineChart>
      <c:catAx>
        <c:axId val="27848787"/>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5313308"/>
        <c:crosses val="autoZero"/>
        <c:auto val="1"/>
        <c:lblAlgn val="ctr"/>
        <c:lblOffset val="100"/>
      </c:catAx>
      <c:valAx>
        <c:axId val="53133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848787"/>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JPN</a:t>
            </a:r>
          </a:p>
        </c:rich>
      </c:tx>
      <c:overlay val="0"/>
      <c:spPr>
        <a:noFill/>
        <a:ln>
          <a:noFill/>
        </a:ln>
      </c:spPr>
    </c:title>
    <c:autoTitleDeleted val="0"/>
    <c:plotArea>
      <c:lineChart>
        <c:grouping val="standard"/>
        <c:varyColors val="0"/>
        <c:ser>
          <c:idx val="0"/>
          <c:order val="0"/>
          <c:tx>
            <c:strRef>
              <c:f>output!$AR$284:$AR$284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output!$AR$285:$AR$320</c:f>
              <c:numCache>
                <c:formatCode>General</c:formatCode>
                <c:ptCount val="36"/>
                <c:pt idx="0">
                  <c:v>0.078138</c:v>
                </c:pt>
                <c:pt idx="1">
                  <c:v>0.082729</c:v>
                </c:pt>
                <c:pt idx="2">
                  <c:v>0.095345</c:v>
                </c:pt>
                <c:pt idx="3">
                  <c:v>0.084825</c:v>
                </c:pt>
                <c:pt idx="4">
                  <c:v>0.090458</c:v>
                </c:pt>
                <c:pt idx="5">
                  <c:v>0.088023</c:v>
                </c:pt>
                <c:pt idx="6">
                  <c:v>0.083851</c:v>
                </c:pt>
                <c:pt idx="7">
                  <c:v>0.092385</c:v>
                </c:pt>
                <c:pt idx="8">
                  <c:v>0.10148</c:v>
                </c:pt>
                <c:pt idx="9">
                  <c:v>0.10208</c:v>
                </c:pt>
                <c:pt idx="10">
                  <c:v>0.10756</c:v>
                </c:pt>
                <c:pt idx="11">
                  <c:v>0.10065</c:v>
                </c:pt>
                <c:pt idx="12">
                  <c:v>0.10855</c:v>
                </c:pt>
                <c:pt idx="13">
                  <c:v>0.10859</c:v>
                </c:pt>
                <c:pt idx="14">
                  <c:v>0.090157</c:v>
                </c:pt>
                <c:pt idx="15">
                  <c:v>0.082755</c:v>
                </c:pt>
                <c:pt idx="16">
                  <c:v>0.082707</c:v>
                </c:pt>
                <c:pt idx="17">
                  <c:v>0.088579</c:v>
                </c:pt>
                <c:pt idx="18">
                  <c:v>0.096731</c:v>
                </c:pt>
                <c:pt idx="19">
                  <c:v>0.09046</c:v>
                </c:pt>
                <c:pt idx="20">
                  <c:v>0.086079</c:v>
                </c:pt>
                <c:pt idx="21">
                  <c:v>0.080588</c:v>
                </c:pt>
                <c:pt idx="22">
                  <c:v>0.074934</c:v>
                </c:pt>
                <c:pt idx="23">
                  <c:v>0.081125</c:v>
                </c:pt>
                <c:pt idx="24">
                  <c:v>0.091956</c:v>
                </c:pt>
                <c:pt idx="25">
                  <c:v>0.098288</c:v>
                </c:pt>
                <c:pt idx="26">
                  <c:v>0.098392</c:v>
                </c:pt>
                <c:pt idx="27">
                  <c:v>0.093834</c:v>
                </c:pt>
                <c:pt idx="28">
                  <c:v>0.095742</c:v>
                </c:pt>
                <c:pt idx="29">
                  <c:v>0.10221</c:v>
                </c:pt>
                <c:pt idx="30">
                  <c:v>0.10347</c:v>
                </c:pt>
                <c:pt idx="31">
                  <c:v>0.10513</c:v>
                </c:pt>
                <c:pt idx="32">
                  <c:v>0.1099</c:v>
                </c:pt>
                <c:pt idx="33">
                  <c:v>0.11384</c:v>
                </c:pt>
                <c:pt idx="34">
                  <c:v>0.12103</c:v>
                </c:pt>
                <c:pt idx="35">
                  <c:v>0.12093</c:v>
                </c:pt>
              </c:numCache>
            </c:numRef>
          </c:val>
          <c:smooth val="0"/>
        </c:ser>
        <c:ser>
          <c:idx val="1"/>
          <c:order val="1"/>
          <c:tx>
            <c:strRef>
              <c:f>output!$AS$284:$AS$284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output!$AS$285:$AS$320</c:f>
              <c:numCache>
                <c:formatCode>General</c:formatCode>
                <c:ptCount val="36"/>
                <c:pt idx="0">
                  <c:v>0.0743</c:v>
                </c:pt>
                <c:pt idx="1">
                  <c:v>0.081324</c:v>
                </c:pt>
                <c:pt idx="2">
                  <c:v>0.092444</c:v>
                </c:pt>
                <c:pt idx="3">
                  <c:v>0.081454</c:v>
                </c:pt>
                <c:pt idx="4">
                  <c:v>0.084603</c:v>
                </c:pt>
                <c:pt idx="5">
                  <c:v>0.08232</c:v>
                </c:pt>
                <c:pt idx="6">
                  <c:v>0.079407</c:v>
                </c:pt>
                <c:pt idx="7">
                  <c:v>0.088115</c:v>
                </c:pt>
                <c:pt idx="8">
                  <c:v>0.09525</c:v>
                </c:pt>
                <c:pt idx="9">
                  <c:v>0.094963</c:v>
                </c:pt>
                <c:pt idx="10">
                  <c:v>0.099209</c:v>
                </c:pt>
                <c:pt idx="11">
                  <c:v>0.092786</c:v>
                </c:pt>
                <c:pt idx="12">
                  <c:v>0.10119</c:v>
                </c:pt>
                <c:pt idx="13">
                  <c:v>0.1006</c:v>
                </c:pt>
                <c:pt idx="14">
                  <c:v>0.084671</c:v>
                </c:pt>
                <c:pt idx="15">
                  <c:v>0.079678</c:v>
                </c:pt>
                <c:pt idx="16">
                  <c:v>0.081044</c:v>
                </c:pt>
                <c:pt idx="17">
                  <c:v>0.087852</c:v>
                </c:pt>
                <c:pt idx="18">
                  <c:v>0.093608</c:v>
                </c:pt>
                <c:pt idx="19">
                  <c:v>0.087243</c:v>
                </c:pt>
                <c:pt idx="20">
                  <c:v>0.082155</c:v>
                </c:pt>
                <c:pt idx="21">
                  <c:v>0.078514</c:v>
                </c:pt>
                <c:pt idx="22">
                  <c:v>0.074494</c:v>
                </c:pt>
                <c:pt idx="23">
                  <c:v>0.081566</c:v>
                </c:pt>
                <c:pt idx="24">
                  <c:v>0.092585</c:v>
                </c:pt>
                <c:pt idx="25">
                  <c:v>0.099083</c:v>
                </c:pt>
                <c:pt idx="26">
                  <c:v>0.097066</c:v>
                </c:pt>
                <c:pt idx="27">
                  <c:v>0.093241</c:v>
                </c:pt>
                <c:pt idx="28">
                  <c:v>0.09481</c:v>
                </c:pt>
                <c:pt idx="29">
                  <c:v>0.10144</c:v>
                </c:pt>
                <c:pt idx="30">
                  <c:v>0.10134</c:v>
                </c:pt>
                <c:pt idx="31">
                  <c:v>0.10317</c:v>
                </c:pt>
                <c:pt idx="32">
                  <c:v>0.10874</c:v>
                </c:pt>
                <c:pt idx="33">
                  <c:v>0.11294</c:v>
                </c:pt>
                <c:pt idx="34">
                  <c:v>0.11992</c:v>
                </c:pt>
                <c:pt idx="35">
                  <c:v>0.12002</c:v>
                </c:pt>
              </c:numCache>
            </c:numRef>
          </c:val>
          <c:smooth val="0"/>
        </c:ser>
        <c:ser>
          <c:idx val="2"/>
          <c:order val="2"/>
          <c:tx>
            <c:strRef>
              <c:f>output!$AT$284:$AT$284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output!$AT$285:$AT$320</c:f>
              <c:numCache>
                <c:formatCode>General</c:formatCode>
                <c:ptCount val="36"/>
                <c:pt idx="0">
                  <c:v>0.074164</c:v>
                </c:pt>
                <c:pt idx="1">
                  <c:v>0.076007</c:v>
                </c:pt>
                <c:pt idx="2">
                  <c:v>0.075693</c:v>
                </c:pt>
                <c:pt idx="3">
                  <c:v>0.073427</c:v>
                </c:pt>
                <c:pt idx="4">
                  <c:v>0.072935</c:v>
                </c:pt>
                <c:pt idx="5">
                  <c:v>0.071221</c:v>
                </c:pt>
                <c:pt idx="6">
                  <c:v>0.067584</c:v>
                </c:pt>
                <c:pt idx="7">
                  <c:v>0.070777</c:v>
                </c:pt>
                <c:pt idx="8">
                  <c:v>0.070928</c:v>
                </c:pt>
                <c:pt idx="9">
                  <c:v>0.070876</c:v>
                </c:pt>
                <c:pt idx="10">
                  <c:v>0.074681</c:v>
                </c:pt>
                <c:pt idx="11">
                  <c:v>0.070378</c:v>
                </c:pt>
                <c:pt idx="12">
                  <c:v>0.071925</c:v>
                </c:pt>
                <c:pt idx="13">
                  <c:v>0.070333</c:v>
                </c:pt>
                <c:pt idx="14">
                  <c:v>0.060122</c:v>
                </c:pt>
                <c:pt idx="15">
                  <c:v>0.056521</c:v>
                </c:pt>
                <c:pt idx="16">
                  <c:v>0.054682</c:v>
                </c:pt>
                <c:pt idx="17">
                  <c:v>0.056298</c:v>
                </c:pt>
                <c:pt idx="18">
                  <c:v>0.057675</c:v>
                </c:pt>
                <c:pt idx="19">
                  <c:v>0.053609</c:v>
                </c:pt>
                <c:pt idx="20">
                  <c:v>0.049726</c:v>
                </c:pt>
                <c:pt idx="21">
                  <c:v>0.047217</c:v>
                </c:pt>
                <c:pt idx="22">
                  <c:v>0.043182</c:v>
                </c:pt>
                <c:pt idx="23">
                  <c:v>0.045361</c:v>
                </c:pt>
                <c:pt idx="24">
                  <c:v>0.05016</c:v>
                </c:pt>
                <c:pt idx="25">
                  <c:v>0.051855</c:v>
                </c:pt>
                <c:pt idx="26">
                  <c:v>0.049667</c:v>
                </c:pt>
                <c:pt idx="27">
                  <c:v>0.048259</c:v>
                </c:pt>
                <c:pt idx="28">
                  <c:v>0.047209</c:v>
                </c:pt>
                <c:pt idx="29">
                  <c:v>0.05026</c:v>
                </c:pt>
                <c:pt idx="30">
                  <c:v>0.049212</c:v>
                </c:pt>
                <c:pt idx="31">
                  <c:v>0.050361</c:v>
                </c:pt>
                <c:pt idx="32">
                  <c:v>0.052811</c:v>
                </c:pt>
                <c:pt idx="33">
                  <c:v>0.054489</c:v>
                </c:pt>
                <c:pt idx="34">
                  <c:v>0.055673</c:v>
                </c:pt>
                <c:pt idx="35">
                  <c:v>0.057552</c:v>
                </c:pt>
              </c:numCache>
            </c:numRef>
          </c:val>
          <c:smooth val="0"/>
        </c:ser>
        <c:hiLowLines>
          <c:spPr>
            <a:ln>
              <a:noFill/>
            </a:ln>
          </c:spPr>
        </c:hiLowLines>
        <c:marker val="0"/>
        <c:axId val="32361942"/>
        <c:axId val="61456208"/>
      </c:lineChart>
      <c:catAx>
        <c:axId val="32361942"/>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1456208"/>
        <c:crosses val="autoZero"/>
        <c:auto val="1"/>
        <c:lblAlgn val="ctr"/>
        <c:lblOffset val="100"/>
      </c:catAx>
      <c:valAx>
        <c:axId val="614562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361942"/>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MEX</a:t>
            </a:r>
          </a:p>
        </c:rich>
      </c:tx>
      <c:overlay val="0"/>
      <c:spPr>
        <a:noFill/>
        <a:ln>
          <a:noFill/>
        </a:ln>
      </c:spPr>
    </c:title>
    <c:autoTitleDeleted val="0"/>
    <c:plotArea>
      <c:lineChart>
        <c:grouping val="standard"/>
        <c:varyColors val="0"/>
        <c:ser>
          <c:idx val="0"/>
          <c:order val="0"/>
          <c:tx>
            <c:strRef>
              <c:f>output!$AU$284:$AU$284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output!$AU$285:$AU$320</c:f>
              <c:numCache>
                <c:formatCode>General</c:formatCode>
                <c:ptCount val="36"/>
                <c:pt idx="0">
                  <c:v>0.083832</c:v>
                </c:pt>
                <c:pt idx="1">
                  <c:v>0.091921</c:v>
                </c:pt>
                <c:pt idx="2">
                  <c:v>0.096367</c:v>
                </c:pt>
                <c:pt idx="3">
                  <c:v>0.077899</c:v>
                </c:pt>
                <c:pt idx="4">
                  <c:v>0.085296</c:v>
                </c:pt>
                <c:pt idx="5">
                  <c:v>0.10497</c:v>
                </c:pt>
                <c:pt idx="6">
                  <c:v>0.096448</c:v>
                </c:pt>
                <c:pt idx="7">
                  <c:v>0.10667</c:v>
                </c:pt>
                <c:pt idx="8">
                  <c:v>0.095642</c:v>
                </c:pt>
                <c:pt idx="9">
                  <c:v>0.086473</c:v>
                </c:pt>
                <c:pt idx="10">
                  <c:v>0.095691</c:v>
                </c:pt>
                <c:pt idx="11">
                  <c:v>0.11191</c:v>
                </c:pt>
                <c:pt idx="12">
                  <c:v>0.12723</c:v>
                </c:pt>
                <c:pt idx="13">
                  <c:v>0.11918</c:v>
                </c:pt>
                <c:pt idx="14">
                  <c:v>0.17181</c:v>
                </c:pt>
                <c:pt idx="15">
                  <c:v>0.15804</c:v>
                </c:pt>
                <c:pt idx="16">
                  <c:v>0.15182</c:v>
                </c:pt>
                <c:pt idx="17">
                  <c:v>0.13924</c:v>
                </c:pt>
                <c:pt idx="18">
                  <c:v>0.14186</c:v>
                </c:pt>
                <c:pt idx="19">
                  <c:v>0.13941</c:v>
                </c:pt>
                <c:pt idx="20">
                  <c:v>0.14766</c:v>
                </c:pt>
                <c:pt idx="21">
                  <c:v>0.14576</c:v>
                </c:pt>
                <c:pt idx="22">
                  <c:v>0.14951</c:v>
                </c:pt>
                <c:pt idx="23">
                  <c:v>0.20644</c:v>
                </c:pt>
                <c:pt idx="24">
                  <c:v>0.21281</c:v>
                </c:pt>
                <c:pt idx="25">
                  <c:v>0.20232</c:v>
                </c:pt>
                <c:pt idx="26">
                  <c:v>0.20299</c:v>
                </c:pt>
                <c:pt idx="27">
                  <c:v>0.19701</c:v>
                </c:pt>
                <c:pt idx="28">
                  <c:v>0.19065</c:v>
                </c:pt>
                <c:pt idx="29">
                  <c:v>0.18692</c:v>
                </c:pt>
                <c:pt idx="30">
                  <c:v>0.17845</c:v>
                </c:pt>
                <c:pt idx="31">
                  <c:v>0.172</c:v>
                </c:pt>
                <c:pt idx="32">
                  <c:v>0.15627</c:v>
                </c:pt>
                <c:pt idx="33">
                  <c:v>0.15331</c:v>
                </c:pt>
                <c:pt idx="34">
                  <c:v>0.15643</c:v>
                </c:pt>
                <c:pt idx="35">
                  <c:v>0.15779</c:v>
                </c:pt>
              </c:numCache>
            </c:numRef>
          </c:val>
          <c:smooth val="0"/>
        </c:ser>
        <c:ser>
          <c:idx val="1"/>
          <c:order val="1"/>
          <c:tx>
            <c:strRef>
              <c:f>output!$AV$284:$AV$284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output!$AV$285:$AV$320</c:f>
              <c:numCache>
                <c:formatCode>General</c:formatCode>
                <c:ptCount val="36"/>
                <c:pt idx="0">
                  <c:v>0.094196</c:v>
                </c:pt>
                <c:pt idx="1">
                  <c:v>0.099727</c:v>
                </c:pt>
                <c:pt idx="2">
                  <c:v>0.10374</c:v>
                </c:pt>
                <c:pt idx="3">
                  <c:v>0.088636</c:v>
                </c:pt>
                <c:pt idx="4">
                  <c:v>0.096817</c:v>
                </c:pt>
                <c:pt idx="5">
                  <c:v>0.10918</c:v>
                </c:pt>
                <c:pt idx="6">
                  <c:v>0.10804</c:v>
                </c:pt>
                <c:pt idx="7">
                  <c:v>0.1186</c:v>
                </c:pt>
                <c:pt idx="8">
                  <c:v>0.11412</c:v>
                </c:pt>
                <c:pt idx="9">
                  <c:v>0.10936</c:v>
                </c:pt>
                <c:pt idx="10">
                  <c:v>0.11941</c:v>
                </c:pt>
                <c:pt idx="11">
                  <c:v>0.1266</c:v>
                </c:pt>
                <c:pt idx="12">
                  <c:v>0.14823</c:v>
                </c:pt>
                <c:pt idx="13">
                  <c:v>0.1375</c:v>
                </c:pt>
                <c:pt idx="14">
                  <c:v>0.17796</c:v>
                </c:pt>
                <c:pt idx="15">
                  <c:v>0.16752</c:v>
                </c:pt>
                <c:pt idx="16">
                  <c:v>0.1704</c:v>
                </c:pt>
                <c:pt idx="17">
                  <c:v>0.16173</c:v>
                </c:pt>
                <c:pt idx="18">
                  <c:v>0.17111</c:v>
                </c:pt>
                <c:pt idx="19">
                  <c:v>0.16919</c:v>
                </c:pt>
                <c:pt idx="20">
                  <c:v>0.18567</c:v>
                </c:pt>
                <c:pt idx="21">
                  <c:v>0.18554</c:v>
                </c:pt>
                <c:pt idx="22">
                  <c:v>0.19205</c:v>
                </c:pt>
                <c:pt idx="23">
                  <c:v>0.24062</c:v>
                </c:pt>
                <c:pt idx="24">
                  <c:v>0.23971</c:v>
                </c:pt>
                <c:pt idx="25">
                  <c:v>0.23835</c:v>
                </c:pt>
                <c:pt idx="26">
                  <c:v>0.24169</c:v>
                </c:pt>
                <c:pt idx="27">
                  <c:v>0.24026</c:v>
                </c:pt>
                <c:pt idx="28">
                  <c:v>0.2348</c:v>
                </c:pt>
                <c:pt idx="29">
                  <c:v>0.23333</c:v>
                </c:pt>
                <c:pt idx="30">
                  <c:v>0.22915</c:v>
                </c:pt>
                <c:pt idx="31">
                  <c:v>0.21227</c:v>
                </c:pt>
                <c:pt idx="32">
                  <c:v>0.21197</c:v>
                </c:pt>
                <c:pt idx="33">
                  <c:v>0.21043</c:v>
                </c:pt>
                <c:pt idx="34">
                  <c:v>0.20843</c:v>
                </c:pt>
                <c:pt idx="35">
                  <c:v>0.21057</c:v>
                </c:pt>
              </c:numCache>
            </c:numRef>
          </c:val>
          <c:smooth val="0"/>
        </c:ser>
        <c:ser>
          <c:idx val="2"/>
          <c:order val="2"/>
          <c:tx>
            <c:strRef>
              <c:f>output!$AW$284:$AW$284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output!$AW$285:$AW$320</c:f>
              <c:numCache>
                <c:formatCode>General</c:formatCode>
                <c:ptCount val="36"/>
                <c:pt idx="0">
                  <c:v>0.093701</c:v>
                </c:pt>
                <c:pt idx="1">
                  <c:v>0.088804</c:v>
                </c:pt>
                <c:pt idx="2">
                  <c:v>0.089643</c:v>
                </c:pt>
                <c:pt idx="3">
                  <c:v>0.087136</c:v>
                </c:pt>
                <c:pt idx="4">
                  <c:v>0.094895</c:v>
                </c:pt>
                <c:pt idx="5">
                  <c:v>0.1005</c:v>
                </c:pt>
                <c:pt idx="6">
                  <c:v>0.09427</c:v>
                </c:pt>
                <c:pt idx="7">
                  <c:v>0.094346</c:v>
                </c:pt>
                <c:pt idx="8">
                  <c:v>0.085902</c:v>
                </c:pt>
                <c:pt idx="9">
                  <c:v>0.081217</c:v>
                </c:pt>
                <c:pt idx="10">
                  <c:v>0.089456</c:v>
                </c:pt>
                <c:pt idx="11">
                  <c:v>0.10013</c:v>
                </c:pt>
                <c:pt idx="12">
                  <c:v>0.10291</c:v>
                </c:pt>
                <c:pt idx="13">
                  <c:v>0.097766</c:v>
                </c:pt>
                <c:pt idx="14">
                  <c:v>0.11682</c:v>
                </c:pt>
                <c:pt idx="15">
                  <c:v>0.11473</c:v>
                </c:pt>
                <c:pt idx="16">
                  <c:v>0.1065</c:v>
                </c:pt>
                <c:pt idx="17">
                  <c:v>0.1021</c:v>
                </c:pt>
                <c:pt idx="18">
                  <c:v>0.097187</c:v>
                </c:pt>
                <c:pt idx="19">
                  <c:v>0.091236</c:v>
                </c:pt>
                <c:pt idx="20">
                  <c:v>0.087484</c:v>
                </c:pt>
                <c:pt idx="21">
                  <c:v>0.088406</c:v>
                </c:pt>
                <c:pt idx="22">
                  <c:v>0.087488</c:v>
                </c:pt>
                <c:pt idx="23">
                  <c:v>0.13872</c:v>
                </c:pt>
                <c:pt idx="24">
                  <c:v>0.1297</c:v>
                </c:pt>
                <c:pt idx="25">
                  <c:v>0.11696</c:v>
                </c:pt>
                <c:pt idx="26">
                  <c:v>0.12219</c:v>
                </c:pt>
                <c:pt idx="27">
                  <c:v>0.12025</c:v>
                </c:pt>
                <c:pt idx="28">
                  <c:v>0.11327</c:v>
                </c:pt>
                <c:pt idx="29">
                  <c:v>0.11109</c:v>
                </c:pt>
                <c:pt idx="30">
                  <c:v>0.10918</c:v>
                </c:pt>
                <c:pt idx="31">
                  <c:v>0.07728</c:v>
                </c:pt>
                <c:pt idx="32">
                  <c:v>0.12117</c:v>
                </c:pt>
                <c:pt idx="33">
                  <c:v>0.1204</c:v>
                </c:pt>
                <c:pt idx="34">
                  <c:v>0.11561</c:v>
                </c:pt>
                <c:pt idx="35">
                  <c:v>0.11781</c:v>
                </c:pt>
              </c:numCache>
            </c:numRef>
          </c:val>
          <c:smooth val="0"/>
        </c:ser>
        <c:hiLowLines>
          <c:spPr>
            <a:ln>
              <a:noFill/>
            </a:ln>
          </c:spPr>
        </c:hiLowLines>
        <c:marker val="0"/>
        <c:axId val="12919778"/>
        <c:axId val="51959055"/>
      </c:lineChart>
      <c:catAx>
        <c:axId val="12919778"/>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51959055"/>
        <c:crosses val="autoZero"/>
        <c:auto val="1"/>
        <c:lblAlgn val="ctr"/>
        <c:lblOffset val="100"/>
      </c:catAx>
      <c:valAx>
        <c:axId val="5195905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2919778"/>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NLD</a:t>
            </a:r>
          </a:p>
        </c:rich>
      </c:tx>
      <c:overlay val="0"/>
      <c:spPr>
        <a:noFill/>
        <a:ln>
          <a:noFill/>
        </a:ln>
      </c:spPr>
    </c:title>
    <c:autoTitleDeleted val="0"/>
    <c:plotArea>
      <c:lineChart>
        <c:grouping val="standard"/>
        <c:varyColors val="0"/>
        <c:ser>
          <c:idx val="0"/>
          <c:order val="0"/>
          <c:tx>
            <c:strRef>
              <c:f>output!$AX$284:$AX$284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output!$AX$285:$AX$320</c:f>
              <c:numCache>
                <c:formatCode>General</c:formatCode>
                <c:ptCount val="36"/>
                <c:pt idx="0">
                  <c:v>0.37823</c:v>
                </c:pt>
                <c:pt idx="1">
                  <c:v>0.38059</c:v>
                </c:pt>
                <c:pt idx="2">
                  <c:v>0.38452</c:v>
                </c:pt>
                <c:pt idx="3">
                  <c:v>0.36175</c:v>
                </c:pt>
                <c:pt idx="4">
                  <c:v>0.36329</c:v>
                </c:pt>
                <c:pt idx="5">
                  <c:v>0.36643</c:v>
                </c:pt>
                <c:pt idx="6">
                  <c:v>0.36262</c:v>
                </c:pt>
                <c:pt idx="7">
                  <c:v>0.36951</c:v>
                </c:pt>
                <c:pt idx="8">
                  <c:v>0.36236</c:v>
                </c:pt>
                <c:pt idx="9">
                  <c:v>0.39049</c:v>
                </c:pt>
                <c:pt idx="10">
                  <c:v>0.38428</c:v>
                </c:pt>
                <c:pt idx="11">
                  <c:v>0.38952</c:v>
                </c:pt>
                <c:pt idx="12">
                  <c:v>0.4104</c:v>
                </c:pt>
                <c:pt idx="13">
                  <c:v>0.41716</c:v>
                </c:pt>
                <c:pt idx="14">
                  <c:v>0.4048</c:v>
                </c:pt>
                <c:pt idx="15">
                  <c:v>0.37952</c:v>
                </c:pt>
                <c:pt idx="16">
                  <c:v>0.39295</c:v>
                </c:pt>
                <c:pt idx="17">
                  <c:v>0.40106</c:v>
                </c:pt>
                <c:pt idx="18">
                  <c:v>0.39756</c:v>
                </c:pt>
                <c:pt idx="19">
                  <c:v>0.38292</c:v>
                </c:pt>
                <c:pt idx="20">
                  <c:v>0.37529</c:v>
                </c:pt>
                <c:pt idx="21">
                  <c:v>0.34729</c:v>
                </c:pt>
                <c:pt idx="22">
                  <c:v>0.35925</c:v>
                </c:pt>
                <c:pt idx="23">
                  <c:v>0.35664</c:v>
                </c:pt>
                <c:pt idx="24">
                  <c:v>0.36053</c:v>
                </c:pt>
                <c:pt idx="25">
                  <c:v>0.36282</c:v>
                </c:pt>
                <c:pt idx="26">
                  <c:v>0.36431</c:v>
                </c:pt>
                <c:pt idx="27">
                  <c:v>0.36092</c:v>
                </c:pt>
                <c:pt idx="28">
                  <c:v>0.35583</c:v>
                </c:pt>
                <c:pt idx="29">
                  <c:v>0.35286</c:v>
                </c:pt>
                <c:pt idx="30">
                  <c:v>0.34831</c:v>
                </c:pt>
                <c:pt idx="31">
                  <c:v>0.33864</c:v>
                </c:pt>
                <c:pt idx="32">
                  <c:v>0.33499</c:v>
                </c:pt>
                <c:pt idx="33">
                  <c:v>0.34907</c:v>
                </c:pt>
                <c:pt idx="34">
                  <c:v>0.35225</c:v>
                </c:pt>
                <c:pt idx="35">
                  <c:v>0.35968</c:v>
                </c:pt>
              </c:numCache>
            </c:numRef>
          </c:val>
          <c:smooth val="0"/>
        </c:ser>
        <c:ser>
          <c:idx val="1"/>
          <c:order val="1"/>
          <c:tx>
            <c:strRef>
              <c:f>output!$AY$284:$AY$284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output!$AY$285:$AY$320</c:f>
              <c:numCache>
                <c:formatCode>General</c:formatCode>
                <c:ptCount val="36"/>
                <c:pt idx="0">
                  <c:v>0.38742</c:v>
                </c:pt>
                <c:pt idx="1">
                  <c:v>0.39291</c:v>
                </c:pt>
                <c:pt idx="2">
                  <c:v>0.39586</c:v>
                </c:pt>
                <c:pt idx="3">
                  <c:v>0.37859</c:v>
                </c:pt>
                <c:pt idx="4">
                  <c:v>0.38736</c:v>
                </c:pt>
                <c:pt idx="5">
                  <c:v>0.39633</c:v>
                </c:pt>
                <c:pt idx="6">
                  <c:v>0.39538</c:v>
                </c:pt>
                <c:pt idx="7">
                  <c:v>0.40213</c:v>
                </c:pt>
                <c:pt idx="8">
                  <c:v>0.39477</c:v>
                </c:pt>
                <c:pt idx="9">
                  <c:v>0.40373</c:v>
                </c:pt>
                <c:pt idx="10">
                  <c:v>0.39478</c:v>
                </c:pt>
                <c:pt idx="11">
                  <c:v>0.39653</c:v>
                </c:pt>
                <c:pt idx="12">
                  <c:v>0.40479</c:v>
                </c:pt>
                <c:pt idx="13">
                  <c:v>0.41336</c:v>
                </c:pt>
                <c:pt idx="14">
                  <c:v>0.40228</c:v>
                </c:pt>
                <c:pt idx="15">
                  <c:v>0.39511</c:v>
                </c:pt>
                <c:pt idx="16">
                  <c:v>0.41245</c:v>
                </c:pt>
                <c:pt idx="17">
                  <c:v>0.41343</c:v>
                </c:pt>
                <c:pt idx="18">
                  <c:v>0.40771</c:v>
                </c:pt>
                <c:pt idx="19">
                  <c:v>0.39849</c:v>
                </c:pt>
                <c:pt idx="20">
                  <c:v>0.39403</c:v>
                </c:pt>
                <c:pt idx="21">
                  <c:v>0.35724</c:v>
                </c:pt>
                <c:pt idx="22">
                  <c:v>0.36661</c:v>
                </c:pt>
                <c:pt idx="23">
                  <c:v>0.36905</c:v>
                </c:pt>
                <c:pt idx="24">
                  <c:v>0.37617</c:v>
                </c:pt>
                <c:pt idx="25">
                  <c:v>0.37949</c:v>
                </c:pt>
                <c:pt idx="26">
                  <c:v>0.37439</c:v>
                </c:pt>
                <c:pt idx="27">
                  <c:v>0.37802</c:v>
                </c:pt>
                <c:pt idx="28">
                  <c:v>0.36693</c:v>
                </c:pt>
                <c:pt idx="29">
                  <c:v>0.36065</c:v>
                </c:pt>
                <c:pt idx="30">
                  <c:v>0.35958</c:v>
                </c:pt>
                <c:pt idx="31">
                  <c:v>0.3497</c:v>
                </c:pt>
                <c:pt idx="32">
                  <c:v>0.34831</c:v>
                </c:pt>
                <c:pt idx="33">
                  <c:v>0.35399</c:v>
                </c:pt>
                <c:pt idx="34">
                  <c:v>0.3603</c:v>
                </c:pt>
                <c:pt idx="35">
                  <c:v>0.36622</c:v>
                </c:pt>
              </c:numCache>
            </c:numRef>
          </c:val>
          <c:smooth val="0"/>
        </c:ser>
        <c:ser>
          <c:idx val="2"/>
          <c:order val="2"/>
          <c:tx>
            <c:strRef>
              <c:f>output!$AZ$284:$AZ$284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output!$AZ$285:$AZ$320</c:f>
              <c:numCache>
                <c:formatCode>General</c:formatCode>
                <c:ptCount val="36"/>
                <c:pt idx="0">
                  <c:v>0.38708</c:v>
                </c:pt>
                <c:pt idx="1">
                  <c:v>0.3809</c:v>
                </c:pt>
                <c:pt idx="2">
                  <c:v>0.37059</c:v>
                </c:pt>
                <c:pt idx="3">
                  <c:v>0.35021</c:v>
                </c:pt>
                <c:pt idx="4">
                  <c:v>0.3452</c:v>
                </c:pt>
                <c:pt idx="5">
                  <c:v>0.34078</c:v>
                </c:pt>
                <c:pt idx="6">
                  <c:v>0.33807</c:v>
                </c:pt>
                <c:pt idx="7">
                  <c:v>0.33504</c:v>
                </c:pt>
                <c:pt idx="8">
                  <c:v>0.32969</c:v>
                </c:pt>
                <c:pt idx="9">
                  <c:v>0.33041</c:v>
                </c:pt>
                <c:pt idx="10">
                  <c:v>0.3246</c:v>
                </c:pt>
                <c:pt idx="11">
                  <c:v>0.32433</c:v>
                </c:pt>
                <c:pt idx="12">
                  <c:v>0.32731</c:v>
                </c:pt>
                <c:pt idx="13">
                  <c:v>0.32976</c:v>
                </c:pt>
                <c:pt idx="14">
                  <c:v>0.32441</c:v>
                </c:pt>
                <c:pt idx="15">
                  <c:v>0.32985</c:v>
                </c:pt>
                <c:pt idx="16">
                  <c:v>0.33363</c:v>
                </c:pt>
                <c:pt idx="17">
                  <c:v>0.33063</c:v>
                </c:pt>
                <c:pt idx="18">
                  <c:v>0.32484</c:v>
                </c:pt>
                <c:pt idx="19">
                  <c:v>0.31484</c:v>
                </c:pt>
                <c:pt idx="20">
                  <c:v>0.30646</c:v>
                </c:pt>
                <c:pt idx="21">
                  <c:v>0.2907</c:v>
                </c:pt>
                <c:pt idx="22">
                  <c:v>0.28984</c:v>
                </c:pt>
                <c:pt idx="23">
                  <c:v>0.30249</c:v>
                </c:pt>
                <c:pt idx="24">
                  <c:v>0.30658</c:v>
                </c:pt>
                <c:pt idx="25">
                  <c:v>0.30919</c:v>
                </c:pt>
                <c:pt idx="26">
                  <c:v>0.30779</c:v>
                </c:pt>
                <c:pt idx="27">
                  <c:v>0.30264</c:v>
                </c:pt>
                <c:pt idx="28">
                  <c:v>0.29551</c:v>
                </c:pt>
                <c:pt idx="29">
                  <c:v>0.28739</c:v>
                </c:pt>
                <c:pt idx="30">
                  <c:v>0.28236</c:v>
                </c:pt>
                <c:pt idx="31">
                  <c:v>0.2798</c:v>
                </c:pt>
                <c:pt idx="32">
                  <c:v>0.27875</c:v>
                </c:pt>
                <c:pt idx="33">
                  <c:v>0.27842</c:v>
                </c:pt>
                <c:pt idx="34">
                  <c:v>0.27702</c:v>
                </c:pt>
                <c:pt idx="35">
                  <c:v>0.27227</c:v>
                </c:pt>
              </c:numCache>
            </c:numRef>
          </c:val>
          <c:smooth val="0"/>
        </c:ser>
        <c:hiLowLines>
          <c:spPr>
            <a:ln>
              <a:noFill/>
            </a:ln>
          </c:spPr>
        </c:hiLowLines>
        <c:marker val="0"/>
        <c:axId val="13213913"/>
        <c:axId val="5711801"/>
      </c:lineChart>
      <c:catAx>
        <c:axId val="13213913"/>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5711801"/>
        <c:crosses val="autoZero"/>
        <c:auto val="1"/>
        <c:lblAlgn val="ctr"/>
        <c:lblOffset val="100"/>
      </c:catAx>
      <c:valAx>
        <c:axId val="571180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3213913"/>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NOR</a:t>
            </a:r>
          </a:p>
        </c:rich>
      </c:tx>
      <c:overlay val="0"/>
      <c:spPr>
        <a:noFill/>
        <a:ln>
          <a:noFill/>
        </a:ln>
      </c:spPr>
    </c:title>
    <c:autoTitleDeleted val="0"/>
    <c:plotArea>
      <c:lineChart>
        <c:grouping val="standard"/>
        <c:varyColors val="0"/>
        <c:ser>
          <c:idx val="0"/>
          <c:order val="0"/>
          <c:tx>
            <c:strRef>
              <c:f>output!$BA$284:$BA$284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output!$BA$285:$BA$320</c:f>
              <c:numCache>
                <c:formatCode>General</c:formatCode>
                <c:ptCount val="36"/>
                <c:pt idx="0">
                  <c:v>0.3047</c:v>
                </c:pt>
                <c:pt idx="1">
                  <c:v>0.30962</c:v>
                </c:pt>
                <c:pt idx="2">
                  <c:v>0.30959</c:v>
                </c:pt>
                <c:pt idx="3">
                  <c:v>0.27908</c:v>
                </c:pt>
                <c:pt idx="4">
                  <c:v>0.26746</c:v>
                </c:pt>
                <c:pt idx="5">
                  <c:v>0.26479</c:v>
                </c:pt>
                <c:pt idx="6">
                  <c:v>0.26317</c:v>
                </c:pt>
                <c:pt idx="7">
                  <c:v>0.27755</c:v>
                </c:pt>
                <c:pt idx="8">
                  <c:v>0.26745</c:v>
                </c:pt>
                <c:pt idx="9">
                  <c:v>0.25208</c:v>
                </c:pt>
                <c:pt idx="10">
                  <c:v>0.24745</c:v>
                </c:pt>
                <c:pt idx="11">
                  <c:v>0.25624</c:v>
                </c:pt>
                <c:pt idx="12">
                  <c:v>0.26104</c:v>
                </c:pt>
                <c:pt idx="13">
                  <c:v>0.26073</c:v>
                </c:pt>
                <c:pt idx="14">
                  <c:v>0.25552</c:v>
                </c:pt>
                <c:pt idx="15">
                  <c:v>0.24965</c:v>
                </c:pt>
                <c:pt idx="16">
                  <c:v>0.27689</c:v>
                </c:pt>
                <c:pt idx="17">
                  <c:v>0.27498</c:v>
                </c:pt>
                <c:pt idx="18">
                  <c:v>0.26446</c:v>
                </c:pt>
                <c:pt idx="19">
                  <c:v>0.27617</c:v>
                </c:pt>
                <c:pt idx="20">
                  <c:v>0.26549</c:v>
                </c:pt>
                <c:pt idx="21">
                  <c:v>0.26865</c:v>
                </c:pt>
                <c:pt idx="22">
                  <c:v>0.26581</c:v>
                </c:pt>
                <c:pt idx="23">
                  <c:v>0.2685</c:v>
                </c:pt>
                <c:pt idx="24">
                  <c:v>0.25585</c:v>
                </c:pt>
                <c:pt idx="25">
                  <c:v>0.25687</c:v>
                </c:pt>
                <c:pt idx="26">
                  <c:v>0.27409</c:v>
                </c:pt>
                <c:pt idx="27">
                  <c:v>0.2586</c:v>
                </c:pt>
                <c:pt idx="28">
                  <c:v>0.2388</c:v>
                </c:pt>
                <c:pt idx="29">
                  <c:v>0.23966</c:v>
                </c:pt>
                <c:pt idx="30">
                  <c:v>0.23554</c:v>
                </c:pt>
                <c:pt idx="31">
                  <c:v>0.22595</c:v>
                </c:pt>
                <c:pt idx="32">
                  <c:v>0.22451</c:v>
                </c:pt>
                <c:pt idx="33">
                  <c:v>0.2136</c:v>
                </c:pt>
                <c:pt idx="34">
                  <c:v>0.21666</c:v>
                </c:pt>
                <c:pt idx="35">
                  <c:v>0.22253</c:v>
                </c:pt>
              </c:numCache>
            </c:numRef>
          </c:val>
          <c:smooth val="0"/>
        </c:ser>
        <c:ser>
          <c:idx val="1"/>
          <c:order val="1"/>
          <c:tx>
            <c:strRef>
              <c:f>output!$BB$284:$BB$284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output!$BB$285:$BB$320</c:f>
              <c:numCache>
                <c:formatCode>General</c:formatCode>
                <c:ptCount val="36"/>
                <c:pt idx="0">
                  <c:v>0.32789</c:v>
                </c:pt>
                <c:pt idx="1">
                  <c:v>0.33168</c:v>
                </c:pt>
                <c:pt idx="2">
                  <c:v>0.32724</c:v>
                </c:pt>
                <c:pt idx="3">
                  <c:v>0.30025</c:v>
                </c:pt>
                <c:pt idx="4">
                  <c:v>0.29936</c:v>
                </c:pt>
                <c:pt idx="5">
                  <c:v>0.29069</c:v>
                </c:pt>
                <c:pt idx="6">
                  <c:v>0.2985</c:v>
                </c:pt>
                <c:pt idx="7">
                  <c:v>0.29776</c:v>
                </c:pt>
                <c:pt idx="8">
                  <c:v>0.31992</c:v>
                </c:pt>
                <c:pt idx="9">
                  <c:v>0.30572</c:v>
                </c:pt>
                <c:pt idx="10">
                  <c:v>0.30168</c:v>
                </c:pt>
                <c:pt idx="11">
                  <c:v>0.30278</c:v>
                </c:pt>
                <c:pt idx="12">
                  <c:v>0.30029</c:v>
                </c:pt>
                <c:pt idx="13">
                  <c:v>0.30497</c:v>
                </c:pt>
                <c:pt idx="14">
                  <c:v>0.29163</c:v>
                </c:pt>
                <c:pt idx="15">
                  <c:v>0.27793</c:v>
                </c:pt>
                <c:pt idx="16">
                  <c:v>0.30542</c:v>
                </c:pt>
                <c:pt idx="17">
                  <c:v>0.31992</c:v>
                </c:pt>
                <c:pt idx="18">
                  <c:v>0.31046</c:v>
                </c:pt>
                <c:pt idx="19">
                  <c:v>0.32433</c:v>
                </c:pt>
                <c:pt idx="20">
                  <c:v>0.31818</c:v>
                </c:pt>
                <c:pt idx="21">
                  <c:v>0.30137</c:v>
                </c:pt>
                <c:pt idx="22">
                  <c:v>0.30195</c:v>
                </c:pt>
                <c:pt idx="23">
                  <c:v>0.30231</c:v>
                </c:pt>
                <c:pt idx="24">
                  <c:v>0.29949</c:v>
                </c:pt>
                <c:pt idx="25">
                  <c:v>0.30036</c:v>
                </c:pt>
                <c:pt idx="26">
                  <c:v>0.30808</c:v>
                </c:pt>
                <c:pt idx="27">
                  <c:v>0.29064</c:v>
                </c:pt>
                <c:pt idx="28">
                  <c:v>0.2781</c:v>
                </c:pt>
                <c:pt idx="29">
                  <c:v>0.27811</c:v>
                </c:pt>
                <c:pt idx="30">
                  <c:v>0.27303</c:v>
                </c:pt>
                <c:pt idx="31">
                  <c:v>0.26655</c:v>
                </c:pt>
                <c:pt idx="32">
                  <c:v>0.27148</c:v>
                </c:pt>
                <c:pt idx="33">
                  <c:v>0.26253</c:v>
                </c:pt>
                <c:pt idx="34">
                  <c:v>0.26407</c:v>
                </c:pt>
                <c:pt idx="35">
                  <c:v>0.27455</c:v>
                </c:pt>
              </c:numCache>
            </c:numRef>
          </c:val>
          <c:smooth val="0"/>
        </c:ser>
        <c:ser>
          <c:idx val="2"/>
          <c:order val="2"/>
          <c:tx>
            <c:strRef>
              <c:f>output!$BC$284:$BC$284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output!$BC$285:$BC$320</c:f>
              <c:numCache>
                <c:formatCode>General</c:formatCode>
                <c:ptCount val="36"/>
                <c:pt idx="0">
                  <c:v>0.32764</c:v>
                </c:pt>
                <c:pt idx="1">
                  <c:v>0.32101</c:v>
                </c:pt>
                <c:pt idx="2">
                  <c:v>0.32088</c:v>
                </c:pt>
                <c:pt idx="3">
                  <c:v>0.30991</c:v>
                </c:pt>
                <c:pt idx="4">
                  <c:v>0.29922</c:v>
                </c:pt>
                <c:pt idx="5">
                  <c:v>0.28706</c:v>
                </c:pt>
                <c:pt idx="6">
                  <c:v>0.28764</c:v>
                </c:pt>
                <c:pt idx="7">
                  <c:v>0.28994</c:v>
                </c:pt>
                <c:pt idx="8">
                  <c:v>0.33044</c:v>
                </c:pt>
                <c:pt idx="9">
                  <c:v>0.31507</c:v>
                </c:pt>
                <c:pt idx="10">
                  <c:v>0.30525</c:v>
                </c:pt>
                <c:pt idx="11">
                  <c:v>0.30991</c:v>
                </c:pt>
                <c:pt idx="12">
                  <c:v>0.30491</c:v>
                </c:pt>
                <c:pt idx="13">
                  <c:v>0.30347</c:v>
                </c:pt>
                <c:pt idx="14">
                  <c:v>0.3001</c:v>
                </c:pt>
                <c:pt idx="15">
                  <c:v>0.29413</c:v>
                </c:pt>
                <c:pt idx="16">
                  <c:v>0.30163</c:v>
                </c:pt>
                <c:pt idx="17">
                  <c:v>0.30339</c:v>
                </c:pt>
                <c:pt idx="18">
                  <c:v>0.29348</c:v>
                </c:pt>
                <c:pt idx="19">
                  <c:v>0.31117</c:v>
                </c:pt>
                <c:pt idx="20">
                  <c:v>0.31256</c:v>
                </c:pt>
                <c:pt idx="21">
                  <c:v>0.27073</c:v>
                </c:pt>
                <c:pt idx="22">
                  <c:v>0.29207</c:v>
                </c:pt>
                <c:pt idx="23">
                  <c:v>0.2931</c:v>
                </c:pt>
                <c:pt idx="24">
                  <c:v>0.2807</c:v>
                </c:pt>
                <c:pt idx="25">
                  <c:v>0.27785</c:v>
                </c:pt>
                <c:pt idx="26">
                  <c:v>0.279</c:v>
                </c:pt>
                <c:pt idx="27">
                  <c:v>0.27011</c:v>
                </c:pt>
                <c:pt idx="28">
                  <c:v>0.26562</c:v>
                </c:pt>
                <c:pt idx="29">
                  <c:v>0.25746</c:v>
                </c:pt>
                <c:pt idx="30">
                  <c:v>0.24849</c:v>
                </c:pt>
                <c:pt idx="31">
                  <c:v>0.24885</c:v>
                </c:pt>
                <c:pt idx="32">
                  <c:v>0.24822</c:v>
                </c:pt>
                <c:pt idx="33">
                  <c:v>0.24275</c:v>
                </c:pt>
                <c:pt idx="34">
                  <c:v>0.24395</c:v>
                </c:pt>
                <c:pt idx="35">
                  <c:v>0.24776</c:v>
                </c:pt>
              </c:numCache>
            </c:numRef>
          </c:val>
          <c:smooth val="0"/>
        </c:ser>
        <c:hiLowLines>
          <c:spPr>
            <a:ln>
              <a:noFill/>
            </a:ln>
          </c:spPr>
        </c:hiLowLines>
        <c:marker val="0"/>
        <c:axId val="90487753"/>
        <c:axId val="44473372"/>
      </c:lineChart>
      <c:catAx>
        <c:axId val="90487753"/>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4473372"/>
        <c:crosses val="autoZero"/>
        <c:auto val="1"/>
        <c:lblAlgn val="ctr"/>
        <c:lblOffset val="100"/>
      </c:catAx>
      <c:valAx>
        <c:axId val="4447337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0487753"/>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PRT</a:t>
            </a:r>
          </a:p>
        </c:rich>
      </c:tx>
      <c:overlay val="0"/>
      <c:spPr>
        <a:noFill/>
        <a:ln>
          <a:noFill/>
        </a:ln>
      </c:spPr>
    </c:title>
    <c:autoTitleDeleted val="0"/>
    <c:plotArea>
      <c:lineChart>
        <c:grouping val="standard"/>
        <c:varyColors val="0"/>
        <c:ser>
          <c:idx val="0"/>
          <c:order val="0"/>
          <c:tx>
            <c:strRef>
              <c:f>output!$BD$284:$BD$284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output!$BD$285:$BD$320</c:f>
              <c:numCache>
                <c:formatCode>General</c:formatCode>
                <c:ptCount val="36"/>
                <c:pt idx="0">
                  <c:v>0.17169</c:v>
                </c:pt>
                <c:pt idx="1">
                  <c:v>0.17264</c:v>
                </c:pt>
                <c:pt idx="2">
                  <c:v>0.19359</c:v>
                </c:pt>
                <c:pt idx="3">
                  <c:v>0.15691</c:v>
                </c:pt>
                <c:pt idx="4">
                  <c:v>0.15474</c:v>
                </c:pt>
                <c:pt idx="5">
                  <c:v>0.13974</c:v>
                </c:pt>
                <c:pt idx="6">
                  <c:v>0.1414</c:v>
                </c:pt>
                <c:pt idx="7">
                  <c:v>0.16258</c:v>
                </c:pt>
                <c:pt idx="8">
                  <c:v>0.16467</c:v>
                </c:pt>
                <c:pt idx="9">
                  <c:v>0.16903</c:v>
                </c:pt>
                <c:pt idx="10">
                  <c:v>0.16519</c:v>
                </c:pt>
                <c:pt idx="11">
                  <c:v>0.18046</c:v>
                </c:pt>
                <c:pt idx="12">
                  <c:v>0.20348</c:v>
                </c:pt>
                <c:pt idx="13">
                  <c:v>0.21051</c:v>
                </c:pt>
                <c:pt idx="14">
                  <c:v>0.21978</c:v>
                </c:pt>
                <c:pt idx="15">
                  <c:v>0.22399</c:v>
                </c:pt>
                <c:pt idx="16">
                  <c:v>0.25176</c:v>
                </c:pt>
                <c:pt idx="17">
                  <c:v>0.26345</c:v>
                </c:pt>
                <c:pt idx="18">
                  <c:v>0.27364</c:v>
                </c:pt>
                <c:pt idx="19">
                  <c:v>0.25953</c:v>
                </c:pt>
                <c:pt idx="20">
                  <c:v>0.24677</c:v>
                </c:pt>
                <c:pt idx="21">
                  <c:v>0.24231</c:v>
                </c:pt>
                <c:pt idx="22">
                  <c:v>0.2406</c:v>
                </c:pt>
                <c:pt idx="23">
                  <c:v>0.24969</c:v>
                </c:pt>
                <c:pt idx="24">
                  <c:v>0.25448</c:v>
                </c:pt>
                <c:pt idx="25">
                  <c:v>0.27049</c:v>
                </c:pt>
                <c:pt idx="26">
                  <c:v>0.26602</c:v>
                </c:pt>
                <c:pt idx="27">
                  <c:v>0.26748</c:v>
                </c:pt>
                <c:pt idx="28">
                  <c:v>0.27053</c:v>
                </c:pt>
                <c:pt idx="29">
                  <c:v>0.27457</c:v>
                </c:pt>
                <c:pt idx="30">
                  <c:v>0.27946</c:v>
                </c:pt>
                <c:pt idx="31">
                  <c:v>0.2567</c:v>
                </c:pt>
                <c:pt idx="32">
                  <c:v>0.26506</c:v>
                </c:pt>
                <c:pt idx="33">
                  <c:v>0.2654</c:v>
                </c:pt>
                <c:pt idx="34">
                  <c:v>0.28205</c:v>
                </c:pt>
                <c:pt idx="35">
                  <c:v>0.27554</c:v>
                </c:pt>
              </c:numCache>
            </c:numRef>
          </c:val>
          <c:smooth val="0"/>
        </c:ser>
        <c:ser>
          <c:idx val="1"/>
          <c:order val="1"/>
          <c:tx>
            <c:strRef>
              <c:f>output!$BE$284:$BE$284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output!$BE$285:$BE$320</c:f>
              <c:numCache>
                <c:formatCode>General</c:formatCode>
                <c:ptCount val="36"/>
                <c:pt idx="0">
                  <c:v>0.18468</c:v>
                </c:pt>
                <c:pt idx="1">
                  <c:v>0.18692</c:v>
                </c:pt>
                <c:pt idx="2">
                  <c:v>0.19811</c:v>
                </c:pt>
                <c:pt idx="3">
                  <c:v>0.16698</c:v>
                </c:pt>
                <c:pt idx="4">
                  <c:v>0.16595</c:v>
                </c:pt>
                <c:pt idx="5">
                  <c:v>0.16178</c:v>
                </c:pt>
                <c:pt idx="6">
                  <c:v>0.16014</c:v>
                </c:pt>
                <c:pt idx="7">
                  <c:v>0.1747</c:v>
                </c:pt>
                <c:pt idx="8">
                  <c:v>0.1734</c:v>
                </c:pt>
                <c:pt idx="9">
                  <c:v>0.18044</c:v>
                </c:pt>
                <c:pt idx="10">
                  <c:v>0.17894</c:v>
                </c:pt>
                <c:pt idx="11">
                  <c:v>0.18765</c:v>
                </c:pt>
                <c:pt idx="12">
                  <c:v>0.2037</c:v>
                </c:pt>
                <c:pt idx="13">
                  <c:v>0.20451</c:v>
                </c:pt>
                <c:pt idx="14">
                  <c:v>0.21685</c:v>
                </c:pt>
                <c:pt idx="15">
                  <c:v>0.23616</c:v>
                </c:pt>
                <c:pt idx="16">
                  <c:v>0.25844</c:v>
                </c:pt>
                <c:pt idx="17">
                  <c:v>0.26471</c:v>
                </c:pt>
                <c:pt idx="18">
                  <c:v>0.28101</c:v>
                </c:pt>
                <c:pt idx="19">
                  <c:v>0.27139</c:v>
                </c:pt>
                <c:pt idx="20">
                  <c:v>0.26689</c:v>
                </c:pt>
                <c:pt idx="21">
                  <c:v>0.27719</c:v>
                </c:pt>
                <c:pt idx="22">
                  <c:v>0.26877</c:v>
                </c:pt>
                <c:pt idx="23">
                  <c:v>0.26681</c:v>
                </c:pt>
                <c:pt idx="24">
                  <c:v>0.26881</c:v>
                </c:pt>
                <c:pt idx="25">
                  <c:v>0.2867</c:v>
                </c:pt>
                <c:pt idx="26">
                  <c:v>0.29406</c:v>
                </c:pt>
                <c:pt idx="27">
                  <c:v>0.29651</c:v>
                </c:pt>
                <c:pt idx="28">
                  <c:v>0.29856</c:v>
                </c:pt>
                <c:pt idx="29">
                  <c:v>0.29371</c:v>
                </c:pt>
                <c:pt idx="30">
                  <c:v>0.29449</c:v>
                </c:pt>
                <c:pt idx="31">
                  <c:v>0.28264</c:v>
                </c:pt>
                <c:pt idx="32">
                  <c:v>0.2876</c:v>
                </c:pt>
                <c:pt idx="33">
                  <c:v>0.28855</c:v>
                </c:pt>
                <c:pt idx="34">
                  <c:v>0.30898</c:v>
                </c:pt>
                <c:pt idx="35">
                  <c:v>0.30694</c:v>
                </c:pt>
              </c:numCache>
            </c:numRef>
          </c:val>
          <c:smooth val="0"/>
        </c:ser>
        <c:ser>
          <c:idx val="2"/>
          <c:order val="2"/>
          <c:tx>
            <c:strRef>
              <c:f>output!$BF$284:$BF$284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output!$BF$285:$BF$320</c:f>
              <c:numCache>
                <c:formatCode>General</c:formatCode>
                <c:ptCount val="36"/>
                <c:pt idx="0">
                  <c:v>0.18449</c:v>
                </c:pt>
                <c:pt idx="1">
                  <c:v>0.17895</c:v>
                </c:pt>
                <c:pt idx="2">
                  <c:v>0.17912</c:v>
                </c:pt>
                <c:pt idx="3">
                  <c:v>0.1748</c:v>
                </c:pt>
                <c:pt idx="4">
                  <c:v>0.19615</c:v>
                </c:pt>
                <c:pt idx="5">
                  <c:v>0.19452</c:v>
                </c:pt>
                <c:pt idx="6">
                  <c:v>0.1879</c:v>
                </c:pt>
                <c:pt idx="7">
                  <c:v>0.19642</c:v>
                </c:pt>
                <c:pt idx="8">
                  <c:v>0.18188</c:v>
                </c:pt>
                <c:pt idx="9">
                  <c:v>0.18872</c:v>
                </c:pt>
                <c:pt idx="10">
                  <c:v>0.18871</c:v>
                </c:pt>
                <c:pt idx="11">
                  <c:v>0.18783</c:v>
                </c:pt>
                <c:pt idx="12">
                  <c:v>0.19125</c:v>
                </c:pt>
                <c:pt idx="13">
                  <c:v>0.1802</c:v>
                </c:pt>
                <c:pt idx="14">
                  <c:v>0.17374</c:v>
                </c:pt>
                <c:pt idx="15">
                  <c:v>0.17259</c:v>
                </c:pt>
                <c:pt idx="16">
                  <c:v>0.16609</c:v>
                </c:pt>
                <c:pt idx="17">
                  <c:v>0.16386</c:v>
                </c:pt>
                <c:pt idx="18">
                  <c:v>0.15262</c:v>
                </c:pt>
                <c:pt idx="19">
                  <c:v>0.1673</c:v>
                </c:pt>
                <c:pt idx="20">
                  <c:v>0.16158</c:v>
                </c:pt>
                <c:pt idx="21">
                  <c:v>0.16909</c:v>
                </c:pt>
                <c:pt idx="22">
                  <c:v>0.16764</c:v>
                </c:pt>
                <c:pt idx="23">
                  <c:v>0.17019</c:v>
                </c:pt>
                <c:pt idx="24">
                  <c:v>0.16831</c:v>
                </c:pt>
                <c:pt idx="25">
                  <c:v>0.17236</c:v>
                </c:pt>
                <c:pt idx="26">
                  <c:v>0.17305</c:v>
                </c:pt>
                <c:pt idx="27">
                  <c:v>0.18427</c:v>
                </c:pt>
                <c:pt idx="28">
                  <c:v>0.18077</c:v>
                </c:pt>
                <c:pt idx="29">
                  <c:v>0.17669</c:v>
                </c:pt>
                <c:pt idx="30">
                  <c:v>0.17339</c:v>
                </c:pt>
                <c:pt idx="31">
                  <c:v>0.18862</c:v>
                </c:pt>
                <c:pt idx="32">
                  <c:v>0.17886</c:v>
                </c:pt>
                <c:pt idx="33">
                  <c:v>0.17818</c:v>
                </c:pt>
                <c:pt idx="34">
                  <c:v>0.29158</c:v>
                </c:pt>
                <c:pt idx="35">
                  <c:v>0.2507</c:v>
                </c:pt>
              </c:numCache>
            </c:numRef>
          </c:val>
          <c:smooth val="0"/>
        </c:ser>
        <c:hiLowLines>
          <c:spPr>
            <a:ln>
              <a:noFill/>
            </a:ln>
          </c:spPr>
        </c:hiLowLines>
        <c:marker val="0"/>
        <c:axId val="23746296"/>
        <c:axId val="70468587"/>
      </c:lineChart>
      <c:catAx>
        <c:axId val="23746296"/>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70468587"/>
        <c:crosses val="autoZero"/>
        <c:auto val="1"/>
        <c:lblAlgn val="ctr"/>
        <c:lblOffset val="100"/>
      </c:catAx>
      <c:valAx>
        <c:axId val="7046858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74629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ROW</a:t>
            </a:r>
          </a:p>
        </c:rich>
      </c:tx>
      <c:overlay val="0"/>
      <c:spPr>
        <a:noFill/>
        <a:ln>
          <a:noFill/>
        </a:ln>
      </c:spPr>
    </c:title>
    <c:autoTitleDeleted val="0"/>
    <c:plotArea>
      <c:lineChart>
        <c:grouping val="standard"/>
        <c:varyColors val="0"/>
        <c:ser>
          <c:idx val="0"/>
          <c:order val="0"/>
          <c:tx>
            <c:strRef>
              <c:f>output!$BG$284:$BG$284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output!$BG$285:$BG$320</c:f>
              <c:numCache>
                <c:formatCode>General</c:formatCode>
                <c:ptCount val="36"/>
                <c:pt idx="0">
                  <c:v>0.058738</c:v>
                </c:pt>
                <c:pt idx="1">
                  <c:v>0.063192</c:v>
                </c:pt>
                <c:pt idx="2">
                  <c:v>0.069376</c:v>
                </c:pt>
                <c:pt idx="3">
                  <c:v>0.06897</c:v>
                </c:pt>
                <c:pt idx="4">
                  <c:v>0.070807</c:v>
                </c:pt>
                <c:pt idx="5">
                  <c:v>0.075055</c:v>
                </c:pt>
                <c:pt idx="6">
                  <c:v>0.074824</c:v>
                </c:pt>
                <c:pt idx="7">
                  <c:v>0.076623</c:v>
                </c:pt>
                <c:pt idx="8">
                  <c:v>0.07979</c:v>
                </c:pt>
                <c:pt idx="9">
                  <c:v>0.075489</c:v>
                </c:pt>
                <c:pt idx="10">
                  <c:v>0.072514</c:v>
                </c:pt>
                <c:pt idx="11">
                  <c:v>0.073305</c:v>
                </c:pt>
                <c:pt idx="12">
                  <c:v>0.078327</c:v>
                </c:pt>
                <c:pt idx="13">
                  <c:v>0.079067</c:v>
                </c:pt>
                <c:pt idx="14">
                  <c:v>0.089228</c:v>
                </c:pt>
                <c:pt idx="15">
                  <c:v>0.094096</c:v>
                </c:pt>
                <c:pt idx="16">
                  <c:v>0.10405</c:v>
                </c:pt>
                <c:pt idx="17">
                  <c:v>0.1075</c:v>
                </c:pt>
                <c:pt idx="18">
                  <c:v>0.13508</c:v>
                </c:pt>
                <c:pt idx="19">
                  <c:v>0.13432</c:v>
                </c:pt>
                <c:pt idx="20">
                  <c:v>0.14666</c:v>
                </c:pt>
                <c:pt idx="21">
                  <c:v>0.14861</c:v>
                </c:pt>
                <c:pt idx="22">
                  <c:v>0.1553</c:v>
                </c:pt>
                <c:pt idx="23">
                  <c:v>0.16158</c:v>
                </c:pt>
                <c:pt idx="24">
                  <c:v>0.16234</c:v>
                </c:pt>
                <c:pt idx="25">
                  <c:v>0.16188</c:v>
                </c:pt>
                <c:pt idx="26">
                  <c:v>0.16944</c:v>
                </c:pt>
                <c:pt idx="27">
                  <c:v>0.17888</c:v>
                </c:pt>
                <c:pt idx="28">
                  <c:v>0.17555</c:v>
                </c:pt>
                <c:pt idx="29">
                  <c:v>0.18046</c:v>
                </c:pt>
                <c:pt idx="30">
                  <c:v>0.18616</c:v>
                </c:pt>
                <c:pt idx="31">
                  <c:v>0.18966</c:v>
                </c:pt>
                <c:pt idx="32">
                  <c:v>0.18248</c:v>
                </c:pt>
                <c:pt idx="33">
                  <c:v>0.17207</c:v>
                </c:pt>
                <c:pt idx="34">
                  <c:v>0.16494</c:v>
                </c:pt>
                <c:pt idx="35">
                  <c:v>0.15585</c:v>
                </c:pt>
              </c:numCache>
            </c:numRef>
          </c:val>
          <c:smooth val="0"/>
        </c:ser>
        <c:ser>
          <c:idx val="1"/>
          <c:order val="1"/>
          <c:tx>
            <c:strRef>
              <c:f>output!$BH$284:$BH$284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output!$BH$285:$BH$320</c:f>
              <c:numCache>
                <c:formatCode>General</c:formatCode>
                <c:ptCount val="36"/>
                <c:pt idx="0">
                  <c:v>0.060824</c:v>
                </c:pt>
                <c:pt idx="1">
                  <c:v>0.065804</c:v>
                </c:pt>
                <c:pt idx="2">
                  <c:v>0.073538</c:v>
                </c:pt>
                <c:pt idx="3">
                  <c:v>0.072986</c:v>
                </c:pt>
                <c:pt idx="4">
                  <c:v>0.074504</c:v>
                </c:pt>
                <c:pt idx="5">
                  <c:v>0.078334</c:v>
                </c:pt>
                <c:pt idx="6">
                  <c:v>0.076821</c:v>
                </c:pt>
                <c:pt idx="7">
                  <c:v>0.079488</c:v>
                </c:pt>
                <c:pt idx="8">
                  <c:v>0.082986</c:v>
                </c:pt>
                <c:pt idx="9">
                  <c:v>0.079605</c:v>
                </c:pt>
                <c:pt idx="10">
                  <c:v>0.075001</c:v>
                </c:pt>
                <c:pt idx="11">
                  <c:v>0.074285</c:v>
                </c:pt>
                <c:pt idx="12">
                  <c:v>0.078987</c:v>
                </c:pt>
                <c:pt idx="13">
                  <c:v>0.077957</c:v>
                </c:pt>
                <c:pt idx="14">
                  <c:v>0.087369</c:v>
                </c:pt>
                <c:pt idx="15">
                  <c:v>0.090107</c:v>
                </c:pt>
                <c:pt idx="16">
                  <c:v>0.099075</c:v>
                </c:pt>
                <c:pt idx="17">
                  <c:v>0.10227</c:v>
                </c:pt>
                <c:pt idx="18">
                  <c:v>0.13491</c:v>
                </c:pt>
                <c:pt idx="19">
                  <c:v>0.13077</c:v>
                </c:pt>
                <c:pt idx="20">
                  <c:v>0.14852</c:v>
                </c:pt>
                <c:pt idx="21">
                  <c:v>0.15042</c:v>
                </c:pt>
                <c:pt idx="22">
                  <c:v>0.15359</c:v>
                </c:pt>
                <c:pt idx="23">
                  <c:v>0.16328</c:v>
                </c:pt>
                <c:pt idx="24">
                  <c:v>0.16604</c:v>
                </c:pt>
                <c:pt idx="25">
                  <c:v>0.16688</c:v>
                </c:pt>
                <c:pt idx="26">
                  <c:v>0.17346</c:v>
                </c:pt>
                <c:pt idx="27">
                  <c:v>0.17927</c:v>
                </c:pt>
                <c:pt idx="28">
                  <c:v>0.17626</c:v>
                </c:pt>
                <c:pt idx="29">
                  <c:v>0.1779</c:v>
                </c:pt>
                <c:pt idx="30">
                  <c:v>0.17975</c:v>
                </c:pt>
                <c:pt idx="31">
                  <c:v>0.17995</c:v>
                </c:pt>
                <c:pt idx="32">
                  <c:v>0.17308</c:v>
                </c:pt>
                <c:pt idx="33">
                  <c:v>0.16376</c:v>
                </c:pt>
                <c:pt idx="34">
                  <c:v>0.15885</c:v>
                </c:pt>
                <c:pt idx="35">
                  <c:v>0.15113</c:v>
                </c:pt>
              </c:numCache>
            </c:numRef>
          </c:val>
          <c:smooth val="0"/>
        </c:ser>
        <c:ser>
          <c:idx val="2"/>
          <c:order val="2"/>
          <c:tx>
            <c:strRef>
              <c:f>output!$BI$284:$BI$284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output!$BI$285:$BI$320</c:f>
              <c:numCache>
                <c:formatCode>General</c:formatCode>
                <c:ptCount val="36"/>
                <c:pt idx="0">
                  <c:v>0.060604</c:v>
                </c:pt>
                <c:pt idx="1">
                  <c:v>0.059172</c:v>
                </c:pt>
                <c:pt idx="2">
                  <c:v>0.059659</c:v>
                </c:pt>
                <c:pt idx="3">
                  <c:v>0.058211</c:v>
                </c:pt>
                <c:pt idx="4">
                  <c:v>0.05743</c:v>
                </c:pt>
                <c:pt idx="5">
                  <c:v>0.057633</c:v>
                </c:pt>
                <c:pt idx="6">
                  <c:v>0.055919</c:v>
                </c:pt>
                <c:pt idx="7">
                  <c:v>0.055891</c:v>
                </c:pt>
                <c:pt idx="8">
                  <c:v>0.055257</c:v>
                </c:pt>
                <c:pt idx="9">
                  <c:v>0.052219</c:v>
                </c:pt>
                <c:pt idx="10">
                  <c:v>0.049585</c:v>
                </c:pt>
                <c:pt idx="11">
                  <c:v>0.050275</c:v>
                </c:pt>
                <c:pt idx="12">
                  <c:v>0.051163</c:v>
                </c:pt>
                <c:pt idx="13">
                  <c:v>0.050164</c:v>
                </c:pt>
                <c:pt idx="14">
                  <c:v>0.055767</c:v>
                </c:pt>
                <c:pt idx="15">
                  <c:v>0.056055</c:v>
                </c:pt>
                <c:pt idx="16">
                  <c:v>0.057775</c:v>
                </c:pt>
                <c:pt idx="17">
                  <c:v>0.056611</c:v>
                </c:pt>
                <c:pt idx="18">
                  <c:v>0.064442</c:v>
                </c:pt>
                <c:pt idx="19">
                  <c:v>0.060057</c:v>
                </c:pt>
                <c:pt idx="20">
                  <c:v>0.06057</c:v>
                </c:pt>
                <c:pt idx="21">
                  <c:v>0.059934</c:v>
                </c:pt>
                <c:pt idx="22">
                  <c:v>0.058176</c:v>
                </c:pt>
                <c:pt idx="23">
                  <c:v>0.060244</c:v>
                </c:pt>
                <c:pt idx="24">
                  <c:v>0.060588</c:v>
                </c:pt>
                <c:pt idx="25">
                  <c:v>0.06028</c:v>
                </c:pt>
                <c:pt idx="26">
                  <c:v>0.063165</c:v>
                </c:pt>
                <c:pt idx="27">
                  <c:v>0.06454</c:v>
                </c:pt>
                <c:pt idx="28">
                  <c:v>0.05984</c:v>
                </c:pt>
                <c:pt idx="29">
                  <c:v>0.058143</c:v>
                </c:pt>
                <c:pt idx="30">
                  <c:v>0.058479</c:v>
                </c:pt>
                <c:pt idx="31">
                  <c:v>0.056306</c:v>
                </c:pt>
                <c:pt idx="32">
                  <c:v>0.054432</c:v>
                </c:pt>
                <c:pt idx="33">
                  <c:v>0.052069</c:v>
                </c:pt>
                <c:pt idx="34">
                  <c:v>0.050292</c:v>
                </c:pt>
                <c:pt idx="35">
                  <c:v>0.047077</c:v>
                </c:pt>
              </c:numCache>
            </c:numRef>
          </c:val>
          <c:smooth val="0"/>
        </c:ser>
        <c:hiLowLines>
          <c:spPr>
            <a:ln>
              <a:noFill/>
            </a:ln>
          </c:spPr>
        </c:hiLowLines>
        <c:marker val="0"/>
        <c:axId val="16179189"/>
        <c:axId val="63457799"/>
      </c:lineChart>
      <c:catAx>
        <c:axId val="16179189"/>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3457799"/>
        <c:crosses val="autoZero"/>
        <c:auto val="1"/>
        <c:lblAlgn val="ctr"/>
        <c:lblOffset val="100"/>
      </c:catAx>
      <c:valAx>
        <c:axId val="6345779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179189"/>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KOR</a:t>
            </a:r>
          </a:p>
        </c:rich>
      </c:tx>
      <c:overlay val="0"/>
      <c:spPr>
        <a:noFill/>
        <a:ln>
          <a:noFill/>
        </a:ln>
      </c:spPr>
    </c:title>
    <c:autoTitleDeleted val="0"/>
    <c:plotArea>
      <c:lineChart>
        <c:grouping val="standard"/>
        <c:varyColors val="0"/>
        <c:ser>
          <c:idx val="0"/>
          <c:order val="0"/>
          <c:tx>
            <c:strRef>
              <c:f>output!$BJ$284:$BJ$284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output!$BJ$285:$BJ$320</c:f>
              <c:numCache>
                <c:formatCode>General</c:formatCode>
                <c:ptCount val="36"/>
                <c:pt idx="0">
                  <c:v>0.19961</c:v>
                </c:pt>
                <c:pt idx="1">
                  <c:v>0.25769</c:v>
                </c:pt>
                <c:pt idx="2">
                  <c:v>0.26454</c:v>
                </c:pt>
                <c:pt idx="3">
                  <c:v>0.2522</c:v>
                </c:pt>
                <c:pt idx="4">
                  <c:v>0.26045</c:v>
                </c:pt>
                <c:pt idx="5">
                  <c:v>0.24836</c:v>
                </c:pt>
                <c:pt idx="6">
                  <c:v>0.24037</c:v>
                </c:pt>
                <c:pt idx="7">
                  <c:v>0.23931</c:v>
                </c:pt>
                <c:pt idx="8">
                  <c:v>0.25629</c:v>
                </c:pt>
                <c:pt idx="9">
                  <c:v>0.27817</c:v>
                </c:pt>
                <c:pt idx="10">
                  <c:v>0.23946</c:v>
                </c:pt>
                <c:pt idx="11">
                  <c:v>0.22606</c:v>
                </c:pt>
                <c:pt idx="12">
                  <c:v>0.23045</c:v>
                </c:pt>
                <c:pt idx="13">
                  <c:v>0.23091</c:v>
                </c:pt>
                <c:pt idx="14">
                  <c:v>0.24274</c:v>
                </c:pt>
                <c:pt idx="15">
                  <c:v>0.24765</c:v>
                </c:pt>
                <c:pt idx="16">
                  <c:v>0.23527</c:v>
                </c:pt>
                <c:pt idx="17">
                  <c:v>0.20686</c:v>
                </c:pt>
                <c:pt idx="18">
                  <c:v>0.19723</c:v>
                </c:pt>
                <c:pt idx="19">
                  <c:v>0.18423</c:v>
                </c:pt>
                <c:pt idx="20">
                  <c:v>0.17634</c:v>
                </c:pt>
                <c:pt idx="21">
                  <c:v>0.17148</c:v>
                </c:pt>
                <c:pt idx="22">
                  <c:v>0.16921</c:v>
                </c:pt>
                <c:pt idx="23">
                  <c:v>0.17175</c:v>
                </c:pt>
                <c:pt idx="24">
                  <c:v>0.1682</c:v>
                </c:pt>
                <c:pt idx="25">
                  <c:v>0.17402</c:v>
                </c:pt>
                <c:pt idx="26">
                  <c:v>0.21192</c:v>
                </c:pt>
                <c:pt idx="27">
                  <c:v>0.20329</c:v>
                </c:pt>
                <c:pt idx="28">
                  <c:v>0.20374</c:v>
                </c:pt>
                <c:pt idx="29">
                  <c:v>0.2085</c:v>
                </c:pt>
                <c:pt idx="30">
                  <c:v>0.20249</c:v>
                </c:pt>
                <c:pt idx="31">
                  <c:v>0.20291</c:v>
                </c:pt>
                <c:pt idx="32">
                  <c:v>0.21142</c:v>
                </c:pt>
                <c:pt idx="33">
                  <c:v>0.19951</c:v>
                </c:pt>
                <c:pt idx="34">
                  <c:v>0.1954</c:v>
                </c:pt>
                <c:pt idx="35">
                  <c:v>0.20264</c:v>
                </c:pt>
              </c:numCache>
            </c:numRef>
          </c:val>
          <c:smooth val="0"/>
        </c:ser>
        <c:ser>
          <c:idx val="1"/>
          <c:order val="1"/>
          <c:tx>
            <c:strRef>
              <c:f>output!$BK$284:$BK$284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output!$BK$285:$BK$320</c:f>
              <c:numCache>
                <c:formatCode>General</c:formatCode>
                <c:ptCount val="36"/>
                <c:pt idx="0">
                  <c:v>0.2079</c:v>
                </c:pt>
                <c:pt idx="1">
                  <c:v>0.24614</c:v>
                </c:pt>
                <c:pt idx="2">
                  <c:v>0.24486</c:v>
                </c:pt>
                <c:pt idx="3">
                  <c:v>0.22861</c:v>
                </c:pt>
                <c:pt idx="4">
                  <c:v>0.22781</c:v>
                </c:pt>
                <c:pt idx="5">
                  <c:v>0.21829</c:v>
                </c:pt>
                <c:pt idx="6">
                  <c:v>0.21351</c:v>
                </c:pt>
                <c:pt idx="7">
                  <c:v>0.21457</c:v>
                </c:pt>
                <c:pt idx="8">
                  <c:v>0.22318</c:v>
                </c:pt>
                <c:pt idx="9">
                  <c:v>0.23992</c:v>
                </c:pt>
                <c:pt idx="10">
                  <c:v>0.20851</c:v>
                </c:pt>
                <c:pt idx="11">
                  <c:v>0.20304</c:v>
                </c:pt>
                <c:pt idx="12">
                  <c:v>0.20725</c:v>
                </c:pt>
                <c:pt idx="13">
                  <c:v>0.20634</c:v>
                </c:pt>
                <c:pt idx="14">
                  <c:v>0.2138</c:v>
                </c:pt>
                <c:pt idx="15">
                  <c:v>0.2164</c:v>
                </c:pt>
                <c:pt idx="16">
                  <c:v>0.20924</c:v>
                </c:pt>
                <c:pt idx="17">
                  <c:v>0.19345</c:v>
                </c:pt>
                <c:pt idx="18">
                  <c:v>0.18408</c:v>
                </c:pt>
                <c:pt idx="19">
                  <c:v>0.17467</c:v>
                </c:pt>
                <c:pt idx="20">
                  <c:v>0.16544</c:v>
                </c:pt>
                <c:pt idx="21">
                  <c:v>0.1591</c:v>
                </c:pt>
                <c:pt idx="22">
                  <c:v>0.15919</c:v>
                </c:pt>
                <c:pt idx="23">
                  <c:v>0.16427</c:v>
                </c:pt>
                <c:pt idx="24">
                  <c:v>0.1642</c:v>
                </c:pt>
                <c:pt idx="25">
                  <c:v>0.17151</c:v>
                </c:pt>
                <c:pt idx="26">
                  <c:v>0.18644</c:v>
                </c:pt>
                <c:pt idx="27">
                  <c:v>0.1779</c:v>
                </c:pt>
                <c:pt idx="28">
                  <c:v>0.17901</c:v>
                </c:pt>
                <c:pt idx="29">
                  <c:v>0.18679</c:v>
                </c:pt>
                <c:pt idx="30">
                  <c:v>0.1827</c:v>
                </c:pt>
                <c:pt idx="31">
                  <c:v>0.1866</c:v>
                </c:pt>
                <c:pt idx="32">
                  <c:v>0.18909</c:v>
                </c:pt>
                <c:pt idx="33">
                  <c:v>0.18015</c:v>
                </c:pt>
                <c:pt idx="34">
                  <c:v>0.17412</c:v>
                </c:pt>
                <c:pt idx="35">
                  <c:v>0.19408</c:v>
                </c:pt>
              </c:numCache>
            </c:numRef>
          </c:val>
          <c:smooth val="0"/>
        </c:ser>
        <c:ser>
          <c:idx val="2"/>
          <c:order val="2"/>
          <c:tx>
            <c:strRef>
              <c:f>output!$BL$284:$BL$284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output!$BL$285:$BL$320</c:f>
              <c:numCache>
                <c:formatCode>General</c:formatCode>
                <c:ptCount val="36"/>
                <c:pt idx="0">
                  <c:v>0.20758</c:v>
                </c:pt>
                <c:pt idx="1">
                  <c:v>0.20397</c:v>
                </c:pt>
                <c:pt idx="2">
                  <c:v>0.18666</c:v>
                </c:pt>
                <c:pt idx="3">
                  <c:v>0.18325</c:v>
                </c:pt>
                <c:pt idx="4">
                  <c:v>0.17021</c:v>
                </c:pt>
                <c:pt idx="5">
                  <c:v>0.15883</c:v>
                </c:pt>
                <c:pt idx="6">
                  <c:v>0.15121</c:v>
                </c:pt>
                <c:pt idx="7">
                  <c:v>0.1429</c:v>
                </c:pt>
                <c:pt idx="8">
                  <c:v>0.14422</c:v>
                </c:pt>
                <c:pt idx="9">
                  <c:v>0.14163</c:v>
                </c:pt>
                <c:pt idx="10">
                  <c:v>0.1326</c:v>
                </c:pt>
                <c:pt idx="11">
                  <c:v>0.12925</c:v>
                </c:pt>
                <c:pt idx="12">
                  <c:v>0.12578</c:v>
                </c:pt>
                <c:pt idx="13">
                  <c:v>0.12386</c:v>
                </c:pt>
                <c:pt idx="14">
                  <c:v>0.12337</c:v>
                </c:pt>
                <c:pt idx="15">
                  <c:v>0.11852</c:v>
                </c:pt>
                <c:pt idx="16">
                  <c:v>0.10882</c:v>
                </c:pt>
                <c:pt idx="17">
                  <c:v>0.10289</c:v>
                </c:pt>
                <c:pt idx="18">
                  <c:v>0.0976</c:v>
                </c:pt>
                <c:pt idx="19">
                  <c:v>0.089308</c:v>
                </c:pt>
                <c:pt idx="20">
                  <c:v>0.084157</c:v>
                </c:pt>
                <c:pt idx="21">
                  <c:v>0.080427</c:v>
                </c:pt>
                <c:pt idx="22">
                  <c:v>0.076206</c:v>
                </c:pt>
                <c:pt idx="23">
                  <c:v>0.078842</c:v>
                </c:pt>
                <c:pt idx="24">
                  <c:v>0.077366</c:v>
                </c:pt>
                <c:pt idx="25">
                  <c:v>0.073317</c:v>
                </c:pt>
                <c:pt idx="26">
                  <c:v>0.080068</c:v>
                </c:pt>
                <c:pt idx="27">
                  <c:v>0.074524</c:v>
                </c:pt>
                <c:pt idx="28">
                  <c:v>0.070328</c:v>
                </c:pt>
                <c:pt idx="29">
                  <c:v>0.07318</c:v>
                </c:pt>
                <c:pt idx="30">
                  <c:v>0.067815</c:v>
                </c:pt>
                <c:pt idx="31">
                  <c:v>0.066764</c:v>
                </c:pt>
                <c:pt idx="32">
                  <c:v>0.069687</c:v>
                </c:pt>
                <c:pt idx="33">
                  <c:v>0.068902</c:v>
                </c:pt>
                <c:pt idx="34">
                  <c:v>0.065842</c:v>
                </c:pt>
                <c:pt idx="35">
                  <c:v>0.064205</c:v>
                </c:pt>
              </c:numCache>
            </c:numRef>
          </c:val>
          <c:smooth val="0"/>
        </c:ser>
        <c:hiLowLines>
          <c:spPr>
            <a:ln>
              <a:noFill/>
            </a:ln>
          </c:spPr>
        </c:hiLowLines>
        <c:marker val="0"/>
        <c:axId val="64522304"/>
        <c:axId val="89277777"/>
      </c:lineChart>
      <c:catAx>
        <c:axId val="64522304"/>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89277777"/>
        <c:crosses val="autoZero"/>
        <c:auto val="1"/>
        <c:lblAlgn val="ctr"/>
        <c:lblOffset val="100"/>
      </c:catAx>
      <c:valAx>
        <c:axId val="8927777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4522304"/>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ESP</a:t>
            </a:r>
          </a:p>
        </c:rich>
      </c:tx>
      <c:overlay val="0"/>
      <c:spPr>
        <a:noFill/>
        <a:ln>
          <a:noFill/>
        </a:ln>
      </c:spPr>
    </c:title>
    <c:autoTitleDeleted val="0"/>
    <c:plotArea>
      <c:lineChart>
        <c:grouping val="standard"/>
        <c:varyColors val="0"/>
        <c:ser>
          <c:idx val="0"/>
          <c:order val="0"/>
          <c:tx>
            <c:strRef>
              <c:f>output!$BM$284:$BM$284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output!$BM$285:$BM$320</c:f>
              <c:numCache>
                <c:formatCode>General</c:formatCode>
                <c:ptCount val="36"/>
                <c:pt idx="0">
                  <c:v>0.096202</c:v>
                </c:pt>
                <c:pt idx="1">
                  <c:v>0.092714</c:v>
                </c:pt>
                <c:pt idx="2">
                  <c:v>0.096312</c:v>
                </c:pt>
                <c:pt idx="3">
                  <c:v>0.088772</c:v>
                </c:pt>
                <c:pt idx="4">
                  <c:v>0.092259</c:v>
                </c:pt>
                <c:pt idx="5">
                  <c:v>0.093111</c:v>
                </c:pt>
                <c:pt idx="6">
                  <c:v>0.087203</c:v>
                </c:pt>
                <c:pt idx="7">
                  <c:v>0.085571</c:v>
                </c:pt>
                <c:pt idx="8">
                  <c:v>0.092629</c:v>
                </c:pt>
                <c:pt idx="9">
                  <c:v>0.097331</c:v>
                </c:pt>
                <c:pt idx="10">
                  <c:v>0.099535</c:v>
                </c:pt>
                <c:pt idx="11">
                  <c:v>0.11016</c:v>
                </c:pt>
                <c:pt idx="12">
                  <c:v>0.1131</c:v>
                </c:pt>
                <c:pt idx="13">
                  <c:v>0.1223</c:v>
                </c:pt>
                <c:pt idx="14">
                  <c:v>0.12385</c:v>
                </c:pt>
                <c:pt idx="15">
                  <c:v>0.12642</c:v>
                </c:pt>
                <c:pt idx="16">
                  <c:v>0.12834</c:v>
                </c:pt>
                <c:pt idx="17">
                  <c:v>0.12793</c:v>
                </c:pt>
                <c:pt idx="18">
                  <c:v>0.13143</c:v>
                </c:pt>
                <c:pt idx="19">
                  <c:v>0.13328</c:v>
                </c:pt>
                <c:pt idx="20">
                  <c:v>0.13755</c:v>
                </c:pt>
                <c:pt idx="21">
                  <c:v>0.13315</c:v>
                </c:pt>
                <c:pt idx="22">
                  <c:v>0.16719</c:v>
                </c:pt>
                <c:pt idx="23">
                  <c:v>0.17692</c:v>
                </c:pt>
                <c:pt idx="24">
                  <c:v>0.18558</c:v>
                </c:pt>
                <c:pt idx="25">
                  <c:v>0.20288</c:v>
                </c:pt>
                <c:pt idx="26">
                  <c:v>0.21103</c:v>
                </c:pt>
                <c:pt idx="27">
                  <c:v>0.20964</c:v>
                </c:pt>
                <c:pt idx="28">
                  <c:v>0.21526</c:v>
                </c:pt>
                <c:pt idx="29">
                  <c:v>0.21516</c:v>
                </c:pt>
                <c:pt idx="30">
                  <c:v>0.21033</c:v>
                </c:pt>
                <c:pt idx="31">
                  <c:v>0.20535</c:v>
                </c:pt>
                <c:pt idx="32">
                  <c:v>0.20194</c:v>
                </c:pt>
                <c:pt idx="33">
                  <c:v>0.20483</c:v>
                </c:pt>
                <c:pt idx="34">
                  <c:v>0.20705</c:v>
                </c:pt>
                <c:pt idx="35">
                  <c:v>0.20642</c:v>
                </c:pt>
              </c:numCache>
            </c:numRef>
          </c:val>
          <c:smooth val="0"/>
        </c:ser>
        <c:ser>
          <c:idx val="1"/>
          <c:order val="1"/>
          <c:tx>
            <c:strRef>
              <c:f>output!$BN$284:$BN$284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output!$BN$285:$BN$320</c:f>
              <c:numCache>
                <c:formatCode>General</c:formatCode>
                <c:ptCount val="36"/>
                <c:pt idx="0">
                  <c:v>0.098116</c:v>
                </c:pt>
                <c:pt idx="1">
                  <c:v>0.096406</c:v>
                </c:pt>
                <c:pt idx="2">
                  <c:v>0.10089</c:v>
                </c:pt>
                <c:pt idx="3">
                  <c:v>0.09274</c:v>
                </c:pt>
                <c:pt idx="4">
                  <c:v>0.097291</c:v>
                </c:pt>
                <c:pt idx="5">
                  <c:v>0.096968</c:v>
                </c:pt>
                <c:pt idx="6">
                  <c:v>0.08717</c:v>
                </c:pt>
                <c:pt idx="7">
                  <c:v>0.088381</c:v>
                </c:pt>
                <c:pt idx="8">
                  <c:v>0.094641</c:v>
                </c:pt>
                <c:pt idx="9">
                  <c:v>0.09913</c:v>
                </c:pt>
                <c:pt idx="10">
                  <c:v>0.10141</c:v>
                </c:pt>
                <c:pt idx="11">
                  <c:v>0.10862</c:v>
                </c:pt>
                <c:pt idx="12">
                  <c:v>0.11068</c:v>
                </c:pt>
                <c:pt idx="13">
                  <c:v>0.11565</c:v>
                </c:pt>
                <c:pt idx="14">
                  <c:v>0.12239</c:v>
                </c:pt>
                <c:pt idx="15">
                  <c:v>0.12797</c:v>
                </c:pt>
                <c:pt idx="16">
                  <c:v>0.13286</c:v>
                </c:pt>
                <c:pt idx="17">
                  <c:v>0.13477</c:v>
                </c:pt>
                <c:pt idx="18">
                  <c:v>0.13848</c:v>
                </c:pt>
                <c:pt idx="19">
                  <c:v>0.14028</c:v>
                </c:pt>
                <c:pt idx="20">
                  <c:v>0.14924</c:v>
                </c:pt>
                <c:pt idx="21">
                  <c:v>0.14534</c:v>
                </c:pt>
                <c:pt idx="22">
                  <c:v>0.17306</c:v>
                </c:pt>
                <c:pt idx="23">
                  <c:v>0.18371</c:v>
                </c:pt>
                <c:pt idx="24">
                  <c:v>0.19146</c:v>
                </c:pt>
                <c:pt idx="25">
                  <c:v>0.20551</c:v>
                </c:pt>
                <c:pt idx="26">
                  <c:v>0.21537</c:v>
                </c:pt>
                <c:pt idx="27">
                  <c:v>0.21767</c:v>
                </c:pt>
                <c:pt idx="28">
                  <c:v>0.21907</c:v>
                </c:pt>
                <c:pt idx="29">
                  <c:v>0.21556</c:v>
                </c:pt>
                <c:pt idx="30">
                  <c:v>0.21452</c:v>
                </c:pt>
                <c:pt idx="31">
                  <c:v>0.21161</c:v>
                </c:pt>
                <c:pt idx="32">
                  <c:v>0.21497</c:v>
                </c:pt>
                <c:pt idx="33">
                  <c:v>0.21756</c:v>
                </c:pt>
                <c:pt idx="34">
                  <c:v>0.22013</c:v>
                </c:pt>
                <c:pt idx="35">
                  <c:v>0.2217</c:v>
                </c:pt>
              </c:numCache>
            </c:numRef>
          </c:val>
          <c:smooth val="0"/>
        </c:ser>
        <c:ser>
          <c:idx val="2"/>
          <c:order val="2"/>
          <c:tx>
            <c:strRef>
              <c:f>output!$BO$284:$BO$284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output!$BO$285:$BO$320</c:f>
              <c:numCache>
                <c:formatCode>General</c:formatCode>
                <c:ptCount val="36"/>
                <c:pt idx="0">
                  <c:v>0.097846</c:v>
                </c:pt>
                <c:pt idx="1">
                  <c:v>0.092229</c:v>
                </c:pt>
                <c:pt idx="2">
                  <c:v>0.088441</c:v>
                </c:pt>
                <c:pt idx="3">
                  <c:v>0.084868</c:v>
                </c:pt>
                <c:pt idx="4">
                  <c:v>0.085755</c:v>
                </c:pt>
                <c:pt idx="5">
                  <c:v>0.083506</c:v>
                </c:pt>
                <c:pt idx="6">
                  <c:v>0.079693</c:v>
                </c:pt>
                <c:pt idx="7">
                  <c:v>0.07586</c:v>
                </c:pt>
                <c:pt idx="8">
                  <c:v>0.074313</c:v>
                </c:pt>
                <c:pt idx="9">
                  <c:v>0.076354</c:v>
                </c:pt>
                <c:pt idx="10">
                  <c:v>0.075269</c:v>
                </c:pt>
                <c:pt idx="11">
                  <c:v>0.080608</c:v>
                </c:pt>
                <c:pt idx="12">
                  <c:v>0.078972</c:v>
                </c:pt>
                <c:pt idx="13">
                  <c:v>0.076563</c:v>
                </c:pt>
                <c:pt idx="14">
                  <c:v>0.073823</c:v>
                </c:pt>
                <c:pt idx="15">
                  <c:v>0.071817</c:v>
                </c:pt>
                <c:pt idx="16">
                  <c:v>0.069609</c:v>
                </c:pt>
                <c:pt idx="17">
                  <c:v>0.066833</c:v>
                </c:pt>
                <c:pt idx="18">
                  <c:v>0.064157</c:v>
                </c:pt>
                <c:pt idx="19">
                  <c:v>0.059792</c:v>
                </c:pt>
                <c:pt idx="20">
                  <c:v>0.059259</c:v>
                </c:pt>
                <c:pt idx="21">
                  <c:v>0.060437</c:v>
                </c:pt>
                <c:pt idx="22">
                  <c:v>0.060896</c:v>
                </c:pt>
                <c:pt idx="23">
                  <c:v>0.061812</c:v>
                </c:pt>
                <c:pt idx="24">
                  <c:v>0.060899</c:v>
                </c:pt>
                <c:pt idx="25">
                  <c:v>0.062347</c:v>
                </c:pt>
                <c:pt idx="26">
                  <c:v>0.061108</c:v>
                </c:pt>
                <c:pt idx="27">
                  <c:v>0.062331</c:v>
                </c:pt>
                <c:pt idx="28">
                  <c:v>0.060937</c:v>
                </c:pt>
                <c:pt idx="29">
                  <c:v>0.056194</c:v>
                </c:pt>
                <c:pt idx="30">
                  <c:v>0.058498</c:v>
                </c:pt>
                <c:pt idx="31">
                  <c:v>0.057676</c:v>
                </c:pt>
                <c:pt idx="32">
                  <c:v>0.063159</c:v>
                </c:pt>
                <c:pt idx="33">
                  <c:v>0.062802</c:v>
                </c:pt>
                <c:pt idx="34">
                  <c:v>0.061585</c:v>
                </c:pt>
                <c:pt idx="35">
                  <c:v>0.055095</c:v>
                </c:pt>
              </c:numCache>
            </c:numRef>
          </c:val>
          <c:smooth val="0"/>
        </c:ser>
        <c:hiLowLines>
          <c:spPr>
            <a:ln>
              <a:noFill/>
            </a:ln>
          </c:spPr>
        </c:hiLowLines>
        <c:marker val="0"/>
        <c:axId val="21018169"/>
        <c:axId val="95991799"/>
      </c:lineChart>
      <c:catAx>
        <c:axId val="21018169"/>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95991799"/>
        <c:crosses val="autoZero"/>
        <c:auto val="1"/>
        <c:lblAlgn val="ctr"/>
        <c:lblOffset val="100"/>
      </c:catAx>
      <c:valAx>
        <c:axId val="9599179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1018169"/>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SWE</a:t>
            </a:r>
          </a:p>
        </c:rich>
      </c:tx>
      <c:overlay val="0"/>
      <c:spPr>
        <a:noFill/>
        <a:ln>
          <a:noFill/>
        </a:ln>
      </c:spPr>
    </c:title>
    <c:autoTitleDeleted val="0"/>
    <c:plotArea>
      <c:lineChart>
        <c:grouping val="standard"/>
        <c:varyColors val="0"/>
        <c:ser>
          <c:idx val="0"/>
          <c:order val="0"/>
          <c:tx>
            <c:strRef>
              <c:f>output!$BP$284:$BP$284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output!$BP$285:$BP$320</c:f>
              <c:numCache>
                <c:formatCode>General</c:formatCode>
                <c:ptCount val="36"/>
                <c:pt idx="0">
                  <c:v>0.2681</c:v>
                </c:pt>
                <c:pt idx="1">
                  <c:v>0.2783</c:v>
                </c:pt>
                <c:pt idx="2">
                  <c:v>0.2987</c:v>
                </c:pt>
                <c:pt idx="3">
                  <c:v>0.28234</c:v>
                </c:pt>
                <c:pt idx="4">
                  <c:v>0.26991</c:v>
                </c:pt>
                <c:pt idx="5">
                  <c:v>0.27794</c:v>
                </c:pt>
                <c:pt idx="6">
                  <c:v>0.28564</c:v>
                </c:pt>
                <c:pt idx="7">
                  <c:v>0.29792</c:v>
                </c:pt>
                <c:pt idx="8">
                  <c:v>0.29392</c:v>
                </c:pt>
                <c:pt idx="9">
                  <c:v>0.28134</c:v>
                </c:pt>
                <c:pt idx="10">
                  <c:v>0.30538</c:v>
                </c:pt>
                <c:pt idx="11">
                  <c:v>0.32181</c:v>
                </c:pt>
                <c:pt idx="12">
                  <c:v>0.32496</c:v>
                </c:pt>
                <c:pt idx="13">
                  <c:v>0.33085</c:v>
                </c:pt>
                <c:pt idx="14">
                  <c:v>0.30816</c:v>
                </c:pt>
                <c:pt idx="15">
                  <c:v>0.29532</c:v>
                </c:pt>
                <c:pt idx="16">
                  <c:v>0.29802</c:v>
                </c:pt>
                <c:pt idx="17">
                  <c:v>0.29886</c:v>
                </c:pt>
                <c:pt idx="18">
                  <c:v>0.29631</c:v>
                </c:pt>
                <c:pt idx="19">
                  <c:v>0.28205</c:v>
                </c:pt>
                <c:pt idx="20">
                  <c:v>0.27365</c:v>
                </c:pt>
                <c:pt idx="21">
                  <c:v>0.32584</c:v>
                </c:pt>
                <c:pt idx="22">
                  <c:v>0.33435</c:v>
                </c:pt>
                <c:pt idx="23">
                  <c:v>0.32303</c:v>
                </c:pt>
                <c:pt idx="24">
                  <c:v>0.31779</c:v>
                </c:pt>
                <c:pt idx="25">
                  <c:v>0.34549</c:v>
                </c:pt>
                <c:pt idx="26">
                  <c:v>0.35079</c:v>
                </c:pt>
                <c:pt idx="27">
                  <c:v>0.34253</c:v>
                </c:pt>
                <c:pt idx="28">
                  <c:v>0.34065</c:v>
                </c:pt>
                <c:pt idx="29">
                  <c:v>0.34672</c:v>
                </c:pt>
                <c:pt idx="30">
                  <c:v>0.33109</c:v>
                </c:pt>
                <c:pt idx="31">
                  <c:v>0.32258</c:v>
                </c:pt>
                <c:pt idx="32">
                  <c:v>0.33411</c:v>
                </c:pt>
                <c:pt idx="33">
                  <c:v>0.35091</c:v>
                </c:pt>
                <c:pt idx="34">
                  <c:v>0.3487</c:v>
                </c:pt>
                <c:pt idx="35">
                  <c:v>0.33423</c:v>
                </c:pt>
              </c:numCache>
            </c:numRef>
          </c:val>
          <c:smooth val="0"/>
        </c:ser>
        <c:ser>
          <c:idx val="1"/>
          <c:order val="1"/>
          <c:tx>
            <c:strRef>
              <c:f>output!$BQ$284:$BQ$284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output!$BQ$285:$BQ$320</c:f>
              <c:numCache>
                <c:formatCode>General</c:formatCode>
                <c:ptCount val="36"/>
                <c:pt idx="0">
                  <c:v>0.27209</c:v>
                </c:pt>
                <c:pt idx="1">
                  <c:v>0.28516</c:v>
                </c:pt>
                <c:pt idx="2">
                  <c:v>0.28946</c:v>
                </c:pt>
                <c:pt idx="3">
                  <c:v>0.28013</c:v>
                </c:pt>
                <c:pt idx="4">
                  <c:v>0.27828</c:v>
                </c:pt>
                <c:pt idx="5">
                  <c:v>0.28693</c:v>
                </c:pt>
                <c:pt idx="6">
                  <c:v>0.29383</c:v>
                </c:pt>
                <c:pt idx="7">
                  <c:v>0.30157</c:v>
                </c:pt>
                <c:pt idx="8">
                  <c:v>0.29435</c:v>
                </c:pt>
                <c:pt idx="9">
                  <c:v>0.28706</c:v>
                </c:pt>
                <c:pt idx="10">
                  <c:v>0.30243</c:v>
                </c:pt>
                <c:pt idx="11">
                  <c:v>0.31481</c:v>
                </c:pt>
                <c:pt idx="12">
                  <c:v>0.31405</c:v>
                </c:pt>
                <c:pt idx="13">
                  <c:v>0.3103</c:v>
                </c:pt>
                <c:pt idx="14">
                  <c:v>0.28952</c:v>
                </c:pt>
                <c:pt idx="15">
                  <c:v>0.2821</c:v>
                </c:pt>
                <c:pt idx="16">
                  <c:v>0.28855</c:v>
                </c:pt>
                <c:pt idx="17">
                  <c:v>0.29078</c:v>
                </c:pt>
                <c:pt idx="18">
                  <c:v>0.28788</c:v>
                </c:pt>
                <c:pt idx="19">
                  <c:v>0.28274</c:v>
                </c:pt>
                <c:pt idx="20">
                  <c:v>0.27896</c:v>
                </c:pt>
                <c:pt idx="21">
                  <c:v>0.31853</c:v>
                </c:pt>
                <c:pt idx="22">
                  <c:v>0.31743</c:v>
                </c:pt>
                <c:pt idx="23">
                  <c:v>0.29772</c:v>
                </c:pt>
                <c:pt idx="24">
                  <c:v>0.2988</c:v>
                </c:pt>
                <c:pt idx="25">
                  <c:v>0.32112</c:v>
                </c:pt>
                <c:pt idx="26">
                  <c:v>0.32681</c:v>
                </c:pt>
                <c:pt idx="27">
                  <c:v>0.31324</c:v>
                </c:pt>
                <c:pt idx="28">
                  <c:v>0.30895</c:v>
                </c:pt>
                <c:pt idx="29">
                  <c:v>0.30951</c:v>
                </c:pt>
                <c:pt idx="30">
                  <c:v>0.30363</c:v>
                </c:pt>
                <c:pt idx="31">
                  <c:v>0.29709</c:v>
                </c:pt>
                <c:pt idx="32">
                  <c:v>0.31072</c:v>
                </c:pt>
                <c:pt idx="33">
                  <c:v>0.32219</c:v>
                </c:pt>
                <c:pt idx="34">
                  <c:v>0.32297</c:v>
                </c:pt>
                <c:pt idx="35">
                  <c:v>0.31393</c:v>
                </c:pt>
              </c:numCache>
            </c:numRef>
          </c:val>
          <c:smooth val="0"/>
        </c:ser>
        <c:ser>
          <c:idx val="2"/>
          <c:order val="2"/>
          <c:tx>
            <c:strRef>
              <c:f>output!$BR$284:$BR$284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output!$BR$285:$BR$320</c:f>
              <c:numCache>
                <c:formatCode>General</c:formatCode>
                <c:ptCount val="36"/>
                <c:pt idx="0">
                  <c:v>0.27195</c:v>
                </c:pt>
                <c:pt idx="1">
                  <c:v>0.27735</c:v>
                </c:pt>
                <c:pt idx="2">
                  <c:v>0.27366</c:v>
                </c:pt>
                <c:pt idx="3">
                  <c:v>0.26339</c:v>
                </c:pt>
                <c:pt idx="4">
                  <c:v>0.25578</c:v>
                </c:pt>
                <c:pt idx="5">
                  <c:v>0.25864</c:v>
                </c:pt>
                <c:pt idx="6">
                  <c:v>0.26008</c:v>
                </c:pt>
                <c:pt idx="7">
                  <c:v>0.26006</c:v>
                </c:pt>
                <c:pt idx="8">
                  <c:v>0.25055</c:v>
                </c:pt>
                <c:pt idx="9">
                  <c:v>0.24683</c:v>
                </c:pt>
                <c:pt idx="10">
                  <c:v>0.24804</c:v>
                </c:pt>
                <c:pt idx="11">
                  <c:v>0.25028</c:v>
                </c:pt>
                <c:pt idx="12">
                  <c:v>0.24627</c:v>
                </c:pt>
                <c:pt idx="13">
                  <c:v>0.23955</c:v>
                </c:pt>
                <c:pt idx="14">
                  <c:v>0.2382</c:v>
                </c:pt>
                <c:pt idx="15">
                  <c:v>0.23395</c:v>
                </c:pt>
                <c:pt idx="16">
                  <c:v>0.23222</c:v>
                </c:pt>
                <c:pt idx="17">
                  <c:v>0.22722</c:v>
                </c:pt>
                <c:pt idx="18">
                  <c:v>0.22645</c:v>
                </c:pt>
                <c:pt idx="19">
                  <c:v>0.22308</c:v>
                </c:pt>
                <c:pt idx="20">
                  <c:v>0.22088</c:v>
                </c:pt>
                <c:pt idx="21">
                  <c:v>0.23736</c:v>
                </c:pt>
                <c:pt idx="22">
                  <c:v>0.23239</c:v>
                </c:pt>
                <c:pt idx="23">
                  <c:v>0.22814</c:v>
                </c:pt>
                <c:pt idx="24">
                  <c:v>0.22186</c:v>
                </c:pt>
                <c:pt idx="25">
                  <c:v>0.23377</c:v>
                </c:pt>
                <c:pt idx="26">
                  <c:v>0.23107</c:v>
                </c:pt>
                <c:pt idx="27">
                  <c:v>0.22868</c:v>
                </c:pt>
                <c:pt idx="28">
                  <c:v>0.22167</c:v>
                </c:pt>
                <c:pt idx="29">
                  <c:v>0.22093</c:v>
                </c:pt>
                <c:pt idx="30">
                  <c:v>0.21251</c:v>
                </c:pt>
                <c:pt idx="31">
                  <c:v>0.20853</c:v>
                </c:pt>
                <c:pt idx="32">
                  <c:v>0.21215</c:v>
                </c:pt>
                <c:pt idx="33">
                  <c:v>0.22247</c:v>
                </c:pt>
                <c:pt idx="34">
                  <c:v>0.22159</c:v>
                </c:pt>
                <c:pt idx="35">
                  <c:v>0.21876</c:v>
                </c:pt>
              </c:numCache>
            </c:numRef>
          </c:val>
          <c:smooth val="0"/>
        </c:ser>
        <c:hiLowLines>
          <c:spPr>
            <a:ln>
              <a:noFill/>
            </a:ln>
          </c:spPr>
        </c:hiLowLines>
        <c:marker val="0"/>
        <c:axId val="18639857"/>
        <c:axId val="67408207"/>
      </c:lineChart>
      <c:catAx>
        <c:axId val="18639857"/>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7408207"/>
        <c:crosses val="autoZero"/>
        <c:auto val="1"/>
        <c:lblAlgn val="ctr"/>
        <c:lblOffset val="100"/>
      </c:catAx>
      <c:valAx>
        <c:axId val="674082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8639857"/>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UK</a:t>
            </a:r>
          </a:p>
        </c:rich>
      </c:tx>
      <c:overlay val="0"/>
      <c:spPr>
        <a:noFill/>
        <a:ln>
          <a:noFill/>
        </a:ln>
      </c:spPr>
    </c:title>
    <c:autoTitleDeleted val="0"/>
    <c:plotArea>
      <c:lineChart>
        <c:grouping val="standard"/>
        <c:varyColors val="0"/>
        <c:ser>
          <c:idx val="0"/>
          <c:order val="0"/>
          <c:tx>
            <c:strRef>
              <c:f>output!$BS$284:$BS$284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output!$BS$285:$BS$320</c:f>
              <c:numCache>
                <c:formatCode>General</c:formatCode>
                <c:ptCount val="36"/>
                <c:pt idx="0">
                  <c:v>0.16976</c:v>
                </c:pt>
                <c:pt idx="1">
                  <c:v>0.17989</c:v>
                </c:pt>
                <c:pt idx="2">
                  <c:v>0.19484</c:v>
                </c:pt>
                <c:pt idx="3">
                  <c:v>0.17812</c:v>
                </c:pt>
                <c:pt idx="4">
                  <c:v>0.19595</c:v>
                </c:pt>
                <c:pt idx="5">
                  <c:v>0.19803</c:v>
                </c:pt>
                <c:pt idx="6">
                  <c:v>0.18365</c:v>
                </c:pt>
                <c:pt idx="7">
                  <c:v>0.18352</c:v>
                </c:pt>
                <c:pt idx="8">
                  <c:v>0.16709</c:v>
                </c:pt>
                <c:pt idx="9">
                  <c:v>0.1648</c:v>
                </c:pt>
                <c:pt idx="10">
                  <c:v>0.16948</c:v>
                </c:pt>
                <c:pt idx="11">
                  <c:v>0.17703</c:v>
                </c:pt>
                <c:pt idx="12">
                  <c:v>0.19404</c:v>
                </c:pt>
                <c:pt idx="13">
                  <c:v>0.1926</c:v>
                </c:pt>
                <c:pt idx="14">
                  <c:v>0.19905</c:v>
                </c:pt>
                <c:pt idx="15">
                  <c:v>0.19721</c:v>
                </c:pt>
                <c:pt idx="16">
                  <c:v>0.19253</c:v>
                </c:pt>
                <c:pt idx="17">
                  <c:v>0.20295</c:v>
                </c:pt>
                <c:pt idx="18">
                  <c:v>0.21125</c:v>
                </c:pt>
                <c:pt idx="19">
                  <c:v>0.1968</c:v>
                </c:pt>
                <c:pt idx="20">
                  <c:v>0.20802</c:v>
                </c:pt>
                <c:pt idx="21">
                  <c:v>0.21299</c:v>
                </c:pt>
                <c:pt idx="22">
                  <c:v>0.2177</c:v>
                </c:pt>
                <c:pt idx="23">
                  <c:v>0.23076</c:v>
                </c:pt>
                <c:pt idx="24">
                  <c:v>0.25412</c:v>
                </c:pt>
                <c:pt idx="25">
                  <c:v>0.23235</c:v>
                </c:pt>
                <c:pt idx="26">
                  <c:v>0.22614</c:v>
                </c:pt>
                <c:pt idx="27">
                  <c:v>0.21668</c:v>
                </c:pt>
                <c:pt idx="28">
                  <c:v>0.22066</c:v>
                </c:pt>
                <c:pt idx="29">
                  <c:v>0.22298</c:v>
                </c:pt>
                <c:pt idx="30">
                  <c:v>0.20735</c:v>
                </c:pt>
                <c:pt idx="31">
                  <c:v>0.21171</c:v>
                </c:pt>
                <c:pt idx="32">
                  <c:v>0.20341</c:v>
                </c:pt>
                <c:pt idx="33">
                  <c:v>0.2075</c:v>
                </c:pt>
                <c:pt idx="34">
                  <c:v>0.20813</c:v>
                </c:pt>
                <c:pt idx="35">
                  <c:v>0.20815</c:v>
                </c:pt>
              </c:numCache>
            </c:numRef>
          </c:val>
          <c:smooth val="0"/>
        </c:ser>
        <c:ser>
          <c:idx val="1"/>
          <c:order val="1"/>
          <c:tx>
            <c:strRef>
              <c:f>output!$BT$284:$BT$284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output!$BT$285:$BT$320</c:f>
              <c:numCache>
                <c:formatCode>General</c:formatCode>
                <c:ptCount val="36"/>
                <c:pt idx="0">
                  <c:v>0.16279</c:v>
                </c:pt>
                <c:pt idx="1">
                  <c:v>0.17725</c:v>
                </c:pt>
                <c:pt idx="2">
                  <c:v>0.19255</c:v>
                </c:pt>
                <c:pt idx="3">
                  <c:v>0.17111</c:v>
                </c:pt>
                <c:pt idx="4">
                  <c:v>0.19039</c:v>
                </c:pt>
                <c:pt idx="5">
                  <c:v>0.19158</c:v>
                </c:pt>
                <c:pt idx="6">
                  <c:v>0.17594</c:v>
                </c:pt>
                <c:pt idx="7">
                  <c:v>0.18025</c:v>
                </c:pt>
                <c:pt idx="8">
                  <c:v>0.16335</c:v>
                </c:pt>
                <c:pt idx="9">
                  <c:v>0.1636</c:v>
                </c:pt>
                <c:pt idx="10">
                  <c:v>0.16836</c:v>
                </c:pt>
                <c:pt idx="11">
                  <c:v>0.17761</c:v>
                </c:pt>
                <c:pt idx="12">
                  <c:v>0.19566</c:v>
                </c:pt>
                <c:pt idx="13">
                  <c:v>0.1896</c:v>
                </c:pt>
                <c:pt idx="14">
                  <c:v>0.19954</c:v>
                </c:pt>
                <c:pt idx="15">
                  <c:v>0.19707</c:v>
                </c:pt>
                <c:pt idx="16">
                  <c:v>0.19403</c:v>
                </c:pt>
                <c:pt idx="17">
                  <c:v>0.2041</c:v>
                </c:pt>
                <c:pt idx="18">
                  <c:v>0.21086</c:v>
                </c:pt>
                <c:pt idx="19">
                  <c:v>0.19933</c:v>
                </c:pt>
                <c:pt idx="20">
                  <c:v>0.21196</c:v>
                </c:pt>
                <c:pt idx="21">
                  <c:v>0.20924</c:v>
                </c:pt>
                <c:pt idx="22">
                  <c:v>0.21741</c:v>
                </c:pt>
                <c:pt idx="23">
                  <c:v>0.22609</c:v>
                </c:pt>
                <c:pt idx="24">
                  <c:v>0.24996</c:v>
                </c:pt>
                <c:pt idx="25">
                  <c:v>0.23058</c:v>
                </c:pt>
                <c:pt idx="26">
                  <c:v>0.22913</c:v>
                </c:pt>
                <c:pt idx="27">
                  <c:v>0.22501</c:v>
                </c:pt>
                <c:pt idx="28">
                  <c:v>0.23063</c:v>
                </c:pt>
                <c:pt idx="29">
                  <c:v>0.23365</c:v>
                </c:pt>
                <c:pt idx="30">
                  <c:v>0.22184</c:v>
                </c:pt>
                <c:pt idx="31">
                  <c:v>0.22925</c:v>
                </c:pt>
                <c:pt idx="32">
                  <c:v>0.22558</c:v>
                </c:pt>
                <c:pt idx="33">
                  <c:v>0.23053</c:v>
                </c:pt>
                <c:pt idx="34">
                  <c:v>0.22853</c:v>
                </c:pt>
                <c:pt idx="35">
                  <c:v>0.23087</c:v>
                </c:pt>
              </c:numCache>
            </c:numRef>
          </c:val>
          <c:smooth val="0"/>
        </c:ser>
        <c:ser>
          <c:idx val="2"/>
          <c:order val="2"/>
          <c:tx>
            <c:strRef>
              <c:f>output!$BU$284:$BU$284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output!$BU$285:$BU$320</c:f>
              <c:numCache>
                <c:formatCode>General</c:formatCode>
                <c:ptCount val="36"/>
                <c:pt idx="0">
                  <c:v>0.1625</c:v>
                </c:pt>
                <c:pt idx="1">
                  <c:v>0.16814</c:v>
                </c:pt>
                <c:pt idx="2">
                  <c:v>0.17113</c:v>
                </c:pt>
                <c:pt idx="3">
                  <c:v>0.16192</c:v>
                </c:pt>
                <c:pt idx="4">
                  <c:v>0.16957</c:v>
                </c:pt>
                <c:pt idx="5">
                  <c:v>0.16282</c:v>
                </c:pt>
                <c:pt idx="6">
                  <c:v>0.15212</c:v>
                </c:pt>
                <c:pt idx="7">
                  <c:v>0.14699</c:v>
                </c:pt>
                <c:pt idx="8">
                  <c:v>0.13372</c:v>
                </c:pt>
                <c:pt idx="9">
                  <c:v>0.13184</c:v>
                </c:pt>
                <c:pt idx="10">
                  <c:v>0.13377</c:v>
                </c:pt>
                <c:pt idx="11">
                  <c:v>0.13941</c:v>
                </c:pt>
                <c:pt idx="12">
                  <c:v>0.14403</c:v>
                </c:pt>
                <c:pt idx="13">
                  <c:v>0.13963</c:v>
                </c:pt>
                <c:pt idx="14">
                  <c:v>0.14014</c:v>
                </c:pt>
                <c:pt idx="15">
                  <c:v>0.13274</c:v>
                </c:pt>
                <c:pt idx="16">
                  <c:v>0.12723</c:v>
                </c:pt>
                <c:pt idx="17">
                  <c:v>0.12627</c:v>
                </c:pt>
                <c:pt idx="18">
                  <c:v>0.12562</c:v>
                </c:pt>
                <c:pt idx="19">
                  <c:v>0.11671</c:v>
                </c:pt>
                <c:pt idx="20">
                  <c:v>0.11751</c:v>
                </c:pt>
                <c:pt idx="21">
                  <c:v>0.11569</c:v>
                </c:pt>
                <c:pt idx="22">
                  <c:v>0.11578</c:v>
                </c:pt>
                <c:pt idx="23">
                  <c:v>0.11746</c:v>
                </c:pt>
                <c:pt idx="24">
                  <c:v>0.1181</c:v>
                </c:pt>
                <c:pt idx="25">
                  <c:v>0.11097</c:v>
                </c:pt>
                <c:pt idx="26">
                  <c:v>0.10878</c:v>
                </c:pt>
                <c:pt idx="27">
                  <c:v>0.11234</c:v>
                </c:pt>
                <c:pt idx="28">
                  <c:v>0.10766</c:v>
                </c:pt>
                <c:pt idx="29">
                  <c:v>0.11004</c:v>
                </c:pt>
                <c:pt idx="30">
                  <c:v>0.10739</c:v>
                </c:pt>
                <c:pt idx="31">
                  <c:v>0.10855</c:v>
                </c:pt>
                <c:pt idx="32">
                  <c:v>0.10654</c:v>
                </c:pt>
                <c:pt idx="33">
                  <c:v>0.11077</c:v>
                </c:pt>
                <c:pt idx="34">
                  <c:v>0.11204</c:v>
                </c:pt>
                <c:pt idx="35">
                  <c:v>0.10793</c:v>
                </c:pt>
              </c:numCache>
            </c:numRef>
          </c:val>
          <c:smooth val="0"/>
        </c:ser>
        <c:hiLowLines>
          <c:spPr>
            <a:ln>
              <a:noFill/>
            </a:ln>
          </c:spPr>
        </c:hiLowLines>
        <c:marker val="0"/>
        <c:axId val="32103834"/>
        <c:axId val="30247935"/>
      </c:lineChart>
      <c:catAx>
        <c:axId val="32103834"/>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30247935"/>
        <c:crosses val="autoZero"/>
        <c:auto val="1"/>
        <c:lblAlgn val="ctr"/>
        <c:lblOffset val="100"/>
      </c:catAx>
      <c:valAx>
        <c:axId val="302479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103834"/>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DNK</a:t>
            </a:r>
          </a:p>
        </c:rich>
      </c:tx>
      <c:overlay val="0"/>
      <c:spPr>
        <a:noFill/>
        <a:ln>
          <a:noFill/>
        </a:ln>
      </c:spPr>
    </c:title>
    <c:autoTitleDeleted val="0"/>
    <c:plotArea>
      <c:lineChart>
        <c:grouping val="standard"/>
        <c:varyColors val="0"/>
        <c:ser>
          <c:idx val="0"/>
          <c:order val="0"/>
          <c:tx>
            <c:strRef>
              <c:f>output!$T$284:$T$284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output!$T$285:$T$320</c:f>
              <c:numCache>
                <c:formatCode>General</c:formatCode>
                <c:ptCount val="36"/>
                <c:pt idx="0">
                  <c:v>0.30089</c:v>
                </c:pt>
                <c:pt idx="1">
                  <c:v>0.29634</c:v>
                </c:pt>
                <c:pt idx="2">
                  <c:v>0.31086</c:v>
                </c:pt>
                <c:pt idx="3">
                  <c:v>0.29587</c:v>
                </c:pt>
                <c:pt idx="4">
                  <c:v>0.28612</c:v>
                </c:pt>
                <c:pt idx="5">
                  <c:v>0.29352</c:v>
                </c:pt>
                <c:pt idx="6">
                  <c:v>0.3035</c:v>
                </c:pt>
                <c:pt idx="7">
                  <c:v>0.29551</c:v>
                </c:pt>
                <c:pt idx="8">
                  <c:v>0.31653</c:v>
                </c:pt>
                <c:pt idx="9">
                  <c:v>0.32912</c:v>
                </c:pt>
                <c:pt idx="10">
                  <c:v>0.33261</c:v>
                </c:pt>
                <c:pt idx="11">
                  <c:v>0.3338</c:v>
                </c:pt>
                <c:pt idx="12">
                  <c:v>0.34011</c:v>
                </c:pt>
                <c:pt idx="13">
                  <c:v>0.34632</c:v>
                </c:pt>
                <c:pt idx="14">
                  <c:v>0.33052</c:v>
                </c:pt>
                <c:pt idx="15">
                  <c:v>0.31172</c:v>
                </c:pt>
                <c:pt idx="16">
                  <c:v>0.32141</c:v>
                </c:pt>
                <c:pt idx="17">
                  <c:v>0.32524</c:v>
                </c:pt>
                <c:pt idx="18">
                  <c:v>0.32672</c:v>
                </c:pt>
                <c:pt idx="19">
                  <c:v>0.32532</c:v>
                </c:pt>
                <c:pt idx="20">
                  <c:v>0.33145</c:v>
                </c:pt>
                <c:pt idx="21">
                  <c:v>0.28282</c:v>
                </c:pt>
                <c:pt idx="22">
                  <c:v>0.30482</c:v>
                </c:pt>
                <c:pt idx="23">
                  <c:v>0.3146</c:v>
                </c:pt>
                <c:pt idx="24">
                  <c:v>0.3152</c:v>
                </c:pt>
                <c:pt idx="25">
                  <c:v>0.34046</c:v>
                </c:pt>
                <c:pt idx="26">
                  <c:v>0.34247</c:v>
                </c:pt>
                <c:pt idx="27">
                  <c:v>0.34175</c:v>
                </c:pt>
                <c:pt idx="28">
                  <c:v>0.3412</c:v>
                </c:pt>
                <c:pt idx="29">
                  <c:v>0.3607</c:v>
                </c:pt>
                <c:pt idx="30">
                  <c:v>0.36772</c:v>
                </c:pt>
                <c:pt idx="31">
                  <c:v>0.35126</c:v>
                </c:pt>
                <c:pt idx="32">
                  <c:v>0.34381</c:v>
                </c:pt>
                <c:pt idx="33">
                  <c:v>0.33341</c:v>
                </c:pt>
                <c:pt idx="34">
                  <c:v>0.35695</c:v>
                </c:pt>
                <c:pt idx="35">
                  <c:v>0.34978</c:v>
                </c:pt>
              </c:numCache>
            </c:numRef>
          </c:val>
          <c:smooth val="0"/>
        </c:ser>
        <c:ser>
          <c:idx val="1"/>
          <c:order val="1"/>
          <c:tx>
            <c:strRef>
              <c:f>output!$U$284:$U$284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output!$U$285:$U$320</c:f>
              <c:numCache>
                <c:formatCode>General</c:formatCode>
                <c:ptCount val="36"/>
                <c:pt idx="0">
                  <c:v>0.32241</c:v>
                </c:pt>
                <c:pt idx="1">
                  <c:v>0.31515</c:v>
                </c:pt>
                <c:pt idx="2">
                  <c:v>0.32652</c:v>
                </c:pt>
                <c:pt idx="3">
                  <c:v>0.31606</c:v>
                </c:pt>
                <c:pt idx="4">
                  <c:v>0.32422</c:v>
                </c:pt>
                <c:pt idx="5">
                  <c:v>0.32618</c:v>
                </c:pt>
                <c:pt idx="6">
                  <c:v>0.33268</c:v>
                </c:pt>
                <c:pt idx="7">
                  <c:v>0.32473</c:v>
                </c:pt>
                <c:pt idx="8">
                  <c:v>0.33093</c:v>
                </c:pt>
                <c:pt idx="9">
                  <c:v>0.33851</c:v>
                </c:pt>
                <c:pt idx="10">
                  <c:v>0.34225</c:v>
                </c:pt>
                <c:pt idx="11">
                  <c:v>0.348</c:v>
                </c:pt>
                <c:pt idx="12">
                  <c:v>0.34226</c:v>
                </c:pt>
                <c:pt idx="13">
                  <c:v>0.33952</c:v>
                </c:pt>
                <c:pt idx="14">
                  <c:v>0.33249</c:v>
                </c:pt>
                <c:pt idx="15">
                  <c:v>0.32685</c:v>
                </c:pt>
                <c:pt idx="16">
                  <c:v>0.33795</c:v>
                </c:pt>
                <c:pt idx="17">
                  <c:v>0.33148</c:v>
                </c:pt>
                <c:pt idx="18">
                  <c:v>0.32945</c:v>
                </c:pt>
                <c:pt idx="19">
                  <c:v>0.33445</c:v>
                </c:pt>
                <c:pt idx="20">
                  <c:v>0.33903</c:v>
                </c:pt>
                <c:pt idx="21">
                  <c:v>0.29187</c:v>
                </c:pt>
                <c:pt idx="22">
                  <c:v>0.30875</c:v>
                </c:pt>
                <c:pt idx="23">
                  <c:v>0.33171</c:v>
                </c:pt>
                <c:pt idx="24">
                  <c:v>0.33673</c:v>
                </c:pt>
                <c:pt idx="25">
                  <c:v>0.35842</c:v>
                </c:pt>
                <c:pt idx="26">
                  <c:v>0.3642</c:v>
                </c:pt>
                <c:pt idx="27">
                  <c:v>0.35987</c:v>
                </c:pt>
                <c:pt idx="28">
                  <c:v>0.35268</c:v>
                </c:pt>
                <c:pt idx="29">
                  <c:v>0.36373</c:v>
                </c:pt>
                <c:pt idx="30">
                  <c:v>0.3765</c:v>
                </c:pt>
                <c:pt idx="31">
                  <c:v>0.36619</c:v>
                </c:pt>
                <c:pt idx="32">
                  <c:v>0.36682</c:v>
                </c:pt>
                <c:pt idx="33">
                  <c:v>0.37248</c:v>
                </c:pt>
                <c:pt idx="34">
                  <c:v>0.37322</c:v>
                </c:pt>
                <c:pt idx="35">
                  <c:v>0.37339</c:v>
                </c:pt>
              </c:numCache>
            </c:numRef>
          </c:val>
          <c:smooth val="0"/>
        </c:ser>
        <c:ser>
          <c:idx val="2"/>
          <c:order val="2"/>
          <c:tx>
            <c:strRef>
              <c:f>output!$V$284:$V$284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output!$V$285:$V$320</c:f>
              <c:numCache>
                <c:formatCode>General</c:formatCode>
                <c:ptCount val="36"/>
                <c:pt idx="0">
                  <c:v>0.32224</c:v>
                </c:pt>
                <c:pt idx="1">
                  <c:v>0.34574</c:v>
                </c:pt>
                <c:pt idx="2">
                  <c:v>0.38265</c:v>
                </c:pt>
                <c:pt idx="3">
                  <c:v>0.37632</c:v>
                </c:pt>
                <c:pt idx="4">
                  <c:v>0.38254</c:v>
                </c:pt>
                <c:pt idx="5">
                  <c:v>0.37652</c:v>
                </c:pt>
                <c:pt idx="6">
                  <c:v>0.37346</c:v>
                </c:pt>
                <c:pt idx="7">
                  <c:v>0.37908</c:v>
                </c:pt>
                <c:pt idx="8">
                  <c:v>0.36642</c:v>
                </c:pt>
                <c:pt idx="9">
                  <c:v>0.36092</c:v>
                </c:pt>
                <c:pt idx="10">
                  <c:v>0.30671</c:v>
                </c:pt>
                <c:pt idx="11">
                  <c:v>0.34405</c:v>
                </c:pt>
                <c:pt idx="12">
                  <c:v>0.34108</c:v>
                </c:pt>
                <c:pt idx="13">
                  <c:v>0.33632</c:v>
                </c:pt>
                <c:pt idx="14">
                  <c:v>0.32959</c:v>
                </c:pt>
                <c:pt idx="15">
                  <c:v>0.30884</c:v>
                </c:pt>
                <c:pt idx="16">
                  <c:v>0.32258</c:v>
                </c:pt>
                <c:pt idx="17">
                  <c:v>0.31155</c:v>
                </c:pt>
                <c:pt idx="18">
                  <c:v>0.26602</c:v>
                </c:pt>
                <c:pt idx="19">
                  <c:v>0.2545</c:v>
                </c:pt>
                <c:pt idx="20">
                  <c:v>0.262</c:v>
                </c:pt>
                <c:pt idx="21">
                  <c:v>0.3001</c:v>
                </c:pt>
                <c:pt idx="22">
                  <c:v>0.30619</c:v>
                </c:pt>
                <c:pt idx="23">
                  <c:v>0.33601</c:v>
                </c:pt>
                <c:pt idx="24">
                  <c:v>0.34554</c:v>
                </c:pt>
                <c:pt idx="25">
                  <c:v>0.33707</c:v>
                </c:pt>
                <c:pt idx="26">
                  <c:v>0.33252</c:v>
                </c:pt>
                <c:pt idx="27">
                  <c:v>0.33483</c:v>
                </c:pt>
                <c:pt idx="28">
                  <c:v>0.33695</c:v>
                </c:pt>
                <c:pt idx="29">
                  <c:v>0.33406</c:v>
                </c:pt>
                <c:pt idx="30">
                  <c:v>0.32393</c:v>
                </c:pt>
                <c:pt idx="31">
                  <c:v>0.33823</c:v>
                </c:pt>
                <c:pt idx="32">
                  <c:v>0.30453</c:v>
                </c:pt>
                <c:pt idx="33">
                  <c:v>0.36242</c:v>
                </c:pt>
                <c:pt idx="34">
                  <c:v>0.35402</c:v>
                </c:pt>
                <c:pt idx="35">
                  <c:v>0.35405</c:v>
                </c:pt>
              </c:numCache>
            </c:numRef>
          </c:val>
          <c:smooth val="0"/>
        </c:ser>
        <c:hiLowLines>
          <c:spPr>
            <a:ln>
              <a:noFill/>
            </a:ln>
          </c:spPr>
        </c:hiLowLines>
        <c:marker val="0"/>
        <c:axId val="35573646"/>
        <c:axId val="66638283"/>
      </c:lineChart>
      <c:catAx>
        <c:axId val="35573646"/>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6638283"/>
        <c:crosses val="autoZero"/>
        <c:auto val="1"/>
        <c:lblAlgn val="ctr"/>
        <c:lblOffset val="100"/>
      </c:catAx>
      <c:valAx>
        <c:axId val="666382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57364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US</a:t>
            </a:r>
          </a:p>
        </c:rich>
      </c:tx>
      <c:overlay val="0"/>
      <c:spPr>
        <a:noFill/>
        <a:ln>
          <a:noFill/>
        </a:ln>
      </c:spPr>
    </c:title>
    <c:autoTitleDeleted val="0"/>
    <c:plotArea>
      <c:lineChart>
        <c:grouping val="standard"/>
        <c:varyColors val="0"/>
        <c:ser>
          <c:idx val="0"/>
          <c:order val="0"/>
          <c:tx>
            <c:strRef>
              <c:f>output!$BV$284:$BV$284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output!$BV$285:$BV$320</c:f>
              <c:numCache>
                <c:formatCode>General</c:formatCode>
                <c:ptCount val="36"/>
                <c:pt idx="0">
                  <c:v>0.050267</c:v>
                </c:pt>
                <c:pt idx="1">
                  <c:v>0.058717</c:v>
                </c:pt>
                <c:pt idx="2">
                  <c:v>0.065346</c:v>
                </c:pt>
                <c:pt idx="3">
                  <c:v>0.060815</c:v>
                </c:pt>
                <c:pt idx="4">
                  <c:v>0.06153</c:v>
                </c:pt>
                <c:pt idx="5">
                  <c:v>0.061472</c:v>
                </c:pt>
                <c:pt idx="6">
                  <c:v>0.069408</c:v>
                </c:pt>
                <c:pt idx="7">
                  <c:v>0.072691</c:v>
                </c:pt>
                <c:pt idx="8">
                  <c:v>0.076646</c:v>
                </c:pt>
                <c:pt idx="9">
                  <c:v>0.074218</c:v>
                </c:pt>
                <c:pt idx="10">
                  <c:v>0.070412</c:v>
                </c:pt>
                <c:pt idx="11">
                  <c:v>0.067344</c:v>
                </c:pt>
                <c:pt idx="12">
                  <c:v>0.071247</c:v>
                </c:pt>
                <c:pt idx="13">
                  <c:v>0.069527</c:v>
                </c:pt>
                <c:pt idx="14">
                  <c:v>0.072117</c:v>
                </c:pt>
                <c:pt idx="15">
                  <c:v>0.072637</c:v>
                </c:pt>
                <c:pt idx="16">
                  <c:v>0.078538</c:v>
                </c:pt>
                <c:pt idx="17">
                  <c:v>0.080567</c:v>
                </c:pt>
                <c:pt idx="18">
                  <c:v>0.084889</c:v>
                </c:pt>
                <c:pt idx="19">
                  <c:v>0.086219</c:v>
                </c:pt>
                <c:pt idx="20">
                  <c:v>0.089413</c:v>
                </c:pt>
                <c:pt idx="21">
                  <c:v>0.089541</c:v>
                </c:pt>
                <c:pt idx="22">
                  <c:v>0.091622</c:v>
                </c:pt>
                <c:pt idx="23">
                  <c:v>0.097234</c:v>
                </c:pt>
                <c:pt idx="24">
                  <c:v>0.10004</c:v>
                </c:pt>
                <c:pt idx="25">
                  <c:v>0.096756</c:v>
                </c:pt>
                <c:pt idx="26">
                  <c:v>0.094373</c:v>
                </c:pt>
                <c:pt idx="27">
                  <c:v>0.091027</c:v>
                </c:pt>
                <c:pt idx="28">
                  <c:v>0.092466</c:v>
                </c:pt>
                <c:pt idx="29">
                  <c:v>0.08968</c:v>
                </c:pt>
                <c:pt idx="30">
                  <c:v>0.087986</c:v>
                </c:pt>
                <c:pt idx="31">
                  <c:v>0.089354</c:v>
                </c:pt>
                <c:pt idx="32">
                  <c:v>0.092279</c:v>
                </c:pt>
                <c:pt idx="33">
                  <c:v>0.093643</c:v>
                </c:pt>
                <c:pt idx="34">
                  <c:v>0.096879</c:v>
                </c:pt>
                <c:pt idx="35">
                  <c:v>0.099018</c:v>
                </c:pt>
              </c:numCache>
            </c:numRef>
          </c:val>
          <c:smooth val="0"/>
        </c:ser>
        <c:ser>
          <c:idx val="1"/>
          <c:order val="1"/>
          <c:tx>
            <c:strRef>
              <c:f>output!$BW$284:$BW$284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output!$BW$285:$BW$320</c:f>
              <c:numCache>
                <c:formatCode>General</c:formatCode>
                <c:ptCount val="36"/>
                <c:pt idx="0">
                  <c:v>0.049833</c:v>
                </c:pt>
                <c:pt idx="1">
                  <c:v>0.056199</c:v>
                </c:pt>
                <c:pt idx="2">
                  <c:v>0.061881</c:v>
                </c:pt>
                <c:pt idx="3">
                  <c:v>0.057775</c:v>
                </c:pt>
                <c:pt idx="4">
                  <c:v>0.058753</c:v>
                </c:pt>
                <c:pt idx="5">
                  <c:v>0.059198</c:v>
                </c:pt>
                <c:pt idx="6">
                  <c:v>0.068632</c:v>
                </c:pt>
                <c:pt idx="7">
                  <c:v>0.070497</c:v>
                </c:pt>
                <c:pt idx="8">
                  <c:v>0.074321</c:v>
                </c:pt>
                <c:pt idx="9">
                  <c:v>0.071167</c:v>
                </c:pt>
                <c:pt idx="10">
                  <c:v>0.069496</c:v>
                </c:pt>
                <c:pt idx="11">
                  <c:v>0.068347</c:v>
                </c:pt>
                <c:pt idx="12">
                  <c:v>0.071946</c:v>
                </c:pt>
                <c:pt idx="13">
                  <c:v>0.072671</c:v>
                </c:pt>
                <c:pt idx="14">
                  <c:v>0.076839</c:v>
                </c:pt>
                <c:pt idx="15">
                  <c:v>0.076237</c:v>
                </c:pt>
                <c:pt idx="16">
                  <c:v>0.081324</c:v>
                </c:pt>
                <c:pt idx="17">
                  <c:v>0.082999</c:v>
                </c:pt>
                <c:pt idx="18">
                  <c:v>0.086646</c:v>
                </c:pt>
                <c:pt idx="19">
                  <c:v>0.088142</c:v>
                </c:pt>
                <c:pt idx="20">
                  <c:v>0.090076</c:v>
                </c:pt>
                <c:pt idx="21">
                  <c:v>0.089899</c:v>
                </c:pt>
                <c:pt idx="22">
                  <c:v>0.092817</c:v>
                </c:pt>
                <c:pt idx="23">
                  <c:v>0.098049</c:v>
                </c:pt>
                <c:pt idx="24">
                  <c:v>0.10032</c:v>
                </c:pt>
                <c:pt idx="25">
                  <c:v>0.097052</c:v>
                </c:pt>
                <c:pt idx="26">
                  <c:v>0.095676</c:v>
                </c:pt>
                <c:pt idx="27">
                  <c:v>0.092734</c:v>
                </c:pt>
                <c:pt idx="28">
                  <c:v>0.095707</c:v>
                </c:pt>
                <c:pt idx="29">
                  <c:v>0.095022</c:v>
                </c:pt>
                <c:pt idx="30">
                  <c:v>0.094094</c:v>
                </c:pt>
                <c:pt idx="31">
                  <c:v>0.096866</c:v>
                </c:pt>
                <c:pt idx="32">
                  <c:v>0.097889</c:v>
                </c:pt>
                <c:pt idx="33">
                  <c:v>0.10035</c:v>
                </c:pt>
                <c:pt idx="34">
                  <c:v>0.10533</c:v>
                </c:pt>
                <c:pt idx="35">
                  <c:v>0.10743</c:v>
                </c:pt>
              </c:numCache>
            </c:numRef>
          </c:val>
          <c:smooth val="0"/>
        </c:ser>
        <c:ser>
          <c:idx val="2"/>
          <c:order val="2"/>
          <c:tx>
            <c:strRef>
              <c:f>output!$BX$284:$BX$284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output!$BX$285:$BX$320</c:f>
              <c:numCache>
                <c:formatCode>General</c:formatCode>
                <c:ptCount val="36"/>
                <c:pt idx="0">
                  <c:v>0.049761</c:v>
                </c:pt>
                <c:pt idx="1">
                  <c:v>0.052149</c:v>
                </c:pt>
                <c:pt idx="2">
                  <c:v>0.053371</c:v>
                </c:pt>
                <c:pt idx="3">
                  <c:v>0.052447</c:v>
                </c:pt>
                <c:pt idx="4">
                  <c:v>0.051923</c:v>
                </c:pt>
                <c:pt idx="5">
                  <c:v>0.051157</c:v>
                </c:pt>
                <c:pt idx="6">
                  <c:v>0.052931</c:v>
                </c:pt>
                <c:pt idx="7">
                  <c:v>0.052557</c:v>
                </c:pt>
                <c:pt idx="8">
                  <c:v>0.052385</c:v>
                </c:pt>
                <c:pt idx="9">
                  <c:v>0.050574</c:v>
                </c:pt>
                <c:pt idx="10">
                  <c:v>0.049552</c:v>
                </c:pt>
                <c:pt idx="11">
                  <c:v>0.048421</c:v>
                </c:pt>
                <c:pt idx="12">
                  <c:v>0.046831</c:v>
                </c:pt>
                <c:pt idx="13">
                  <c:v>0.046516</c:v>
                </c:pt>
                <c:pt idx="14">
                  <c:v>0.048588</c:v>
                </c:pt>
                <c:pt idx="15">
                  <c:v>0.04943</c:v>
                </c:pt>
                <c:pt idx="16">
                  <c:v>0.049546</c:v>
                </c:pt>
                <c:pt idx="17">
                  <c:v>0.047844</c:v>
                </c:pt>
                <c:pt idx="18">
                  <c:v>0.047786</c:v>
                </c:pt>
                <c:pt idx="19">
                  <c:v>0.047097</c:v>
                </c:pt>
                <c:pt idx="20">
                  <c:v>0.045048</c:v>
                </c:pt>
                <c:pt idx="21">
                  <c:v>0.043207</c:v>
                </c:pt>
                <c:pt idx="22">
                  <c:v>0.042423</c:v>
                </c:pt>
                <c:pt idx="23">
                  <c:v>0.044233</c:v>
                </c:pt>
                <c:pt idx="24">
                  <c:v>0.043589</c:v>
                </c:pt>
                <c:pt idx="25">
                  <c:v>0.040934</c:v>
                </c:pt>
                <c:pt idx="26">
                  <c:v>0.039035</c:v>
                </c:pt>
                <c:pt idx="27">
                  <c:v>0.038325</c:v>
                </c:pt>
                <c:pt idx="28">
                  <c:v>0.038298</c:v>
                </c:pt>
                <c:pt idx="29">
                  <c:v>0.037372</c:v>
                </c:pt>
                <c:pt idx="30">
                  <c:v>0.036301</c:v>
                </c:pt>
                <c:pt idx="31">
                  <c:v>0.037603</c:v>
                </c:pt>
                <c:pt idx="32">
                  <c:v>0.04033</c:v>
                </c:pt>
                <c:pt idx="33">
                  <c:v>0.040723</c:v>
                </c:pt>
                <c:pt idx="34">
                  <c:v>0.041786</c:v>
                </c:pt>
                <c:pt idx="35">
                  <c:v>0.041476</c:v>
                </c:pt>
              </c:numCache>
            </c:numRef>
          </c:val>
          <c:smooth val="0"/>
        </c:ser>
        <c:hiLowLines>
          <c:spPr>
            <a:ln>
              <a:noFill/>
            </a:ln>
          </c:spPr>
        </c:hiLowLines>
        <c:marker val="0"/>
        <c:axId val="77888758"/>
        <c:axId val="41748146"/>
      </c:lineChart>
      <c:catAx>
        <c:axId val="77888758"/>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1748146"/>
        <c:crosses val="autoZero"/>
        <c:auto val="1"/>
        <c:lblAlgn val="ctr"/>
        <c:lblOffset val="100"/>
      </c:catAx>
      <c:valAx>
        <c:axId val="417481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7888758"/>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CHN</a:t>
            </a:r>
          </a:p>
        </c:rich>
      </c:tx>
      <c:overlay val="0"/>
      <c:spPr>
        <a:noFill/>
        <a:ln>
          <a:noFill/>
        </a:ln>
      </c:spPr>
    </c:title>
    <c:autoTitleDeleted val="0"/>
    <c:plotArea>
      <c:lineChart>
        <c:grouping val="standard"/>
        <c:varyColors val="0"/>
        <c:ser>
          <c:idx val="0"/>
          <c:order val="0"/>
          <c:tx>
            <c:strRef>
              <c:f>output!$N$284:$N$284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output!$N$285:$N$320</c:f>
              <c:numCache>
                <c:formatCode>General</c:formatCode>
                <c:ptCount val="36"/>
                <c:pt idx="0">
                  <c:v>0.030128</c:v>
                </c:pt>
                <c:pt idx="1">
                  <c:v>0.030246</c:v>
                </c:pt>
                <c:pt idx="2">
                  <c:v>0.038946</c:v>
                </c:pt>
                <c:pt idx="3">
                  <c:v>0.033092</c:v>
                </c:pt>
                <c:pt idx="4">
                  <c:v>0.03904</c:v>
                </c:pt>
                <c:pt idx="5">
                  <c:v>0.038725</c:v>
                </c:pt>
                <c:pt idx="6">
                  <c:v>0.042901</c:v>
                </c:pt>
                <c:pt idx="7">
                  <c:v>0.04748</c:v>
                </c:pt>
                <c:pt idx="8">
                  <c:v>0.0631</c:v>
                </c:pt>
                <c:pt idx="9">
                  <c:v>0.067887</c:v>
                </c:pt>
                <c:pt idx="10">
                  <c:v>0.068314</c:v>
                </c:pt>
                <c:pt idx="11">
                  <c:v>0.063961</c:v>
                </c:pt>
                <c:pt idx="12">
                  <c:v>0.070749</c:v>
                </c:pt>
                <c:pt idx="13">
                  <c:v>0.0715</c:v>
                </c:pt>
                <c:pt idx="14">
                  <c:v>0.08117</c:v>
                </c:pt>
                <c:pt idx="15">
                  <c:v>0.096566</c:v>
                </c:pt>
                <c:pt idx="16">
                  <c:v>0.11055</c:v>
                </c:pt>
                <c:pt idx="17">
                  <c:v>0.11284</c:v>
                </c:pt>
                <c:pt idx="18">
                  <c:v>0.13472</c:v>
                </c:pt>
                <c:pt idx="19">
                  <c:v>0.1497</c:v>
                </c:pt>
                <c:pt idx="20">
                  <c:v>0.16401</c:v>
                </c:pt>
                <c:pt idx="21">
                  <c:v>0.16549</c:v>
                </c:pt>
                <c:pt idx="22">
                  <c:v>0.18033</c:v>
                </c:pt>
                <c:pt idx="23">
                  <c:v>0.15694</c:v>
                </c:pt>
                <c:pt idx="24">
                  <c:v>0.14392</c:v>
                </c:pt>
                <c:pt idx="25">
                  <c:v>0.13332</c:v>
                </c:pt>
                <c:pt idx="26">
                  <c:v>0.13111</c:v>
                </c:pt>
                <c:pt idx="27">
                  <c:v>0.14039</c:v>
                </c:pt>
                <c:pt idx="28">
                  <c:v>0.15006</c:v>
                </c:pt>
                <c:pt idx="29">
                  <c:v>0.14767</c:v>
                </c:pt>
                <c:pt idx="30">
                  <c:v>0.15351</c:v>
                </c:pt>
                <c:pt idx="31">
                  <c:v>0.15886</c:v>
                </c:pt>
                <c:pt idx="32">
                  <c:v>0.15559</c:v>
                </c:pt>
                <c:pt idx="33">
                  <c:v>0.15273</c:v>
                </c:pt>
                <c:pt idx="34">
                  <c:v>0.15179</c:v>
                </c:pt>
                <c:pt idx="35">
                  <c:v>0.12777</c:v>
                </c:pt>
              </c:numCache>
            </c:numRef>
          </c:val>
          <c:smooth val="0"/>
        </c:ser>
        <c:ser>
          <c:idx val="1"/>
          <c:order val="1"/>
          <c:tx>
            <c:strRef>
              <c:f>output!$O$284:$O$284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output!$O$285:$O$320</c:f>
              <c:numCache>
                <c:formatCode>General</c:formatCode>
                <c:ptCount val="36"/>
                <c:pt idx="0">
                  <c:v>0.028703</c:v>
                </c:pt>
                <c:pt idx="1">
                  <c:v>0.028654</c:v>
                </c:pt>
                <c:pt idx="2">
                  <c:v>0.037936</c:v>
                </c:pt>
                <c:pt idx="3">
                  <c:v>0.032057</c:v>
                </c:pt>
                <c:pt idx="4">
                  <c:v>0.036016</c:v>
                </c:pt>
                <c:pt idx="5">
                  <c:v>0.037484</c:v>
                </c:pt>
                <c:pt idx="6">
                  <c:v>0.038754</c:v>
                </c:pt>
                <c:pt idx="7">
                  <c:v>0.044058</c:v>
                </c:pt>
                <c:pt idx="8">
                  <c:v>0.055105</c:v>
                </c:pt>
                <c:pt idx="9">
                  <c:v>0.059162</c:v>
                </c:pt>
                <c:pt idx="10">
                  <c:v>0.059093</c:v>
                </c:pt>
                <c:pt idx="11">
                  <c:v>0.056541</c:v>
                </c:pt>
                <c:pt idx="12">
                  <c:v>0.070562</c:v>
                </c:pt>
                <c:pt idx="13">
                  <c:v>0.072566</c:v>
                </c:pt>
                <c:pt idx="14">
                  <c:v>0.077549</c:v>
                </c:pt>
                <c:pt idx="15">
                  <c:v>0.08605</c:v>
                </c:pt>
                <c:pt idx="16">
                  <c:v>0.097692</c:v>
                </c:pt>
                <c:pt idx="17">
                  <c:v>0.097339</c:v>
                </c:pt>
                <c:pt idx="18">
                  <c:v>0.11368</c:v>
                </c:pt>
                <c:pt idx="19">
                  <c:v>0.12891</c:v>
                </c:pt>
                <c:pt idx="20">
                  <c:v>0.13338</c:v>
                </c:pt>
                <c:pt idx="21">
                  <c:v>0.1261</c:v>
                </c:pt>
                <c:pt idx="22">
                  <c:v>0.14089</c:v>
                </c:pt>
                <c:pt idx="23">
                  <c:v>0.12768</c:v>
                </c:pt>
                <c:pt idx="24">
                  <c:v>0.11374</c:v>
                </c:pt>
                <c:pt idx="25">
                  <c:v>0.10564</c:v>
                </c:pt>
                <c:pt idx="26">
                  <c:v>0.10984</c:v>
                </c:pt>
                <c:pt idx="27">
                  <c:v>0.11572</c:v>
                </c:pt>
                <c:pt idx="28">
                  <c:v>0.12369</c:v>
                </c:pt>
                <c:pt idx="29">
                  <c:v>0.12049</c:v>
                </c:pt>
                <c:pt idx="30">
                  <c:v>0.12397</c:v>
                </c:pt>
                <c:pt idx="31">
                  <c:v>0.11869</c:v>
                </c:pt>
                <c:pt idx="32">
                  <c:v>0.11591</c:v>
                </c:pt>
                <c:pt idx="33">
                  <c:v>0.1121</c:v>
                </c:pt>
                <c:pt idx="34">
                  <c:v>0.10868</c:v>
                </c:pt>
                <c:pt idx="35">
                  <c:v>0.093496</c:v>
                </c:pt>
              </c:numCache>
            </c:numRef>
          </c:val>
          <c:smooth val="0"/>
        </c:ser>
        <c:ser>
          <c:idx val="2"/>
          <c:order val="2"/>
          <c:tx>
            <c:strRef>
              <c:f>output!$P$284:$P$284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output!$P$285:$P$320</c:f>
              <c:numCache>
                <c:formatCode>General</c:formatCode>
                <c:ptCount val="36"/>
                <c:pt idx="0">
                  <c:v>0.028689</c:v>
                </c:pt>
                <c:pt idx="1">
                  <c:v>0.033347</c:v>
                </c:pt>
                <c:pt idx="2">
                  <c:v>0.036811</c:v>
                </c:pt>
                <c:pt idx="3">
                  <c:v>0.036303</c:v>
                </c:pt>
                <c:pt idx="4">
                  <c:v>0.039016</c:v>
                </c:pt>
                <c:pt idx="5">
                  <c:v>0.039075</c:v>
                </c:pt>
                <c:pt idx="6">
                  <c:v>0.047768</c:v>
                </c:pt>
                <c:pt idx="7">
                  <c:v>0.051124</c:v>
                </c:pt>
                <c:pt idx="8">
                  <c:v>0.053691</c:v>
                </c:pt>
                <c:pt idx="9">
                  <c:v>0.055597</c:v>
                </c:pt>
                <c:pt idx="10">
                  <c:v>0.053849</c:v>
                </c:pt>
                <c:pt idx="11">
                  <c:v>0.055487</c:v>
                </c:pt>
                <c:pt idx="12">
                  <c:v>0.049935</c:v>
                </c:pt>
                <c:pt idx="13">
                  <c:v>0.044566</c:v>
                </c:pt>
                <c:pt idx="14">
                  <c:v>0.04809</c:v>
                </c:pt>
                <c:pt idx="15">
                  <c:v>0.052403</c:v>
                </c:pt>
                <c:pt idx="16">
                  <c:v>0.053519</c:v>
                </c:pt>
                <c:pt idx="17">
                  <c:v>0.048137</c:v>
                </c:pt>
                <c:pt idx="18">
                  <c:v>0.050138</c:v>
                </c:pt>
                <c:pt idx="19">
                  <c:v>0.047821</c:v>
                </c:pt>
                <c:pt idx="20">
                  <c:v>0.037523</c:v>
                </c:pt>
                <c:pt idx="21">
                  <c:v>0.034966</c:v>
                </c:pt>
                <c:pt idx="22">
                  <c:v>0.033833</c:v>
                </c:pt>
                <c:pt idx="23">
                  <c:v>0.032017</c:v>
                </c:pt>
                <c:pt idx="24">
                  <c:v>0.02874</c:v>
                </c:pt>
                <c:pt idx="25">
                  <c:v>0.026202</c:v>
                </c:pt>
                <c:pt idx="26">
                  <c:v>0.029602</c:v>
                </c:pt>
                <c:pt idx="27">
                  <c:v>0.02926</c:v>
                </c:pt>
                <c:pt idx="28">
                  <c:v>0.027089</c:v>
                </c:pt>
                <c:pt idx="29">
                  <c:v>0.025691</c:v>
                </c:pt>
                <c:pt idx="30">
                  <c:v>0.024777</c:v>
                </c:pt>
                <c:pt idx="31">
                  <c:v>0.018243</c:v>
                </c:pt>
                <c:pt idx="32">
                  <c:v>0.016699</c:v>
                </c:pt>
                <c:pt idx="33">
                  <c:v>0.01687</c:v>
                </c:pt>
                <c:pt idx="34">
                  <c:v>0.01613</c:v>
                </c:pt>
                <c:pt idx="35">
                  <c:v>0.014316</c:v>
                </c:pt>
              </c:numCache>
            </c:numRef>
          </c:val>
          <c:smooth val="0"/>
        </c:ser>
        <c:hiLowLines>
          <c:spPr>
            <a:ln>
              <a:noFill/>
            </a:ln>
          </c:spPr>
        </c:hiLowLines>
        <c:marker val="0"/>
        <c:axId val="90221226"/>
        <c:axId val="77805304"/>
      </c:lineChart>
      <c:catAx>
        <c:axId val="90221226"/>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77805304"/>
        <c:crosses val="autoZero"/>
        <c:auto val="1"/>
        <c:lblAlgn val="ctr"/>
        <c:lblOffset val="100"/>
      </c:catAx>
      <c:valAx>
        <c:axId val="778053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022122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CAN</a:t>
            </a:r>
          </a:p>
        </c:rich>
      </c:tx>
      <c:overlay val="0"/>
      <c:spPr>
        <a:noFill/>
        <a:ln>
          <a:noFill/>
        </a:ln>
      </c:spPr>
    </c:title>
    <c:autoTitleDeleted val="0"/>
    <c:plotArea>
      <c:lineChart>
        <c:grouping val="standard"/>
        <c:varyColors val="0"/>
        <c:ser>
          <c:idx val="0"/>
          <c:order val="0"/>
          <c:tx>
            <c:strRef>
              <c:f>output!$K$284:$K$284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output!$K$285:$K$320</c:f>
              <c:numCache>
                <c:formatCode>General</c:formatCode>
                <c:ptCount val="36"/>
                <c:pt idx="0">
                  <c:v>0.21026</c:v>
                </c:pt>
                <c:pt idx="1">
                  <c:v>0.21548</c:v>
                </c:pt>
                <c:pt idx="2">
                  <c:v>0.21397</c:v>
                </c:pt>
                <c:pt idx="3">
                  <c:v>0.20251</c:v>
                </c:pt>
                <c:pt idx="4">
                  <c:v>0.1939</c:v>
                </c:pt>
                <c:pt idx="5">
                  <c:v>0.20374</c:v>
                </c:pt>
                <c:pt idx="6">
                  <c:v>0.22871</c:v>
                </c:pt>
                <c:pt idx="7">
                  <c:v>0.23525</c:v>
                </c:pt>
                <c:pt idx="8">
                  <c:v>0.22564</c:v>
                </c:pt>
                <c:pt idx="9">
                  <c:v>0.214</c:v>
                </c:pt>
                <c:pt idx="10">
                  <c:v>0.21183</c:v>
                </c:pt>
                <c:pt idx="11">
                  <c:v>0.20849</c:v>
                </c:pt>
                <c:pt idx="12">
                  <c:v>0.22911</c:v>
                </c:pt>
                <c:pt idx="13">
                  <c:v>0.22664</c:v>
                </c:pt>
                <c:pt idx="14">
                  <c:v>0.23666</c:v>
                </c:pt>
                <c:pt idx="15">
                  <c:v>0.22766</c:v>
                </c:pt>
                <c:pt idx="16">
                  <c:v>0.23059</c:v>
                </c:pt>
                <c:pt idx="17">
                  <c:v>0.22749</c:v>
                </c:pt>
                <c:pt idx="18">
                  <c:v>0.23322</c:v>
                </c:pt>
                <c:pt idx="19">
                  <c:v>0.23498</c:v>
                </c:pt>
                <c:pt idx="20">
                  <c:v>0.25558</c:v>
                </c:pt>
                <c:pt idx="21">
                  <c:v>0.27184</c:v>
                </c:pt>
                <c:pt idx="22">
                  <c:v>0.29519</c:v>
                </c:pt>
                <c:pt idx="23">
                  <c:v>0.31445</c:v>
                </c:pt>
                <c:pt idx="24">
                  <c:v>0.31289</c:v>
                </c:pt>
                <c:pt idx="25">
                  <c:v>0.31282</c:v>
                </c:pt>
                <c:pt idx="26">
                  <c:v>0.32904</c:v>
                </c:pt>
                <c:pt idx="27">
                  <c:v>0.32449</c:v>
                </c:pt>
                <c:pt idx="28">
                  <c:v>0.30615</c:v>
                </c:pt>
                <c:pt idx="29">
                  <c:v>0.31389</c:v>
                </c:pt>
                <c:pt idx="30">
                  <c:v>0.30509</c:v>
                </c:pt>
                <c:pt idx="31">
                  <c:v>0.27459</c:v>
                </c:pt>
                <c:pt idx="32">
                  <c:v>0.26937</c:v>
                </c:pt>
                <c:pt idx="33">
                  <c:v>0.25603</c:v>
                </c:pt>
                <c:pt idx="34">
                  <c:v>0.25175</c:v>
                </c:pt>
                <c:pt idx="35">
                  <c:v>0.24384</c:v>
                </c:pt>
              </c:numCache>
            </c:numRef>
          </c:val>
          <c:smooth val="0"/>
        </c:ser>
        <c:ser>
          <c:idx val="1"/>
          <c:order val="1"/>
          <c:tx>
            <c:strRef>
              <c:f>output!$L$284:$L$284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output!$L$285:$L$320</c:f>
              <c:numCache>
                <c:formatCode>General</c:formatCode>
                <c:ptCount val="36"/>
                <c:pt idx="0">
                  <c:v>0.22463</c:v>
                </c:pt>
                <c:pt idx="1">
                  <c:v>0.22353</c:v>
                </c:pt>
                <c:pt idx="2">
                  <c:v>0.2187</c:v>
                </c:pt>
                <c:pt idx="3">
                  <c:v>0.21239</c:v>
                </c:pt>
                <c:pt idx="4">
                  <c:v>0.21159</c:v>
                </c:pt>
                <c:pt idx="5">
                  <c:v>0.22199</c:v>
                </c:pt>
                <c:pt idx="6">
                  <c:v>0.23967</c:v>
                </c:pt>
                <c:pt idx="7">
                  <c:v>0.24041</c:v>
                </c:pt>
                <c:pt idx="8">
                  <c:v>0.22869</c:v>
                </c:pt>
                <c:pt idx="9">
                  <c:v>0.21898</c:v>
                </c:pt>
                <c:pt idx="10">
                  <c:v>0.223</c:v>
                </c:pt>
                <c:pt idx="11">
                  <c:v>0.2198</c:v>
                </c:pt>
                <c:pt idx="12">
                  <c:v>0.24326</c:v>
                </c:pt>
                <c:pt idx="13">
                  <c:v>0.24078</c:v>
                </c:pt>
                <c:pt idx="14">
                  <c:v>0.25098</c:v>
                </c:pt>
                <c:pt idx="15">
                  <c:v>0.24043</c:v>
                </c:pt>
                <c:pt idx="16">
                  <c:v>0.24608</c:v>
                </c:pt>
                <c:pt idx="17">
                  <c:v>0.24716</c:v>
                </c:pt>
                <c:pt idx="18">
                  <c:v>0.25408</c:v>
                </c:pt>
                <c:pt idx="19">
                  <c:v>0.25946</c:v>
                </c:pt>
                <c:pt idx="20">
                  <c:v>0.27612</c:v>
                </c:pt>
                <c:pt idx="21">
                  <c:v>0.28952</c:v>
                </c:pt>
                <c:pt idx="22">
                  <c:v>0.30899</c:v>
                </c:pt>
                <c:pt idx="23">
                  <c:v>0.31215</c:v>
                </c:pt>
                <c:pt idx="24">
                  <c:v>0.31565</c:v>
                </c:pt>
                <c:pt idx="25">
                  <c:v>0.32878</c:v>
                </c:pt>
                <c:pt idx="26">
                  <c:v>0.34026</c:v>
                </c:pt>
                <c:pt idx="27">
                  <c:v>0.33221</c:v>
                </c:pt>
                <c:pt idx="28">
                  <c:v>0.31726</c:v>
                </c:pt>
                <c:pt idx="29">
                  <c:v>0.31965</c:v>
                </c:pt>
                <c:pt idx="30">
                  <c:v>0.30784</c:v>
                </c:pt>
                <c:pt idx="31">
                  <c:v>0.28942</c:v>
                </c:pt>
                <c:pt idx="32">
                  <c:v>0.30045</c:v>
                </c:pt>
                <c:pt idx="33">
                  <c:v>0.29715</c:v>
                </c:pt>
                <c:pt idx="34">
                  <c:v>0.29601</c:v>
                </c:pt>
                <c:pt idx="35">
                  <c:v>0.26733</c:v>
                </c:pt>
              </c:numCache>
            </c:numRef>
          </c:val>
          <c:smooth val="0"/>
        </c:ser>
        <c:ser>
          <c:idx val="2"/>
          <c:order val="2"/>
          <c:tx>
            <c:strRef>
              <c:f>output!$M$284:$M$284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output!$M$285:$M$320</c:f>
              <c:numCache>
                <c:formatCode>General</c:formatCode>
                <c:ptCount val="36"/>
                <c:pt idx="0">
                  <c:v>0.22459</c:v>
                </c:pt>
                <c:pt idx="1">
                  <c:v>0.22166</c:v>
                </c:pt>
                <c:pt idx="2">
                  <c:v>0.21299</c:v>
                </c:pt>
                <c:pt idx="3">
                  <c:v>0.21022</c:v>
                </c:pt>
                <c:pt idx="4">
                  <c:v>0.20547</c:v>
                </c:pt>
                <c:pt idx="5">
                  <c:v>0.21093</c:v>
                </c:pt>
                <c:pt idx="6">
                  <c:v>0.21278</c:v>
                </c:pt>
                <c:pt idx="7">
                  <c:v>0.21112</c:v>
                </c:pt>
                <c:pt idx="8">
                  <c:v>0.20402</c:v>
                </c:pt>
                <c:pt idx="9">
                  <c:v>0.19111</c:v>
                </c:pt>
                <c:pt idx="10">
                  <c:v>0.19206</c:v>
                </c:pt>
                <c:pt idx="11">
                  <c:v>0.18754</c:v>
                </c:pt>
                <c:pt idx="12">
                  <c:v>0.18974</c:v>
                </c:pt>
                <c:pt idx="13">
                  <c:v>0.18956</c:v>
                </c:pt>
                <c:pt idx="14">
                  <c:v>0.19401</c:v>
                </c:pt>
                <c:pt idx="15">
                  <c:v>0.18818</c:v>
                </c:pt>
                <c:pt idx="16">
                  <c:v>0.18474</c:v>
                </c:pt>
                <c:pt idx="17">
                  <c:v>0.18102</c:v>
                </c:pt>
                <c:pt idx="18">
                  <c:v>0.18193</c:v>
                </c:pt>
                <c:pt idx="19">
                  <c:v>0.17903</c:v>
                </c:pt>
                <c:pt idx="20">
                  <c:v>0.18033</c:v>
                </c:pt>
                <c:pt idx="21">
                  <c:v>0.18102</c:v>
                </c:pt>
                <c:pt idx="22">
                  <c:v>0.18414</c:v>
                </c:pt>
                <c:pt idx="23">
                  <c:v>0.1835</c:v>
                </c:pt>
                <c:pt idx="24">
                  <c:v>0.18354</c:v>
                </c:pt>
                <c:pt idx="25">
                  <c:v>0.18234</c:v>
                </c:pt>
                <c:pt idx="26">
                  <c:v>0.1831</c:v>
                </c:pt>
                <c:pt idx="27">
                  <c:v>0.17815</c:v>
                </c:pt>
                <c:pt idx="28">
                  <c:v>0.17773</c:v>
                </c:pt>
                <c:pt idx="29">
                  <c:v>0.17135</c:v>
                </c:pt>
                <c:pt idx="30">
                  <c:v>0.16772</c:v>
                </c:pt>
                <c:pt idx="31">
                  <c:v>0.15995</c:v>
                </c:pt>
                <c:pt idx="32">
                  <c:v>0.1921</c:v>
                </c:pt>
                <c:pt idx="33">
                  <c:v>0.19057</c:v>
                </c:pt>
                <c:pt idx="34">
                  <c:v>0.18707</c:v>
                </c:pt>
                <c:pt idx="35">
                  <c:v>0.14491</c:v>
                </c:pt>
              </c:numCache>
            </c:numRef>
          </c:val>
          <c:smooth val="0"/>
        </c:ser>
        <c:hiLowLines>
          <c:spPr>
            <a:ln>
              <a:noFill/>
            </a:ln>
          </c:spPr>
        </c:hiLowLines>
        <c:marker val="0"/>
        <c:axId val="6555757"/>
        <c:axId val="34265878"/>
      </c:lineChart>
      <c:catAx>
        <c:axId val="6555757"/>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34265878"/>
        <c:crosses val="autoZero"/>
        <c:auto val="1"/>
        <c:lblAlgn val="ctr"/>
        <c:lblOffset val="100"/>
      </c:catAx>
      <c:valAx>
        <c:axId val="3426587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55757"/>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BEL</a:t>
            </a:r>
          </a:p>
        </c:rich>
      </c:tx>
      <c:overlay val="0"/>
      <c:spPr>
        <a:noFill/>
        <a:ln>
          <a:noFill/>
        </a:ln>
      </c:spPr>
    </c:title>
    <c:autoTitleDeleted val="0"/>
    <c:plotArea>
      <c:lineChart>
        <c:grouping val="standard"/>
        <c:varyColors val="0"/>
        <c:ser>
          <c:idx val="0"/>
          <c:order val="0"/>
          <c:tx>
            <c:strRef>
              <c:f>output!$H$284:$H$284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output!$H$285:$H$320</c:f>
              <c:numCache>
                <c:formatCode>General</c:formatCode>
                <c:ptCount val="36"/>
                <c:pt idx="0">
                  <c:v>0.43947</c:v>
                </c:pt>
                <c:pt idx="1">
                  <c:v>0.45684</c:v>
                </c:pt>
                <c:pt idx="2">
                  <c:v>0.46616</c:v>
                </c:pt>
                <c:pt idx="3">
                  <c:v>0.45731</c:v>
                </c:pt>
                <c:pt idx="4">
                  <c:v>0.4472</c:v>
                </c:pt>
                <c:pt idx="5">
                  <c:v>0.4387</c:v>
                </c:pt>
                <c:pt idx="6">
                  <c:v>0.44696</c:v>
                </c:pt>
                <c:pt idx="7">
                  <c:v>0.45</c:v>
                </c:pt>
                <c:pt idx="8">
                  <c:v>0.44958</c:v>
                </c:pt>
                <c:pt idx="9">
                  <c:v>0.45621</c:v>
                </c:pt>
                <c:pt idx="10">
                  <c:v>0.48465</c:v>
                </c:pt>
                <c:pt idx="11">
                  <c:v>0.48627</c:v>
                </c:pt>
                <c:pt idx="12">
                  <c:v>0.49324</c:v>
                </c:pt>
                <c:pt idx="13">
                  <c:v>0.45295</c:v>
                </c:pt>
                <c:pt idx="14">
                  <c:v>0.45247</c:v>
                </c:pt>
                <c:pt idx="15">
                  <c:v>0.4331</c:v>
                </c:pt>
                <c:pt idx="16">
                  <c:v>0.44014</c:v>
                </c:pt>
                <c:pt idx="17">
                  <c:v>0.45481</c:v>
                </c:pt>
                <c:pt idx="18">
                  <c:v>0.45391</c:v>
                </c:pt>
                <c:pt idx="19">
                  <c:v>0.37839</c:v>
                </c:pt>
                <c:pt idx="20">
                  <c:v>0.42948</c:v>
                </c:pt>
                <c:pt idx="21">
                  <c:v>0.39487</c:v>
                </c:pt>
                <c:pt idx="22">
                  <c:v>0.39344</c:v>
                </c:pt>
                <c:pt idx="23">
                  <c:v>0.42314</c:v>
                </c:pt>
                <c:pt idx="24">
                  <c:v>0.43434</c:v>
                </c:pt>
                <c:pt idx="25">
                  <c:v>0.44241</c:v>
                </c:pt>
                <c:pt idx="26">
                  <c:v>0.44357</c:v>
                </c:pt>
                <c:pt idx="27">
                  <c:v>0.4457</c:v>
                </c:pt>
                <c:pt idx="28">
                  <c:v>0.45004</c:v>
                </c:pt>
                <c:pt idx="29">
                  <c:v>0.46019</c:v>
                </c:pt>
                <c:pt idx="30">
                  <c:v>0.47033</c:v>
                </c:pt>
                <c:pt idx="31">
                  <c:v>0.45483</c:v>
                </c:pt>
                <c:pt idx="32">
                  <c:v>0.4473</c:v>
                </c:pt>
                <c:pt idx="33">
                  <c:v>0.46159</c:v>
                </c:pt>
                <c:pt idx="34">
                  <c:v>0.45287</c:v>
                </c:pt>
                <c:pt idx="35">
                  <c:v>0.4107</c:v>
                </c:pt>
              </c:numCache>
            </c:numRef>
          </c:val>
          <c:smooth val="0"/>
        </c:ser>
        <c:ser>
          <c:idx val="1"/>
          <c:order val="1"/>
          <c:tx>
            <c:strRef>
              <c:f>output!$I$284:$I$284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output!$I$285:$I$320</c:f>
              <c:numCache>
                <c:formatCode>General</c:formatCode>
                <c:ptCount val="36"/>
                <c:pt idx="0">
                  <c:v>0.43527</c:v>
                </c:pt>
                <c:pt idx="1">
                  <c:v>0.45428</c:v>
                </c:pt>
                <c:pt idx="2">
                  <c:v>0.46647</c:v>
                </c:pt>
                <c:pt idx="3">
                  <c:v>0.466</c:v>
                </c:pt>
                <c:pt idx="4">
                  <c:v>0.46419</c:v>
                </c:pt>
                <c:pt idx="5">
                  <c:v>0.46075</c:v>
                </c:pt>
                <c:pt idx="6">
                  <c:v>0.46475</c:v>
                </c:pt>
                <c:pt idx="7">
                  <c:v>0.47953</c:v>
                </c:pt>
                <c:pt idx="8">
                  <c:v>0.48875</c:v>
                </c:pt>
                <c:pt idx="9">
                  <c:v>0.49001</c:v>
                </c:pt>
                <c:pt idx="10">
                  <c:v>0.50406</c:v>
                </c:pt>
                <c:pt idx="11">
                  <c:v>0.48789</c:v>
                </c:pt>
                <c:pt idx="12">
                  <c:v>0.49819</c:v>
                </c:pt>
                <c:pt idx="13">
                  <c:v>0.5344</c:v>
                </c:pt>
                <c:pt idx="14">
                  <c:v>0.52345</c:v>
                </c:pt>
                <c:pt idx="15">
                  <c:v>0.51231</c:v>
                </c:pt>
                <c:pt idx="16">
                  <c:v>0.5129</c:v>
                </c:pt>
                <c:pt idx="17">
                  <c:v>0.5061</c:v>
                </c:pt>
                <c:pt idx="18">
                  <c:v>0.50135</c:v>
                </c:pt>
                <c:pt idx="19">
                  <c:v>0.49098</c:v>
                </c:pt>
                <c:pt idx="20">
                  <c:v>0.49351</c:v>
                </c:pt>
                <c:pt idx="21">
                  <c:v>0.45542</c:v>
                </c:pt>
                <c:pt idx="22">
                  <c:v>0.46449</c:v>
                </c:pt>
                <c:pt idx="23">
                  <c:v>0.43864</c:v>
                </c:pt>
                <c:pt idx="24">
                  <c:v>0.45148</c:v>
                </c:pt>
                <c:pt idx="25">
                  <c:v>0.4669</c:v>
                </c:pt>
                <c:pt idx="26">
                  <c:v>0.47399</c:v>
                </c:pt>
                <c:pt idx="27">
                  <c:v>0.46921</c:v>
                </c:pt>
                <c:pt idx="28">
                  <c:v>0.45803</c:v>
                </c:pt>
                <c:pt idx="29">
                  <c:v>0.46424</c:v>
                </c:pt>
                <c:pt idx="30">
                  <c:v>0.47485</c:v>
                </c:pt>
                <c:pt idx="31">
                  <c:v>0.46713</c:v>
                </c:pt>
                <c:pt idx="32">
                  <c:v>0.46459</c:v>
                </c:pt>
                <c:pt idx="33">
                  <c:v>0.47331</c:v>
                </c:pt>
                <c:pt idx="34">
                  <c:v>0.48085</c:v>
                </c:pt>
                <c:pt idx="35">
                  <c:v>0.47614</c:v>
                </c:pt>
              </c:numCache>
            </c:numRef>
          </c:val>
          <c:smooth val="0"/>
        </c:ser>
        <c:ser>
          <c:idx val="2"/>
          <c:order val="2"/>
          <c:tx>
            <c:strRef>
              <c:f>output!$J$284:$J$284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output!$J$285:$J$320</c:f>
              <c:numCache>
                <c:formatCode>General</c:formatCode>
                <c:ptCount val="36"/>
                <c:pt idx="0">
                  <c:v>0.43478</c:v>
                </c:pt>
                <c:pt idx="1">
                  <c:v>0.4309</c:v>
                </c:pt>
                <c:pt idx="2">
                  <c:v>0.41922</c:v>
                </c:pt>
                <c:pt idx="3">
                  <c:v>0.41211</c:v>
                </c:pt>
                <c:pt idx="4">
                  <c:v>0.40173</c:v>
                </c:pt>
                <c:pt idx="5">
                  <c:v>0.39501</c:v>
                </c:pt>
                <c:pt idx="6">
                  <c:v>0.38642</c:v>
                </c:pt>
                <c:pt idx="7">
                  <c:v>0.384</c:v>
                </c:pt>
                <c:pt idx="8">
                  <c:v>0.37817</c:v>
                </c:pt>
                <c:pt idx="9">
                  <c:v>0.3752</c:v>
                </c:pt>
                <c:pt idx="10">
                  <c:v>0.37665</c:v>
                </c:pt>
                <c:pt idx="11">
                  <c:v>0.37101</c:v>
                </c:pt>
                <c:pt idx="12">
                  <c:v>0.36926</c:v>
                </c:pt>
                <c:pt idx="13">
                  <c:v>0.37044</c:v>
                </c:pt>
                <c:pt idx="14">
                  <c:v>0.35789</c:v>
                </c:pt>
                <c:pt idx="15">
                  <c:v>0.35474</c:v>
                </c:pt>
                <c:pt idx="16">
                  <c:v>0.3541</c:v>
                </c:pt>
                <c:pt idx="17">
                  <c:v>0.34829</c:v>
                </c:pt>
                <c:pt idx="18">
                  <c:v>0.34556</c:v>
                </c:pt>
                <c:pt idx="19">
                  <c:v>0.34967</c:v>
                </c:pt>
                <c:pt idx="20">
                  <c:v>0.33479</c:v>
                </c:pt>
                <c:pt idx="21">
                  <c:v>0.32883</c:v>
                </c:pt>
                <c:pt idx="22">
                  <c:v>0.32847</c:v>
                </c:pt>
                <c:pt idx="23">
                  <c:v>0.32307</c:v>
                </c:pt>
                <c:pt idx="24">
                  <c:v>0.32799</c:v>
                </c:pt>
                <c:pt idx="25">
                  <c:v>0.33506</c:v>
                </c:pt>
                <c:pt idx="26">
                  <c:v>0.33522</c:v>
                </c:pt>
                <c:pt idx="27">
                  <c:v>0.33849</c:v>
                </c:pt>
                <c:pt idx="28">
                  <c:v>0.33782</c:v>
                </c:pt>
                <c:pt idx="29">
                  <c:v>0.33178</c:v>
                </c:pt>
                <c:pt idx="30">
                  <c:v>0.33088</c:v>
                </c:pt>
                <c:pt idx="31">
                  <c:v>0.33699</c:v>
                </c:pt>
                <c:pt idx="32">
                  <c:v>0.34826</c:v>
                </c:pt>
                <c:pt idx="33">
                  <c:v>0.35691</c:v>
                </c:pt>
                <c:pt idx="34">
                  <c:v>0.34873</c:v>
                </c:pt>
                <c:pt idx="35">
                  <c:v>0.3619</c:v>
                </c:pt>
              </c:numCache>
            </c:numRef>
          </c:val>
          <c:smooth val="0"/>
        </c:ser>
        <c:hiLowLines>
          <c:spPr>
            <a:ln>
              <a:noFill/>
            </a:ln>
          </c:spPr>
        </c:hiLowLines>
        <c:marker val="0"/>
        <c:axId val="36210498"/>
        <c:axId val="82228883"/>
      </c:lineChart>
      <c:catAx>
        <c:axId val="36210498"/>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82228883"/>
        <c:crosses val="autoZero"/>
        <c:auto val="1"/>
        <c:lblAlgn val="ctr"/>
        <c:lblOffset val="100"/>
      </c:catAx>
      <c:valAx>
        <c:axId val="822288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210498"/>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AUT</a:t>
            </a:r>
          </a:p>
        </c:rich>
      </c:tx>
      <c:overlay val="0"/>
      <c:spPr>
        <a:noFill/>
        <a:ln>
          <a:noFill/>
        </a:ln>
      </c:spPr>
    </c:title>
    <c:autoTitleDeleted val="0"/>
    <c:plotArea>
      <c:lineChart>
        <c:grouping val="standard"/>
        <c:varyColors val="0"/>
        <c:ser>
          <c:idx val="0"/>
          <c:order val="0"/>
          <c:tx>
            <c:strRef>
              <c:f>output!$E$284:$E$284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output!$E$285:$E$320</c:f>
              <c:numCache>
                <c:formatCode>General</c:formatCode>
                <c:ptCount val="36"/>
                <c:pt idx="0">
                  <c:v>0.23305</c:v>
                </c:pt>
                <c:pt idx="1">
                  <c:v>0.24531</c:v>
                </c:pt>
                <c:pt idx="2">
                  <c:v>0.25391</c:v>
                </c:pt>
                <c:pt idx="3">
                  <c:v>0.24558</c:v>
                </c:pt>
                <c:pt idx="4">
                  <c:v>0.25353</c:v>
                </c:pt>
                <c:pt idx="5">
                  <c:v>0.26079</c:v>
                </c:pt>
                <c:pt idx="6">
                  <c:v>0.25799</c:v>
                </c:pt>
                <c:pt idx="7">
                  <c:v>0.26275</c:v>
                </c:pt>
                <c:pt idx="8">
                  <c:v>0.26146</c:v>
                </c:pt>
                <c:pt idx="9">
                  <c:v>0.26524</c:v>
                </c:pt>
                <c:pt idx="10">
                  <c:v>0.27047</c:v>
                </c:pt>
                <c:pt idx="11">
                  <c:v>0.27512</c:v>
                </c:pt>
                <c:pt idx="12">
                  <c:v>0.28394</c:v>
                </c:pt>
                <c:pt idx="13">
                  <c:v>0.30975</c:v>
                </c:pt>
                <c:pt idx="14">
                  <c:v>0.29617</c:v>
                </c:pt>
                <c:pt idx="15">
                  <c:v>0.28243</c:v>
                </c:pt>
                <c:pt idx="16">
                  <c:v>0.29611</c:v>
                </c:pt>
                <c:pt idx="17">
                  <c:v>0.30322</c:v>
                </c:pt>
                <c:pt idx="18">
                  <c:v>0.32187</c:v>
                </c:pt>
                <c:pt idx="19">
                  <c:v>0.31464</c:v>
                </c:pt>
                <c:pt idx="20">
                  <c:v>0.30985</c:v>
                </c:pt>
                <c:pt idx="21">
                  <c:v>0.29936</c:v>
                </c:pt>
                <c:pt idx="22">
                  <c:v>0.30149</c:v>
                </c:pt>
                <c:pt idx="23">
                  <c:v>0.27998</c:v>
                </c:pt>
                <c:pt idx="24">
                  <c:v>0.30186</c:v>
                </c:pt>
                <c:pt idx="25">
                  <c:v>0.32578</c:v>
                </c:pt>
                <c:pt idx="26">
                  <c:v>0.32679</c:v>
                </c:pt>
                <c:pt idx="27">
                  <c:v>0.32467</c:v>
                </c:pt>
                <c:pt idx="28">
                  <c:v>0.33332</c:v>
                </c:pt>
                <c:pt idx="29">
                  <c:v>0.36008</c:v>
                </c:pt>
                <c:pt idx="30">
                  <c:v>0.35701</c:v>
                </c:pt>
                <c:pt idx="31">
                  <c:v>0.33896</c:v>
                </c:pt>
                <c:pt idx="32">
                  <c:v>0.35008</c:v>
                </c:pt>
                <c:pt idx="33">
                  <c:v>0.36602</c:v>
                </c:pt>
                <c:pt idx="34">
                  <c:v>0.37894</c:v>
                </c:pt>
                <c:pt idx="35">
                  <c:v>0.37391</c:v>
                </c:pt>
              </c:numCache>
            </c:numRef>
          </c:val>
          <c:smooth val="0"/>
        </c:ser>
        <c:ser>
          <c:idx val="1"/>
          <c:order val="1"/>
          <c:tx>
            <c:strRef>
              <c:f>output!$F$284:$F$284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output!$F$285:$F$320</c:f>
              <c:numCache>
                <c:formatCode>General</c:formatCode>
                <c:ptCount val="36"/>
                <c:pt idx="0">
                  <c:v>0.24734</c:v>
                </c:pt>
                <c:pt idx="1">
                  <c:v>0.26291</c:v>
                </c:pt>
                <c:pt idx="2">
                  <c:v>0.26573</c:v>
                </c:pt>
                <c:pt idx="3">
                  <c:v>0.25663</c:v>
                </c:pt>
                <c:pt idx="4">
                  <c:v>0.28081</c:v>
                </c:pt>
                <c:pt idx="5">
                  <c:v>0.28953</c:v>
                </c:pt>
                <c:pt idx="6">
                  <c:v>0.28073</c:v>
                </c:pt>
                <c:pt idx="7">
                  <c:v>0.28577</c:v>
                </c:pt>
                <c:pt idx="8">
                  <c:v>0.28003</c:v>
                </c:pt>
                <c:pt idx="9">
                  <c:v>0.27985</c:v>
                </c:pt>
                <c:pt idx="10">
                  <c:v>0.28552</c:v>
                </c:pt>
                <c:pt idx="11">
                  <c:v>0.28875</c:v>
                </c:pt>
                <c:pt idx="12">
                  <c:v>0.28913</c:v>
                </c:pt>
                <c:pt idx="13">
                  <c:v>0.31071</c:v>
                </c:pt>
                <c:pt idx="14">
                  <c:v>0.30054</c:v>
                </c:pt>
                <c:pt idx="15">
                  <c:v>0.29613</c:v>
                </c:pt>
                <c:pt idx="16">
                  <c:v>0.31878</c:v>
                </c:pt>
                <c:pt idx="17">
                  <c:v>0.32505</c:v>
                </c:pt>
                <c:pt idx="18">
                  <c:v>0.3298</c:v>
                </c:pt>
                <c:pt idx="19">
                  <c:v>0.32776</c:v>
                </c:pt>
                <c:pt idx="20">
                  <c:v>0.33061</c:v>
                </c:pt>
                <c:pt idx="21">
                  <c:v>0.32342</c:v>
                </c:pt>
                <c:pt idx="22">
                  <c:v>0.32588</c:v>
                </c:pt>
                <c:pt idx="23">
                  <c:v>0.29998</c:v>
                </c:pt>
                <c:pt idx="24">
                  <c:v>0.32307</c:v>
                </c:pt>
                <c:pt idx="25">
                  <c:v>0.3407</c:v>
                </c:pt>
                <c:pt idx="26">
                  <c:v>0.34229</c:v>
                </c:pt>
                <c:pt idx="27">
                  <c:v>0.33496</c:v>
                </c:pt>
                <c:pt idx="28">
                  <c:v>0.33218</c:v>
                </c:pt>
                <c:pt idx="29">
                  <c:v>0.34802</c:v>
                </c:pt>
                <c:pt idx="30">
                  <c:v>0.34335</c:v>
                </c:pt>
                <c:pt idx="31">
                  <c:v>0.33302</c:v>
                </c:pt>
                <c:pt idx="32">
                  <c:v>0.34813</c:v>
                </c:pt>
                <c:pt idx="33">
                  <c:v>0.36271</c:v>
                </c:pt>
                <c:pt idx="34">
                  <c:v>0.37253</c:v>
                </c:pt>
                <c:pt idx="35">
                  <c:v>0.36581</c:v>
                </c:pt>
              </c:numCache>
            </c:numRef>
          </c:val>
          <c:smooth val="0"/>
        </c:ser>
        <c:ser>
          <c:idx val="2"/>
          <c:order val="2"/>
          <c:tx>
            <c:strRef>
              <c:f>output!$G$284:$G$284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output!$G$285:$G$320</c:f>
              <c:numCache>
                <c:formatCode>General</c:formatCode>
                <c:ptCount val="36"/>
                <c:pt idx="0">
                  <c:v>0.2471</c:v>
                </c:pt>
                <c:pt idx="1">
                  <c:v>0.24363</c:v>
                </c:pt>
                <c:pt idx="2">
                  <c:v>0.2341</c:v>
                </c:pt>
                <c:pt idx="3">
                  <c:v>0.22687</c:v>
                </c:pt>
                <c:pt idx="4">
                  <c:v>0.22524</c:v>
                </c:pt>
                <c:pt idx="5">
                  <c:v>0.22253</c:v>
                </c:pt>
                <c:pt idx="6">
                  <c:v>0.21584</c:v>
                </c:pt>
                <c:pt idx="7">
                  <c:v>0.21148</c:v>
                </c:pt>
                <c:pt idx="8">
                  <c:v>0.20944</c:v>
                </c:pt>
                <c:pt idx="9">
                  <c:v>0.24205</c:v>
                </c:pt>
                <c:pt idx="10">
                  <c:v>0.20763</c:v>
                </c:pt>
                <c:pt idx="11">
                  <c:v>0.34245</c:v>
                </c:pt>
                <c:pt idx="12">
                  <c:v>0.34794</c:v>
                </c:pt>
                <c:pt idx="13">
                  <c:v>0.34144</c:v>
                </c:pt>
                <c:pt idx="14">
                  <c:v>0.36221</c:v>
                </c:pt>
                <c:pt idx="15">
                  <c:v>0.34083</c:v>
                </c:pt>
                <c:pt idx="16">
                  <c:v>0.34665</c:v>
                </c:pt>
                <c:pt idx="17">
                  <c:v>0.35918</c:v>
                </c:pt>
                <c:pt idx="18">
                  <c:v>0.39675</c:v>
                </c:pt>
                <c:pt idx="19">
                  <c:v>0.37107</c:v>
                </c:pt>
                <c:pt idx="20">
                  <c:v>0.34812</c:v>
                </c:pt>
                <c:pt idx="21">
                  <c:v>0.35393</c:v>
                </c:pt>
                <c:pt idx="22">
                  <c:v>0.34099</c:v>
                </c:pt>
                <c:pt idx="23">
                  <c:v>0.36086</c:v>
                </c:pt>
                <c:pt idx="24">
                  <c:v>0.37663</c:v>
                </c:pt>
                <c:pt idx="25">
                  <c:v>0.3832</c:v>
                </c:pt>
                <c:pt idx="26">
                  <c:v>0.3874</c:v>
                </c:pt>
                <c:pt idx="27">
                  <c:v>0.37665</c:v>
                </c:pt>
                <c:pt idx="28">
                  <c:v>0.38181</c:v>
                </c:pt>
                <c:pt idx="29">
                  <c:v>0.37417</c:v>
                </c:pt>
                <c:pt idx="30">
                  <c:v>0.39377</c:v>
                </c:pt>
                <c:pt idx="31">
                  <c:v>0.38907</c:v>
                </c:pt>
                <c:pt idx="32">
                  <c:v>0.38188</c:v>
                </c:pt>
                <c:pt idx="33">
                  <c:v>0.39861</c:v>
                </c:pt>
                <c:pt idx="34">
                  <c:v>0.40556</c:v>
                </c:pt>
                <c:pt idx="35">
                  <c:v>0.39422</c:v>
                </c:pt>
              </c:numCache>
            </c:numRef>
          </c:val>
          <c:smooth val="0"/>
        </c:ser>
        <c:hiLowLines>
          <c:spPr>
            <a:ln>
              <a:noFill/>
            </a:ln>
          </c:spPr>
        </c:hiLowLines>
        <c:marker val="0"/>
        <c:axId val="92282286"/>
        <c:axId val="25967455"/>
      </c:lineChart>
      <c:catAx>
        <c:axId val="92282286"/>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25967455"/>
        <c:crosses val="autoZero"/>
        <c:auto val="1"/>
        <c:lblAlgn val="ctr"/>
        <c:lblOffset val="100"/>
      </c:catAx>
      <c:valAx>
        <c:axId val="2596745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28228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AUS</a:t>
            </a:r>
          </a:p>
        </c:rich>
      </c:tx>
      <c:overlay val="0"/>
      <c:spPr>
        <a:noFill/>
        <a:ln>
          <a:noFill/>
        </a:ln>
      </c:spPr>
    </c:title>
    <c:autoTitleDeleted val="0"/>
    <c:plotArea>
      <c:lineChart>
        <c:grouping val="standard"/>
        <c:varyColors val="0"/>
        <c:ser>
          <c:idx val="0"/>
          <c:order val="0"/>
          <c:tx>
            <c:strRef>
              <c:f>output!$B$284:$B$284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output!$B$285:$B$320</c:f>
              <c:numCache>
                <c:formatCode>General</c:formatCode>
                <c:ptCount val="36"/>
                <c:pt idx="0">
                  <c:v>0.12022</c:v>
                </c:pt>
                <c:pt idx="1">
                  <c:v>0.1163</c:v>
                </c:pt>
                <c:pt idx="2">
                  <c:v>0.12394</c:v>
                </c:pt>
                <c:pt idx="3">
                  <c:v>0.11598</c:v>
                </c:pt>
                <c:pt idx="4">
                  <c:v>0.11865</c:v>
                </c:pt>
                <c:pt idx="5">
                  <c:v>0.12565</c:v>
                </c:pt>
                <c:pt idx="6">
                  <c:v>0.11277</c:v>
                </c:pt>
                <c:pt idx="7">
                  <c:v>0.13277</c:v>
                </c:pt>
                <c:pt idx="8">
                  <c:v>0.12409</c:v>
                </c:pt>
                <c:pt idx="9">
                  <c:v>0.11111</c:v>
                </c:pt>
                <c:pt idx="10">
                  <c:v>0.12041</c:v>
                </c:pt>
                <c:pt idx="11">
                  <c:v>0.10566</c:v>
                </c:pt>
                <c:pt idx="12">
                  <c:v>0.11918</c:v>
                </c:pt>
                <c:pt idx="13">
                  <c:v>0.13681</c:v>
                </c:pt>
                <c:pt idx="14">
                  <c:v>0.13506</c:v>
                </c:pt>
                <c:pt idx="15">
                  <c:v>0.12816</c:v>
                </c:pt>
                <c:pt idx="16">
                  <c:v>0.13064</c:v>
                </c:pt>
                <c:pt idx="17">
                  <c:v>0.13422</c:v>
                </c:pt>
                <c:pt idx="18">
                  <c:v>0.1456</c:v>
                </c:pt>
                <c:pt idx="19">
                  <c:v>0.12951</c:v>
                </c:pt>
                <c:pt idx="20">
                  <c:v>0.12978</c:v>
                </c:pt>
                <c:pt idx="21">
                  <c:v>0.13328</c:v>
                </c:pt>
                <c:pt idx="22">
                  <c:v>0.13392</c:v>
                </c:pt>
                <c:pt idx="23">
                  <c:v>0.13447</c:v>
                </c:pt>
                <c:pt idx="24">
                  <c:v>0.13683</c:v>
                </c:pt>
                <c:pt idx="25">
                  <c:v>0.13401</c:v>
                </c:pt>
                <c:pt idx="26">
                  <c:v>0.14177</c:v>
                </c:pt>
                <c:pt idx="27">
                  <c:v>0.14485</c:v>
                </c:pt>
                <c:pt idx="28">
                  <c:v>0.15018</c:v>
                </c:pt>
                <c:pt idx="29">
                  <c:v>0.15487</c:v>
                </c:pt>
                <c:pt idx="30">
                  <c:v>0.15684</c:v>
                </c:pt>
                <c:pt idx="31">
                  <c:v>0.13697</c:v>
                </c:pt>
                <c:pt idx="32">
                  <c:v>0.13197</c:v>
                </c:pt>
                <c:pt idx="33">
                  <c:v>0.12814</c:v>
                </c:pt>
                <c:pt idx="34">
                  <c:v>0.13158</c:v>
                </c:pt>
                <c:pt idx="35">
                  <c:v>0.12077</c:v>
                </c:pt>
              </c:numCache>
            </c:numRef>
          </c:val>
          <c:smooth val="0"/>
        </c:ser>
        <c:ser>
          <c:idx val="1"/>
          <c:order val="1"/>
          <c:tx>
            <c:strRef>
              <c:f>output!$C$284:$C$284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output!$C$285:$C$320</c:f>
              <c:numCache>
                <c:formatCode>General</c:formatCode>
                <c:ptCount val="36"/>
                <c:pt idx="0">
                  <c:v>0.12374</c:v>
                </c:pt>
                <c:pt idx="1">
                  <c:v>0.12255</c:v>
                </c:pt>
                <c:pt idx="2">
                  <c:v>0.13672</c:v>
                </c:pt>
                <c:pt idx="3">
                  <c:v>0.12676</c:v>
                </c:pt>
                <c:pt idx="4">
                  <c:v>0.13059</c:v>
                </c:pt>
                <c:pt idx="5">
                  <c:v>0.13974</c:v>
                </c:pt>
                <c:pt idx="6">
                  <c:v>0.13285</c:v>
                </c:pt>
                <c:pt idx="7">
                  <c:v>0.14613</c:v>
                </c:pt>
                <c:pt idx="8">
                  <c:v>0.13857</c:v>
                </c:pt>
                <c:pt idx="9">
                  <c:v>0.12767</c:v>
                </c:pt>
                <c:pt idx="10">
                  <c:v>0.13913</c:v>
                </c:pt>
                <c:pt idx="11">
                  <c:v>0.12644</c:v>
                </c:pt>
                <c:pt idx="12">
                  <c:v>0.14077</c:v>
                </c:pt>
                <c:pt idx="13">
                  <c:v>0.15992</c:v>
                </c:pt>
                <c:pt idx="14">
                  <c:v>0.16241</c:v>
                </c:pt>
                <c:pt idx="15">
                  <c:v>0.15812</c:v>
                </c:pt>
                <c:pt idx="16">
                  <c:v>0.16148</c:v>
                </c:pt>
                <c:pt idx="17">
                  <c:v>0.16633</c:v>
                </c:pt>
                <c:pt idx="18">
                  <c:v>0.17101</c:v>
                </c:pt>
                <c:pt idx="19">
                  <c:v>0.1611</c:v>
                </c:pt>
                <c:pt idx="20">
                  <c:v>0.15782</c:v>
                </c:pt>
                <c:pt idx="21">
                  <c:v>0.15784</c:v>
                </c:pt>
                <c:pt idx="22">
                  <c:v>0.15843</c:v>
                </c:pt>
                <c:pt idx="23">
                  <c:v>0.16274</c:v>
                </c:pt>
                <c:pt idx="24">
                  <c:v>0.16348</c:v>
                </c:pt>
                <c:pt idx="25">
                  <c:v>0.16456</c:v>
                </c:pt>
                <c:pt idx="26">
                  <c:v>0.17086</c:v>
                </c:pt>
                <c:pt idx="27">
                  <c:v>0.1733</c:v>
                </c:pt>
                <c:pt idx="28">
                  <c:v>0.17943</c:v>
                </c:pt>
                <c:pt idx="29">
                  <c:v>0.17962</c:v>
                </c:pt>
                <c:pt idx="30">
                  <c:v>0.17767</c:v>
                </c:pt>
                <c:pt idx="31">
                  <c:v>0.16218</c:v>
                </c:pt>
                <c:pt idx="32">
                  <c:v>0.15655</c:v>
                </c:pt>
                <c:pt idx="33">
                  <c:v>0.15663</c:v>
                </c:pt>
                <c:pt idx="34">
                  <c:v>0.15951</c:v>
                </c:pt>
                <c:pt idx="35">
                  <c:v>0.15389</c:v>
                </c:pt>
              </c:numCache>
            </c:numRef>
          </c:val>
          <c:smooth val="0"/>
        </c:ser>
        <c:ser>
          <c:idx val="2"/>
          <c:order val="2"/>
          <c:tx>
            <c:strRef>
              <c:f>output!$D$284:$D$284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output!$D$285:$D$320</c:f>
              <c:numCache>
                <c:formatCode>General</c:formatCode>
                <c:ptCount val="36"/>
                <c:pt idx="0">
                  <c:v>0.12368</c:v>
                </c:pt>
                <c:pt idx="1">
                  <c:v>0.1154</c:v>
                </c:pt>
                <c:pt idx="2">
                  <c:v>0.11585</c:v>
                </c:pt>
                <c:pt idx="3">
                  <c:v>0.11783</c:v>
                </c:pt>
                <c:pt idx="4">
                  <c:v>0.11345</c:v>
                </c:pt>
                <c:pt idx="5">
                  <c:v>0.12213</c:v>
                </c:pt>
                <c:pt idx="6">
                  <c:v>0.12222</c:v>
                </c:pt>
                <c:pt idx="7">
                  <c:v>0.13007</c:v>
                </c:pt>
                <c:pt idx="8">
                  <c:v>0.12557</c:v>
                </c:pt>
                <c:pt idx="9">
                  <c:v>0.11465</c:v>
                </c:pt>
                <c:pt idx="10">
                  <c:v>0.12073</c:v>
                </c:pt>
                <c:pt idx="11">
                  <c:v>0.1151</c:v>
                </c:pt>
                <c:pt idx="12">
                  <c:v>0.1168</c:v>
                </c:pt>
                <c:pt idx="13">
                  <c:v>0.12613</c:v>
                </c:pt>
                <c:pt idx="14">
                  <c:v>0.12877</c:v>
                </c:pt>
                <c:pt idx="15">
                  <c:v>0.12166</c:v>
                </c:pt>
                <c:pt idx="16">
                  <c:v>0.11869</c:v>
                </c:pt>
                <c:pt idx="17">
                  <c:v>0.11666</c:v>
                </c:pt>
                <c:pt idx="18">
                  <c:v>0.11567</c:v>
                </c:pt>
                <c:pt idx="19">
                  <c:v>0.10736</c:v>
                </c:pt>
                <c:pt idx="20">
                  <c:v>0.10641</c:v>
                </c:pt>
                <c:pt idx="21">
                  <c:v>0.10313</c:v>
                </c:pt>
                <c:pt idx="22">
                  <c:v>0.10183</c:v>
                </c:pt>
                <c:pt idx="23">
                  <c:v>0.10065</c:v>
                </c:pt>
                <c:pt idx="24">
                  <c:v>0.097863</c:v>
                </c:pt>
                <c:pt idx="25">
                  <c:v>0.097505</c:v>
                </c:pt>
                <c:pt idx="26">
                  <c:v>0.09819</c:v>
                </c:pt>
                <c:pt idx="27">
                  <c:v>0.10024</c:v>
                </c:pt>
                <c:pt idx="28">
                  <c:v>0.099404</c:v>
                </c:pt>
                <c:pt idx="29">
                  <c:v>0.097026</c:v>
                </c:pt>
                <c:pt idx="30">
                  <c:v>0.096921</c:v>
                </c:pt>
                <c:pt idx="31">
                  <c:v>0.089068</c:v>
                </c:pt>
                <c:pt idx="32">
                  <c:v>0.085236</c:v>
                </c:pt>
                <c:pt idx="33">
                  <c:v>0.085835</c:v>
                </c:pt>
                <c:pt idx="34">
                  <c:v>0.088565</c:v>
                </c:pt>
                <c:pt idx="35">
                  <c:v>0.083362</c:v>
                </c:pt>
              </c:numCache>
            </c:numRef>
          </c:val>
          <c:smooth val="0"/>
        </c:ser>
        <c:hiLowLines>
          <c:spPr>
            <a:ln>
              <a:noFill/>
            </a:ln>
          </c:spPr>
        </c:hiLowLines>
        <c:marker val="0"/>
        <c:axId val="75451866"/>
        <c:axId val="61831457"/>
      </c:lineChart>
      <c:catAx>
        <c:axId val="75451866"/>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1831457"/>
        <c:crosses val="autoZero"/>
        <c:auto val="1"/>
        <c:lblAlgn val="ctr"/>
        <c:lblOffset val="100"/>
      </c:catAx>
      <c:valAx>
        <c:axId val="6183145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45186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FIN</a:t>
            </a:r>
          </a:p>
        </c:rich>
      </c:tx>
      <c:overlay val="0"/>
      <c:spPr>
        <a:noFill/>
        <a:ln>
          <a:noFill/>
        </a:ln>
      </c:spPr>
    </c:title>
    <c:autoTitleDeleted val="0"/>
    <c:plotArea>
      <c:lineChart>
        <c:grouping val="standard"/>
        <c:varyColors val="0"/>
        <c:ser>
          <c:idx val="0"/>
          <c:order val="0"/>
          <c:tx>
            <c:strRef>
              <c:f>output!$W$284:$W$284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output!$W$285:$W$320</c:f>
              <c:numCache>
                <c:formatCode>General</c:formatCode>
                <c:ptCount val="36"/>
                <c:pt idx="0">
                  <c:v>0.25725</c:v>
                </c:pt>
                <c:pt idx="1">
                  <c:v>0.2471</c:v>
                </c:pt>
                <c:pt idx="2">
                  <c:v>0.25361</c:v>
                </c:pt>
                <c:pt idx="3">
                  <c:v>0.22586</c:v>
                </c:pt>
                <c:pt idx="4">
                  <c:v>0.21584</c:v>
                </c:pt>
                <c:pt idx="5">
                  <c:v>0.2349</c:v>
                </c:pt>
                <c:pt idx="6">
                  <c:v>0.25184</c:v>
                </c:pt>
                <c:pt idx="7">
                  <c:v>0.26812</c:v>
                </c:pt>
                <c:pt idx="8">
                  <c:v>0.26443</c:v>
                </c:pt>
                <c:pt idx="9">
                  <c:v>0.25333</c:v>
                </c:pt>
                <c:pt idx="10">
                  <c:v>0.24062</c:v>
                </c:pt>
                <c:pt idx="11">
                  <c:v>0.24424</c:v>
                </c:pt>
                <c:pt idx="12">
                  <c:v>0.2453</c:v>
                </c:pt>
                <c:pt idx="13">
                  <c:v>0.25337</c:v>
                </c:pt>
                <c:pt idx="14">
                  <c:v>0.24126</c:v>
                </c:pt>
                <c:pt idx="15">
                  <c:v>0.24043</c:v>
                </c:pt>
                <c:pt idx="16">
                  <c:v>0.23707</c:v>
                </c:pt>
                <c:pt idx="17">
                  <c:v>0.24022</c:v>
                </c:pt>
                <c:pt idx="18">
                  <c:v>0.2314</c:v>
                </c:pt>
                <c:pt idx="19">
                  <c:v>0.22557</c:v>
                </c:pt>
                <c:pt idx="20">
                  <c:v>0.26407</c:v>
                </c:pt>
                <c:pt idx="21">
                  <c:v>0.30861</c:v>
                </c:pt>
                <c:pt idx="22">
                  <c:v>0.29945</c:v>
                </c:pt>
                <c:pt idx="23">
                  <c:v>0.27222</c:v>
                </c:pt>
                <c:pt idx="24">
                  <c:v>0.28655</c:v>
                </c:pt>
                <c:pt idx="25">
                  <c:v>0.30149</c:v>
                </c:pt>
                <c:pt idx="26">
                  <c:v>0.31032</c:v>
                </c:pt>
                <c:pt idx="27">
                  <c:v>0.29856</c:v>
                </c:pt>
                <c:pt idx="28">
                  <c:v>0.30469</c:v>
                </c:pt>
                <c:pt idx="29">
                  <c:v>0.32081</c:v>
                </c:pt>
                <c:pt idx="30">
                  <c:v>0.30974</c:v>
                </c:pt>
                <c:pt idx="31">
                  <c:v>0.29425</c:v>
                </c:pt>
                <c:pt idx="32">
                  <c:v>0.28589</c:v>
                </c:pt>
                <c:pt idx="33">
                  <c:v>0.29826</c:v>
                </c:pt>
                <c:pt idx="34">
                  <c:v>0.30922</c:v>
                </c:pt>
                <c:pt idx="35">
                  <c:v>0.28519</c:v>
                </c:pt>
              </c:numCache>
            </c:numRef>
          </c:val>
          <c:smooth val="0"/>
        </c:ser>
        <c:ser>
          <c:idx val="1"/>
          <c:order val="1"/>
          <c:tx>
            <c:strRef>
              <c:f>output!$X$284:$X$284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output!$X$285:$X$320</c:f>
              <c:numCache>
                <c:formatCode>General</c:formatCode>
                <c:ptCount val="36"/>
                <c:pt idx="0">
                  <c:v>0.25844</c:v>
                </c:pt>
                <c:pt idx="1">
                  <c:v>0.25308</c:v>
                </c:pt>
                <c:pt idx="2">
                  <c:v>0.25319</c:v>
                </c:pt>
                <c:pt idx="3">
                  <c:v>0.23496</c:v>
                </c:pt>
                <c:pt idx="4">
                  <c:v>0.22752</c:v>
                </c:pt>
                <c:pt idx="5">
                  <c:v>0.24326</c:v>
                </c:pt>
                <c:pt idx="6">
                  <c:v>0.25356</c:v>
                </c:pt>
                <c:pt idx="7">
                  <c:v>0.26035</c:v>
                </c:pt>
                <c:pt idx="8">
                  <c:v>0.25685</c:v>
                </c:pt>
                <c:pt idx="9">
                  <c:v>0.25201</c:v>
                </c:pt>
                <c:pt idx="10">
                  <c:v>0.2424</c:v>
                </c:pt>
                <c:pt idx="11">
                  <c:v>0.24024</c:v>
                </c:pt>
                <c:pt idx="12">
                  <c:v>0.23848</c:v>
                </c:pt>
                <c:pt idx="13">
                  <c:v>0.24409</c:v>
                </c:pt>
                <c:pt idx="14">
                  <c:v>0.24283</c:v>
                </c:pt>
                <c:pt idx="15">
                  <c:v>0.24115</c:v>
                </c:pt>
                <c:pt idx="16">
                  <c:v>0.23477</c:v>
                </c:pt>
                <c:pt idx="17">
                  <c:v>0.23827</c:v>
                </c:pt>
                <c:pt idx="18">
                  <c:v>0.22804</c:v>
                </c:pt>
                <c:pt idx="19">
                  <c:v>0.23928</c:v>
                </c:pt>
                <c:pt idx="20">
                  <c:v>0.26545</c:v>
                </c:pt>
                <c:pt idx="21">
                  <c:v>0.28725</c:v>
                </c:pt>
                <c:pt idx="22">
                  <c:v>0.27665</c:v>
                </c:pt>
                <c:pt idx="23">
                  <c:v>0.25306</c:v>
                </c:pt>
                <c:pt idx="24">
                  <c:v>0.27018</c:v>
                </c:pt>
                <c:pt idx="25">
                  <c:v>0.27968</c:v>
                </c:pt>
                <c:pt idx="26">
                  <c:v>0.28295</c:v>
                </c:pt>
                <c:pt idx="27">
                  <c:v>0.27311</c:v>
                </c:pt>
                <c:pt idx="28">
                  <c:v>0.27725</c:v>
                </c:pt>
                <c:pt idx="29">
                  <c:v>0.28277</c:v>
                </c:pt>
                <c:pt idx="30">
                  <c:v>0.27252</c:v>
                </c:pt>
                <c:pt idx="31">
                  <c:v>0.26438</c:v>
                </c:pt>
                <c:pt idx="32">
                  <c:v>0.2657</c:v>
                </c:pt>
                <c:pt idx="33">
                  <c:v>0.27386</c:v>
                </c:pt>
                <c:pt idx="34">
                  <c:v>0.28152</c:v>
                </c:pt>
                <c:pt idx="35">
                  <c:v>0.26828</c:v>
                </c:pt>
              </c:numCache>
            </c:numRef>
          </c:val>
          <c:smooth val="0"/>
        </c:ser>
        <c:ser>
          <c:idx val="2"/>
          <c:order val="2"/>
          <c:tx>
            <c:strRef>
              <c:f>output!$Y$284:$Y$284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output!$Y$285:$Y$320</c:f>
              <c:numCache>
                <c:formatCode>General</c:formatCode>
                <c:ptCount val="36"/>
                <c:pt idx="0">
                  <c:v>0.2586</c:v>
                </c:pt>
                <c:pt idx="1">
                  <c:v>0.25317</c:v>
                </c:pt>
                <c:pt idx="2">
                  <c:v>0.24275</c:v>
                </c:pt>
                <c:pt idx="3">
                  <c:v>0.23108</c:v>
                </c:pt>
                <c:pt idx="4">
                  <c:v>0.21612</c:v>
                </c:pt>
                <c:pt idx="5">
                  <c:v>0.21947</c:v>
                </c:pt>
                <c:pt idx="6">
                  <c:v>0.2293</c:v>
                </c:pt>
                <c:pt idx="7">
                  <c:v>0.22495</c:v>
                </c:pt>
                <c:pt idx="8">
                  <c:v>0.21454</c:v>
                </c:pt>
                <c:pt idx="9">
                  <c:v>0.2056</c:v>
                </c:pt>
                <c:pt idx="10">
                  <c:v>0.19071</c:v>
                </c:pt>
                <c:pt idx="11">
                  <c:v>0.18729</c:v>
                </c:pt>
                <c:pt idx="12">
                  <c:v>0.18405</c:v>
                </c:pt>
                <c:pt idx="13">
                  <c:v>0.17889</c:v>
                </c:pt>
                <c:pt idx="14">
                  <c:v>0.17689</c:v>
                </c:pt>
                <c:pt idx="15">
                  <c:v>0.17501</c:v>
                </c:pt>
                <c:pt idx="16">
                  <c:v>0.17119</c:v>
                </c:pt>
                <c:pt idx="17">
                  <c:v>0.16754</c:v>
                </c:pt>
                <c:pt idx="18">
                  <c:v>0.1577</c:v>
                </c:pt>
                <c:pt idx="19">
                  <c:v>0.16925</c:v>
                </c:pt>
                <c:pt idx="20">
                  <c:v>0.1767</c:v>
                </c:pt>
                <c:pt idx="21">
                  <c:v>0.18503</c:v>
                </c:pt>
                <c:pt idx="22">
                  <c:v>0.17881</c:v>
                </c:pt>
                <c:pt idx="23">
                  <c:v>0.17597</c:v>
                </c:pt>
                <c:pt idx="24">
                  <c:v>0.18143</c:v>
                </c:pt>
                <c:pt idx="25">
                  <c:v>0.18826</c:v>
                </c:pt>
                <c:pt idx="26">
                  <c:v>0.19</c:v>
                </c:pt>
                <c:pt idx="27">
                  <c:v>0.1958</c:v>
                </c:pt>
                <c:pt idx="28">
                  <c:v>0.19929</c:v>
                </c:pt>
                <c:pt idx="29">
                  <c:v>0.19841</c:v>
                </c:pt>
                <c:pt idx="30">
                  <c:v>0.19375</c:v>
                </c:pt>
                <c:pt idx="31">
                  <c:v>0.191</c:v>
                </c:pt>
                <c:pt idx="32">
                  <c:v>0.18471</c:v>
                </c:pt>
                <c:pt idx="33">
                  <c:v>0.18707</c:v>
                </c:pt>
                <c:pt idx="34">
                  <c:v>0.19303</c:v>
                </c:pt>
                <c:pt idx="35">
                  <c:v>0.18503</c:v>
                </c:pt>
              </c:numCache>
            </c:numRef>
          </c:val>
          <c:smooth val="0"/>
        </c:ser>
        <c:hiLowLines>
          <c:spPr>
            <a:ln>
              <a:noFill/>
            </a:ln>
          </c:spPr>
        </c:hiLowLines>
        <c:marker val="0"/>
        <c:axId val="84877865"/>
        <c:axId val="31430970"/>
      </c:lineChart>
      <c:catAx>
        <c:axId val="84877865"/>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31430970"/>
        <c:crosses val="autoZero"/>
        <c:auto val="1"/>
        <c:lblAlgn val="ctr"/>
        <c:lblOffset val="100"/>
      </c:catAx>
      <c:valAx>
        <c:axId val="3143097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877865"/>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FRA</a:t>
            </a:r>
          </a:p>
        </c:rich>
      </c:tx>
      <c:overlay val="0"/>
      <c:spPr>
        <a:noFill/>
        <a:ln>
          <a:noFill/>
        </a:ln>
      </c:spPr>
    </c:title>
    <c:autoTitleDeleted val="0"/>
    <c:plotArea>
      <c:lineChart>
        <c:grouping val="standard"/>
        <c:varyColors val="0"/>
        <c:ser>
          <c:idx val="0"/>
          <c:order val="0"/>
          <c:tx>
            <c:strRef>
              <c:f>output!$Z$284:$Z$284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output!$Z$285:$Z$320</c:f>
              <c:numCache>
                <c:formatCode>General</c:formatCode>
                <c:ptCount val="36"/>
                <c:pt idx="0">
                  <c:v>0.15248</c:v>
                </c:pt>
                <c:pt idx="1">
                  <c:v>0.15404</c:v>
                </c:pt>
                <c:pt idx="2">
                  <c:v>0.17644</c:v>
                </c:pt>
                <c:pt idx="3">
                  <c:v>0.15914</c:v>
                </c:pt>
                <c:pt idx="4">
                  <c:v>0.16972</c:v>
                </c:pt>
                <c:pt idx="5">
                  <c:v>0.17294</c:v>
                </c:pt>
                <c:pt idx="6">
                  <c:v>0.17053</c:v>
                </c:pt>
                <c:pt idx="7">
                  <c:v>0.17316</c:v>
                </c:pt>
                <c:pt idx="8">
                  <c:v>0.17287</c:v>
                </c:pt>
                <c:pt idx="9">
                  <c:v>0.1775</c:v>
                </c:pt>
                <c:pt idx="10">
                  <c:v>0.1851</c:v>
                </c:pt>
                <c:pt idx="11">
                  <c:v>0.18706</c:v>
                </c:pt>
                <c:pt idx="12">
                  <c:v>0.19756</c:v>
                </c:pt>
                <c:pt idx="13">
                  <c:v>0.19895</c:v>
                </c:pt>
                <c:pt idx="14">
                  <c:v>0.18863</c:v>
                </c:pt>
                <c:pt idx="15">
                  <c:v>0.18593</c:v>
                </c:pt>
                <c:pt idx="16">
                  <c:v>0.19212</c:v>
                </c:pt>
                <c:pt idx="17">
                  <c:v>0.20255</c:v>
                </c:pt>
                <c:pt idx="18">
                  <c:v>0.206</c:v>
                </c:pt>
                <c:pt idx="19">
                  <c:v>0.2045</c:v>
                </c:pt>
                <c:pt idx="20">
                  <c:v>0.20297</c:v>
                </c:pt>
                <c:pt idx="21">
                  <c:v>0.18825</c:v>
                </c:pt>
                <c:pt idx="22">
                  <c:v>0.20069</c:v>
                </c:pt>
                <c:pt idx="23">
                  <c:v>0.2047</c:v>
                </c:pt>
                <c:pt idx="24">
                  <c:v>0.21391</c:v>
                </c:pt>
                <c:pt idx="25">
                  <c:v>0.23016</c:v>
                </c:pt>
                <c:pt idx="26">
                  <c:v>0.23591</c:v>
                </c:pt>
                <c:pt idx="27">
                  <c:v>0.23403</c:v>
                </c:pt>
                <c:pt idx="28">
                  <c:v>0.23944</c:v>
                </c:pt>
                <c:pt idx="29">
                  <c:v>0.24283</c:v>
                </c:pt>
                <c:pt idx="30">
                  <c:v>0.24342</c:v>
                </c:pt>
                <c:pt idx="31">
                  <c:v>0.23435</c:v>
                </c:pt>
                <c:pt idx="32">
                  <c:v>0.22573</c:v>
                </c:pt>
                <c:pt idx="33">
                  <c:v>0.23299</c:v>
                </c:pt>
                <c:pt idx="34">
                  <c:v>0.23929</c:v>
                </c:pt>
                <c:pt idx="35">
                  <c:v>0.23571</c:v>
                </c:pt>
              </c:numCache>
            </c:numRef>
          </c:val>
          <c:smooth val="0"/>
        </c:ser>
        <c:ser>
          <c:idx val="1"/>
          <c:order val="1"/>
          <c:tx>
            <c:strRef>
              <c:f>output!$AA$284:$AA$284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output!$AA$285:$AA$320</c:f>
              <c:numCache>
                <c:formatCode>General</c:formatCode>
                <c:ptCount val="36"/>
                <c:pt idx="0">
                  <c:v>0.14863</c:v>
                </c:pt>
                <c:pt idx="1">
                  <c:v>0.15246</c:v>
                </c:pt>
                <c:pt idx="2">
                  <c:v>0.17464</c:v>
                </c:pt>
                <c:pt idx="3">
                  <c:v>0.15802</c:v>
                </c:pt>
                <c:pt idx="4">
                  <c:v>0.17192</c:v>
                </c:pt>
                <c:pt idx="5">
                  <c:v>0.17593</c:v>
                </c:pt>
                <c:pt idx="6">
                  <c:v>0.17089</c:v>
                </c:pt>
                <c:pt idx="7">
                  <c:v>0.17421</c:v>
                </c:pt>
                <c:pt idx="8">
                  <c:v>0.17511</c:v>
                </c:pt>
                <c:pt idx="9">
                  <c:v>0.17852</c:v>
                </c:pt>
                <c:pt idx="10">
                  <c:v>0.184</c:v>
                </c:pt>
                <c:pt idx="11">
                  <c:v>0.18662</c:v>
                </c:pt>
                <c:pt idx="12">
                  <c:v>0.19425</c:v>
                </c:pt>
                <c:pt idx="13">
                  <c:v>0.19024</c:v>
                </c:pt>
                <c:pt idx="14">
                  <c:v>0.18504</c:v>
                </c:pt>
                <c:pt idx="15">
                  <c:v>0.18737</c:v>
                </c:pt>
                <c:pt idx="16">
                  <c:v>0.19526</c:v>
                </c:pt>
                <c:pt idx="17">
                  <c:v>0.20457</c:v>
                </c:pt>
                <c:pt idx="18">
                  <c:v>0.20552</c:v>
                </c:pt>
                <c:pt idx="19">
                  <c:v>0.20471</c:v>
                </c:pt>
                <c:pt idx="20">
                  <c:v>0.20263</c:v>
                </c:pt>
                <c:pt idx="21">
                  <c:v>0.19162</c:v>
                </c:pt>
                <c:pt idx="22">
                  <c:v>0.20168</c:v>
                </c:pt>
                <c:pt idx="23">
                  <c:v>0.20449</c:v>
                </c:pt>
                <c:pt idx="24">
                  <c:v>0.21427</c:v>
                </c:pt>
                <c:pt idx="25">
                  <c:v>0.22614</c:v>
                </c:pt>
                <c:pt idx="26">
                  <c:v>0.23112</c:v>
                </c:pt>
                <c:pt idx="27">
                  <c:v>0.23048</c:v>
                </c:pt>
                <c:pt idx="28">
                  <c:v>0.23262</c:v>
                </c:pt>
                <c:pt idx="29">
                  <c:v>0.23107</c:v>
                </c:pt>
                <c:pt idx="30">
                  <c:v>0.2348</c:v>
                </c:pt>
                <c:pt idx="31">
                  <c:v>0.23117</c:v>
                </c:pt>
                <c:pt idx="32">
                  <c:v>0.2255</c:v>
                </c:pt>
                <c:pt idx="33">
                  <c:v>0.23007</c:v>
                </c:pt>
                <c:pt idx="34">
                  <c:v>0.24138</c:v>
                </c:pt>
                <c:pt idx="35">
                  <c:v>0.23717</c:v>
                </c:pt>
              </c:numCache>
            </c:numRef>
          </c:val>
          <c:smooth val="0"/>
        </c:ser>
        <c:ser>
          <c:idx val="2"/>
          <c:order val="2"/>
          <c:tx>
            <c:strRef>
              <c:f>output!$AB$284:$AB$284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output!$AB$285:$AB$320</c:f>
              <c:numCache>
                <c:formatCode>General</c:formatCode>
                <c:ptCount val="36"/>
                <c:pt idx="0">
                  <c:v>0.14851</c:v>
                </c:pt>
                <c:pt idx="1">
                  <c:v>0.14286</c:v>
                </c:pt>
                <c:pt idx="2">
                  <c:v>0.14714</c:v>
                </c:pt>
                <c:pt idx="3">
                  <c:v>0.13676</c:v>
                </c:pt>
                <c:pt idx="4">
                  <c:v>0.13951</c:v>
                </c:pt>
                <c:pt idx="5">
                  <c:v>0.13975</c:v>
                </c:pt>
                <c:pt idx="6">
                  <c:v>0.13478</c:v>
                </c:pt>
                <c:pt idx="7">
                  <c:v>0.13006</c:v>
                </c:pt>
                <c:pt idx="8">
                  <c:v>0.12558</c:v>
                </c:pt>
                <c:pt idx="9">
                  <c:v>0.12497</c:v>
                </c:pt>
                <c:pt idx="10">
                  <c:v>0.12388</c:v>
                </c:pt>
                <c:pt idx="11">
                  <c:v>0.12758</c:v>
                </c:pt>
                <c:pt idx="12">
                  <c:v>0.12852</c:v>
                </c:pt>
                <c:pt idx="13">
                  <c:v>0.12297</c:v>
                </c:pt>
                <c:pt idx="14">
                  <c:v>0.11994</c:v>
                </c:pt>
                <c:pt idx="15">
                  <c:v>0.11773</c:v>
                </c:pt>
                <c:pt idx="16">
                  <c:v>0.11827</c:v>
                </c:pt>
                <c:pt idx="17">
                  <c:v>0.11705</c:v>
                </c:pt>
                <c:pt idx="18">
                  <c:v>0.1152</c:v>
                </c:pt>
                <c:pt idx="19">
                  <c:v>0.11259</c:v>
                </c:pt>
                <c:pt idx="20">
                  <c:v>0.10812</c:v>
                </c:pt>
                <c:pt idx="21">
                  <c:v>0.10743</c:v>
                </c:pt>
                <c:pt idx="22">
                  <c:v>0.10721</c:v>
                </c:pt>
                <c:pt idx="23">
                  <c:v>0.10951</c:v>
                </c:pt>
                <c:pt idx="24">
                  <c:v>0.1093</c:v>
                </c:pt>
                <c:pt idx="25">
                  <c:v>0.11046</c:v>
                </c:pt>
                <c:pt idx="26">
                  <c:v>0.10929</c:v>
                </c:pt>
                <c:pt idx="27">
                  <c:v>0.10955</c:v>
                </c:pt>
                <c:pt idx="28">
                  <c:v>0.10913</c:v>
                </c:pt>
                <c:pt idx="29">
                  <c:v>0.10641</c:v>
                </c:pt>
                <c:pt idx="30">
                  <c:v>0.10494</c:v>
                </c:pt>
                <c:pt idx="31">
                  <c:v>0.10317</c:v>
                </c:pt>
                <c:pt idx="32">
                  <c:v>0.10206</c:v>
                </c:pt>
                <c:pt idx="33">
                  <c:v>0.10253</c:v>
                </c:pt>
                <c:pt idx="34">
                  <c:v>0.10456</c:v>
                </c:pt>
                <c:pt idx="35">
                  <c:v>0.10388</c:v>
                </c:pt>
              </c:numCache>
            </c:numRef>
          </c:val>
          <c:smooth val="0"/>
        </c:ser>
        <c:hiLowLines>
          <c:spPr>
            <a:ln>
              <a:noFill/>
            </a:ln>
          </c:spPr>
        </c:hiLowLines>
        <c:marker val="0"/>
        <c:axId val="38562440"/>
        <c:axId val="61059118"/>
      </c:lineChart>
      <c:catAx>
        <c:axId val="38562440"/>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61059118"/>
        <c:crosses val="autoZero"/>
        <c:auto val="1"/>
        <c:lblAlgn val="ctr"/>
        <c:lblOffset val="100"/>
      </c:catAx>
      <c:valAx>
        <c:axId val="6105911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8562440"/>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GER</a:t>
            </a:r>
          </a:p>
        </c:rich>
      </c:tx>
      <c:overlay val="0"/>
      <c:spPr>
        <a:noFill/>
        <a:ln>
          <a:noFill/>
        </a:ln>
      </c:spPr>
    </c:title>
    <c:autoTitleDeleted val="0"/>
    <c:plotArea>
      <c:lineChart>
        <c:grouping val="standard"/>
        <c:varyColors val="0"/>
        <c:ser>
          <c:idx val="0"/>
          <c:order val="0"/>
          <c:tx>
            <c:strRef>
              <c:f>output!$AC$284:$AC$284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output!$AC$285:$AC$320</c:f>
              <c:numCache>
                <c:formatCode>General</c:formatCode>
                <c:ptCount val="36"/>
                <c:pt idx="0">
                  <c:v>0.18931</c:v>
                </c:pt>
                <c:pt idx="1">
                  <c:v>0.18963</c:v>
                </c:pt>
                <c:pt idx="2">
                  <c:v>0.20112</c:v>
                </c:pt>
                <c:pt idx="3">
                  <c:v>0.19311</c:v>
                </c:pt>
                <c:pt idx="4">
                  <c:v>0.20212</c:v>
                </c:pt>
                <c:pt idx="5">
                  <c:v>0.20233</c:v>
                </c:pt>
                <c:pt idx="6">
                  <c:v>0.20297</c:v>
                </c:pt>
                <c:pt idx="7">
                  <c:v>0.20604</c:v>
                </c:pt>
                <c:pt idx="8">
                  <c:v>0.21132</c:v>
                </c:pt>
                <c:pt idx="9">
                  <c:v>0.22448</c:v>
                </c:pt>
                <c:pt idx="10">
                  <c:v>0.23115</c:v>
                </c:pt>
                <c:pt idx="11">
                  <c:v>0.22868</c:v>
                </c:pt>
                <c:pt idx="12">
                  <c:v>0.24195</c:v>
                </c:pt>
                <c:pt idx="13">
                  <c:v>0.25426</c:v>
                </c:pt>
                <c:pt idx="14">
                  <c:v>0.24044</c:v>
                </c:pt>
                <c:pt idx="15">
                  <c:v>0.22716</c:v>
                </c:pt>
                <c:pt idx="16">
                  <c:v>0.2302</c:v>
                </c:pt>
                <c:pt idx="17">
                  <c:v>0.24135</c:v>
                </c:pt>
                <c:pt idx="18">
                  <c:v>0.24204</c:v>
                </c:pt>
                <c:pt idx="19">
                  <c:v>0.23756</c:v>
                </c:pt>
                <c:pt idx="20">
                  <c:v>0.2281</c:v>
                </c:pt>
                <c:pt idx="21">
                  <c:v>0.20821</c:v>
                </c:pt>
                <c:pt idx="22">
                  <c:v>0.2167</c:v>
                </c:pt>
                <c:pt idx="23">
                  <c:v>0.21738</c:v>
                </c:pt>
                <c:pt idx="24">
                  <c:v>0.23099</c:v>
                </c:pt>
                <c:pt idx="25">
                  <c:v>0.25473</c:v>
                </c:pt>
                <c:pt idx="26">
                  <c:v>0.26186</c:v>
                </c:pt>
                <c:pt idx="27">
                  <c:v>0.25847</c:v>
                </c:pt>
                <c:pt idx="28">
                  <c:v>0.27509</c:v>
                </c:pt>
                <c:pt idx="29">
                  <c:v>0.28654</c:v>
                </c:pt>
                <c:pt idx="30">
                  <c:v>0.29012</c:v>
                </c:pt>
                <c:pt idx="31">
                  <c:v>0.28624</c:v>
                </c:pt>
                <c:pt idx="32">
                  <c:v>0.28891</c:v>
                </c:pt>
                <c:pt idx="33">
                  <c:v>0.30949</c:v>
                </c:pt>
                <c:pt idx="34">
                  <c:v>0.31991</c:v>
                </c:pt>
                <c:pt idx="35">
                  <c:v>0.32184</c:v>
                </c:pt>
              </c:numCache>
            </c:numRef>
          </c:val>
          <c:smooth val="0"/>
        </c:ser>
        <c:ser>
          <c:idx val="1"/>
          <c:order val="1"/>
          <c:tx>
            <c:strRef>
              <c:f>output!$AD$284:$AD$284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output!$AD$285:$AD$320</c:f>
              <c:numCache>
                <c:formatCode>General</c:formatCode>
                <c:ptCount val="36"/>
                <c:pt idx="0">
                  <c:v>0.1779</c:v>
                </c:pt>
                <c:pt idx="1">
                  <c:v>0.18422</c:v>
                </c:pt>
                <c:pt idx="2">
                  <c:v>0.19206</c:v>
                </c:pt>
                <c:pt idx="3">
                  <c:v>0.18371</c:v>
                </c:pt>
                <c:pt idx="4">
                  <c:v>0.19352</c:v>
                </c:pt>
                <c:pt idx="5">
                  <c:v>0.19354</c:v>
                </c:pt>
                <c:pt idx="6">
                  <c:v>0.19382</c:v>
                </c:pt>
                <c:pt idx="7">
                  <c:v>0.19875</c:v>
                </c:pt>
                <c:pt idx="8">
                  <c:v>0.2041</c:v>
                </c:pt>
                <c:pt idx="9">
                  <c:v>0.21477</c:v>
                </c:pt>
                <c:pt idx="10">
                  <c:v>0.21563</c:v>
                </c:pt>
                <c:pt idx="11">
                  <c:v>0.21665</c:v>
                </c:pt>
                <c:pt idx="12">
                  <c:v>0.22791</c:v>
                </c:pt>
                <c:pt idx="13">
                  <c:v>0.23277</c:v>
                </c:pt>
                <c:pt idx="14">
                  <c:v>0.21936</c:v>
                </c:pt>
                <c:pt idx="15">
                  <c:v>0.21252</c:v>
                </c:pt>
                <c:pt idx="16">
                  <c:v>0.21504</c:v>
                </c:pt>
                <c:pt idx="17">
                  <c:v>0.2229</c:v>
                </c:pt>
                <c:pt idx="18">
                  <c:v>0.22288</c:v>
                </c:pt>
                <c:pt idx="19">
                  <c:v>0.22165</c:v>
                </c:pt>
                <c:pt idx="20">
                  <c:v>0.21474</c:v>
                </c:pt>
                <c:pt idx="21">
                  <c:v>0.20147</c:v>
                </c:pt>
                <c:pt idx="22">
                  <c:v>0.21077</c:v>
                </c:pt>
                <c:pt idx="23">
                  <c:v>0.21323</c:v>
                </c:pt>
                <c:pt idx="24">
                  <c:v>0.22548</c:v>
                </c:pt>
                <c:pt idx="25">
                  <c:v>0.24024</c:v>
                </c:pt>
                <c:pt idx="26">
                  <c:v>0.24875</c:v>
                </c:pt>
                <c:pt idx="27">
                  <c:v>0.24769</c:v>
                </c:pt>
                <c:pt idx="28">
                  <c:v>0.25112</c:v>
                </c:pt>
                <c:pt idx="29">
                  <c:v>0.25624</c:v>
                </c:pt>
                <c:pt idx="30">
                  <c:v>0.26359</c:v>
                </c:pt>
                <c:pt idx="31">
                  <c:v>0.261</c:v>
                </c:pt>
                <c:pt idx="32">
                  <c:v>0.26409</c:v>
                </c:pt>
                <c:pt idx="33">
                  <c:v>0.27773</c:v>
                </c:pt>
                <c:pt idx="34">
                  <c:v>0.2862</c:v>
                </c:pt>
                <c:pt idx="35">
                  <c:v>0.28441</c:v>
                </c:pt>
              </c:numCache>
            </c:numRef>
          </c:val>
          <c:smooth val="0"/>
        </c:ser>
        <c:ser>
          <c:idx val="2"/>
          <c:order val="2"/>
          <c:tx>
            <c:strRef>
              <c:f>output!$AE$284:$AE$284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output!$AE$285:$AE$320</c:f>
              <c:numCache>
                <c:formatCode>General</c:formatCode>
                <c:ptCount val="36"/>
                <c:pt idx="0">
                  <c:v>0.17747</c:v>
                </c:pt>
                <c:pt idx="1">
                  <c:v>0.17062</c:v>
                </c:pt>
                <c:pt idx="2">
                  <c:v>0.16937</c:v>
                </c:pt>
                <c:pt idx="3">
                  <c:v>0.1626</c:v>
                </c:pt>
                <c:pt idx="4">
                  <c:v>0.16224</c:v>
                </c:pt>
                <c:pt idx="5">
                  <c:v>0.15686</c:v>
                </c:pt>
                <c:pt idx="6">
                  <c:v>0.15137</c:v>
                </c:pt>
                <c:pt idx="7">
                  <c:v>0.15105</c:v>
                </c:pt>
                <c:pt idx="8">
                  <c:v>0.14855</c:v>
                </c:pt>
                <c:pt idx="9">
                  <c:v>0.15035</c:v>
                </c:pt>
                <c:pt idx="10">
                  <c:v>0.14622</c:v>
                </c:pt>
                <c:pt idx="11">
                  <c:v>0.14728</c:v>
                </c:pt>
                <c:pt idx="12">
                  <c:v>0.14974</c:v>
                </c:pt>
                <c:pt idx="13">
                  <c:v>0.14638</c:v>
                </c:pt>
                <c:pt idx="14">
                  <c:v>0.13821</c:v>
                </c:pt>
                <c:pt idx="15">
                  <c:v>0.13432</c:v>
                </c:pt>
                <c:pt idx="16">
                  <c:v>0.13149</c:v>
                </c:pt>
                <c:pt idx="17">
                  <c:v>0.13061</c:v>
                </c:pt>
                <c:pt idx="18">
                  <c:v>0.12826</c:v>
                </c:pt>
                <c:pt idx="19">
                  <c:v>0.12321</c:v>
                </c:pt>
                <c:pt idx="20">
                  <c:v>0.11747</c:v>
                </c:pt>
                <c:pt idx="21">
                  <c:v>0.11609</c:v>
                </c:pt>
                <c:pt idx="22">
                  <c:v>0.11509</c:v>
                </c:pt>
                <c:pt idx="23">
                  <c:v>0.12034</c:v>
                </c:pt>
                <c:pt idx="24">
                  <c:v>0.12454</c:v>
                </c:pt>
                <c:pt idx="25">
                  <c:v>0.12606</c:v>
                </c:pt>
                <c:pt idx="26">
                  <c:v>0.1279</c:v>
                </c:pt>
                <c:pt idx="27">
                  <c:v>0.12736</c:v>
                </c:pt>
                <c:pt idx="28">
                  <c:v>0.12767</c:v>
                </c:pt>
                <c:pt idx="29">
                  <c:v>0.12506</c:v>
                </c:pt>
                <c:pt idx="30">
                  <c:v>0.12383</c:v>
                </c:pt>
                <c:pt idx="31">
                  <c:v>0.12386</c:v>
                </c:pt>
                <c:pt idx="32">
                  <c:v>0.12024</c:v>
                </c:pt>
                <c:pt idx="33">
                  <c:v>0.12512</c:v>
                </c:pt>
                <c:pt idx="34">
                  <c:v>0.12623</c:v>
                </c:pt>
                <c:pt idx="35">
                  <c:v>0.12484</c:v>
                </c:pt>
              </c:numCache>
            </c:numRef>
          </c:val>
          <c:smooth val="0"/>
        </c:ser>
        <c:hiLowLines>
          <c:spPr>
            <a:ln>
              <a:noFill/>
            </a:ln>
          </c:spPr>
        </c:hiLowLines>
        <c:marker val="0"/>
        <c:axId val="98356093"/>
        <c:axId val="74116243"/>
      </c:lineChart>
      <c:catAx>
        <c:axId val="98356093"/>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74116243"/>
        <c:crosses val="autoZero"/>
        <c:auto val="1"/>
        <c:lblAlgn val="ctr"/>
        <c:lblOffset val="100"/>
      </c:catAx>
      <c:valAx>
        <c:axId val="7411624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8356093"/>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GRC</a:t>
            </a:r>
          </a:p>
        </c:rich>
      </c:tx>
      <c:overlay val="0"/>
      <c:spPr>
        <a:noFill/>
        <a:ln>
          <a:noFill/>
        </a:ln>
      </c:spPr>
    </c:title>
    <c:autoTitleDeleted val="0"/>
    <c:plotArea>
      <c:lineChart>
        <c:grouping val="standard"/>
        <c:varyColors val="0"/>
        <c:ser>
          <c:idx val="0"/>
          <c:order val="0"/>
          <c:tx>
            <c:strRef>
              <c:f>output!$AF$284:$AF$284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output!$AF$285:$AF$320</c:f>
              <c:numCache>
                <c:formatCode>General</c:formatCode>
                <c:ptCount val="36"/>
                <c:pt idx="0">
                  <c:v>0.10305</c:v>
                </c:pt>
                <c:pt idx="1">
                  <c:v>0.11436</c:v>
                </c:pt>
                <c:pt idx="2">
                  <c:v>0.11234</c:v>
                </c:pt>
                <c:pt idx="3">
                  <c:v>0.11741</c:v>
                </c:pt>
                <c:pt idx="4">
                  <c:v>0.12073</c:v>
                </c:pt>
                <c:pt idx="5">
                  <c:v>0.12153</c:v>
                </c:pt>
                <c:pt idx="6">
                  <c:v>0.12539</c:v>
                </c:pt>
                <c:pt idx="7">
                  <c:v>0.12597</c:v>
                </c:pt>
                <c:pt idx="8">
                  <c:v>0.13288</c:v>
                </c:pt>
                <c:pt idx="9">
                  <c:v>0.13712</c:v>
                </c:pt>
                <c:pt idx="10">
                  <c:v>0.13344</c:v>
                </c:pt>
                <c:pt idx="11">
                  <c:v>0.14184</c:v>
                </c:pt>
                <c:pt idx="12">
                  <c:v>0.14761</c:v>
                </c:pt>
                <c:pt idx="13">
                  <c:v>0.15416</c:v>
                </c:pt>
                <c:pt idx="14">
                  <c:v>0.16613</c:v>
                </c:pt>
                <c:pt idx="15">
                  <c:v>0.17243</c:v>
                </c:pt>
                <c:pt idx="16">
                  <c:v>0.16661</c:v>
                </c:pt>
                <c:pt idx="17">
                  <c:v>0.17216</c:v>
                </c:pt>
                <c:pt idx="18">
                  <c:v>0.1624</c:v>
                </c:pt>
                <c:pt idx="19">
                  <c:v>0.1658</c:v>
                </c:pt>
                <c:pt idx="20">
                  <c:v>0.15756</c:v>
                </c:pt>
                <c:pt idx="21">
                  <c:v>0.14958</c:v>
                </c:pt>
                <c:pt idx="22">
                  <c:v>0.15034</c:v>
                </c:pt>
                <c:pt idx="23">
                  <c:v>0.15528</c:v>
                </c:pt>
                <c:pt idx="24">
                  <c:v>0.1529</c:v>
                </c:pt>
                <c:pt idx="25">
                  <c:v>0.15421</c:v>
                </c:pt>
                <c:pt idx="26">
                  <c:v>0.15533</c:v>
                </c:pt>
                <c:pt idx="27">
                  <c:v>0.15902</c:v>
                </c:pt>
                <c:pt idx="28">
                  <c:v>0.16656</c:v>
                </c:pt>
                <c:pt idx="29">
                  <c:v>0.1661</c:v>
                </c:pt>
                <c:pt idx="30">
                  <c:v>0.1622</c:v>
                </c:pt>
                <c:pt idx="31">
                  <c:v>0.15532</c:v>
                </c:pt>
                <c:pt idx="32">
                  <c:v>0.15042</c:v>
                </c:pt>
                <c:pt idx="33">
                  <c:v>0.16221</c:v>
                </c:pt>
                <c:pt idx="34">
                  <c:v>0.16728</c:v>
                </c:pt>
                <c:pt idx="35">
                  <c:v>0.16193</c:v>
                </c:pt>
              </c:numCache>
            </c:numRef>
          </c:val>
          <c:smooth val="0"/>
        </c:ser>
        <c:ser>
          <c:idx val="1"/>
          <c:order val="1"/>
          <c:tx>
            <c:strRef>
              <c:f>output!$AG$284:$AG$284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output!$AG$285:$AG$320</c:f>
              <c:numCache>
                <c:formatCode>General</c:formatCode>
                <c:ptCount val="36"/>
                <c:pt idx="0">
                  <c:v>0.1254</c:v>
                </c:pt>
                <c:pt idx="1">
                  <c:v>0.13237</c:v>
                </c:pt>
                <c:pt idx="2">
                  <c:v>0.13154</c:v>
                </c:pt>
                <c:pt idx="3">
                  <c:v>0.13639</c:v>
                </c:pt>
                <c:pt idx="4">
                  <c:v>0.1407</c:v>
                </c:pt>
                <c:pt idx="5">
                  <c:v>0.14558</c:v>
                </c:pt>
                <c:pt idx="6">
                  <c:v>0.15156</c:v>
                </c:pt>
                <c:pt idx="7">
                  <c:v>0.15423</c:v>
                </c:pt>
                <c:pt idx="8">
                  <c:v>0.15921</c:v>
                </c:pt>
                <c:pt idx="9">
                  <c:v>0.16166</c:v>
                </c:pt>
                <c:pt idx="10">
                  <c:v>0.16044</c:v>
                </c:pt>
                <c:pt idx="11">
                  <c:v>0.16341</c:v>
                </c:pt>
                <c:pt idx="12">
                  <c:v>0.1705</c:v>
                </c:pt>
                <c:pt idx="13">
                  <c:v>0.17502</c:v>
                </c:pt>
                <c:pt idx="14">
                  <c:v>0.1865</c:v>
                </c:pt>
                <c:pt idx="15">
                  <c:v>0.19571</c:v>
                </c:pt>
                <c:pt idx="16">
                  <c:v>0.19008</c:v>
                </c:pt>
                <c:pt idx="17">
                  <c:v>0.20181</c:v>
                </c:pt>
                <c:pt idx="18">
                  <c:v>0.20063</c:v>
                </c:pt>
                <c:pt idx="19">
                  <c:v>0.20354</c:v>
                </c:pt>
                <c:pt idx="20">
                  <c:v>0.20083</c:v>
                </c:pt>
                <c:pt idx="21">
                  <c:v>0.19141</c:v>
                </c:pt>
                <c:pt idx="22">
                  <c:v>0.18864</c:v>
                </c:pt>
                <c:pt idx="23">
                  <c:v>0.20301</c:v>
                </c:pt>
                <c:pt idx="24">
                  <c:v>0.20093</c:v>
                </c:pt>
                <c:pt idx="25">
                  <c:v>0.21145</c:v>
                </c:pt>
                <c:pt idx="26">
                  <c:v>0.21356</c:v>
                </c:pt>
                <c:pt idx="27">
                  <c:v>0.21077</c:v>
                </c:pt>
                <c:pt idx="28">
                  <c:v>0.21609</c:v>
                </c:pt>
                <c:pt idx="29">
                  <c:v>0.21362</c:v>
                </c:pt>
                <c:pt idx="30">
                  <c:v>0.21277</c:v>
                </c:pt>
                <c:pt idx="31">
                  <c:v>0.21171</c:v>
                </c:pt>
                <c:pt idx="32">
                  <c:v>0.21337</c:v>
                </c:pt>
                <c:pt idx="33">
                  <c:v>0.2193</c:v>
                </c:pt>
                <c:pt idx="34">
                  <c:v>0.22283</c:v>
                </c:pt>
                <c:pt idx="35">
                  <c:v>0.22593</c:v>
                </c:pt>
              </c:numCache>
            </c:numRef>
          </c:val>
          <c:smooth val="0"/>
        </c:ser>
        <c:ser>
          <c:idx val="2"/>
          <c:order val="2"/>
          <c:tx>
            <c:strRef>
              <c:f>output!$AH$284:$AH$284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output!$AH$285:$AH$320</c:f>
              <c:numCache>
                <c:formatCode>General</c:formatCode>
                <c:ptCount val="36"/>
                <c:pt idx="0">
                  <c:v>0.12502</c:v>
                </c:pt>
                <c:pt idx="1">
                  <c:v>0.1207</c:v>
                </c:pt>
                <c:pt idx="2">
                  <c:v>0.12081</c:v>
                </c:pt>
                <c:pt idx="3">
                  <c:v>0.11939</c:v>
                </c:pt>
                <c:pt idx="4">
                  <c:v>0.11833</c:v>
                </c:pt>
                <c:pt idx="5">
                  <c:v>0.11904</c:v>
                </c:pt>
                <c:pt idx="6">
                  <c:v>0.12209</c:v>
                </c:pt>
                <c:pt idx="7">
                  <c:v>0.11898</c:v>
                </c:pt>
                <c:pt idx="8">
                  <c:v>0.12151</c:v>
                </c:pt>
                <c:pt idx="9">
                  <c:v>0.11502</c:v>
                </c:pt>
                <c:pt idx="10">
                  <c:v>0.11049</c:v>
                </c:pt>
                <c:pt idx="11">
                  <c:v>0.11612</c:v>
                </c:pt>
                <c:pt idx="12">
                  <c:v>0.12089</c:v>
                </c:pt>
                <c:pt idx="13">
                  <c:v>0.11742</c:v>
                </c:pt>
                <c:pt idx="14">
                  <c:v>0.12112</c:v>
                </c:pt>
                <c:pt idx="15">
                  <c:v>0.12249</c:v>
                </c:pt>
                <c:pt idx="16">
                  <c:v>0.11859</c:v>
                </c:pt>
                <c:pt idx="17">
                  <c:v>0.11718</c:v>
                </c:pt>
                <c:pt idx="18">
                  <c:v>0.1172</c:v>
                </c:pt>
                <c:pt idx="19">
                  <c:v>0.11559</c:v>
                </c:pt>
                <c:pt idx="20">
                  <c:v>0.11682</c:v>
                </c:pt>
                <c:pt idx="21">
                  <c:v>0.11456</c:v>
                </c:pt>
                <c:pt idx="22">
                  <c:v>0.1127</c:v>
                </c:pt>
                <c:pt idx="23">
                  <c:v>0.11346</c:v>
                </c:pt>
                <c:pt idx="24">
                  <c:v>0.10623</c:v>
                </c:pt>
                <c:pt idx="25">
                  <c:v>0.1105</c:v>
                </c:pt>
                <c:pt idx="26">
                  <c:v>0.10811</c:v>
                </c:pt>
                <c:pt idx="27">
                  <c:v>0.10933</c:v>
                </c:pt>
                <c:pt idx="28">
                  <c:v>0.10747</c:v>
                </c:pt>
                <c:pt idx="29">
                  <c:v>0.09971</c:v>
                </c:pt>
                <c:pt idx="30">
                  <c:v>0.10087</c:v>
                </c:pt>
                <c:pt idx="31">
                  <c:v>0.097167</c:v>
                </c:pt>
                <c:pt idx="32">
                  <c:v>0.09415</c:v>
                </c:pt>
                <c:pt idx="33">
                  <c:v>0.1014</c:v>
                </c:pt>
                <c:pt idx="34">
                  <c:v>0.10077</c:v>
                </c:pt>
                <c:pt idx="35">
                  <c:v>0.10233</c:v>
                </c:pt>
              </c:numCache>
            </c:numRef>
          </c:val>
          <c:smooth val="0"/>
        </c:ser>
        <c:hiLowLines>
          <c:spPr>
            <a:ln>
              <a:noFill/>
            </a:ln>
          </c:spPr>
        </c:hiLowLines>
        <c:marker val="0"/>
        <c:axId val="79677489"/>
        <c:axId val="28824083"/>
      </c:lineChart>
      <c:catAx>
        <c:axId val="79677489"/>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28824083"/>
        <c:crosses val="autoZero"/>
        <c:auto val="1"/>
        <c:lblAlgn val="ctr"/>
        <c:lblOffset val="100"/>
      </c:catAx>
      <c:valAx>
        <c:axId val="288240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677489"/>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IND</a:t>
            </a:r>
          </a:p>
        </c:rich>
      </c:tx>
      <c:overlay val="0"/>
      <c:spPr>
        <a:noFill/>
        <a:ln>
          <a:noFill/>
        </a:ln>
      </c:spPr>
    </c:title>
    <c:autoTitleDeleted val="0"/>
    <c:plotArea>
      <c:lineChart>
        <c:grouping val="standard"/>
        <c:varyColors val="0"/>
        <c:ser>
          <c:idx val="0"/>
          <c:order val="0"/>
          <c:tx>
            <c:strRef>
              <c:f>output!$AI$284:$AI$284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output!$AI$285:$AI$320</c:f>
              <c:numCache>
                <c:formatCode>General</c:formatCode>
                <c:ptCount val="36"/>
                <c:pt idx="0">
                  <c:v>0.033752</c:v>
                </c:pt>
                <c:pt idx="1">
                  <c:v>0.039334</c:v>
                </c:pt>
                <c:pt idx="2">
                  <c:v>0.041681</c:v>
                </c:pt>
                <c:pt idx="3">
                  <c:v>0.044727</c:v>
                </c:pt>
                <c:pt idx="4">
                  <c:v>0.052271</c:v>
                </c:pt>
                <c:pt idx="5">
                  <c:v>0.052762</c:v>
                </c:pt>
                <c:pt idx="6">
                  <c:v>0.053246</c:v>
                </c:pt>
                <c:pt idx="7">
                  <c:v>0.055606</c:v>
                </c:pt>
                <c:pt idx="8">
                  <c:v>0.057612</c:v>
                </c:pt>
                <c:pt idx="9">
                  <c:v>0.054334</c:v>
                </c:pt>
                <c:pt idx="10">
                  <c:v>0.054175</c:v>
                </c:pt>
                <c:pt idx="11">
                  <c:v>0.060148</c:v>
                </c:pt>
                <c:pt idx="12">
                  <c:v>0.058641</c:v>
                </c:pt>
                <c:pt idx="13">
                  <c:v>0.061801</c:v>
                </c:pt>
                <c:pt idx="14">
                  <c:v>0.065674</c:v>
                </c:pt>
                <c:pt idx="15">
                  <c:v>0.058667</c:v>
                </c:pt>
                <c:pt idx="16">
                  <c:v>0.062875</c:v>
                </c:pt>
                <c:pt idx="17">
                  <c:v>0.070112</c:v>
                </c:pt>
                <c:pt idx="18">
                  <c:v>0.069886</c:v>
                </c:pt>
                <c:pt idx="19">
                  <c:v>0.073083</c:v>
                </c:pt>
                <c:pt idx="20">
                  <c:v>0.078915</c:v>
                </c:pt>
                <c:pt idx="21">
                  <c:v>0.083671</c:v>
                </c:pt>
                <c:pt idx="22">
                  <c:v>0.088388</c:v>
                </c:pt>
                <c:pt idx="23">
                  <c:v>0.09256</c:v>
                </c:pt>
                <c:pt idx="24">
                  <c:v>0.096838</c:v>
                </c:pt>
                <c:pt idx="25">
                  <c:v>0.095805</c:v>
                </c:pt>
                <c:pt idx="26">
                  <c:v>0.10031</c:v>
                </c:pt>
                <c:pt idx="27">
                  <c:v>0.093419</c:v>
                </c:pt>
                <c:pt idx="28">
                  <c:v>0.099404</c:v>
                </c:pt>
                <c:pt idx="29">
                  <c:v>0.098052</c:v>
                </c:pt>
                <c:pt idx="30">
                  <c:v>0.10105</c:v>
                </c:pt>
                <c:pt idx="31">
                  <c:v>0.095925</c:v>
                </c:pt>
                <c:pt idx="32">
                  <c:v>0.10087</c:v>
                </c:pt>
                <c:pt idx="33">
                  <c:v>0.10563</c:v>
                </c:pt>
                <c:pt idx="34">
                  <c:v>0.11851</c:v>
                </c:pt>
                <c:pt idx="35">
                  <c:v>0.1108</c:v>
                </c:pt>
              </c:numCache>
            </c:numRef>
          </c:val>
          <c:smooth val="0"/>
        </c:ser>
        <c:ser>
          <c:idx val="1"/>
          <c:order val="1"/>
          <c:tx>
            <c:strRef>
              <c:f>output!$AJ$284:$AJ$284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output!$AJ$285:$AJ$320</c:f>
              <c:numCache>
                <c:formatCode>General</c:formatCode>
                <c:ptCount val="36"/>
                <c:pt idx="0">
                  <c:v>0.034295</c:v>
                </c:pt>
                <c:pt idx="1">
                  <c:v>0.042732</c:v>
                </c:pt>
                <c:pt idx="2">
                  <c:v>0.043339</c:v>
                </c:pt>
                <c:pt idx="3">
                  <c:v>0.04609</c:v>
                </c:pt>
                <c:pt idx="4">
                  <c:v>0.051711</c:v>
                </c:pt>
                <c:pt idx="5">
                  <c:v>0.054104</c:v>
                </c:pt>
                <c:pt idx="6">
                  <c:v>0.057737</c:v>
                </c:pt>
                <c:pt idx="7">
                  <c:v>0.056958</c:v>
                </c:pt>
                <c:pt idx="8">
                  <c:v>0.06129</c:v>
                </c:pt>
                <c:pt idx="9">
                  <c:v>0.058099</c:v>
                </c:pt>
                <c:pt idx="10">
                  <c:v>0.062749</c:v>
                </c:pt>
                <c:pt idx="11">
                  <c:v>0.067187</c:v>
                </c:pt>
                <c:pt idx="12">
                  <c:v>0.066286</c:v>
                </c:pt>
                <c:pt idx="13">
                  <c:v>0.070065</c:v>
                </c:pt>
                <c:pt idx="14">
                  <c:v>0.0736</c:v>
                </c:pt>
                <c:pt idx="15">
                  <c:v>0.068403</c:v>
                </c:pt>
                <c:pt idx="16">
                  <c:v>0.071316</c:v>
                </c:pt>
                <c:pt idx="17">
                  <c:v>0.077025</c:v>
                </c:pt>
                <c:pt idx="18">
                  <c:v>0.075412</c:v>
                </c:pt>
                <c:pt idx="19">
                  <c:v>0.075805</c:v>
                </c:pt>
                <c:pt idx="20">
                  <c:v>0.080014</c:v>
                </c:pt>
                <c:pt idx="21">
                  <c:v>0.084683</c:v>
                </c:pt>
                <c:pt idx="22">
                  <c:v>0.088967</c:v>
                </c:pt>
                <c:pt idx="23">
                  <c:v>0.090764</c:v>
                </c:pt>
                <c:pt idx="24">
                  <c:v>0.095726</c:v>
                </c:pt>
                <c:pt idx="25">
                  <c:v>0.097694</c:v>
                </c:pt>
                <c:pt idx="26">
                  <c:v>0.10159</c:v>
                </c:pt>
                <c:pt idx="27">
                  <c:v>0.09607</c:v>
                </c:pt>
                <c:pt idx="28">
                  <c:v>0.095281</c:v>
                </c:pt>
                <c:pt idx="29">
                  <c:v>0.093803</c:v>
                </c:pt>
                <c:pt idx="30">
                  <c:v>0.098079</c:v>
                </c:pt>
                <c:pt idx="31">
                  <c:v>0.095605</c:v>
                </c:pt>
                <c:pt idx="32">
                  <c:v>0.10517</c:v>
                </c:pt>
                <c:pt idx="33">
                  <c:v>0.10928</c:v>
                </c:pt>
                <c:pt idx="34">
                  <c:v>0.11791</c:v>
                </c:pt>
                <c:pt idx="35">
                  <c:v>0.11243</c:v>
                </c:pt>
              </c:numCache>
            </c:numRef>
          </c:val>
          <c:smooth val="0"/>
        </c:ser>
        <c:ser>
          <c:idx val="2"/>
          <c:order val="2"/>
          <c:tx>
            <c:strRef>
              <c:f>output!$AK$284:$AK$284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output!$AK$285:$AK$320</c:f>
              <c:numCache>
                <c:formatCode>General</c:formatCode>
                <c:ptCount val="36"/>
                <c:pt idx="0">
                  <c:v>0.03403</c:v>
                </c:pt>
                <c:pt idx="1">
                  <c:v>0.038558</c:v>
                </c:pt>
                <c:pt idx="2">
                  <c:v>0.036733</c:v>
                </c:pt>
                <c:pt idx="3">
                  <c:v>0.036737</c:v>
                </c:pt>
                <c:pt idx="4">
                  <c:v>0.04373</c:v>
                </c:pt>
                <c:pt idx="5">
                  <c:v>0.045142</c:v>
                </c:pt>
                <c:pt idx="6">
                  <c:v>0.050784</c:v>
                </c:pt>
                <c:pt idx="7">
                  <c:v>0.050359</c:v>
                </c:pt>
                <c:pt idx="8">
                  <c:v>0.050627</c:v>
                </c:pt>
                <c:pt idx="9">
                  <c:v>0.047728</c:v>
                </c:pt>
                <c:pt idx="10">
                  <c:v>0.050608</c:v>
                </c:pt>
                <c:pt idx="11">
                  <c:v>0.05505</c:v>
                </c:pt>
                <c:pt idx="12">
                  <c:v>0.05145</c:v>
                </c:pt>
                <c:pt idx="13">
                  <c:v>0.051034</c:v>
                </c:pt>
                <c:pt idx="14">
                  <c:v>0.058553</c:v>
                </c:pt>
                <c:pt idx="15">
                  <c:v>0.055552</c:v>
                </c:pt>
                <c:pt idx="16">
                  <c:v>0.055467</c:v>
                </c:pt>
                <c:pt idx="17">
                  <c:v>0.056854</c:v>
                </c:pt>
                <c:pt idx="18">
                  <c:v>0.056311</c:v>
                </c:pt>
                <c:pt idx="19">
                  <c:v>0.050292</c:v>
                </c:pt>
                <c:pt idx="20">
                  <c:v>0.047956</c:v>
                </c:pt>
                <c:pt idx="21">
                  <c:v>0.046986</c:v>
                </c:pt>
                <c:pt idx="22">
                  <c:v>0.045523</c:v>
                </c:pt>
                <c:pt idx="23">
                  <c:v>0.046477</c:v>
                </c:pt>
                <c:pt idx="24">
                  <c:v>0.046118</c:v>
                </c:pt>
                <c:pt idx="25">
                  <c:v>0.04749</c:v>
                </c:pt>
                <c:pt idx="26">
                  <c:v>0.049918</c:v>
                </c:pt>
                <c:pt idx="27">
                  <c:v>0.048012</c:v>
                </c:pt>
                <c:pt idx="28">
                  <c:v>0.044988</c:v>
                </c:pt>
                <c:pt idx="29">
                  <c:v>0.038238</c:v>
                </c:pt>
                <c:pt idx="30">
                  <c:v>0.041787</c:v>
                </c:pt>
                <c:pt idx="31">
                  <c:v>0.041513</c:v>
                </c:pt>
                <c:pt idx="32">
                  <c:v>0.043734</c:v>
                </c:pt>
                <c:pt idx="33">
                  <c:v>0.042819</c:v>
                </c:pt>
                <c:pt idx="34">
                  <c:v>0.039231</c:v>
                </c:pt>
                <c:pt idx="35">
                  <c:v>0.037178</c:v>
                </c:pt>
              </c:numCache>
            </c:numRef>
          </c:val>
          <c:smooth val="0"/>
        </c:ser>
        <c:hiLowLines>
          <c:spPr>
            <a:ln>
              <a:noFill/>
            </a:ln>
          </c:spPr>
        </c:hiLowLines>
        <c:marker val="0"/>
        <c:axId val="98459130"/>
        <c:axId val="48695534"/>
      </c:lineChart>
      <c:catAx>
        <c:axId val="98459130"/>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48695534"/>
        <c:crosses val="autoZero"/>
        <c:auto val="1"/>
        <c:lblAlgn val="ctr"/>
        <c:lblOffset val="100"/>
      </c:catAx>
      <c:valAx>
        <c:axId val="4869553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8459130"/>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IRL</a:t>
            </a:r>
          </a:p>
        </c:rich>
      </c:tx>
      <c:overlay val="0"/>
      <c:spPr>
        <a:noFill/>
        <a:ln>
          <a:noFill/>
        </a:ln>
      </c:spPr>
    </c:title>
    <c:autoTitleDeleted val="0"/>
    <c:plotArea>
      <c:lineChart>
        <c:grouping val="standard"/>
        <c:varyColors val="0"/>
        <c:ser>
          <c:idx val="0"/>
          <c:order val="0"/>
          <c:tx>
            <c:strRef>
              <c:f>output!$AL$284:$AL$284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output!$AL$285:$AL$320</c:f>
              <c:numCache>
                <c:formatCode>General</c:formatCode>
                <c:ptCount val="36"/>
                <c:pt idx="0">
                  <c:v>0.35946</c:v>
                </c:pt>
                <c:pt idx="1">
                  <c:v>0.38074</c:v>
                </c:pt>
                <c:pt idx="2">
                  <c:v>0.41863</c:v>
                </c:pt>
                <c:pt idx="3">
                  <c:v>0.42054</c:v>
                </c:pt>
                <c:pt idx="4">
                  <c:v>0.44264</c:v>
                </c:pt>
                <c:pt idx="5">
                  <c:v>0.43908</c:v>
                </c:pt>
                <c:pt idx="6">
                  <c:v>0.41853</c:v>
                </c:pt>
                <c:pt idx="7">
                  <c:v>0.4351</c:v>
                </c:pt>
                <c:pt idx="8">
                  <c:v>0.42722</c:v>
                </c:pt>
                <c:pt idx="9">
                  <c:v>0.41314</c:v>
                </c:pt>
                <c:pt idx="10">
                  <c:v>0.39192</c:v>
                </c:pt>
                <c:pt idx="11">
                  <c:v>0.43461</c:v>
                </c:pt>
                <c:pt idx="12">
                  <c:v>0.39979</c:v>
                </c:pt>
                <c:pt idx="13">
                  <c:v>0.44282</c:v>
                </c:pt>
                <c:pt idx="14">
                  <c:v>0.43012</c:v>
                </c:pt>
                <c:pt idx="15">
                  <c:v>0.4033</c:v>
                </c:pt>
                <c:pt idx="16">
                  <c:v>0.40298</c:v>
                </c:pt>
                <c:pt idx="17">
                  <c:v>0.40607</c:v>
                </c:pt>
                <c:pt idx="18">
                  <c:v>0.38976</c:v>
                </c:pt>
                <c:pt idx="19">
                  <c:v>0.42429</c:v>
                </c:pt>
                <c:pt idx="20">
                  <c:v>0.42687</c:v>
                </c:pt>
                <c:pt idx="21">
                  <c:v>0.4221</c:v>
                </c:pt>
                <c:pt idx="22">
                  <c:v>0.41845</c:v>
                </c:pt>
                <c:pt idx="23">
                  <c:v>0.41308</c:v>
                </c:pt>
                <c:pt idx="24">
                  <c:v>0.41627</c:v>
                </c:pt>
                <c:pt idx="25">
                  <c:v>0.41487</c:v>
                </c:pt>
                <c:pt idx="26">
                  <c:v>0.427</c:v>
                </c:pt>
                <c:pt idx="27">
                  <c:v>0.45054</c:v>
                </c:pt>
                <c:pt idx="28">
                  <c:v>0.4514</c:v>
                </c:pt>
                <c:pt idx="29">
                  <c:v>0.41586</c:v>
                </c:pt>
                <c:pt idx="30">
                  <c:v>0.395</c:v>
                </c:pt>
                <c:pt idx="31">
                  <c:v>0.3537</c:v>
                </c:pt>
                <c:pt idx="32">
                  <c:v>0.35259</c:v>
                </c:pt>
                <c:pt idx="33">
                  <c:v>0.35407</c:v>
                </c:pt>
                <c:pt idx="34">
                  <c:v>0.38353</c:v>
                </c:pt>
                <c:pt idx="35">
                  <c:v>0.33878</c:v>
                </c:pt>
              </c:numCache>
            </c:numRef>
          </c:val>
          <c:smooth val="0"/>
        </c:ser>
        <c:ser>
          <c:idx val="1"/>
          <c:order val="1"/>
          <c:tx>
            <c:strRef>
              <c:f>output!$AM$284:$AM$284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output!$AM$285:$AM$320</c:f>
              <c:numCache>
                <c:formatCode>General</c:formatCode>
                <c:ptCount val="36"/>
                <c:pt idx="0">
                  <c:v>0.38681</c:v>
                </c:pt>
                <c:pt idx="1">
                  <c:v>0.41986</c:v>
                </c:pt>
                <c:pt idx="2">
                  <c:v>0.4486</c:v>
                </c:pt>
                <c:pt idx="3">
                  <c:v>0.43206</c:v>
                </c:pt>
                <c:pt idx="4">
                  <c:v>0.45528</c:v>
                </c:pt>
                <c:pt idx="5">
                  <c:v>0.45561</c:v>
                </c:pt>
                <c:pt idx="6">
                  <c:v>0.44756</c:v>
                </c:pt>
                <c:pt idx="7">
                  <c:v>0.45956</c:v>
                </c:pt>
                <c:pt idx="8">
                  <c:v>0.46363</c:v>
                </c:pt>
                <c:pt idx="9">
                  <c:v>0.46514</c:v>
                </c:pt>
                <c:pt idx="10">
                  <c:v>0.43779</c:v>
                </c:pt>
                <c:pt idx="11">
                  <c:v>0.43565</c:v>
                </c:pt>
                <c:pt idx="12">
                  <c:v>0.43739</c:v>
                </c:pt>
                <c:pt idx="13">
                  <c:v>0.42919</c:v>
                </c:pt>
                <c:pt idx="14">
                  <c:v>0.42197</c:v>
                </c:pt>
                <c:pt idx="15">
                  <c:v>0.41475</c:v>
                </c:pt>
                <c:pt idx="16">
                  <c:v>0.41889</c:v>
                </c:pt>
                <c:pt idx="17">
                  <c:v>0.41682</c:v>
                </c:pt>
                <c:pt idx="18">
                  <c:v>0.40183</c:v>
                </c:pt>
                <c:pt idx="19">
                  <c:v>0.43027</c:v>
                </c:pt>
                <c:pt idx="20">
                  <c:v>0.41896</c:v>
                </c:pt>
                <c:pt idx="21">
                  <c:v>0.42218</c:v>
                </c:pt>
                <c:pt idx="22">
                  <c:v>0.4122</c:v>
                </c:pt>
                <c:pt idx="23">
                  <c:v>0.40025</c:v>
                </c:pt>
                <c:pt idx="24">
                  <c:v>0.41005</c:v>
                </c:pt>
                <c:pt idx="25">
                  <c:v>0.40998</c:v>
                </c:pt>
                <c:pt idx="26">
                  <c:v>0.41502</c:v>
                </c:pt>
                <c:pt idx="27">
                  <c:v>0.41892</c:v>
                </c:pt>
                <c:pt idx="28">
                  <c:v>0.4284</c:v>
                </c:pt>
                <c:pt idx="29">
                  <c:v>0.40198</c:v>
                </c:pt>
                <c:pt idx="30">
                  <c:v>0.39539</c:v>
                </c:pt>
                <c:pt idx="31">
                  <c:v>0.36474</c:v>
                </c:pt>
                <c:pt idx="32">
                  <c:v>0.36348</c:v>
                </c:pt>
                <c:pt idx="33">
                  <c:v>0.37211</c:v>
                </c:pt>
                <c:pt idx="34">
                  <c:v>0.39134</c:v>
                </c:pt>
                <c:pt idx="35">
                  <c:v>0.36058</c:v>
                </c:pt>
              </c:numCache>
            </c:numRef>
          </c:val>
          <c:smooth val="0"/>
        </c:ser>
        <c:ser>
          <c:idx val="2"/>
          <c:order val="2"/>
          <c:tx>
            <c:strRef>
              <c:f>output!$AN$284:$AN$284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output!$AN$285:$AN$320</c:f>
              <c:numCache>
                <c:formatCode>General</c:formatCode>
                <c:ptCount val="36"/>
                <c:pt idx="0">
                  <c:v>0.38628</c:v>
                </c:pt>
                <c:pt idx="1">
                  <c:v>0.54399</c:v>
                </c:pt>
                <c:pt idx="2">
                  <c:v>0.59262</c:v>
                </c:pt>
                <c:pt idx="3">
                  <c:v>0.60287</c:v>
                </c:pt>
                <c:pt idx="4">
                  <c:v>0.65388</c:v>
                </c:pt>
                <c:pt idx="5">
                  <c:v>0.61212</c:v>
                </c:pt>
                <c:pt idx="6">
                  <c:v>0.65968</c:v>
                </c:pt>
                <c:pt idx="7">
                  <c:v>0.67111</c:v>
                </c:pt>
                <c:pt idx="8">
                  <c:v>0.67973</c:v>
                </c:pt>
                <c:pt idx="9">
                  <c:v>0.71098</c:v>
                </c:pt>
                <c:pt idx="10">
                  <c:v>0.71379</c:v>
                </c:pt>
                <c:pt idx="11">
                  <c:v>0.72201</c:v>
                </c:pt>
                <c:pt idx="12">
                  <c:v>0.73048</c:v>
                </c:pt>
                <c:pt idx="13">
                  <c:v>0.71422</c:v>
                </c:pt>
                <c:pt idx="14">
                  <c:v>0.70442</c:v>
                </c:pt>
                <c:pt idx="15">
                  <c:v>0.69559</c:v>
                </c:pt>
                <c:pt idx="16">
                  <c:v>0.68719</c:v>
                </c:pt>
                <c:pt idx="17">
                  <c:v>0.66558</c:v>
                </c:pt>
                <c:pt idx="18">
                  <c:v>0.64375</c:v>
                </c:pt>
                <c:pt idx="19">
                  <c:v>0.55729</c:v>
                </c:pt>
                <c:pt idx="20">
                  <c:v>0.53671</c:v>
                </c:pt>
                <c:pt idx="21">
                  <c:v>0.48961</c:v>
                </c:pt>
                <c:pt idx="22">
                  <c:v>0.5155</c:v>
                </c:pt>
                <c:pt idx="23">
                  <c:v>0.49635</c:v>
                </c:pt>
                <c:pt idx="24">
                  <c:v>0.50178</c:v>
                </c:pt>
                <c:pt idx="25">
                  <c:v>0.49698</c:v>
                </c:pt>
                <c:pt idx="26">
                  <c:v>0.48587</c:v>
                </c:pt>
                <c:pt idx="27">
                  <c:v>0.50886</c:v>
                </c:pt>
                <c:pt idx="28">
                  <c:v>0.45006</c:v>
                </c:pt>
                <c:pt idx="29">
                  <c:v>0.43003</c:v>
                </c:pt>
                <c:pt idx="30">
                  <c:v>0.41954</c:v>
                </c:pt>
                <c:pt idx="31">
                  <c:v>0.4004</c:v>
                </c:pt>
                <c:pt idx="32">
                  <c:v>0.3812</c:v>
                </c:pt>
                <c:pt idx="33">
                  <c:v>0.37986</c:v>
                </c:pt>
                <c:pt idx="34">
                  <c:v>0.37877</c:v>
                </c:pt>
                <c:pt idx="35">
                  <c:v>0.36879</c:v>
                </c:pt>
              </c:numCache>
            </c:numRef>
          </c:val>
          <c:smooth val="0"/>
        </c:ser>
        <c:hiLowLines>
          <c:spPr>
            <a:ln>
              <a:noFill/>
            </a:ln>
          </c:spPr>
        </c:hiLowLines>
        <c:marker val="0"/>
        <c:axId val="88430017"/>
        <c:axId val="85448994"/>
      </c:lineChart>
      <c:catAx>
        <c:axId val="88430017"/>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85448994"/>
        <c:crosses val="autoZero"/>
        <c:auto val="1"/>
        <c:lblAlgn val="ctr"/>
        <c:lblOffset val="100"/>
      </c:catAx>
      <c:valAx>
        <c:axId val="8544899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430017"/>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ITA</a:t>
            </a:r>
          </a:p>
        </c:rich>
      </c:tx>
      <c:overlay val="0"/>
      <c:spPr>
        <a:noFill/>
        <a:ln>
          <a:noFill/>
        </a:ln>
      </c:spPr>
    </c:title>
    <c:autoTitleDeleted val="0"/>
    <c:plotArea>
      <c:lineChart>
        <c:grouping val="standard"/>
        <c:varyColors val="0"/>
        <c:ser>
          <c:idx val="0"/>
          <c:order val="0"/>
          <c:tx>
            <c:strRef>
              <c:f>output!$AO$284:$AO$284</c:f>
              <c:strCache>
                <c:ptCount val="1"/>
                <c:pt idx="0">
                  <c:v>data</c:v>
                </c:pt>
              </c:strCache>
            </c:strRef>
          </c:tx>
          <c:spPr>
            <a:solidFill>
              <a:srgbClr val="bfbfbf"/>
            </a:solidFill>
            <a:ln w="28440">
              <a:solidFill>
                <a:srgbClr val="bfbfbf"/>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output!$AO$285:$AO$320</c:f>
              <c:numCache>
                <c:formatCode>General</c:formatCode>
                <c:ptCount val="36"/>
                <c:pt idx="0">
                  <c:v>0.16252</c:v>
                </c:pt>
                <c:pt idx="1">
                  <c:v>0.16662</c:v>
                </c:pt>
                <c:pt idx="2">
                  <c:v>0.17199</c:v>
                </c:pt>
                <c:pt idx="3">
                  <c:v>0.16064</c:v>
                </c:pt>
                <c:pt idx="4">
                  <c:v>0.17739</c:v>
                </c:pt>
                <c:pt idx="5">
                  <c:v>0.18024</c:v>
                </c:pt>
                <c:pt idx="6">
                  <c:v>0.18104</c:v>
                </c:pt>
                <c:pt idx="7">
                  <c:v>0.17833</c:v>
                </c:pt>
                <c:pt idx="8">
                  <c:v>0.1688</c:v>
                </c:pt>
                <c:pt idx="9">
                  <c:v>0.16881</c:v>
                </c:pt>
                <c:pt idx="10">
                  <c:v>0.17816</c:v>
                </c:pt>
                <c:pt idx="11">
                  <c:v>0.16598</c:v>
                </c:pt>
                <c:pt idx="12">
                  <c:v>0.17154</c:v>
                </c:pt>
                <c:pt idx="13">
                  <c:v>0.1857</c:v>
                </c:pt>
                <c:pt idx="14">
                  <c:v>0.17297</c:v>
                </c:pt>
                <c:pt idx="15">
                  <c:v>0.16747</c:v>
                </c:pt>
                <c:pt idx="16">
                  <c:v>0.16657</c:v>
                </c:pt>
                <c:pt idx="17">
                  <c:v>0.17181</c:v>
                </c:pt>
                <c:pt idx="18">
                  <c:v>0.1713</c:v>
                </c:pt>
                <c:pt idx="19">
                  <c:v>0.16781</c:v>
                </c:pt>
                <c:pt idx="20">
                  <c:v>0.16492</c:v>
                </c:pt>
                <c:pt idx="21">
                  <c:v>0.17</c:v>
                </c:pt>
                <c:pt idx="22">
                  <c:v>0.18358</c:v>
                </c:pt>
                <c:pt idx="23">
                  <c:v>0.20081</c:v>
                </c:pt>
                <c:pt idx="24">
                  <c:v>0.19171</c:v>
                </c:pt>
                <c:pt idx="25">
                  <c:v>0.19774</c:v>
                </c:pt>
                <c:pt idx="26">
                  <c:v>0.20078</c:v>
                </c:pt>
                <c:pt idx="27">
                  <c:v>0.20041</c:v>
                </c:pt>
                <c:pt idx="28">
                  <c:v>0.20687</c:v>
                </c:pt>
                <c:pt idx="29">
                  <c:v>0.20938</c:v>
                </c:pt>
                <c:pt idx="30">
                  <c:v>0.20383</c:v>
                </c:pt>
                <c:pt idx="31">
                  <c:v>0.19165</c:v>
                </c:pt>
                <c:pt idx="32">
                  <c:v>0.19226</c:v>
                </c:pt>
                <c:pt idx="33">
                  <c:v>0.19824</c:v>
                </c:pt>
                <c:pt idx="34">
                  <c:v>0.20753</c:v>
                </c:pt>
                <c:pt idx="35">
                  <c:v>0.20449</c:v>
                </c:pt>
              </c:numCache>
            </c:numRef>
          </c:val>
          <c:smooth val="0"/>
        </c:ser>
        <c:ser>
          <c:idx val="1"/>
          <c:order val="1"/>
          <c:tx>
            <c:strRef>
              <c:f>output!$AP$284:$AP$284</c:f>
              <c:strCache>
                <c:ptCount val="1"/>
                <c:pt idx="0">
                  <c:v>baseline</c:v>
                </c:pt>
              </c:strCache>
            </c:strRef>
          </c:tx>
          <c:spPr>
            <a:solidFill>
              <a:srgbClr val="4472c4"/>
            </a:solidFill>
            <a:ln w="28440">
              <a:solidFill>
                <a:srgbClr val="4472c4"/>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output!$AP$285:$AP$320</c:f>
              <c:numCache>
                <c:formatCode>General</c:formatCode>
                <c:ptCount val="36"/>
                <c:pt idx="0">
                  <c:v>0.16088</c:v>
                </c:pt>
                <c:pt idx="1">
                  <c:v>0.16765</c:v>
                </c:pt>
                <c:pt idx="2">
                  <c:v>0.1695</c:v>
                </c:pt>
                <c:pt idx="3">
                  <c:v>0.15782</c:v>
                </c:pt>
                <c:pt idx="4">
                  <c:v>0.17398</c:v>
                </c:pt>
                <c:pt idx="5">
                  <c:v>0.17719</c:v>
                </c:pt>
                <c:pt idx="6">
                  <c:v>0.17714</c:v>
                </c:pt>
                <c:pt idx="7">
                  <c:v>0.17619</c:v>
                </c:pt>
                <c:pt idx="8">
                  <c:v>0.16559</c:v>
                </c:pt>
                <c:pt idx="9">
                  <c:v>0.16464</c:v>
                </c:pt>
                <c:pt idx="10">
                  <c:v>0.17432</c:v>
                </c:pt>
                <c:pt idx="11">
                  <c:v>0.16125</c:v>
                </c:pt>
                <c:pt idx="12">
                  <c:v>0.16612</c:v>
                </c:pt>
                <c:pt idx="13">
                  <c:v>0.17724</c:v>
                </c:pt>
                <c:pt idx="14">
                  <c:v>0.16674</c:v>
                </c:pt>
                <c:pt idx="15">
                  <c:v>0.16602</c:v>
                </c:pt>
                <c:pt idx="16">
                  <c:v>0.16507</c:v>
                </c:pt>
                <c:pt idx="17">
                  <c:v>0.16925</c:v>
                </c:pt>
                <c:pt idx="18">
                  <c:v>0.16987</c:v>
                </c:pt>
                <c:pt idx="19">
                  <c:v>0.16548</c:v>
                </c:pt>
                <c:pt idx="20">
                  <c:v>0.16359</c:v>
                </c:pt>
                <c:pt idx="21">
                  <c:v>0.16604</c:v>
                </c:pt>
                <c:pt idx="22">
                  <c:v>0.17589</c:v>
                </c:pt>
                <c:pt idx="23">
                  <c:v>0.19134</c:v>
                </c:pt>
                <c:pt idx="24">
                  <c:v>0.18355</c:v>
                </c:pt>
                <c:pt idx="25">
                  <c:v>0.18826</c:v>
                </c:pt>
                <c:pt idx="26">
                  <c:v>0.19267</c:v>
                </c:pt>
                <c:pt idx="27">
                  <c:v>0.19217</c:v>
                </c:pt>
                <c:pt idx="28">
                  <c:v>0.19713</c:v>
                </c:pt>
                <c:pt idx="29">
                  <c:v>0.19601</c:v>
                </c:pt>
                <c:pt idx="30">
                  <c:v>0.18996</c:v>
                </c:pt>
                <c:pt idx="31">
                  <c:v>0.18226</c:v>
                </c:pt>
                <c:pt idx="32">
                  <c:v>0.18523</c:v>
                </c:pt>
                <c:pt idx="33">
                  <c:v>0.1901</c:v>
                </c:pt>
                <c:pt idx="34">
                  <c:v>0.19846</c:v>
                </c:pt>
                <c:pt idx="35">
                  <c:v>0.19422</c:v>
                </c:pt>
              </c:numCache>
            </c:numRef>
          </c:val>
          <c:smooth val="0"/>
        </c:ser>
        <c:ser>
          <c:idx val="2"/>
          <c:order val="2"/>
          <c:tx>
            <c:strRef>
              <c:f>output!$AQ$284:$AQ$284</c:f>
              <c:strCache>
                <c:ptCount val="1"/>
                <c:pt idx="0">
                  <c:v>1972 trade costs</c:v>
                </c:pt>
              </c:strCache>
            </c:strRef>
          </c:tx>
          <c:spPr>
            <a:solidFill>
              <a:srgbClr val="ff0000"/>
            </a:solidFill>
            <a:ln w="28440">
              <a:solidFill>
                <a:srgbClr val="ff0000"/>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output!$A$285:$A$320</c:f>
              <c:strCache>
                <c:ptCount val="3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strCache>
            </c:strRef>
          </c:cat>
          <c:val>
            <c:numRef>
              <c:f>output!$AQ$285:$AQ$320</c:f>
              <c:numCache>
                <c:formatCode>General</c:formatCode>
                <c:ptCount val="36"/>
                <c:pt idx="0">
                  <c:v>0.16078</c:v>
                </c:pt>
                <c:pt idx="1">
                  <c:v>0.16092</c:v>
                </c:pt>
                <c:pt idx="2">
                  <c:v>0.15979</c:v>
                </c:pt>
                <c:pt idx="3">
                  <c:v>0.15159</c:v>
                </c:pt>
                <c:pt idx="4">
                  <c:v>0.15722</c:v>
                </c:pt>
                <c:pt idx="5">
                  <c:v>0.15427</c:v>
                </c:pt>
                <c:pt idx="6">
                  <c:v>0.14825</c:v>
                </c:pt>
                <c:pt idx="7">
                  <c:v>0.14239</c:v>
                </c:pt>
                <c:pt idx="8">
                  <c:v>0.13245</c:v>
                </c:pt>
                <c:pt idx="9">
                  <c:v>0.13112</c:v>
                </c:pt>
                <c:pt idx="10">
                  <c:v>0.13617</c:v>
                </c:pt>
                <c:pt idx="11">
                  <c:v>0.13144</c:v>
                </c:pt>
                <c:pt idx="12">
                  <c:v>0.12975</c:v>
                </c:pt>
                <c:pt idx="13">
                  <c:v>0.12705</c:v>
                </c:pt>
                <c:pt idx="14">
                  <c:v>0.11886</c:v>
                </c:pt>
                <c:pt idx="15">
                  <c:v>0.11456</c:v>
                </c:pt>
                <c:pt idx="16">
                  <c:v>0.11643</c:v>
                </c:pt>
                <c:pt idx="17">
                  <c:v>0.11528</c:v>
                </c:pt>
                <c:pt idx="18">
                  <c:v>0.11452</c:v>
                </c:pt>
                <c:pt idx="19">
                  <c:v>0.10793</c:v>
                </c:pt>
                <c:pt idx="20">
                  <c:v>0.10402</c:v>
                </c:pt>
                <c:pt idx="21">
                  <c:v>0.10891</c:v>
                </c:pt>
                <c:pt idx="22">
                  <c:v>0.10715</c:v>
                </c:pt>
                <c:pt idx="23">
                  <c:v>0.11325</c:v>
                </c:pt>
                <c:pt idx="24">
                  <c:v>0.10875</c:v>
                </c:pt>
                <c:pt idx="25">
                  <c:v>0.1083</c:v>
                </c:pt>
                <c:pt idx="26">
                  <c:v>0.1065</c:v>
                </c:pt>
                <c:pt idx="27">
                  <c:v>0.10643</c:v>
                </c:pt>
                <c:pt idx="28">
                  <c:v>0.10543</c:v>
                </c:pt>
                <c:pt idx="29">
                  <c:v>0.10197</c:v>
                </c:pt>
                <c:pt idx="30">
                  <c:v>0.099594</c:v>
                </c:pt>
                <c:pt idx="31">
                  <c:v>0.09756</c:v>
                </c:pt>
                <c:pt idx="32">
                  <c:v>0.095222</c:v>
                </c:pt>
                <c:pt idx="33">
                  <c:v>0.096744</c:v>
                </c:pt>
                <c:pt idx="34">
                  <c:v>0.098108</c:v>
                </c:pt>
                <c:pt idx="35">
                  <c:v>0.096923</c:v>
                </c:pt>
              </c:numCache>
            </c:numRef>
          </c:val>
          <c:smooth val="0"/>
        </c:ser>
        <c:hiLowLines>
          <c:spPr>
            <a:ln>
              <a:noFill/>
            </a:ln>
          </c:spPr>
        </c:hiLowLines>
        <c:marker val="0"/>
        <c:axId val="87444010"/>
        <c:axId val="11874689"/>
      </c:lineChart>
      <c:catAx>
        <c:axId val="87444010"/>
        <c:scaling>
          <c:orientation val="minMax"/>
        </c:scaling>
        <c:delete val="0"/>
        <c:axPos val="b"/>
        <c:numFmt formatCode="General" sourceLinked="1"/>
        <c:majorTickMark val="none"/>
        <c:minorTickMark val="none"/>
        <c:tickLblPos val="nextTo"/>
        <c:spPr>
          <a:ln w="9360">
            <a:solidFill>
              <a:srgbClr val="d9d9d9"/>
            </a:solidFill>
            <a:round/>
          </a:ln>
        </c:spPr>
        <c:txPr>
          <a:bodyPr rot="-5400000"/>
          <a:lstStyle/>
          <a:p>
            <a:pPr>
              <a:defRPr b="0" sz="900" spc="-1" strike="noStrike">
                <a:solidFill>
                  <a:srgbClr val="595959"/>
                </a:solidFill>
                <a:latin typeface="Calibri"/>
              </a:defRPr>
            </a:pPr>
          </a:p>
        </c:txPr>
        <c:crossAx val="11874689"/>
        <c:crosses val="autoZero"/>
        <c:auto val="1"/>
        <c:lblAlgn val="ctr"/>
        <c:lblOffset val="100"/>
      </c:catAx>
      <c:valAx>
        <c:axId val="118746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444010"/>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0</xdr:colOff>
      <xdr:row>300</xdr:row>
      <xdr:rowOff>0</xdr:rowOff>
    </xdr:from>
    <xdr:to>
      <xdr:col>20</xdr:col>
      <xdr:colOff>723600</xdr:colOff>
      <xdr:row>313</xdr:row>
      <xdr:rowOff>142560</xdr:rowOff>
    </xdr:to>
    <xdr:graphicFrame>
      <xdr:nvGraphicFramePr>
        <xdr:cNvPr id="0" name="Chart 15"/>
        <xdr:cNvGraphicFramePr/>
      </xdr:nvGraphicFramePr>
      <xdr:xfrm>
        <a:off x="16286400" y="60007320"/>
        <a:ext cx="479520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286</xdr:row>
      <xdr:rowOff>0</xdr:rowOff>
    </xdr:from>
    <xdr:to>
      <xdr:col>23</xdr:col>
      <xdr:colOff>723600</xdr:colOff>
      <xdr:row>299</xdr:row>
      <xdr:rowOff>142560</xdr:rowOff>
    </xdr:to>
    <xdr:graphicFrame>
      <xdr:nvGraphicFramePr>
        <xdr:cNvPr id="1" name="Chart 16"/>
        <xdr:cNvGraphicFramePr/>
      </xdr:nvGraphicFramePr>
      <xdr:xfrm>
        <a:off x="19339920" y="57206880"/>
        <a:ext cx="479520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0</xdr:colOff>
      <xdr:row>300</xdr:row>
      <xdr:rowOff>0</xdr:rowOff>
    </xdr:from>
    <xdr:to>
      <xdr:col>26</xdr:col>
      <xdr:colOff>723600</xdr:colOff>
      <xdr:row>313</xdr:row>
      <xdr:rowOff>142560</xdr:rowOff>
    </xdr:to>
    <xdr:graphicFrame>
      <xdr:nvGraphicFramePr>
        <xdr:cNvPr id="2" name="Chart 17"/>
        <xdr:cNvGraphicFramePr/>
      </xdr:nvGraphicFramePr>
      <xdr:xfrm>
        <a:off x="22393800" y="60007320"/>
        <a:ext cx="479520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0</xdr:colOff>
      <xdr:row>286</xdr:row>
      <xdr:rowOff>0</xdr:rowOff>
    </xdr:from>
    <xdr:to>
      <xdr:col>29</xdr:col>
      <xdr:colOff>723600</xdr:colOff>
      <xdr:row>299</xdr:row>
      <xdr:rowOff>142560</xdr:rowOff>
    </xdr:to>
    <xdr:graphicFrame>
      <xdr:nvGraphicFramePr>
        <xdr:cNvPr id="3" name="Chart 18"/>
        <xdr:cNvGraphicFramePr/>
      </xdr:nvGraphicFramePr>
      <xdr:xfrm>
        <a:off x="25447320" y="57206880"/>
        <a:ext cx="479520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28</xdr:col>
      <xdr:colOff>0</xdr:colOff>
      <xdr:row>300</xdr:row>
      <xdr:rowOff>0</xdr:rowOff>
    </xdr:from>
    <xdr:to>
      <xdr:col>32</xdr:col>
      <xdr:colOff>723600</xdr:colOff>
      <xdr:row>313</xdr:row>
      <xdr:rowOff>142560</xdr:rowOff>
    </xdr:to>
    <xdr:graphicFrame>
      <xdr:nvGraphicFramePr>
        <xdr:cNvPr id="4" name="Chart 19"/>
        <xdr:cNvGraphicFramePr/>
      </xdr:nvGraphicFramePr>
      <xdr:xfrm>
        <a:off x="28501200" y="60007320"/>
        <a:ext cx="479520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0</xdr:colOff>
      <xdr:row>286</xdr:row>
      <xdr:rowOff>0</xdr:rowOff>
    </xdr:from>
    <xdr:to>
      <xdr:col>35</xdr:col>
      <xdr:colOff>723600</xdr:colOff>
      <xdr:row>299</xdr:row>
      <xdr:rowOff>142560</xdr:rowOff>
    </xdr:to>
    <xdr:graphicFrame>
      <xdr:nvGraphicFramePr>
        <xdr:cNvPr id="5" name="Chart 20"/>
        <xdr:cNvGraphicFramePr/>
      </xdr:nvGraphicFramePr>
      <xdr:xfrm>
        <a:off x="31554720" y="57206880"/>
        <a:ext cx="4795200" cy="2742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0</xdr:colOff>
      <xdr:row>300</xdr:row>
      <xdr:rowOff>0</xdr:rowOff>
    </xdr:from>
    <xdr:to>
      <xdr:col>38</xdr:col>
      <xdr:colOff>723600</xdr:colOff>
      <xdr:row>313</xdr:row>
      <xdr:rowOff>142560</xdr:rowOff>
    </xdr:to>
    <xdr:graphicFrame>
      <xdr:nvGraphicFramePr>
        <xdr:cNvPr id="6" name="Chart 21"/>
        <xdr:cNvGraphicFramePr/>
      </xdr:nvGraphicFramePr>
      <xdr:xfrm>
        <a:off x="34608600" y="60007320"/>
        <a:ext cx="4795200" cy="27428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37</xdr:col>
      <xdr:colOff>0</xdr:colOff>
      <xdr:row>286</xdr:row>
      <xdr:rowOff>0</xdr:rowOff>
    </xdr:from>
    <xdr:to>
      <xdr:col>41</xdr:col>
      <xdr:colOff>723600</xdr:colOff>
      <xdr:row>299</xdr:row>
      <xdr:rowOff>142560</xdr:rowOff>
    </xdr:to>
    <xdr:graphicFrame>
      <xdr:nvGraphicFramePr>
        <xdr:cNvPr id="7" name="Chart 22"/>
        <xdr:cNvGraphicFramePr/>
      </xdr:nvGraphicFramePr>
      <xdr:xfrm>
        <a:off x="37662480" y="57206880"/>
        <a:ext cx="4795200" cy="27428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40</xdr:col>
      <xdr:colOff>0</xdr:colOff>
      <xdr:row>300</xdr:row>
      <xdr:rowOff>0</xdr:rowOff>
    </xdr:from>
    <xdr:to>
      <xdr:col>44</xdr:col>
      <xdr:colOff>723600</xdr:colOff>
      <xdr:row>313</xdr:row>
      <xdr:rowOff>142560</xdr:rowOff>
    </xdr:to>
    <xdr:graphicFrame>
      <xdr:nvGraphicFramePr>
        <xdr:cNvPr id="8" name="Chart 23"/>
        <xdr:cNvGraphicFramePr/>
      </xdr:nvGraphicFramePr>
      <xdr:xfrm>
        <a:off x="40716000" y="60007320"/>
        <a:ext cx="4795200" cy="27428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43</xdr:col>
      <xdr:colOff>0</xdr:colOff>
      <xdr:row>286</xdr:row>
      <xdr:rowOff>0</xdr:rowOff>
    </xdr:from>
    <xdr:to>
      <xdr:col>47</xdr:col>
      <xdr:colOff>723600</xdr:colOff>
      <xdr:row>299</xdr:row>
      <xdr:rowOff>142560</xdr:rowOff>
    </xdr:to>
    <xdr:graphicFrame>
      <xdr:nvGraphicFramePr>
        <xdr:cNvPr id="9" name="Chart 24"/>
        <xdr:cNvGraphicFramePr/>
      </xdr:nvGraphicFramePr>
      <xdr:xfrm>
        <a:off x="43769880" y="57206880"/>
        <a:ext cx="4795200" cy="27428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46</xdr:col>
      <xdr:colOff>0</xdr:colOff>
      <xdr:row>300</xdr:row>
      <xdr:rowOff>0</xdr:rowOff>
    </xdr:from>
    <xdr:to>
      <xdr:col>50</xdr:col>
      <xdr:colOff>723600</xdr:colOff>
      <xdr:row>313</xdr:row>
      <xdr:rowOff>142560</xdr:rowOff>
    </xdr:to>
    <xdr:graphicFrame>
      <xdr:nvGraphicFramePr>
        <xdr:cNvPr id="10" name="Chart 25"/>
        <xdr:cNvGraphicFramePr/>
      </xdr:nvGraphicFramePr>
      <xdr:xfrm>
        <a:off x="46823400" y="60007320"/>
        <a:ext cx="4795200" cy="274284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49</xdr:col>
      <xdr:colOff>0</xdr:colOff>
      <xdr:row>286</xdr:row>
      <xdr:rowOff>0</xdr:rowOff>
    </xdr:from>
    <xdr:to>
      <xdr:col>53</xdr:col>
      <xdr:colOff>723600</xdr:colOff>
      <xdr:row>299</xdr:row>
      <xdr:rowOff>142560</xdr:rowOff>
    </xdr:to>
    <xdr:graphicFrame>
      <xdr:nvGraphicFramePr>
        <xdr:cNvPr id="11" name="Chart 26"/>
        <xdr:cNvGraphicFramePr/>
      </xdr:nvGraphicFramePr>
      <xdr:xfrm>
        <a:off x="49877280" y="57206880"/>
        <a:ext cx="4795200" cy="27428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52</xdr:col>
      <xdr:colOff>0</xdr:colOff>
      <xdr:row>300</xdr:row>
      <xdr:rowOff>0</xdr:rowOff>
    </xdr:from>
    <xdr:to>
      <xdr:col>56</xdr:col>
      <xdr:colOff>723600</xdr:colOff>
      <xdr:row>313</xdr:row>
      <xdr:rowOff>142560</xdr:rowOff>
    </xdr:to>
    <xdr:graphicFrame>
      <xdr:nvGraphicFramePr>
        <xdr:cNvPr id="12" name="Chart 27"/>
        <xdr:cNvGraphicFramePr/>
      </xdr:nvGraphicFramePr>
      <xdr:xfrm>
        <a:off x="52930800" y="60007320"/>
        <a:ext cx="4795200" cy="27428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55</xdr:col>
      <xdr:colOff>0</xdr:colOff>
      <xdr:row>286</xdr:row>
      <xdr:rowOff>0</xdr:rowOff>
    </xdr:from>
    <xdr:to>
      <xdr:col>59</xdr:col>
      <xdr:colOff>723600</xdr:colOff>
      <xdr:row>299</xdr:row>
      <xdr:rowOff>142560</xdr:rowOff>
    </xdr:to>
    <xdr:graphicFrame>
      <xdr:nvGraphicFramePr>
        <xdr:cNvPr id="13" name="Chart 28"/>
        <xdr:cNvGraphicFramePr/>
      </xdr:nvGraphicFramePr>
      <xdr:xfrm>
        <a:off x="55984680" y="57206880"/>
        <a:ext cx="4795200" cy="27428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58</xdr:col>
      <xdr:colOff>0</xdr:colOff>
      <xdr:row>300</xdr:row>
      <xdr:rowOff>0</xdr:rowOff>
    </xdr:from>
    <xdr:to>
      <xdr:col>62</xdr:col>
      <xdr:colOff>723600</xdr:colOff>
      <xdr:row>313</xdr:row>
      <xdr:rowOff>142560</xdr:rowOff>
    </xdr:to>
    <xdr:graphicFrame>
      <xdr:nvGraphicFramePr>
        <xdr:cNvPr id="14" name="Chart 29"/>
        <xdr:cNvGraphicFramePr/>
      </xdr:nvGraphicFramePr>
      <xdr:xfrm>
        <a:off x="59038200" y="60007320"/>
        <a:ext cx="4795200" cy="274284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61</xdr:col>
      <xdr:colOff>0</xdr:colOff>
      <xdr:row>286</xdr:row>
      <xdr:rowOff>0</xdr:rowOff>
    </xdr:from>
    <xdr:to>
      <xdr:col>65</xdr:col>
      <xdr:colOff>723600</xdr:colOff>
      <xdr:row>299</xdr:row>
      <xdr:rowOff>142560</xdr:rowOff>
    </xdr:to>
    <xdr:graphicFrame>
      <xdr:nvGraphicFramePr>
        <xdr:cNvPr id="15" name="Chart 30"/>
        <xdr:cNvGraphicFramePr/>
      </xdr:nvGraphicFramePr>
      <xdr:xfrm>
        <a:off x="62092080" y="57206880"/>
        <a:ext cx="4795200" cy="274284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64</xdr:col>
      <xdr:colOff>0</xdr:colOff>
      <xdr:row>300</xdr:row>
      <xdr:rowOff>0</xdr:rowOff>
    </xdr:from>
    <xdr:to>
      <xdr:col>68</xdr:col>
      <xdr:colOff>723600</xdr:colOff>
      <xdr:row>313</xdr:row>
      <xdr:rowOff>142560</xdr:rowOff>
    </xdr:to>
    <xdr:graphicFrame>
      <xdr:nvGraphicFramePr>
        <xdr:cNvPr id="16" name="Chart 31"/>
        <xdr:cNvGraphicFramePr/>
      </xdr:nvGraphicFramePr>
      <xdr:xfrm>
        <a:off x="65145600" y="60007320"/>
        <a:ext cx="4795200" cy="274284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67</xdr:col>
      <xdr:colOff>0</xdr:colOff>
      <xdr:row>286</xdr:row>
      <xdr:rowOff>0</xdr:rowOff>
    </xdr:from>
    <xdr:to>
      <xdr:col>71</xdr:col>
      <xdr:colOff>723600</xdr:colOff>
      <xdr:row>299</xdr:row>
      <xdr:rowOff>142560</xdr:rowOff>
    </xdr:to>
    <xdr:graphicFrame>
      <xdr:nvGraphicFramePr>
        <xdr:cNvPr id="17" name="Chart 32"/>
        <xdr:cNvGraphicFramePr/>
      </xdr:nvGraphicFramePr>
      <xdr:xfrm>
        <a:off x="68199480" y="57206880"/>
        <a:ext cx="4795200" cy="274284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70</xdr:col>
      <xdr:colOff>0</xdr:colOff>
      <xdr:row>300</xdr:row>
      <xdr:rowOff>0</xdr:rowOff>
    </xdr:from>
    <xdr:to>
      <xdr:col>74</xdr:col>
      <xdr:colOff>723600</xdr:colOff>
      <xdr:row>313</xdr:row>
      <xdr:rowOff>142560</xdr:rowOff>
    </xdr:to>
    <xdr:graphicFrame>
      <xdr:nvGraphicFramePr>
        <xdr:cNvPr id="18" name="Chart 33"/>
        <xdr:cNvGraphicFramePr/>
      </xdr:nvGraphicFramePr>
      <xdr:xfrm>
        <a:off x="71253000" y="60007320"/>
        <a:ext cx="4795560" cy="274284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73</xdr:col>
      <xdr:colOff>0</xdr:colOff>
      <xdr:row>286</xdr:row>
      <xdr:rowOff>0</xdr:rowOff>
    </xdr:from>
    <xdr:to>
      <xdr:col>77</xdr:col>
      <xdr:colOff>723600</xdr:colOff>
      <xdr:row>299</xdr:row>
      <xdr:rowOff>142560</xdr:rowOff>
    </xdr:to>
    <xdr:graphicFrame>
      <xdr:nvGraphicFramePr>
        <xdr:cNvPr id="19" name="Chart 34"/>
        <xdr:cNvGraphicFramePr/>
      </xdr:nvGraphicFramePr>
      <xdr:xfrm>
        <a:off x="74306880" y="57206880"/>
        <a:ext cx="4795200" cy="274284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13</xdr:col>
      <xdr:colOff>0</xdr:colOff>
      <xdr:row>286</xdr:row>
      <xdr:rowOff>0</xdr:rowOff>
    </xdr:from>
    <xdr:to>
      <xdr:col>17</xdr:col>
      <xdr:colOff>723600</xdr:colOff>
      <xdr:row>299</xdr:row>
      <xdr:rowOff>142560</xdr:rowOff>
    </xdr:to>
    <xdr:graphicFrame>
      <xdr:nvGraphicFramePr>
        <xdr:cNvPr id="20" name="Chart 36"/>
        <xdr:cNvGraphicFramePr/>
      </xdr:nvGraphicFramePr>
      <xdr:xfrm>
        <a:off x="13232520" y="57206880"/>
        <a:ext cx="4795200" cy="274284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10</xdr:col>
      <xdr:colOff>0</xdr:colOff>
      <xdr:row>300</xdr:row>
      <xdr:rowOff>0</xdr:rowOff>
    </xdr:from>
    <xdr:to>
      <xdr:col>14</xdr:col>
      <xdr:colOff>723600</xdr:colOff>
      <xdr:row>313</xdr:row>
      <xdr:rowOff>142560</xdr:rowOff>
    </xdr:to>
    <xdr:graphicFrame>
      <xdr:nvGraphicFramePr>
        <xdr:cNvPr id="21" name="Chart 37"/>
        <xdr:cNvGraphicFramePr/>
      </xdr:nvGraphicFramePr>
      <xdr:xfrm>
        <a:off x="10179000" y="60007320"/>
        <a:ext cx="4795200" cy="274284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7</xdr:col>
      <xdr:colOff>0</xdr:colOff>
      <xdr:row>286</xdr:row>
      <xdr:rowOff>0</xdr:rowOff>
    </xdr:from>
    <xdr:to>
      <xdr:col>11</xdr:col>
      <xdr:colOff>723600</xdr:colOff>
      <xdr:row>299</xdr:row>
      <xdr:rowOff>142560</xdr:rowOff>
    </xdr:to>
    <xdr:graphicFrame>
      <xdr:nvGraphicFramePr>
        <xdr:cNvPr id="22" name="Chart 38"/>
        <xdr:cNvGraphicFramePr/>
      </xdr:nvGraphicFramePr>
      <xdr:xfrm>
        <a:off x="7125120" y="57206880"/>
        <a:ext cx="4795200" cy="274284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4</xdr:col>
      <xdr:colOff>0</xdr:colOff>
      <xdr:row>300</xdr:row>
      <xdr:rowOff>0</xdr:rowOff>
    </xdr:from>
    <xdr:to>
      <xdr:col>8</xdr:col>
      <xdr:colOff>723600</xdr:colOff>
      <xdr:row>313</xdr:row>
      <xdr:rowOff>142560</xdr:rowOff>
    </xdr:to>
    <xdr:graphicFrame>
      <xdr:nvGraphicFramePr>
        <xdr:cNvPr id="23" name="Chart 39"/>
        <xdr:cNvGraphicFramePr/>
      </xdr:nvGraphicFramePr>
      <xdr:xfrm>
        <a:off x="4071600" y="60007320"/>
        <a:ext cx="4795200" cy="274284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0</xdr:colOff>
      <xdr:row>286</xdr:row>
      <xdr:rowOff>0</xdr:rowOff>
    </xdr:from>
    <xdr:to>
      <xdr:col>5</xdr:col>
      <xdr:colOff>723600</xdr:colOff>
      <xdr:row>299</xdr:row>
      <xdr:rowOff>142560</xdr:rowOff>
    </xdr:to>
    <xdr:graphicFrame>
      <xdr:nvGraphicFramePr>
        <xdr:cNvPr id="24" name="Chart 40"/>
        <xdr:cNvGraphicFramePr/>
      </xdr:nvGraphicFramePr>
      <xdr:xfrm>
        <a:off x="1017720" y="57206880"/>
        <a:ext cx="4795200" cy="274284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spans="1:26">
      <c r="A1" t="s" s="1">
        <v>0</v>
      </c>
      <c r="B1" s="2"/>
      <c r="C1" s="2"/>
      <c r="D1" t="s" s="1">
        <v>1</v>
      </c>
      <c r="E1" s="2"/>
      <c r="F1" s="2"/>
      <c r="G1" s="2"/>
      <c r="H1" t="s" s="1">
        <v>2</v>
      </c>
      <c r="I1" s="2"/>
      <c r="J1" s="2"/>
      <c r="K1" t="s" s="1">
        <v>3</v>
      </c>
      <c r="L1" t="s" s="1">
        <v>4</v>
      </c>
      <c r="M1" t="s" s="1">
        <v>5</v>
      </c>
      <c r="N1" t="s" s="1">
        <v>6</v>
      </c>
      <c r="O1" t="s" s="1">
        <v>7</v>
      </c>
      <c r="P1" t="s" s="1">
        <v>8</v>
      </c>
      <c r="Q1" t="s" s="1">
        <v>9</v>
      </c>
      <c r="R1" t="s" s="2">
        <v>10</v>
      </c>
      <c r="S1" s="3"/>
      <c r="T1" s="3"/>
      <c r="U1" s="3"/>
      <c r="V1" s="3"/>
      <c r="W1" s="3"/>
      <c r="X1" s="3"/>
      <c r="Y1" s="3"/>
      <c r="Z1" s="3"/>
    </row>
    <row r="2" spans="1:26">
      <c r="A2" t="s" s="4">
        <v>11</v>
      </c>
      <c r="B2" s="2"/>
      <c r="C2" s="2"/>
      <c r="D2" t="s" s="1">
        <v>12</v>
      </c>
      <c r="E2" s="2"/>
      <c r="F2" s="2"/>
      <c r="G2" s="2"/>
      <c r="H2" s="2"/>
      <c r="I2" s="2"/>
      <c r="J2" s="2"/>
      <c r="K2" s="2"/>
      <c r="L2" s="2"/>
      <c r="M2" s="2"/>
      <c r="N2" s="2"/>
      <c r="O2" s="2"/>
      <c r="P2" s="2"/>
      <c r="Q2" s="2"/>
      <c r="R2" s="2"/>
      <c r="S2" s="3"/>
      <c r="T2" s="3"/>
      <c r="U2" s="3"/>
      <c r="V2" s="3"/>
      <c r="W2" s="3"/>
      <c r="X2" s="3"/>
      <c r="Y2" s="3"/>
      <c r="Z2" s="3"/>
    </row>
    <row r="3" spans="1:26">
      <c r="A3" s="2"/>
      <c r="B3" s="2"/>
      <c r="C3" s="2"/>
      <c r="D3" s="2"/>
      <c r="E3" s="2"/>
      <c r="F3" s="2"/>
      <c r="G3" s="2"/>
      <c r="H3" s="2"/>
      <c r="I3" s="2"/>
      <c r="J3" s="2"/>
      <c r="K3" s="2"/>
      <c r="L3" s="2"/>
      <c r="M3" s="2"/>
      <c r="N3" s="2"/>
      <c r="O3" s="2"/>
      <c r="P3" s="2"/>
      <c r="Q3" s="2"/>
      <c r="R3" s="2"/>
      <c r="S3" s="3"/>
      <c r="T3" s="3"/>
      <c r="U3" s="3"/>
      <c r="V3" s="3"/>
      <c r="W3" s="3"/>
      <c r="X3" s="3"/>
      <c r="Y3" s="3"/>
      <c r="Z3" s="3"/>
    </row>
    <row r="4" spans="1:26">
      <c r="A4" t="s" s="1">
        <v>13</v>
      </c>
      <c r="B4" s="2"/>
      <c r="C4" t="s" s="1">
        <v>14</v>
      </c>
      <c r="D4" s="2"/>
      <c r="E4" t="s" s="1">
        <v>15</v>
      </c>
      <c r="F4" s="2"/>
      <c r="G4" s="2"/>
      <c r="H4" s="2"/>
      <c r="I4" s="2"/>
      <c r="J4" s="2"/>
      <c r="K4" s="2"/>
      <c r="L4" s="2"/>
      <c r="M4" s="2"/>
      <c r="N4" s="2"/>
      <c r="O4" s="2"/>
      <c r="P4" s="2"/>
      <c r="Q4" s="2"/>
      <c r="R4" s="2"/>
      <c r="S4" s="3"/>
      <c r="T4" s="3"/>
      <c r="U4" s="3"/>
      <c r="V4" s="3"/>
      <c r="W4" s="3"/>
      <c r="X4" s="3"/>
      <c r="Y4" s="3"/>
      <c r="Z4" s="3"/>
    </row>
    <row r="5" spans="1:26">
      <c r="A5" t="s" s="1">
        <v>16</v>
      </c>
      <c r="B5" s="2"/>
      <c r="C5" t="s" s="1">
        <v>17</v>
      </c>
      <c r="D5" s="2"/>
      <c r="E5" t="s" s="1">
        <v>15</v>
      </c>
      <c r="F5" s="2"/>
      <c r="G5" s="2"/>
      <c r="H5" s="2"/>
      <c r="I5" s="2"/>
      <c r="J5" s="2"/>
      <c r="K5" s="2"/>
      <c r="L5" s="2"/>
      <c r="M5" s="2"/>
      <c r="N5" s="2"/>
      <c r="O5" s="2"/>
      <c r="P5" s="2"/>
      <c r="Q5" s="2"/>
      <c r="R5" s="2"/>
      <c r="S5" s="3"/>
      <c r="T5" s="3"/>
      <c r="U5" s="3"/>
      <c r="V5" s="3"/>
      <c r="W5" s="3"/>
      <c r="X5" s="3"/>
      <c r="Y5" s="3"/>
      <c r="Z5" s="3"/>
    </row>
    <row r="6" spans="1:26">
      <c r="A6" t="s" s="1">
        <v>18</v>
      </c>
      <c r="B6" s="2"/>
      <c r="C6" t="s" s="1">
        <v>19</v>
      </c>
      <c r="D6" t="s" s="5">
        <v>20</v>
      </c>
      <c r="E6" s="2"/>
      <c r="F6" s="2"/>
      <c r="G6" s="2"/>
      <c r="H6" s="2"/>
      <c r="I6" s="2"/>
      <c r="J6" s="2"/>
      <c r="K6" s="2"/>
      <c r="L6" s="2"/>
      <c r="M6" s="2"/>
      <c r="N6" s="2"/>
      <c r="O6" s="2"/>
      <c r="P6" s="2"/>
      <c r="Q6" s="2"/>
      <c r="R6" s="2"/>
      <c r="S6" s="3"/>
      <c r="T6" s="3"/>
      <c r="U6" s="3"/>
      <c r="V6" s="3"/>
      <c r="W6" s="3"/>
      <c r="X6" s="3"/>
      <c r="Y6" s="3"/>
      <c r="Z6" s="3"/>
    </row>
    <row r="7" spans="1:26">
      <c r="A7" t="s" s="1">
        <v>21</v>
      </c>
      <c r="B7" s="2"/>
      <c r="C7" t="s" s="1">
        <v>22</v>
      </c>
      <c r="D7" t="s" s="5">
        <v>20</v>
      </c>
      <c r="E7" s="2"/>
      <c r="F7" s="2"/>
      <c r="G7" s="2"/>
      <c r="H7" s="2"/>
      <c r="I7" s="2"/>
      <c r="J7" s="2"/>
      <c r="K7" s="2"/>
      <c r="L7" s="2"/>
      <c r="M7" s="2"/>
      <c r="N7" s="2"/>
      <c r="O7" s="2"/>
      <c r="P7" s="2"/>
      <c r="Q7" s="2"/>
      <c r="R7" s="2"/>
      <c r="S7" s="3"/>
      <c r="T7" s="3"/>
      <c r="U7" s="3"/>
      <c r="V7" s="3"/>
      <c r="W7" s="3"/>
      <c r="X7" s="3"/>
      <c r="Y7" s="3"/>
      <c r="Z7" s="3"/>
    </row>
    <row r="8" spans="1:26">
      <c r="A8" t="s" s="1">
        <v>23</v>
      </c>
      <c r="B8" s="2"/>
      <c r="C8" t="s" s="1">
        <v>24</v>
      </c>
      <c r="D8" t="s" s="5">
        <v>20</v>
      </c>
      <c r="E8" s="2"/>
      <c r="F8" s="2"/>
      <c r="G8" s="2"/>
      <c r="H8" s="2"/>
      <c r="I8" s="2"/>
      <c r="J8" s="2"/>
      <c r="K8" s="2"/>
      <c r="L8" s="2"/>
      <c r="M8" s="2"/>
      <c r="N8" s="2"/>
      <c r="O8" s="2"/>
      <c r="P8" s="2"/>
      <c r="Q8" s="2"/>
      <c r="R8" s="2"/>
      <c r="S8" s="3"/>
      <c r="T8" s="3"/>
      <c r="U8" s="3"/>
      <c r="V8" s="3"/>
      <c r="W8" s="3"/>
      <c r="X8" s="3"/>
      <c r="Y8" s="3"/>
      <c r="Z8" s="3"/>
    </row>
    <row r="9" spans="1:26">
      <c r="A9" t="s" s="1">
        <v>25</v>
      </c>
      <c r="B9" t="s" s="1">
        <v>26</v>
      </c>
      <c r="C9" s="2"/>
      <c r="D9" t="s" s="6">
        <v>20</v>
      </c>
      <c r="E9" s="2"/>
      <c r="F9" s="2"/>
      <c r="G9" s="2"/>
      <c r="H9" t="s" s="1">
        <v>27</v>
      </c>
      <c r="I9" s="2"/>
      <c r="J9" s="2"/>
      <c r="K9" t="n" s="7">
        <v>1</v>
      </c>
      <c r="L9" t="n" s="7">
        <v>1</v>
      </c>
      <c r="M9" t="n" s="7">
        <v>0</v>
      </c>
      <c r="N9" t="n" s="7">
        <v>4</v>
      </c>
      <c r="O9" t="n" s="7">
        <v>4</v>
      </c>
      <c r="P9" t="s" s="1">
        <v>28</v>
      </c>
      <c r="Q9" t="s" s="1">
        <v>29</v>
      </c>
      <c r="R9" t="s" s="2">
        <v>30</v>
      </c>
      <c r="S9" s="3"/>
      <c r="T9" s="3"/>
      <c r="U9" s="3"/>
      <c r="V9" s="3"/>
      <c r="W9" s="3"/>
      <c r="X9" s="3"/>
      <c r="Y9" s="3"/>
      <c r="Z9" s="3"/>
    </row>
    <row r="10" spans="1:26">
      <c r="A10" s="2"/>
      <c r="B10" t="s" s="1">
        <v>31</v>
      </c>
      <c r="C10" t="s" s="1">
        <v>32</v>
      </c>
      <c r="D10" s="6"/>
      <c r="E10" s="2"/>
      <c r="F10" s="2"/>
      <c r="G10" s="2"/>
      <c r="H10" s="2"/>
      <c r="I10" s="2"/>
      <c r="J10" s="2"/>
      <c r="K10" s="2"/>
      <c r="L10" s="2"/>
      <c r="M10" s="2"/>
      <c r="N10" s="2"/>
      <c r="O10" s="2"/>
      <c r="P10" s="2"/>
      <c r="Q10" s="2"/>
      <c r="R10" s="2"/>
      <c r="S10" s="3"/>
      <c r="T10" s="3"/>
      <c r="U10" s="3"/>
      <c r="V10" s="3"/>
      <c r="W10" s="3"/>
      <c r="X10" s="3"/>
      <c r="Y10" s="3"/>
      <c r="Z10" s="3"/>
    </row>
    <row r="11" spans="1:26">
      <c r="A11" s="2"/>
      <c r="B11" t="s" s="1">
        <v>33</v>
      </c>
      <c r="C11" t="s" s="1">
        <v>34</v>
      </c>
      <c r="D11" s="6"/>
      <c r="E11" s="2"/>
      <c r="F11" s="2"/>
      <c r="G11" s="2"/>
      <c r="H11" s="2"/>
      <c r="I11" s="2"/>
      <c r="J11" s="2"/>
      <c r="K11" s="2"/>
      <c r="L11" s="2"/>
      <c r="M11" s="2"/>
      <c r="N11" s="2"/>
      <c r="O11" s="2"/>
      <c r="P11" s="2"/>
      <c r="Q11" s="2"/>
      <c r="R11" s="2"/>
      <c r="S11" s="3"/>
      <c r="T11" s="3"/>
      <c r="U11" s="3"/>
      <c r="V11" s="3"/>
      <c r="W11" s="3"/>
      <c r="X11" s="3"/>
      <c r="Y11" s="3"/>
      <c r="Z11" s="3"/>
    </row>
    <row r="12" spans="1:26">
      <c r="A12" s="2"/>
      <c r="B12" t="s" s="1">
        <v>35</v>
      </c>
      <c r="C12" t="s" s="1">
        <v>36</v>
      </c>
      <c r="D12" s="6"/>
      <c r="E12" s="2"/>
      <c r="F12" s="2"/>
      <c r="G12" s="2"/>
      <c r="H12" s="2"/>
      <c r="I12" s="2"/>
      <c r="J12" s="2"/>
      <c r="K12" s="2"/>
      <c r="L12" s="2"/>
      <c r="M12" s="2"/>
      <c r="N12" s="2"/>
      <c r="O12" s="2"/>
      <c r="P12" s="2"/>
      <c r="Q12" s="2"/>
      <c r="R12" s="2"/>
      <c r="S12" s="3"/>
      <c r="T12" s="3"/>
      <c r="U12" s="3"/>
      <c r="V12" s="3"/>
      <c r="W12" s="3"/>
      <c r="X12" s="3"/>
      <c r="Y12" s="3"/>
      <c r="Z12" s="3"/>
    </row>
    <row r="13" spans="1:26">
      <c r="A13" t="s" s="1">
        <v>37</v>
      </c>
      <c r="B13" t="s" s="1">
        <v>38</v>
      </c>
      <c r="C13" s="2"/>
      <c r="D13" t="s" s="6">
        <v>20</v>
      </c>
      <c r="E13" s="2"/>
      <c r="F13" s="2"/>
      <c r="G13" s="2"/>
      <c r="H13" t="s" s="1">
        <v>39</v>
      </c>
      <c r="I13" s="2"/>
      <c r="J13" s="2"/>
      <c r="K13" t="n" s="7">
        <v>1</v>
      </c>
      <c r="L13" t="n" s="7">
        <v>0</v>
      </c>
      <c r="M13" t="n" s="7">
        <v>0</v>
      </c>
      <c r="N13" t="n" s="7">
        <v>4</v>
      </c>
      <c r="O13" t="n" s="7">
        <v>4</v>
      </c>
      <c r="P13" t="s" s="1">
        <v>28</v>
      </c>
      <c r="Q13" t="s" s="1">
        <v>29</v>
      </c>
      <c r="R13" t="s" s="2">
        <v>30</v>
      </c>
      <c r="S13" s="3"/>
      <c r="T13" s="3"/>
      <c r="U13" s="3"/>
      <c r="V13" s="3"/>
      <c r="W13" s="3"/>
      <c r="X13" s="3"/>
      <c r="Y13" s="3"/>
      <c r="Z13" s="3"/>
    </row>
    <row r="14" spans="1:26">
      <c r="A14" s="2"/>
      <c r="B14" t="s" s="1">
        <v>31</v>
      </c>
      <c r="C14" t="s" s="1">
        <v>32</v>
      </c>
      <c r="D14" s="6"/>
      <c r="E14" s="2"/>
      <c r="F14" s="2"/>
      <c r="G14" s="2"/>
      <c r="H14" s="2"/>
      <c r="I14" s="2"/>
      <c r="J14" s="2"/>
      <c r="K14" s="2"/>
      <c r="L14" s="2"/>
      <c r="M14" s="2"/>
      <c r="N14" s="2"/>
      <c r="O14" s="2"/>
      <c r="P14" s="2"/>
      <c r="Q14" s="2"/>
      <c r="R14" s="2"/>
      <c r="S14" s="3"/>
      <c r="T14" s="3"/>
      <c r="U14" s="3"/>
      <c r="V14" s="3"/>
      <c r="W14" s="3"/>
      <c r="X14" s="3"/>
      <c r="Y14" s="3"/>
      <c r="Z14" s="3"/>
    </row>
    <row r="15" spans="1:26">
      <c r="A15" s="2"/>
      <c r="B15" t="s" s="1">
        <v>33</v>
      </c>
      <c r="C15" t="s" s="1">
        <v>34</v>
      </c>
      <c r="D15" s="6"/>
      <c r="E15" s="2"/>
      <c r="F15" s="2"/>
      <c r="G15" s="2"/>
      <c r="H15" s="2"/>
      <c r="I15" s="2"/>
      <c r="J15" s="2"/>
      <c r="K15" s="2"/>
      <c r="L15" s="2"/>
      <c r="M15" s="2"/>
      <c r="N15" s="2"/>
      <c r="O15" s="2"/>
      <c r="P15" s="2"/>
      <c r="Q15" s="2"/>
      <c r="R15" s="2"/>
      <c r="S15" s="3"/>
      <c r="T15" s="3"/>
      <c r="U15" s="3"/>
      <c r="V15" s="3"/>
      <c r="W15" s="3"/>
      <c r="X15" s="3"/>
      <c r="Y15" s="3"/>
      <c r="Z15" s="3"/>
    </row>
    <row r="16" spans="1:26">
      <c r="A16" s="2"/>
      <c r="B16" t="s" s="1">
        <v>35</v>
      </c>
      <c r="C16" t="s" s="1">
        <v>36</v>
      </c>
      <c r="D16" s="6"/>
      <c r="E16" s="2"/>
      <c r="F16" s="2"/>
      <c r="G16" s="2"/>
      <c r="H16" s="2"/>
      <c r="I16" s="2"/>
      <c r="J16" s="2"/>
      <c r="K16" s="2"/>
      <c r="L16" s="2"/>
      <c r="M16" s="2"/>
      <c r="N16" s="2"/>
      <c r="O16" s="2"/>
      <c r="P16" s="2"/>
      <c r="Q16" s="2"/>
      <c r="R16" s="2"/>
      <c r="S16" s="3"/>
      <c r="T16" s="3"/>
      <c r="U16" s="3"/>
      <c r="V16" s="3"/>
      <c r="W16" s="3"/>
      <c r="X16" s="3"/>
      <c r="Y16" s="3"/>
      <c r="Z16" s="3"/>
    </row>
    <row r="17" spans="1:26">
      <c r="A17" t="s" s="1">
        <v>40</v>
      </c>
      <c r="B17" t="s" s="1">
        <v>41</v>
      </c>
      <c r="C17" s="2"/>
      <c r="D17" t="s" s="6">
        <v>20</v>
      </c>
      <c r="E17" s="2"/>
      <c r="F17" s="2"/>
      <c r="G17" s="2"/>
      <c r="H17" s="2"/>
      <c r="I17" s="2"/>
      <c r="J17" s="2"/>
      <c r="K17" s="2"/>
      <c r="L17" s="2"/>
      <c r="M17" s="2"/>
      <c r="N17" s="2"/>
      <c r="O17" s="2"/>
      <c r="P17" s="2"/>
      <c r="Q17" s="2"/>
      <c r="R17" s="2"/>
      <c r="S17" s="3"/>
      <c r="T17" s="3"/>
      <c r="U17" s="3"/>
      <c r="V17" s="3"/>
      <c r="W17" s="3"/>
      <c r="X17" s="3"/>
      <c r="Y17" s="3"/>
      <c r="Z17" s="3"/>
    </row>
    <row r="18" spans="1:26">
      <c r="A18" s="2"/>
      <c r="B18" t="s" s="1">
        <v>31</v>
      </c>
      <c r="C18" t="s" s="1">
        <v>42</v>
      </c>
      <c r="D18" s="6"/>
      <c r="E18" s="2"/>
      <c r="F18" s="2"/>
      <c r="G18" s="2"/>
      <c r="H18" t="s" s="1">
        <v>43</v>
      </c>
      <c r="I18" s="2"/>
      <c r="J18" s="2"/>
      <c r="K18" t="n" s="7">
        <v>1</v>
      </c>
      <c r="L18" t="n" s="7">
        <v>1</v>
      </c>
      <c r="M18" t="n" s="7">
        <v>0</v>
      </c>
      <c r="N18" t="n" s="7">
        <v>2</v>
      </c>
      <c r="O18" t="n" s="7">
        <v>4</v>
      </c>
      <c r="P18" t="s" s="1">
        <v>28</v>
      </c>
      <c r="Q18" t="s" s="1">
        <v>29</v>
      </c>
      <c r="R18" t="s" s="2">
        <v>30</v>
      </c>
      <c r="S18" s="3"/>
      <c r="T18" s="3"/>
      <c r="U18" s="3"/>
      <c r="V18" s="3"/>
      <c r="W18" s="3"/>
      <c r="X18" s="3"/>
      <c r="Y18" s="3"/>
      <c r="Z18" s="3"/>
    </row>
    <row r="19" spans="1:26">
      <c r="A19" s="2"/>
      <c r="B19" t="s" s="1">
        <v>33</v>
      </c>
      <c r="C19" t="s" s="1">
        <v>44</v>
      </c>
      <c r="D19" s="6"/>
      <c r="E19" s="2"/>
      <c r="F19" s="2"/>
      <c r="G19" s="2"/>
      <c r="H19" s="2"/>
      <c r="I19" s="2"/>
      <c r="J19" s="2"/>
      <c r="K19" s="2"/>
      <c r="L19" s="2"/>
      <c r="M19" s="2"/>
      <c r="N19" s="2"/>
      <c r="O19" s="2"/>
      <c r="P19" s="2"/>
      <c r="Q19" s="2"/>
      <c r="R19" s="2"/>
      <c r="S19" s="3"/>
      <c r="T19" s="3"/>
      <c r="U19" s="3"/>
      <c r="V19" s="3"/>
      <c r="W19" s="3"/>
      <c r="X19" s="3"/>
      <c r="Y19" s="3"/>
      <c r="Z19" s="3"/>
    </row>
    <row r="20" spans="1:26">
      <c r="A20" s="2"/>
      <c r="B20" t="s" s="1">
        <v>35</v>
      </c>
      <c r="C20" t="s" s="1">
        <v>36</v>
      </c>
      <c r="D20" s="6"/>
      <c r="E20" s="2"/>
      <c r="F20" s="2"/>
      <c r="G20" s="2"/>
      <c r="H20" s="2"/>
      <c r="I20" s="2"/>
      <c r="J20" s="2"/>
      <c r="K20" s="2"/>
      <c r="L20" s="2"/>
      <c r="M20" s="2"/>
      <c r="N20" s="2"/>
      <c r="O20" s="2"/>
      <c r="P20" s="2"/>
      <c r="Q20" s="2"/>
      <c r="R20" s="2"/>
      <c r="S20" s="3"/>
      <c r="T20" s="3"/>
      <c r="U20" s="3"/>
      <c r="V20" s="3"/>
      <c r="W20" s="3"/>
      <c r="X20" s="3"/>
      <c r="Y20" s="3"/>
      <c r="Z20" s="3"/>
    </row>
    <row r="21" spans="1:26">
      <c r="A21" s="2"/>
      <c r="B21" t="s" s="1">
        <v>45</v>
      </c>
      <c r="C21" t="s" s="1">
        <v>46</v>
      </c>
      <c r="D21" s="6"/>
      <c r="E21" s="2"/>
      <c r="F21" s="2"/>
      <c r="G21" s="2"/>
      <c r="H21" s="2"/>
      <c r="I21" s="2"/>
      <c r="J21" s="2"/>
      <c r="K21" t="n" s="7">
        <v>1</v>
      </c>
      <c r="L21" t="n" s="7">
        <v>1</v>
      </c>
      <c r="M21" t="n" s="7">
        <v>0</v>
      </c>
      <c r="N21" t="n" s="7">
        <v>8</v>
      </c>
      <c r="O21" t="n" s="7">
        <v>4</v>
      </c>
      <c r="P21" t="s" s="1">
        <v>28</v>
      </c>
      <c r="Q21" t="s" s="1">
        <v>29</v>
      </c>
      <c r="R21" t="s" s="2">
        <v>30</v>
      </c>
      <c r="S21" s="3"/>
      <c r="T21" s="3"/>
      <c r="U21" s="3"/>
      <c r="V21" s="3"/>
      <c r="W21" s="3"/>
      <c r="X21" s="3"/>
      <c r="Y21" s="3"/>
      <c r="Z21" s="3"/>
    </row>
    <row r="22" spans="1:26">
      <c r="A22" s="2"/>
      <c r="B22" t="s" s="1">
        <v>47</v>
      </c>
      <c r="C22" t="s" s="1">
        <v>48</v>
      </c>
      <c r="D22" s="6"/>
      <c r="E22" s="2"/>
      <c r="F22" s="2"/>
      <c r="G22" s="2"/>
      <c r="H22" s="2"/>
      <c r="I22" s="2"/>
      <c r="J22" s="2"/>
      <c r="K22" s="2"/>
      <c r="L22" s="2"/>
      <c r="M22" s="2"/>
      <c r="N22" s="2"/>
      <c r="O22" s="2"/>
      <c r="P22" s="2"/>
      <c r="Q22" s="2"/>
      <c r="R22" s="2"/>
      <c r="S22" s="3"/>
      <c r="T22" s="3"/>
      <c r="U22" s="3"/>
      <c r="V22" s="3"/>
      <c r="W22" s="3"/>
      <c r="X22" s="3"/>
      <c r="Y22" s="3"/>
      <c r="Z22" s="3"/>
    </row>
    <row r="23" spans="1:26">
      <c r="A23" s="2"/>
      <c r="B23" t="s" s="1">
        <v>49</v>
      </c>
      <c r="C23" t="s" s="1">
        <v>50</v>
      </c>
      <c r="D23" s="6"/>
      <c r="E23" s="2"/>
      <c r="F23" s="2"/>
      <c r="G23" s="2"/>
      <c r="H23" s="2"/>
      <c r="I23" s="2"/>
      <c r="J23" s="2"/>
      <c r="K23" s="2"/>
      <c r="L23" s="2"/>
      <c r="M23" s="2"/>
      <c r="N23" s="2"/>
      <c r="O23" s="2"/>
      <c r="P23" s="2"/>
      <c r="Q23" s="2"/>
      <c r="R23" s="2"/>
      <c r="S23" s="3"/>
      <c r="T23" s="3"/>
      <c r="U23" s="3"/>
      <c r="V23" s="3"/>
      <c r="W23" s="3"/>
      <c r="X23" s="3"/>
      <c r="Y23" s="3"/>
      <c r="Z23" s="3"/>
    </row>
    <row r="24" spans="1:26">
      <c r="A24" t="s" s="1">
        <v>51</v>
      </c>
      <c r="B24" t="s" s="1">
        <v>52</v>
      </c>
      <c r="C24" s="2"/>
      <c r="D24" t="s" s="6">
        <v>53</v>
      </c>
      <c r="E24" s="2"/>
      <c r="F24" s="2"/>
      <c r="G24" s="2"/>
      <c r="H24" t="s" s="2">
        <v>54</v>
      </c>
      <c r="I24" s="2"/>
      <c r="J24" s="2"/>
      <c r="K24" t="n" s="7">
        <v>0</v>
      </c>
      <c r="L24" t="n" s="7">
        <v>1</v>
      </c>
      <c r="M24" t="n" s="7">
        <v>0</v>
      </c>
      <c r="N24" t="n" s="7">
        <v>4</v>
      </c>
      <c r="O24" t="n" s="7">
        <v>4</v>
      </c>
      <c r="P24" t="s" s="1">
        <v>28</v>
      </c>
      <c r="Q24" t="s" s="1">
        <v>29</v>
      </c>
      <c r="R24" t="s" s="2">
        <v>30</v>
      </c>
      <c r="S24" s="3"/>
      <c r="T24" s="3"/>
      <c r="U24" s="3"/>
      <c r="V24" s="3"/>
      <c r="W24" s="3"/>
      <c r="X24" s="3"/>
      <c r="Y24" s="3"/>
      <c r="Z24" s="3"/>
    </row>
    <row r="25" spans="1:26">
      <c r="A25" s="2"/>
      <c r="B25" t="s" s="1">
        <v>31</v>
      </c>
      <c r="C25" t="s" s="1">
        <v>32</v>
      </c>
      <c r="D25" s="6"/>
      <c r="E25" s="2"/>
      <c r="F25" s="2"/>
      <c r="G25" s="2"/>
      <c r="H25" s="2"/>
      <c r="I25" s="2"/>
      <c r="J25" s="2"/>
      <c r="K25" s="2"/>
      <c r="L25" s="2"/>
      <c r="M25" s="2"/>
      <c r="N25" s="2"/>
      <c r="O25" s="2"/>
      <c r="P25" s="2"/>
      <c r="Q25" s="2"/>
      <c r="R25" s="2"/>
      <c r="S25" s="3"/>
      <c r="T25" s="3"/>
      <c r="U25" s="3"/>
      <c r="V25" s="3"/>
      <c r="W25" s="3"/>
      <c r="X25" s="3"/>
      <c r="Y25" s="3"/>
      <c r="Z25" s="3"/>
    </row>
    <row r="26" spans="1:26">
      <c r="A26" s="2"/>
      <c r="B26" t="s" s="1">
        <v>33</v>
      </c>
      <c r="C26" t="s" s="1">
        <v>34</v>
      </c>
      <c r="D26" s="6"/>
      <c r="E26" s="2"/>
      <c r="F26" s="2"/>
      <c r="G26" s="2"/>
      <c r="H26" s="2"/>
      <c r="I26" s="2"/>
      <c r="J26" s="2"/>
      <c r="K26" s="2"/>
      <c r="L26" s="2"/>
      <c r="M26" s="2"/>
      <c r="N26" s="2"/>
      <c r="O26" s="2"/>
      <c r="P26" s="2"/>
      <c r="Q26" s="2"/>
      <c r="R26" s="2"/>
      <c r="S26" s="3"/>
      <c r="T26" s="3"/>
      <c r="U26" s="3"/>
      <c r="V26" s="3"/>
      <c r="W26" s="3"/>
      <c r="X26" s="3"/>
      <c r="Y26" s="3"/>
      <c r="Z26" s="3"/>
    </row>
    <row r="27" spans="1:26">
      <c r="A27" s="2"/>
      <c r="B27" t="s" s="1">
        <v>35</v>
      </c>
      <c r="C27" t="s" s="1">
        <v>36</v>
      </c>
      <c r="D27" s="6"/>
      <c r="E27" s="2"/>
      <c r="F27" s="2"/>
      <c r="G27" s="2"/>
      <c r="H27" s="2"/>
      <c r="I27" s="2"/>
      <c r="J27" s="2"/>
      <c r="K27" s="2"/>
      <c r="L27" s="2"/>
      <c r="M27" s="2"/>
      <c r="N27" s="2"/>
      <c r="O27" s="2"/>
      <c r="P27" s="2"/>
      <c r="Q27" s="2"/>
      <c r="R27" s="2"/>
      <c r="S27" s="3"/>
      <c r="T27" s="3"/>
      <c r="U27" s="3"/>
      <c r="V27" s="3"/>
      <c r="W27" s="3"/>
      <c r="X27" s="3"/>
      <c r="Y27" s="3"/>
      <c r="Z27" s="3"/>
    </row>
    <row r="28" spans="1:26">
      <c r="A28" t="s" s="1">
        <v>55</v>
      </c>
      <c r="B28" t="s" s="1">
        <v>56</v>
      </c>
      <c r="C28" s="2"/>
      <c r="D28" t="s" s="6">
        <v>20</v>
      </c>
      <c r="E28" s="2"/>
      <c r="F28" s="2"/>
      <c r="G28" s="2"/>
      <c r="H28" t="s" s="1">
        <v>57</v>
      </c>
      <c r="I28" s="2"/>
      <c r="J28" s="2"/>
      <c r="K28" s="2"/>
      <c r="L28" s="2"/>
      <c r="M28" s="2"/>
      <c r="N28" s="2"/>
      <c r="O28" s="2"/>
      <c r="P28" s="2"/>
      <c r="Q28" s="2"/>
      <c r="R28" s="2"/>
      <c r="S28" s="3"/>
      <c r="T28" s="3"/>
      <c r="U28" s="3"/>
      <c r="V28" s="3"/>
      <c r="W28" s="3"/>
      <c r="X28" s="3"/>
      <c r="Y28" s="3"/>
      <c r="Z28" s="3"/>
    </row>
    <row r="29" spans="1:26">
      <c r="A29" s="2"/>
      <c r="B29" t="s" s="1">
        <v>31</v>
      </c>
      <c r="C29" t="s" s="1">
        <v>32</v>
      </c>
      <c r="D29" s="6"/>
      <c r="E29" s="2"/>
      <c r="F29" s="2"/>
      <c r="G29" s="2"/>
      <c r="H29" s="2"/>
      <c r="I29" s="2"/>
      <c r="J29" s="2"/>
      <c r="K29" t="n" s="7">
        <v>1</v>
      </c>
      <c r="L29" t="n" s="7">
        <v>1</v>
      </c>
      <c r="M29" t="n" s="7">
        <v>2000</v>
      </c>
      <c r="N29" t="n" s="7">
        <v>4</v>
      </c>
      <c r="O29" t="n" s="7">
        <v>4</v>
      </c>
      <c r="P29" t="s" s="1">
        <v>28</v>
      </c>
      <c r="Q29" t="s" s="1">
        <v>29</v>
      </c>
      <c r="R29" t="s" s="2">
        <v>30</v>
      </c>
      <c r="S29" s="3"/>
      <c r="T29" s="3"/>
      <c r="U29" s="3"/>
      <c r="V29" s="3"/>
      <c r="W29" s="3"/>
      <c r="X29" s="3"/>
      <c r="Y29" s="3"/>
      <c r="Z29" s="3"/>
    </row>
    <row r="30" spans="1:26">
      <c r="A30" s="2"/>
      <c r="B30" t="s" s="1">
        <v>33</v>
      </c>
      <c r="C30" t="s" s="1">
        <v>34</v>
      </c>
      <c r="D30" s="6"/>
      <c r="E30" s="2"/>
      <c r="F30" s="2"/>
      <c r="G30" s="2"/>
      <c r="H30" s="2"/>
      <c r="I30" s="2"/>
      <c r="J30" s="2"/>
      <c r="K30" s="2"/>
      <c r="L30" s="2"/>
      <c r="M30" s="2"/>
      <c r="N30" s="2"/>
      <c r="O30" s="2"/>
      <c r="P30" s="2"/>
      <c r="Q30" s="2"/>
      <c r="R30" s="2"/>
      <c r="S30" s="3"/>
      <c r="T30" s="3"/>
      <c r="U30" s="3"/>
      <c r="V30" s="3"/>
      <c r="W30" s="3"/>
      <c r="X30" s="3"/>
      <c r="Y30" s="3"/>
      <c r="Z30" s="3"/>
    </row>
    <row r="31" spans="1:26">
      <c r="A31" s="2"/>
      <c r="B31" t="s" s="1">
        <v>35</v>
      </c>
      <c r="C31" t="s" s="1">
        <v>36</v>
      </c>
      <c r="D31" s="6"/>
      <c r="E31" s="2"/>
      <c r="F31" s="2"/>
      <c r="G31" s="2"/>
      <c r="H31" s="2"/>
      <c r="I31" s="2"/>
      <c r="J31" s="2"/>
      <c r="K31" s="2"/>
      <c r="L31" s="2"/>
      <c r="M31" s="2"/>
      <c r="N31" s="2"/>
      <c r="O31" s="2"/>
      <c r="P31" s="2"/>
      <c r="Q31" s="2"/>
      <c r="R31" s="2"/>
      <c r="S31" s="3"/>
      <c r="T31" s="3"/>
      <c r="U31" s="3"/>
      <c r="V31" s="3"/>
      <c r="W31" s="3"/>
      <c r="X31" s="3"/>
      <c r="Y31" s="3"/>
      <c r="Z31" s="3"/>
    </row>
    <row r="32" spans="1:26">
      <c r="A32" s="2"/>
      <c r="B32" t="s" s="1">
        <v>45</v>
      </c>
      <c r="C32" t="s" s="1">
        <v>58</v>
      </c>
      <c r="D32" s="6"/>
      <c r="E32" s="2"/>
      <c r="F32" s="2"/>
      <c r="G32" s="2"/>
      <c r="H32" s="2"/>
      <c r="I32" s="2"/>
      <c r="J32" s="2"/>
      <c r="K32" t="n" s="7">
        <v>1</v>
      </c>
      <c r="L32" t="n" s="7">
        <v>1</v>
      </c>
      <c r="M32" t="n" s="7">
        <v>1000</v>
      </c>
      <c r="N32" t="n" s="7">
        <v>4</v>
      </c>
      <c r="O32" t="n" s="7">
        <v>4</v>
      </c>
      <c r="P32" t="s" s="1">
        <v>28</v>
      </c>
      <c r="Q32" t="s" s="1">
        <v>29</v>
      </c>
      <c r="R32" t="s" s="2">
        <v>30</v>
      </c>
      <c r="S32" s="3"/>
      <c r="T32" s="3"/>
      <c r="U32" s="3"/>
      <c r="V32" s="3"/>
      <c r="W32" s="3"/>
      <c r="X32" s="3"/>
      <c r="Y32" s="3"/>
      <c r="Z32" s="3"/>
    </row>
    <row r="33" spans="1:26">
      <c r="A33" s="2"/>
      <c r="B33" t="s" s="1">
        <v>47</v>
      </c>
      <c r="C33" t="s" s="1">
        <v>59</v>
      </c>
      <c r="D33" s="6"/>
      <c r="E33" s="2"/>
      <c r="F33" s="2"/>
      <c r="G33" s="2"/>
      <c r="H33" s="2"/>
      <c r="I33" s="2"/>
      <c r="J33" s="2"/>
      <c r="K33" s="2"/>
      <c r="L33" s="2"/>
      <c r="M33" s="2"/>
      <c r="N33" s="2"/>
      <c r="O33" s="2"/>
      <c r="P33" s="2"/>
      <c r="Q33" s="2"/>
      <c r="R33" s="2"/>
      <c r="S33" s="3"/>
      <c r="T33" s="3"/>
      <c r="U33" s="3"/>
      <c r="V33" s="3"/>
      <c r="W33" s="3"/>
      <c r="X33" s="3"/>
      <c r="Y33" s="3"/>
      <c r="Z33" s="3"/>
    </row>
    <row r="34" spans="1:26">
      <c r="A34" s="2"/>
      <c r="B34" t="s" s="1">
        <v>49</v>
      </c>
      <c r="C34" t="s" s="1">
        <v>50</v>
      </c>
      <c r="D34" s="6"/>
      <c r="E34" s="2"/>
      <c r="F34" s="2"/>
      <c r="G34" s="2"/>
      <c r="H34" s="2"/>
      <c r="I34" s="2"/>
      <c r="J34" s="2"/>
      <c r="K34" s="2"/>
      <c r="L34" s="2"/>
      <c r="M34" s="2"/>
      <c r="N34" s="2"/>
      <c r="O34" s="2"/>
      <c r="P34" s="2"/>
      <c r="Q34" s="2"/>
      <c r="R34" s="2"/>
      <c r="S34" s="3"/>
      <c r="T34" s="3"/>
      <c r="U34" s="3"/>
      <c r="V34" s="3"/>
      <c r="W34" s="3"/>
      <c r="X34" s="3"/>
      <c r="Y34" s="3"/>
      <c r="Z34" s="3"/>
    </row>
    <row r="35" spans="1:26">
      <c r="A35" t="s" s="1">
        <v>60</v>
      </c>
      <c r="B35" t="s" s="1">
        <v>61</v>
      </c>
      <c r="C35" s="2"/>
      <c r="D35" t="s" s="6">
        <v>53</v>
      </c>
      <c r="E35" s="2"/>
      <c r="F35" s="2"/>
      <c r="G35" s="2"/>
      <c r="H35" t="s" s="2">
        <v>62</v>
      </c>
      <c r="I35" s="2"/>
      <c r="J35" s="2"/>
      <c r="K35" t="n" s="7">
        <v>1</v>
      </c>
      <c r="L35" t="n" s="7">
        <v>1</v>
      </c>
      <c r="M35" t="n" s="7">
        <v>0</v>
      </c>
      <c r="N35" t="n" s="7">
        <v>4</v>
      </c>
      <c r="O35" t="n" s="7">
        <v>4</v>
      </c>
      <c r="P35" t="s" s="1">
        <v>28</v>
      </c>
      <c r="Q35" t="s" s="1">
        <v>29</v>
      </c>
      <c r="R35" t="s" s="2">
        <v>63</v>
      </c>
      <c r="S35" s="3"/>
      <c r="T35" s="3"/>
      <c r="U35" s="3"/>
      <c r="V35" s="3"/>
      <c r="W35" s="3"/>
      <c r="X35" s="3"/>
      <c r="Y35" s="3"/>
      <c r="Z35" s="3"/>
    </row>
    <row r="36" spans="1:26">
      <c r="A36" s="2"/>
      <c r="B36" t="s" s="1">
        <v>31</v>
      </c>
      <c r="C36" t="s" s="1">
        <v>64</v>
      </c>
      <c r="D36" s="6"/>
      <c r="E36" s="2"/>
      <c r="F36" s="2"/>
      <c r="G36" s="2"/>
      <c r="H36" s="2"/>
      <c r="I36" s="2"/>
      <c r="J36" s="2"/>
      <c r="K36" s="2"/>
      <c r="L36" s="2"/>
      <c r="M36" s="2"/>
      <c r="N36" s="2"/>
      <c r="O36" s="2"/>
      <c r="P36" s="2"/>
      <c r="Q36" s="2"/>
      <c r="R36" s="2"/>
      <c r="S36" s="3"/>
      <c r="T36" s="3"/>
      <c r="U36" s="3"/>
      <c r="V36" s="3"/>
      <c r="W36" s="3"/>
      <c r="X36" s="3"/>
      <c r="Y36" s="3"/>
      <c r="Z36" s="3"/>
    </row>
    <row r="37" spans="1:26">
      <c r="A37" s="2"/>
      <c r="B37" t="s" s="1">
        <v>33</v>
      </c>
      <c r="C37" t="s" s="1">
        <v>65</v>
      </c>
      <c r="D37" s="6"/>
      <c r="E37" s="2"/>
      <c r="F37" s="2"/>
      <c r="G37" s="2"/>
      <c r="H37" s="2"/>
      <c r="I37" s="2"/>
      <c r="J37" s="2"/>
      <c r="K37" s="2"/>
      <c r="L37" s="2"/>
      <c r="M37" s="2"/>
      <c r="N37" s="2"/>
      <c r="O37" s="2"/>
      <c r="P37" s="2"/>
      <c r="Q37" s="2"/>
      <c r="R37" s="2"/>
      <c r="S37" s="3"/>
      <c r="T37" s="3"/>
      <c r="U37" s="3"/>
      <c r="V37" s="3"/>
      <c r="W37" s="3"/>
      <c r="X37" s="3"/>
      <c r="Y37" s="3"/>
      <c r="Z37" s="3"/>
    </row>
    <row r="38" spans="1:26">
      <c r="A38" s="2"/>
      <c r="B38" t="s" s="1">
        <v>35</v>
      </c>
      <c r="C38" t="s" s="1">
        <v>36</v>
      </c>
      <c r="D38" s="6"/>
      <c r="E38" s="2"/>
      <c r="F38" s="2"/>
      <c r="G38" s="2"/>
      <c r="H38" s="2"/>
      <c r="I38" s="2"/>
      <c r="J38" s="2"/>
      <c r="S38" s="3"/>
      <c r="T38" s="3"/>
      <c r="U38" s="3"/>
      <c r="V38" s="3"/>
      <c r="W38" s="3"/>
      <c r="X38" s="3"/>
      <c r="Y38" s="3"/>
      <c r="Z38" s="3"/>
    </row>
    <row r="39" spans="1:26">
      <c r="A39" s="2"/>
      <c r="B39" t="s" s="1">
        <v>45</v>
      </c>
      <c r="C39" t="s" s="1">
        <v>66</v>
      </c>
      <c r="D39" s="6"/>
      <c r="E39" s="2"/>
      <c r="F39" s="2"/>
      <c r="G39" s="2"/>
      <c r="H39" s="2"/>
      <c r="I39" s="2"/>
      <c r="J39" s="2"/>
      <c r="K39" t="n" s="7">
        <v>1</v>
      </c>
      <c r="L39" t="n" s="7">
        <v>1</v>
      </c>
      <c r="M39" t="n" s="7">
        <v>0</v>
      </c>
      <c r="N39" t="n" s="7">
        <v>4</v>
      </c>
      <c r="O39" t="n" s="7">
        <v>4</v>
      </c>
      <c r="P39" t="s" s="1">
        <v>28</v>
      </c>
      <c r="Q39" t="s" s="1">
        <v>29</v>
      </c>
      <c r="R39" t="s" s="2">
        <v>67</v>
      </c>
      <c r="S39" s="3"/>
      <c r="T39" s="3"/>
      <c r="U39" s="3"/>
      <c r="V39" s="3"/>
      <c r="W39" s="3"/>
      <c r="X39" s="3"/>
      <c r="Y39" s="3"/>
      <c r="Z39" s="3"/>
    </row>
    <row r="40" spans="1:26">
      <c r="A40" s="2"/>
      <c r="B40" t="s" s="1">
        <v>47</v>
      </c>
      <c r="C40" t="s" s="1">
        <v>68</v>
      </c>
      <c r="D40" s="6"/>
      <c r="E40" s="2"/>
      <c r="F40" s="2"/>
      <c r="G40" s="2"/>
      <c r="H40" s="2"/>
      <c r="I40" s="2"/>
      <c r="J40" s="2"/>
      <c r="K40" s="2"/>
      <c r="L40" s="2"/>
      <c r="M40" s="2"/>
      <c r="N40" s="2"/>
      <c r="O40" s="2"/>
      <c r="P40" s="2"/>
      <c r="Q40" s="2"/>
      <c r="R40" s="2"/>
      <c r="S40" s="3"/>
      <c r="T40" s="3"/>
      <c r="U40" s="3"/>
      <c r="V40" s="3"/>
      <c r="W40" s="3"/>
      <c r="X40" s="3"/>
      <c r="Y40" s="3"/>
      <c r="Z40" s="3"/>
    </row>
    <row r="41" spans="1:26">
      <c r="A41" s="2"/>
      <c r="B41" t="s" s="1">
        <v>49</v>
      </c>
      <c r="C41" t="s" s="1">
        <v>50</v>
      </c>
      <c r="D41" s="6"/>
      <c r="E41" s="2"/>
      <c r="F41" s="2"/>
      <c r="G41" s="2"/>
      <c r="H41" s="2"/>
      <c r="I41" s="2"/>
      <c r="J41" s="2"/>
      <c r="K41" s="2"/>
      <c r="L41" s="2"/>
      <c r="M41" s="2"/>
      <c r="N41" s="2"/>
      <c r="O41" s="2"/>
      <c r="P41" s="2"/>
      <c r="Q41" s="2"/>
      <c r="R41" s="2"/>
      <c r="S41" s="3"/>
      <c r="T41" s="3"/>
      <c r="U41" s="3"/>
      <c r="V41" s="3"/>
      <c r="W41" s="3"/>
      <c r="X41" s="3"/>
      <c r="Y41" s="3"/>
      <c r="Z41" s="3"/>
    </row>
    <row r="42" spans="1:26">
      <c r="A42" t="s" s="1">
        <v>69</v>
      </c>
      <c r="B42" t="s" s="1">
        <v>70</v>
      </c>
      <c r="C42" s="1"/>
      <c r="D42" t="s" s="6">
        <v>53</v>
      </c>
      <c r="E42" s="2"/>
      <c r="F42" s="2"/>
      <c r="G42" s="2"/>
      <c r="H42" t="s" s="2">
        <v>71</v>
      </c>
      <c r="I42" s="2"/>
      <c r="J42" s="2"/>
      <c r="K42" t="n" s="7">
        <v>1</v>
      </c>
      <c r="L42" t="n" s="7">
        <v>1</v>
      </c>
      <c r="M42" t="n" s="7">
        <v>0</v>
      </c>
      <c r="N42" t="n" s="7">
        <v>4</v>
      </c>
      <c r="O42" t="n" s="7">
        <v>4</v>
      </c>
      <c r="P42" t="s" s="1">
        <v>28</v>
      </c>
      <c r="Q42" t="s" s="1">
        <v>29</v>
      </c>
      <c r="R42" t="s" s="2">
        <v>30</v>
      </c>
      <c r="S42" s="3"/>
      <c r="T42" s="3"/>
      <c r="U42" s="3"/>
      <c r="V42" s="3"/>
      <c r="W42" s="3"/>
      <c r="X42" s="3"/>
      <c r="Y42" s="3"/>
      <c r="Z42" s="3"/>
    </row>
    <row r="43" spans="1:26">
      <c r="A43" s="2"/>
      <c r="B43" t="s" s="1">
        <v>72</v>
      </c>
      <c r="C43" t="s" s="1">
        <v>73</v>
      </c>
      <c r="D43" s="6"/>
      <c r="E43" s="2"/>
      <c r="F43" s="2"/>
      <c r="G43" s="2"/>
      <c r="H43" s="2"/>
      <c r="I43" s="2"/>
      <c r="J43" s="2"/>
      <c r="K43" s="2"/>
      <c r="L43" s="2"/>
      <c r="M43" s="2"/>
      <c r="N43" s="2"/>
      <c r="O43" s="2"/>
      <c r="P43" s="2"/>
      <c r="Q43" s="2"/>
      <c r="R43" s="2"/>
      <c r="S43" s="3"/>
      <c r="T43" s="3"/>
      <c r="U43" s="3"/>
      <c r="V43" s="3"/>
      <c r="W43" s="3"/>
      <c r="X43" s="3"/>
      <c r="Y43" s="3"/>
      <c r="Z43" s="3"/>
    </row>
    <row r="44" spans="1:26">
      <c r="A44" s="2"/>
      <c r="B44" t="s" s="1">
        <v>74</v>
      </c>
      <c r="C44" t="s" s="1">
        <v>75</v>
      </c>
      <c r="D44" s="6"/>
      <c r="E44" s="2"/>
      <c r="F44" s="2"/>
      <c r="G44" s="2"/>
      <c r="H44" s="2"/>
      <c r="I44" s="2"/>
      <c r="J44" s="2"/>
      <c r="K44" s="2"/>
      <c r="L44" s="2"/>
      <c r="M44" s="2"/>
      <c r="N44" s="2"/>
      <c r="O44" s="2"/>
      <c r="P44" s="2"/>
      <c r="Q44" s="2"/>
      <c r="R44" s="2"/>
      <c r="S44" s="3"/>
      <c r="T44" s="3"/>
      <c r="U44" s="3"/>
      <c r="V44" s="3"/>
      <c r="W44" s="3"/>
      <c r="X44" s="3"/>
      <c r="Y44" s="3"/>
      <c r="Z44" s="3"/>
    </row>
    <row r="45" spans="1:26">
      <c r="A45" t="s" s="8">
        <v>76</v>
      </c>
      <c r="B45" t="s" s="8">
        <v>31</v>
      </c>
      <c r="C45" t="s" s="8">
        <v>77</v>
      </c>
      <c r="D45" t="s" s="9">
        <v>20</v>
      </c>
      <c r="E45" s="8"/>
      <c r="F45" s="8"/>
      <c r="G45" s="8"/>
      <c r="H45" t="s" s="8">
        <v>78</v>
      </c>
      <c r="I45" s="8"/>
      <c r="J45" s="8"/>
      <c r="K45" s="8"/>
      <c r="L45" s="8"/>
      <c r="M45" s="8"/>
      <c r="N45" s="8"/>
      <c r="O45" s="8"/>
      <c r="P45" s="8"/>
      <c r="Q45" s="8"/>
      <c r="R45" s="2"/>
      <c r="S45" s="3"/>
      <c r="T45" s="3"/>
      <c r="U45" s="3"/>
      <c r="V45" s="3"/>
      <c r="W45" s="3"/>
      <c r="X45" s="3"/>
      <c r="Y45" s="3"/>
      <c r="Z45" s="3"/>
    </row>
    <row r="46" spans="1:26">
      <c r="A46" s="8"/>
      <c r="B46" t="s" s="8">
        <v>33</v>
      </c>
      <c r="C46" t="s" s="8">
        <v>79</v>
      </c>
      <c r="D46" s="9"/>
      <c r="E46" s="8"/>
      <c r="F46" s="8"/>
      <c r="G46" s="8"/>
      <c r="H46" s="8"/>
      <c r="I46" s="8"/>
      <c r="J46" s="8"/>
      <c r="K46" s="8"/>
      <c r="L46" s="8"/>
      <c r="M46" s="8"/>
      <c r="N46" s="8"/>
      <c r="O46" s="8"/>
      <c r="P46" s="8"/>
      <c r="Q46" s="8"/>
      <c r="R46" s="2"/>
      <c r="S46" s="3"/>
      <c r="T46" s="3"/>
      <c r="U46" s="3"/>
      <c r="V46" s="3"/>
      <c r="W46" s="3"/>
      <c r="X46" s="3"/>
      <c r="Y46" s="3"/>
      <c r="Z46" s="3"/>
    </row>
    <row r="47" spans="1:26">
      <c r="A47" s="8"/>
      <c r="B47" t="s" s="8">
        <v>35</v>
      </c>
      <c r="C47" t="s" s="8">
        <v>80</v>
      </c>
      <c r="D47" s="9"/>
      <c r="E47" s="8"/>
      <c r="F47" s="8"/>
      <c r="G47" s="8"/>
      <c r="H47" s="8"/>
      <c r="I47" s="8"/>
      <c r="J47" s="8"/>
      <c r="K47" s="8"/>
      <c r="L47" s="8"/>
      <c r="M47" s="8"/>
      <c r="N47" s="8"/>
      <c r="O47" s="8"/>
      <c r="P47" s="8"/>
      <c r="Q47" s="8"/>
      <c r="R47" s="2"/>
      <c r="S47" s="3"/>
      <c r="T47" s="3"/>
      <c r="U47" s="3"/>
      <c r="V47" s="3"/>
      <c r="W47" s="3"/>
      <c r="X47" s="3"/>
      <c r="Y47" s="3"/>
      <c r="Z47" s="3"/>
    </row>
    <row r="48" spans="1:26">
      <c r="A48" s="8"/>
      <c r="B48" t="s" s="8">
        <v>45</v>
      </c>
      <c r="C48" t="s" s="8">
        <v>81</v>
      </c>
      <c r="D48" s="9"/>
      <c r="E48" s="8"/>
      <c r="F48" s="8"/>
      <c r="G48" s="8"/>
      <c r="H48" s="8"/>
      <c r="I48" s="8"/>
      <c r="J48" s="8"/>
      <c r="K48" s="8"/>
      <c r="L48" s="8"/>
      <c r="M48" s="8"/>
      <c r="N48" s="8"/>
      <c r="O48" s="8"/>
      <c r="P48" s="8"/>
      <c r="Q48" s="8"/>
      <c r="R48" s="2"/>
      <c r="S48" s="3"/>
      <c r="T48" s="3"/>
      <c r="U48" s="3"/>
      <c r="V48" s="3"/>
      <c r="W48" s="3"/>
      <c r="X48" s="3"/>
      <c r="Y48" s="3"/>
      <c r="Z48" s="3"/>
    </row>
    <row r="49" spans="1:26">
      <c r="A49" t="s" s="1">
        <v>82</v>
      </c>
      <c r="B49" s="2"/>
      <c r="C49" t="s" s="1">
        <v>83</v>
      </c>
      <c r="D49" t="s" s="5">
        <v>53</v>
      </c>
      <c r="E49" s="2"/>
      <c r="F49" s="2"/>
      <c r="G49" s="2"/>
      <c r="H49" s="2"/>
      <c r="I49" s="2"/>
      <c r="J49" s="2"/>
      <c r="K49" s="2"/>
      <c r="L49" s="2"/>
      <c r="M49" s="2"/>
      <c r="N49" s="2"/>
      <c r="O49" s="2"/>
      <c r="P49" s="2"/>
      <c r="Q49" s="2"/>
      <c r="R49" s="2"/>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22.86"/>
    <col collapsed="false" customWidth="true" hidden="false" outlineLevel="0" max="4" min="2" style="27" width="20.71"/>
    <col collapsed="false" customWidth="true" hidden="false" outlineLevel="0" max="1025" min="5" style="27" width="14.43"/>
  </cols>
  <sheetData>
    <row r="1" spans="1:4">
      <c r="A1" t="s" s="27">
        <v>69</v>
      </c>
    </row>
    <row r="3" spans="1:4">
      <c r="A3" t="str" s="27">
        <f>CONCATENATE("Title: Changes in average volatility due to measured changes in trade barriers over decades, baseline calibration (",_xlfn.UNICHAR(952), " = 4)")</f>
        <v>Title: Changes in average volatility due to measured changes in trade barriers over decades, baseline calibration (θ = 4)</v>
      </c>
    </row>
    <row r="5" spans="1:4">
      <c r="A5" s="28"/>
      <c r="B5" t="s" s="30">
        <v>215</v>
      </c>
      <c r="C5" t="s" s="31">
        <v>216</v>
      </c>
      <c r="D5" t="s" s="32">
        <v>217</v>
      </c>
    </row>
    <row r="6" spans="1:4">
      <c r="A6" t="s" s="46">
        <v>219</v>
      </c>
      <c r="B6" t="str" s="47">
        <f>CONCATENATE(TEXT(ROUND(100*(output!J273/output!L273-1),1),"0.0"),"%")</f>
        <v>-0.2%</v>
      </c>
      <c r="C6" t="str" s="48">
        <f>CONCATENATE(TEXT(ROUND(100*((output!K273-output!M273)/output!L273),1),"0.0"),"%")</f>
        <v>6.1%</v>
      </c>
      <c r="D6" t="str" s="49">
        <f>CONCATENATE(TEXT(ROUND(100*(B6-C6),1),"0.0"),"%")</f>
        <v>-6.3%</v>
      </c>
    </row>
    <row r="7" spans="1:4">
      <c r="A7" t="s" s="50">
        <v>220</v>
      </c>
      <c r="B7" t="str" s="51">
        <f>CONCATENATE(TEXT(ROUND(100*(output!J274/output!L274-1),1),"0.0"),"%")</f>
        <v>2.2%</v>
      </c>
      <c r="C7" t="str" s="52">
        <f>CONCATENATE(TEXT(ROUND(100*((output!K274-output!M274)/output!L274),1),"0.0"),"%")</f>
        <v>6.2%</v>
      </c>
      <c r="D7" t="str" s="53">
        <f>CONCATENATE(TEXT(ROUND(100*(B7-C7),1),"0.0"),"%")</f>
        <v>-4.0%</v>
      </c>
    </row>
    <row r="8" spans="1:4">
      <c r="A8" t="s" s="50">
        <v>221</v>
      </c>
      <c r="B8" t="str" s="51">
        <f>CONCATENATE(TEXT(ROUND(100*(output!J275/output!L275-1),1),"0.0"),"%")</f>
        <v>0.5%</v>
      </c>
      <c r="C8" t="str" s="52">
        <f>CONCATENATE(TEXT(ROUND(100*((output!K275-output!M275)/output!L275),1),"0.0"),"%")</f>
        <v>15.1%</v>
      </c>
      <c r="D8" t="str" s="53">
        <f>CONCATENATE(TEXT(ROUND(100*(B8-C8),1),"0.0"),"%")</f>
        <v>-14.6%</v>
      </c>
    </row>
    <row r="9" spans="1:4">
      <c r="A9" t="s" s="54">
        <v>222</v>
      </c>
      <c r="B9" t="str" s="55">
        <f>CONCATENATE(TEXT(ROUND(100*(output!J276/output!L276-1),1),"0.0"),"%")</f>
        <v>-9.1%</v>
      </c>
      <c r="C9" t="str" s="56">
        <f>CONCATENATE(TEXT(ROUND(100*((output!K276-output!M276)/output!L276),1),"0.0"),"%")</f>
        <v>12.7%</v>
      </c>
      <c r="D9" t="str" s="57">
        <f>CONCATENATE(TEXT(ROUND(100*(B9-C9),1),"0.0"),"%")</f>
        <v>-21.8%</v>
      </c>
    </row>
    <row r="10" spans="1:4">
      <c r="B10" s="58"/>
      <c r="C10" s="58"/>
      <c r="D10" s="58"/>
    </row>
    <row r="11" spans="1:4">
      <c r="A11" t="s" s="28">
        <v>218</v>
      </c>
      <c r="B11" s="58"/>
      <c r="C11" s="58"/>
      <c r="D11" s="58"/>
    </row>
    <row r="12" spans="1:4">
      <c r="B12" s="58"/>
      <c r="C12" s="58"/>
      <c r="D12" s="58"/>
    </row>
    <row r="13" spans="1:4">
      <c r="B13" s="58"/>
      <c r="C13" s="58"/>
      <c r="D13" s="58"/>
    </row>
    <row r="14" spans="1:4">
      <c r="B14" s="58"/>
      <c r="C14" s="58"/>
      <c r="D14" s="58"/>
    </row>
    <row r="15" spans="1:4">
      <c r="B15" s="58"/>
      <c r="C15" s="58"/>
      <c r="D15" s="58"/>
    </row>
    <row r="16" spans="1:4">
      <c r="B16" s="58"/>
      <c r="C16" s="58"/>
      <c r="D16" s="58"/>
    </row>
    <row r="17" spans="1:4">
      <c r="B17" s="58"/>
      <c r="C17" s="58"/>
      <c r="D17" s="58"/>
    </row>
    <row r="18" spans="1:4">
      <c r="B18" s="58"/>
      <c r="C18" s="58"/>
      <c r="D18" s="58"/>
    </row>
    <row r="19" spans="1:4">
      <c r="B19" s="58"/>
      <c r="C19" s="58"/>
      <c r="D19" s="58"/>
    </row>
    <row r="20" spans="1:4">
      <c r="B20" s="58"/>
      <c r="C20" s="58"/>
      <c r="D20" s="58"/>
    </row>
    <row r="21" spans="1:4">
      <c r="B21" s="58"/>
      <c r="C21" s="58"/>
      <c r="D21" s="58"/>
    </row>
    <row r="22" spans="1:4">
      <c r="B22" s="58"/>
      <c r="C22" s="58"/>
      <c r="D22" s="58"/>
    </row>
    <row r="23" spans="1:4">
      <c r="B23" s="58"/>
      <c r="C23" s="58"/>
      <c r="D23" s="58"/>
    </row>
    <row r="24" spans="1:4">
      <c r="B24" s="58"/>
      <c r="C24" s="58"/>
      <c r="D24" s="58"/>
    </row>
    <row r="25" spans="1:4">
      <c r="B25" s="58"/>
      <c r="C25" s="58"/>
      <c r="D25" s="58"/>
    </row>
    <row r="26" spans="1:4">
      <c r="B26" s="58"/>
      <c r="C26" s="58"/>
      <c r="D26" s="58"/>
    </row>
    <row r="27" spans="1:4">
      <c r="B27" s="58"/>
      <c r="C27" s="58"/>
      <c r="D27" s="58"/>
    </row>
    <row r="28" spans="1:4">
      <c r="B28" s="58"/>
      <c r="C28" s="58"/>
      <c r="D28" s="58"/>
    </row>
    <row r="29" spans="1:4">
      <c r="B29" s="58"/>
      <c r="C29" s="58"/>
      <c r="D29" s="58"/>
    </row>
    <row r="30" spans="1:4">
      <c r="B30" s="58"/>
      <c r="C30" s="58"/>
      <c r="D30" s="5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22.86"/>
    <col collapsed="false" customWidth="true" hidden="false" outlineLevel="0" max="5" min="2" style="27" width="20.71"/>
    <col collapsed="false" customWidth="true" hidden="false" outlineLevel="0" max="1025" min="6" style="27" width="14.43"/>
  </cols>
  <sheetData>
    <row r="1" spans="1:5">
      <c r="A1" t="s" s="27">
        <v>76</v>
      </c>
    </row>
    <row r="3" spans="1:5">
      <c r="A3" t="str" s="27">
        <f>CONCATENATE("Title: Model-generated volatility (measured as variance), baseline calibration (",_xlfn.UNICHAR(952), " = 4)")</f>
        <v>Title: Model-generated volatility (measured as variance), baseline calibration (θ = 4)</v>
      </c>
    </row>
    <row r="5" spans="1:5">
      <c r="B5" t="s" s="30">
        <v>223</v>
      </c>
      <c r="C5" t="s" s="31">
        <v>224</v>
      </c>
      <c r="D5" t="s" s="31">
        <v>225</v>
      </c>
      <c r="E5" t="s" s="32">
        <v>226</v>
      </c>
    </row>
    <row r="6" spans="1:5">
      <c r="A6" t="str" s="33">
        <f>output!I3</f>
        <v>Australia </v>
      </c>
      <c r="B6" t="n" s="59">
        <f>output!K3</f>
        <v>0.0008846958</v>
      </c>
      <c r="C6" t="n" s="60">
        <f>output!L3</f>
        <v>0.0009401099</v>
      </c>
      <c r="D6" t="n" s="60">
        <f>output!M3</f>
        <v>0.0008472575</v>
      </c>
      <c r="E6" t="n" s="61">
        <f>output!N3</f>
        <v>0.0009082646</v>
      </c>
    </row>
    <row r="7" spans="1:5">
      <c r="A7" t="str" s="37">
        <f>output!I4</f>
        <v>Austria </v>
      </c>
      <c r="B7" t="n" s="62">
        <f>output!K4</f>
        <v>0.0002887305</v>
      </c>
      <c r="C7" t="n" s="63">
        <f>output!L4</f>
        <v>0.0002480535</v>
      </c>
      <c r="D7" t="n" s="63">
        <f>output!M4</f>
        <v>0.0008088488</v>
      </c>
      <c r="E7" t="n" s="64">
        <f>output!N4</f>
        <v>0.0007226512</v>
      </c>
    </row>
    <row r="8" spans="1:5">
      <c r="A8" t="str" s="37">
        <f>output!I5</f>
        <v>Belgium and Luxembourg </v>
      </c>
      <c r="B8" t="n" s="62">
        <f>output!K5</f>
        <v>0.0005331209</v>
      </c>
      <c r="C8" t="n" s="63">
        <f>output!L5</f>
        <v>0.000483887</v>
      </c>
      <c r="D8" t="n" s="63">
        <f>output!M5</f>
        <v>0.0013041847</v>
      </c>
      <c r="E8" t="n" s="64">
        <f>output!N5</f>
        <v>0.0011972692</v>
      </c>
    </row>
    <row r="9" spans="1:5">
      <c r="A9" t="str" s="37">
        <f>output!I6</f>
        <v>Canada </v>
      </c>
      <c r="B9" t="n" s="62">
        <f>output!K6</f>
        <v>0.0002352128</v>
      </c>
      <c r="C9" t="n" s="63">
        <f>output!L6</f>
        <v>0.0001853285</v>
      </c>
      <c r="D9" t="n" s="63">
        <f>output!M6</f>
        <v>0.0005327657</v>
      </c>
      <c r="E9" t="n" s="64">
        <f>output!N6</f>
        <v>0.0004328406</v>
      </c>
    </row>
    <row r="10" spans="1:5">
      <c r="A10" t="str" s="37">
        <f>output!I7</f>
        <v>China </v>
      </c>
      <c r="B10" t="n" s="62">
        <f>output!K7</f>
        <v>0.0062815239</v>
      </c>
      <c r="C10" t="n" s="63">
        <f>output!L7</f>
        <v>0.0058649994</v>
      </c>
      <c r="D10" t="n" s="63">
        <f>output!M7</f>
        <v>0.0061388559</v>
      </c>
      <c r="E10" t="n" s="64">
        <f>output!N7</f>
        <v>0.0057064106</v>
      </c>
    </row>
    <row r="11" spans="1:5">
      <c r="A11" t="str" s="37">
        <f>output!I8</f>
        <v>Colombia </v>
      </c>
      <c r="B11" t="n" s="62">
        <f>output!K8</f>
        <v>0.0011156807</v>
      </c>
      <c r="C11" t="n" s="63">
        <f>output!L8</f>
        <v>0.0008830987</v>
      </c>
      <c r="D11" t="n" s="63">
        <f>output!M8</f>
        <v>0.001188947</v>
      </c>
      <c r="E11" t="n" s="64">
        <f>output!N8</f>
        <v>0.0009091755</v>
      </c>
    </row>
    <row r="12" spans="1:5">
      <c r="A12" t="str" s="37">
        <f>output!I9</f>
        <v>Denmark </v>
      </c>
      <c r="B12" t="n" s="62">
        <f>output!K9</f>
        <v>0.0003282635</v>
      </c>
      <c r="C12" t="n" s="63">
        <f>output!L9</f>
        <v>0.0001494968</v>
      </c>
      <c r="D12" t="n" s="63">
        <f>output!M9</f>
        <v>0.0007634853</v>
      </c>
      <c r="E12" t="n" s="64">
        <f>output!N9</f>
        <v>0.0006026595</v>
      </c>
    </row>
    <row r="13" spans="1:5">
      <c r="A13" t="str" s="37">
        <f>output!I10</f>
        <v>Finland </v>
      </c>
      <c r="B13" t="n" s="62">
        <f>output!K10</f>
        <v>0.0003841853</v>
      </c>
      <c r="C13" t="n" s="63">
        <f>output!L10</f>
        <v>0.0003495192</v>
      </c>
      <c r="D13" t="n" s="63">
        <f>output!M10</f>
        <v>0.0006180775</v>
      </c>
      <c r="E13" t="n" s="64">
        <f>output!N10</f>
        <v>0.0005646074</v>
      </c>
    </row>
    <row r="14" spans="1:5">
      <c r="A14" t="str" s="37">
        <f>output!I11</f>
        <v>France </v>
      </c>
      <c r="B14" t="n" s="62">
        <f>output!K11</f>
        <v>0.0002059962</v>
      </c>
      <c r="C14" t="n" s="63">
        <f>output!L11</f>
        <v>0.0001370516</v>
      </c>
      <c r="D14" t="n" s="63">
        <f>output!M11</f>
        <v>0.0002185724</v>
      </c>
      <c r="E14" t="n" s="64">
        <f>output!N11</f>
        <v>0.0001357414</v>
      </c>
    </row>
    <row r="15" spans="1:5">
      <c r="A15" t="str" s="37">
        <f>output!I12</f>
        <v>Germany </v>
      </c>
      <c r="B15" t="n" s="62">
        <f>output!K12</f>
        <v>0.0002505848</v>
      </c>
      <c r="C15" t="n" s="63">
        <f>output!L12</f>
        <v>0.0001476896</v>
      </c>
      <c r="D15" t="n" s="63">
        <f>output!M12</f>
        <v>0.0002668542</v>
      </c>
      <c r="E15" t="n" s="64">
        <f>output!N12</f>
        <v>0.0001610767</v>
      </c>
    </row>
    <row r="16" spans="1:5">
      <c r="A16" t="str" s="37">
        <f>output!I13</f>
        <v>Greece </v>
      </c>
      <c r="B16" t="n" s="62">
        <f>output!K13</f>
        <v>0.0003202002</v>
      </c>
      <c r="C16" t="n" s="63">
        <f>output!L13</f>
        <v>0.0002205314</v>
      </c>
      <c r="D16" t="n" s="63">
        <f>output!M13</f>
        <v>0.0002970964</v>
      </c>
      <c r="E16" t="n" s="64">
        <f>output!N13</f>
        <v>0.0002145151</v>
      </c>
    </row>
    <row r="17" spans="1:5">
      <c r="A17" t="str" s="37">
        <f>output!I14</f>
        <v>India </v>
      </c>
      <c r="B17" t="n" s="62">
        <f>output!K14</f>
        <v>0.0009159025</v>
      </c>
      <c r="C17" t="n" s="63">
        <f>output!L14</f>
        <v>0.0007791976</v>
      </c>
      <c r="D17" t="n" s="63">
        <f>output!M14</f>
        <v>0.0008987188</v>
      </c>
      <c r="E17" t="n" s="64">
        <f>output!N14</f>
        <v>0.0007588765</v>
      </c>
    </row>
    <row r="18" spans="1:5">
      <c r="A18" t="str" s="37">
        <f>output!I15</f>
        <v>Ireland </v>
      </c>
      <c r="B18" t="n" s="62">
        <f>output!K15</f>
        <v>0.0007801584</v>
      </c>
      <c r="C18" t="n" s="63">
        <f>output!L15</f>
        <v>0.0005018718</v>
      </c>
      <c r="D18" t="n" s="63">
        <f>output!M15</f>
        <v>0.0024297964</v>
      </c>
      <c r="E18" t="n" s="64">
        <f>output!N15</f>
        <v>0.0020528541</v>
      </c>
    </row>
    <row r="19" spans="1:5">
      <c r="A19" t="str" s="37">
        <f>output!I16</f>
        <v>Italy </v>
      </c>
      <c r="B19" t="n" s="62">
        <f>output!K16</f>
        <v>0.0001777777</v>
      </c>
      <c r="C19" t="n" s="65">
        <f>output!L16</f>
        <v>0.0001121835</v>
      </c>
      <c r="D19" t="n" s="63">
        <f>output!M16</f>
        <v>0.000182154</v>
      </c>
      <c r="E19" t="n" s="64">
        <f>output!N16</f>
        <v>0.0001134177</v>
      </c>
    </row>
    <row r="20" spans="1:5">
      <c r="A20" t="str" s="37">
        <f>output!I17</f>
        <v>Japan </v>
      </c>
      <c r="B20" t="n" s="62">
        <f>output!K17</f>
        <v>0.0002692514</v>
      </c>
      <c r="C20" t="n" s="63">
        <f>output!L17</f>
        <v>0.000135073</v>
      </c>
      <c r="D20" t="n" s="63">
        <f>output!M17</f>
        <v>0.0002698604</v>
      </c>
      <c r="E20" t="n" s="64">
        <f>output!N17</f>
        <v>0.0001358007</v>
      </c>
    </row>
    <row r="21" spans="1:5">
      <c r="A21" t="str" s="37">
        <f>output!I18</f>
        <v>Mexico </v>
      </c>
      <c r="B21" t="n" s="62">
        <f>output!K18</f>
        <v>0.001033521</v>
      </c>
      <c r="C21" t="n" s="63">
        <f>output!L18</f>
        <v>0.001084142</v>
      </c>
      <c r="D21" t="n" s="63">
        <f>output!M18</f>
        <v>0.0020576674</v>
      </c>
      <c r="E21" t="n" s="64">
        <f>output!N18</f>
        <v>0.0021427668</v>
      </c>
    </row>
    <row r="22" spans="1:5">
      <c r="A22" t="str" s="37">
        <f>output!I19</f>
        <v>Netherlands </v>
      </c>
      <c r="B22" t="n" s="62">
        <f>output!K19</f>
        <v>0.0002499034</v>
      </c>
      <c r="C22" t="n" s="63">
        <f>output!L19</f>
        <v>0.0001469324</v>
      </c>
      <c r="D22" t="n" s="63">
        <f>output!M19</f>
        <v>0.0005042578</v>
      </c>
      <c r="E22" t="n" s="64">
        <f>output!N19</f>
        <v>0.0003635478</v>
      </c>
    </row>
    <row r="23" spans="1:5">
      <c r="A23" t="str" s="37">
        <f>output!I20</f>
        <v>Norway </v>
      </c>
      <c r="B23" t="n" s="62">
        <f>output!K20</f>
        <v>0.0006631866</v>
      </c>
      <c r="C23" t="n" s="63">
        <f>output!L20</f>
        <v>0.0006389035</v>
      </c>
      <c r="D23" t="n" s="63">
        <f>output!M20</f>
        <v>0.0010915726</v>
      </c>
      <c r="E23" t="n" s="64">
        <f>output!N20</f>
        <v>0.0009928741</v>
      </c>
    </row>
    <row r="24" spans="1:5">
      <c r="A24" t="str" s="37">
        <f>output!I21</f>
        <v>Portugal </v>
      </c>
      <c r="B24" t="n" s="62">
        <f>output!K21</f>
        <v>0.0011702499</v>
      </c>
      <c r="C24" t="n" s="63">
        <f>output!L21</f>
        <v>0.0009192834</v>
      </c>
      <c r="D24" t="n" s="63">
        <f>output!M21</f>
        <v>0.0013323208</v>
      </c>
      <c r="E24" t="n" s="64">
        <f>output!N21</f>
        <v>0.0010848291</v>
      </c>
    </row>
    <row r="25" spans="1:5">
      <c r="A25" t="str" s="37">
        <f>output!I22</f>
        <v>ROW </v>
      </c>
      <c r="B25" t="n" s="62">
        <f>output!K22</f>
        <v>0.0017203041</v>
      </c>
      <c r="C25" t="n" s="63">
        <f>output!L22</f>
        <v>0.0018439295</v>
      </c>
      <c r="D25" t="n" s="63">
        <f>output!M22</f>
        <v>0.0017029479</v>
      </c>
      <c r="E25" t="n" s="64">
        <f>output!N22</f>
        <v>0.0018280851</v>
      </c>
    </row>
    <row r="26" spans="1:5">
      <c r="A26" t="str" s="37">
        <f>output!I23</f>
        <v>South Korea </v>
      </c>
      <c r="B26" t="n" s="62">
        <f>output!K23</f>
        <v>0.0008948428</v>
      </c>
      <c r="C26" t="n" s="63">
        <f>output!L23</f>
        <v>0.0006518545</v>
      </c>
      <c r="D26" t="n" s="63">
        <f>output!M23</f>
        <v>0.000899006</v>
      </c>
      <c r="E26" t="n" s="64">
        <f>output!N23</f>
        <v>0.0006771886</v>
      </c>
    </row>
    <row r="27" spans="1:5">
      <c r="A27" t="str" s="37">
        <f>output!I24</f>
        <v>Spain </v>
      </c>
      <c r="B27" t="n" s="62">
        <f>output!K24</f>
        <v>0.000173279</v>
      </c>
      <c r="C27" t="n" s="63">
        <f>output!L24</f>
        <v>0.0001805235</v>
      </c>
      <c r="D27" t="n" s="63">
        <f>output!M24</f>
        <v>0.0002072098</v>
      </c>
      <c r="E27" t="n" s="64">
        <f>output!N24</f>
        <v>0.0001965217</v>
      </c>
    </row>
    <row r="28" spans="1:5">
      <c r="A28" t="str" s="37">
        <f>output!I25</f>
        <v>Sweden </v>
      </c>
      <c r="B28" t="n" s="62">
        <f>output!K25</f>
        <v>0.0002184553</v>
      </c>
      <c r="C28" t="n" s="63">
        <f>output!L25</f>
        <v>0.0002239218</v>
      </c>
      <c r="D28" t="n" s="63">
        <f>output!M25</f>
        <v>0.0003338376</v>
      </c>
      <c r="E28" t="n" s="64">
        <f>output!N25</f>
        <v>0.0002981539</v>
      </c>
    </row>
    <row r="29" spans="1:5">
      <c r="A29" t="str" s="37">
        <f>output!I26</f>
        <v>United Kingdom </v>
      </c>
      <c r="B29" t="n" s="62">
        <f>output!K26</f>
        <v>0.000168084</v>
      </c>
      <c r="C29" t="n" s="63">
        <f>output!L26</f>
        <v>0.0001187688</v>
      </c>
      <c r="D29" t="n" s="63">
        <f>output!M26</f>
        <v>0.0001894612</v>
      </c>
      <c r="E29" t="n" s="64">
        <f>output!N26</f>
        <v>0.0001474371</v>
      </c>
    </row>
    <row r="30" spans="1:5">
      <c r="A30" t="str" s="41">
        <f>output!I27</f>
        <v>United States </v>
      </c>
      <c r="B30" t="n" s="66">
        <f>output!K27</f>
        <v>0.0002749636</v>
      </c>
      <c r="C30" t="n" s="67">
        <f>output!L27</f>
        <v>0.0001991272</v>
      </c>
      <c r="D30" t="n" s="67">
        <f>output!M27</f>
        <v>0.0002732616</v>
      </c>
      <c r="E30" t="n" s="68">
        <f>output!N27</f>
        <v>0.0001993765</v>
      </c>
    </row>
    <row r="32" spans="1:5">
      <c r="A32" t="s" s="27">
        <v>227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spans="1:11">
      <c r="K1" t="s" s="0">
        <v>228</v>
      </c>
    </row>
    <row r="2" spans="1:11">
      <c r="B2" t="s" s="0">
        <v>229</v>
      </c>
      <c r="C2" t="s" s="0">
        <v>230</v>
      </c>
      <c r="D2" t="s" s="10">
        <v>231</v>
      </c>
      <c r="K2" t="s" s="0">
        <v>232</v>
      </c>
    </row>
    <row r="3" spans="1:11">
      <c r="A3" t="s" s="0">
        <v>233</v>
      </c>
      <c r="B3" t="n" s="0">
        <v>0.0451017</v>
      </c>
      <c r="C3" t="n" s="0">
        <v>0.0857608</v>
      </c>
      <c r="D3" t="n" s="0">
        <v>0.53</v>
      </c>
      <c r="K3" t="s" s="0">
        <v>234</v>
      </c>
    </row>
    <row r="4" spans="1:11">
      <c r="A4" t="s" s="0">
        <v>235</v>
      </c>
      <c r="B4" t="n" s="0">
        <v>0.0675627</v>
      </c>
      <c r="C4" t="n" s="0">
        <v>0.0158404</v>
      </c>
      <c r="D4" t="n" s="0">
        <v>4.27</v>
      </c>
      <c r="K4" t="s" s="0">
        <v>236</v>
      </c>
    </row>
    <row r="5" spans="1:11">
      <c r="A5" t="s" s="0">
        <v>237</v>
      </c>
      <c r="B5" t="n" s="0">
        <v>0.1177053</v>
      </c>
      <c r="C5" t="n" s="0">
        <v>0.0255549</v>
      </c>
      <c r="D5" t="n" s="0">
        <v>4.61</v>
      </c>
      <c r="K5" t="s" s="0">
        <v>238</v>
      </c>
    </row>
    <row r="6" spans="1:11">
      <c r="A6" t="s" s="0">
        <v>239</v>
      </c>
      <c r="B6" t="n" s="0">
        <v>0.0096435</v>
      </c>
      <c r="C6" t="n" s="0">
        <v>0.0221361</v>
      </c>
      <c r="D6" t="n" s="0">
        <v>0.44</v>
      </c>
    </row>
    <row r="7" spans="1:11">
      <c r="K7" t="s" s="0">
        <v>240</v>
      </c>
    </row>
    <row r="9" spans="1:11">
      <c r="B9" s="10"/>
      <c r="K9" t="s" s="0">
        <v>241</v>
      </c>
    </row>
    <row r="10" spans="1:11">
      <c r="B10" s="10"/>
      <c r="K10" t="s" s="0">
        <v>242</v>
      </c>
    </row>
    <row r="11" spans="1:11">
      <c r="B11" s="10"/>
    </row>
    <row r="12" spans="1:11">
      <c r="B12" s="10"/>
      <c r="K12" t="s" s="0">
        <v>243</v>
      </c>
    </row>
    <row r="13" spans="1:11">
      <c r="K13" t="s" s="0">
        <v>244</v>
      </c>
    </row>
    <row r="14" spans="1:11">
      <c r="K14" t="s" s="0">
        <v>245</v>
      </c>
    </row>
    <row r="15" spans="1:11">
      <c r="K15" t="s" s="0">
        <v>246</v>
      </c>
    </row>
    <row r="17" spans="1:11">
      <c r="K17" t="s" s="0">
        <v>247</v>
      </c>
    </row>
    <row r="19" spans="1:11">
      <c r="K19" t="s" s="0">
        <v>248</v>
      </c>
    </row>
    <row r="20" spans="1:11">
      <c r="K20" t="s" s="0">
        <v>249</v>
      </c>
    </row>
    <row r="22" spans="1:11">
      <c r="K22" t="s" s="0">
        <v>250</v>
      </c>
    </row>
    <row r="23" spans="1:11">
      <c r="K23" t="s" s="0">
        <v>251</v>
      </c>
    </row>
    <row r="24" spans="1:11">
      <c r="K24" t="s" s="0">
        <v>252</v>
      </c>
    </row>
    <row r="25" spans="1:11">
      <c r="K25" t="s" s="0">
        <v>253</v>
      </c>
    </row>
    <row r="27" spans="1:11">
      <c r="K27" t="s" s="0">
        <v>254</v>
      </c>
    </row>
    <row r="28" spans="1:11">
      <c r="K28" t="s" s="0">
        <v>255</v>
      </c>
    </row>
    <row r="30" spans="1:11">
      <c r="K30" t="s" s="0">
        <v>256</v>
      </c>
    </row>
    <row r="31" spans="1:11">
      <c r="K31" t="s" s="0">
        <v>257</v>
      </c>
    </row>
    <row r="32" spans="1:11">
      <c r="K32" t="s" s="0">
        <v>258</v>
      </c>
    </row>
    <row r="33" spans="1:11">
      <c r="K33" t="s" s="0">
        <v>259</v>
      </c>
    </row>
    <row r="34" spans="1:11">
      <c r="K34" t="s" s="0">
        <v>260</v>
      </c>
    </row>
    <row r="35" spans="1:11">
      <c r="K35" t="s" s="0">
        <v>256</v>
      </c>
    </row>
    <row r="37" spans="1:11">
      <c r="K37" t="s" s="0">
        <v>261</v>
      </c>
    </row>
    <row r="39" spans="1:11">
      <c r="K39" t="s" s="0">
        <v>262</v>
      </c>
    </row>
    <row r="40" spans="1:11">
      <c r="K40" t="s" s="0">
        <v>249</v>
      </c>
    </row>
    <row r="42" spans="1:11">
      <c r="K42" t="s" s="0">
        <v>250</v>
      </c>
    </row>
    <row r="43" spans="1:11">
      <c r="K43" t="s" s="0">
        <v>251</v>
      </c>
    </row>
    <row r="44" spans="1:11">
      <c r="K44" t="s" s="0">
        <v>252</v>
      </c>
    </row>
    <row r="45" spans="1:11">
      <c r="K45" t="s" s="0">
        <v>253</v>
      </c>
    </row>
    <row r="47" spans="1:11">
      <c r="K47" t="s" s="0">
        <v>263</v>
      </c>
    </row>
    <row r="48" spans="1:11">
      <c r="K48" t="s" s="0">
        <v>264</v>
      </c>
    </row>
    <row r="50" spans="1:11">
      <c r="K50" t="s" s="0">
        <v>256</v>
      </c>
    </row>
    <row r="51" spans="1:11">
      <c r="K51" t="s" s="0">
        <v>257</v>
      </c>
    </row>
    <row r="52" spans="1:11">
      <c r="K52" t="s" s="0">
        <v>258</v>
      </c>
    </row>
    <row r="53" spans="1:11">
      <c r="K53" t="s" s="0">
        <v>265</v>
      </c>
    </row>
    <row r="54" spans="1:11">
      <c r="K54" t="s" s="0">
        <v>266</v>
      </c>
    </row>
    <row r="55" spans="1:11">
      <c r="K55" t="s" s="0">
        <v>258</v>
      </c>
    </row>
    <row r="56" spans="1:11">
      <c r="K56" t="s" s="0">
        <v>267</v>
      </c>
    </row>
    <row r="57" spans="1:11">
      <c r="K57" t="s" s="0">
        <v>268</v>
      </c>
    </row>
    <row r="58" spans="1:11">
      <c r="K58" t="s" s="0">
        <v>269</v>
      </c>
    </row>
    <row r="59" spans="1:11">
      <c r="K59" t="s" s="0">
        <v>256</v>
      </c>
    </row>
    <row r="60" spans="1:11">
      <c r="K60" t="s" s="0">
        <v>270</v>
      </c>
    </row>
    <row r="62" spans="1:11">
      <c r="K62" t="s" s="0">
        <v>271</v>
      </c>
    </row>
    <row r="63" spans="1:11">
      <c r="K63" t="s" s="0">
        <v>272</v>
      </c>
    </row>
    <row r="64" spans="1:11">
      <c r="K64" t="s" s="0">
        <v>273</v>
      </c>
    </row>
    <row r="65" spans="1:11">
      <c r="K65" t="s" s="0">
        <v>246</v>
      </c>
    </row>
    <row r="67" spans="1:11">
      <c r="K67" t="s" s="0">
        <v>247</v>
      </c>
    </row>
    <row r="69" spans="1:11">
      <c r="K69" t="s" s="0">
        <v>248</v>
      </c>
    </row>
    <row r="70" spans="1:11">
      <c r="K70" t="s" s="0">
        <v>274</v>
      </c>
    </row>
    <row r="72" spans="1:11">
      <c r="K72" t="s" s="0">
        <v>250</v>
      </c>
    </row>
    <row r="73" spans="1:11">
      <c r="K73" t="s" s="0">
        <v>275</v>
      </c>
    </row>
    <row r="74" spans="1:11">
      <c r="K74" t="s" s="0">
        <v>276</v>
      </c>
    </row>
    <row r="75" spans="1:11">
      <c r="K75" t="s" s="0">
        <v>277</v>
      </c>
    </row>
    <row r="77" spans="1:11">
      <c r="K77" t="s" s="0">
        <v>278</v>
      </c>
    </row>
    <row r="78" spans="1:11">
      <c r="K78" t="s" s="0">
        <v>279</v>
      </c>
    </row>
    <row r="80" spans="1:11">
      <c r="K80" t="s" s="0">
        <v>256</v>
      </c>
    </row>
    <row r="81" spans="1:11">
      <c r="K81" t="s" s="0">
        <v>257</v>
      </c>
    </row>
    <row r="82" spans="1:11">
      <c r="K82" t="s" s="0">
        <v>258</v>
      </c>
    </row>
    <row r="83" spans="1:11">
      <c r="K83" t="s" s="0">
        <v>280</v>
      </c>
    </row>
    <row r="84" spans="1:11">
      <c r="K84" t="s" s="0">
        <v>281</v>
      </c>
    </row>
    <row r="85" spans="1:11">
      <c r="K85" t="s" s="0">
        <v>256</v>
      </c>
    </row>
    <row r="87" spans="1:11">
      <c r="K87" t="s" s="0">
        <v>261</v>
      </c>
    </row>
    <row r="89" spans="1:11">
      <c r="K89" t="s" s="0">
        <v>262</v>
      </c>
    </row>
    <row r="90" spans="1:11">
      <c r="K90" t="s" s="0">
        <v>274</v>
      </c>
    </row>
    <row r="92" spans="1:11">
      <c r="K92" t="s" s="0">
        <v>250</v>
      </c>
    </row>
    <row r="93" spans="1:11">
      <c r="K93" t="s" s="0">
        <v>275</v>
      </c>
    </row>
    <row r="94" spans="1:11">
      <c r="K94" t="s" s="0">
        <v>276</v>
      </c>
    </row>
    <row r="95" spans="1:11">
      <c r="K95" t="s" s="0">
        <v>277</v>
      </c>
    </row>
    <row r="97" spans="1:11">
      <c r="K97" t="s" s="0">
        <v>282</v>
      </c>
    </row>
    <row r="98" spans="1:11">
      <c r="K98" t="s" s="0">
        <v>283</v>
      </c>
    </row>
    <row r="100" spans="1:11">
      <c r="K100" t="s" s="0">
        <v>256</v>
      </c>
    </row>
    <row r="101" spans="1:11">
      <c r="K101" t="s" s="0">
        <v>257</v>
      </c>
    </row>
    <row r="102" spans="1:11">
      <c r="K102" t="s" s="0">
        <v>258</v>
      </c>
    </row>
    <row r="103" spans="1:11">
      <c r="K103" t="s" s="0">
        <v>284</v>
      </c>
    </row>
    <row r="104" spans="1:11">
      <c r="K104" t="s" s="0">
        <v>285</v>
      </c>
    </row>
    <row r="105" spans="1:11">
      <c r="K105" t="s" s="0">
        <v>258</v>
      </c>
    </row>
    <row r="106" spans="1:11">
      <c r="K106" t="s" s="0">
        <v>286</v>
      </c>
    </row>
    <row r="107" spans="1:11">
      <c r="K107" t="s" s="0">
        <v>287</v>
      </c>
    </row>
    <row r="108" spans="1:11">
      <c r="K108" t="s" s="0">
        <v>288</v>
      </c>
    </row>
    <row r="109" spans="1:11">
      <c r="K109" t="s" s="0">
        <v>256</v>
      </c>
    </row>
    <row r="110" spans="1:11">
      <c r="K110" t="s" s="0">
        <v>289</v>
      </c>
    </row>
    <row r="112" spans="1:11">
      <c r="K112" t="s" s="0">
        <v>290</v>
      </c>
    </row>
    <row r="113" spans="1:11">
      <c r="K113" t="s" s="0">
        <v>232</v>
      </c>
    </row>
    <row r="114" spans="1:11">
      <c r="K114" t="s" s="0">
        <v>234</v>
      </c>
    </row>
    <row r="115" spans="1:11">
      <c r="K115" t="s" s="0">
        <v>236</v>
      </c>
    </row>
    <row r="116" spans="1:11">
      <c r="K116" t="s" s="0">
        <v>291</v>
      </c>
    </row>
    <row r="117" spans="1:11">
      <c r="K117" t="s" s="0">
        <v>228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A1000"/>
  <sheetViews>
    <sheetView showFormulas="false" showGridLines="true" showRowColHeaders="true" showZeros="true" rightToLeft="false" tabSelected="false" showOutlineSymbols="true" defaultGridColor="true" view="normal" topLeftCell="A283" colorId="64" zoomScale="100" zoomScaleNormal="100" zoomScalePageLayoutView="100" workbookViewId="0">
      <selection pane="topLeft" activeCell="B283" activeCellId="0" sqref="B283"/>
    </sheetView>
  </sheetViews>
  <sheetFormatPr defaultRowHeight="15.75" zeroHeight="false" outlineLevelRow="0" outlineLevelCol="0"/>
  <cols>
    <col collapsed="false" customWidth="true" hidden="false" outlineLevel="0" max="19" min="1" style="0" width="14.43"/>
    <col collapsed="false" customWidth="true" hidden="false" outlineLevel="0" max="20" min="20" style="10" width="14.43"/>
    <col collapsed="false" customWidth="true" hidden="false" outlineLevel="0" max="1025" min="21" style="0" width="14.43"/>
  </cols>
  <sheetData>
    <row r="1" spans="1:79">
      <c r="A1" t="s" s="11">
        <v>2</v>
      </c>
      <c r="B1" t="s" s="12">
        <v>84</v>
      </c>
      <c r="C1" s="13"/>
      <c r="D1" s="13"/>
      <c r="E1" s="13"/>
      <c r="F1" s="13"/>
      <c r="G1" s="13"/>
      <c r="H1" t="s" s="14">
        <v>85</v>
      </c>
      <c r="I1" s="15"/>
      <c r="J1" s="15"/>
      <c r="K1" s="15"/>
      <c r="L1" s="15"/>
      <c r="M1" s="15"/>
      <c r="N1" s="15"/>
      <c r="O1" s="15"/>
      <c r="P1" s="15"/>
      <c r="Q1" s="15"/>
    </row>
    <row r="2" spans="1:79">
      <c r="A2" t="s" s="16">
        <v>86</v>
      </c>
      <c r="B2" t="s" s="17">
        <v>87</v>
      </c>
      <c r="C2" t="s" s="17">
        <v>88</v>
      </c>
      <c r="D2" t="s" s="17">
        <v>89</v>
      </c>
      <c r="E2" t="s" s="17">
        <v>90</v>
      </c>
      <c r="F2" t="s" s="17">
        <v>91</v>
      </c>
      <c r="G2" t="s" s="17">
        <v>92</v>
      </c>
      <c r="H2" t="s" s="18">
        <v>93</v>
      </c>
      <c r="I2" t="s" s="18">
        <v>94</v>
      </c>
      <c r="J2" t="s" s="18">
        <v>95</v>
      </c>
      <c r="K2" t="s" s="18">
        <v>96</v>
      </c>
      <c r="L2" t="s" s="18">
        <v>97</v>
      </c>
      <c r="M2" t="s" s="18">
        <v>98</v>
      </c>
      <c r="N2" t="s" s="18">
        <v>99</v>
      </c>
      <c r="O2" t="s" s="18">
        <v>100</v>
      </c>
      <c r="P2" t="s" s="18">
        <v>101</v>
      </c>
      <c r="Q2" t="s" s="18">
        <v>102</v>
      </c>
      <c r="S2" t="s" s="18">
        <v>103</v>
      </c>
      <c r="T2" t="s" s="18">
        <v>104</v>
      </c>
      <c r="U2" t="s" s="18">
        <v>105</v>
      </c>
      <c r="V2" t="s" s="18">
        <v>89</v>
      </c>
    </row>
    <row r="3" spans="1:79">
      <c r="A3" s="19"/>
      <c r="B3" s="13"/>
      <c r="C3" t="s" s="17">
        <v>3</v>
      </c>
      <c r="D3" t="n" s="17">
        <v>1</v>
      </c>
      <c r="E3" t="n" s="17">
        <v>1</v>
      </c>
      <c r="F3" t="n" s="17">
        <v>1</v>
      </c>
      <c r="G3" t="n" s="17">
        <v>1</v>
      </c>
      <c r="H3" s="18"/>
      <c r="I3" t="s" s="18">
        <v>106</v>
      </c>
      <c r="J3" t="n" s="20">
        <v>0.0008845367</v>
      </c>
      <c r="K3" t="n" s="20">
        <v>0.0008846958</v>
      </c>
      <c r="L3" t="n" s="20">
        <v>0.0009401099</v>
      </c>
      <c r="M3" t="n" s="20">
        <v>0.0008472575</v>
      </c>
      <c r="N3" t="n" s="20">
        <v>0.0009082646</v>
      </c>
      <c r="O3" t="n" s="20">
        <v>4.4188</v>
      </c>
      <c r="P3" t="n" s="20">
        <v>0.6601</v>
      </c>
      <c r="Q3" t="n" s="20">
        <v>3.7586</v>
      </c>
      <c r="S3" t="s" s="18">
        <v>107</v>
      </c>
      <c r="T3" t="s" s="10">
        <v>108</v>
      </c>
      <c r="U3" t="n" s="0">
        <f>SQRT(J3)</f>
        <v>0.0297411617123474</v>
      </c>
      <c r="V3" t="n" s="0">
        <f>SQRT(K3)</f>
        <v>0.0297438363362899</v>
      </c>
    </row>
    <row r="4" spans="1:79">
      <c r="A4" s="19"/>
      <c r="B4" s="13"/>
      <c r="C4" t="s" s="17">
        <v>4</v>
      </c>
      <c r="D4" t="n" s="17">
        <v>1</v>
      </c>
      <c r="E4" t="n" s="17">
        <v>1</v>
      </c>
      <c r="F4" t="n" s="17">
        <v>1</v>
      </c>
      <c r="G4" t="n" s="17">
        <v>1</v>
      </c>
      <c r="H4" s="18"/>
      <c r="I4" t="s" s="18">
        <v>109</v>
      </c>
      <c r="J4" t="n" s="20">
        <v>0.0002503339</v>
      </c>
      <c r="K4" t="n" s="20">
        <v>0.0002887305</v>
      </c>
      <c r="L4" t="n" s="20">
        <v>0.0002480535</v>
      </c>
      <c r="M4" t="n" s="20">
        <v>0.0008088488</v>
      </c>
      <c r="N4" t="n" s="20">
        <v>0.0007226512</v>
      </c>
      <c r="O4" t="n" s="20">
        <v>-64.3035</v>
      </c>
      <c r="P4" t="n" s="20">
        <v>-5.6278</v>
      </c>
      <c r="Q4" t="n" s="20">
        <v>-58.6757</v>
      </c>
      <c r="S4" t="s" s="18">
        <v>110</v>
      </c>
      <c r="T4" t="s" s="10">
        <v>111</v>
      </c>
      <c r="U4" t="n" s="0">
        <f>SQRT(J4)</f>
        <v>0.0158219436227033</v>
      </c>
      <c r="V4" t="n" s="0">
        <f>SQRT(K4)</f>
        <v>0.0169920716806398</v>
      </c>
    </row>
    <row r="5" spans="1:79">
      <c r="A5" s="19"/>
      <c r="B5" s="13"/>
      <c r="C5" t="s" s="17">
        <v>5</v>
      </c>
      <c r="D5" t="n" s="17">
        <v>0</v>
      </c>
      <c r="E5" t="n" s="17">
        <v>0</v>
      </c>
      <c r="F5" t="n" s="17">
        <v>0</v>
      </c>
      <c r="G5" t="n" s="17">
        <v>0</v>
      </c>
      <c r="H5" s="18"/>
      <c r="I5" t="s" s="18">
        <v>112</v>
      </c>
      <c r="J5" t="n" s="20">
        <v>0.0002992837</v>
      </c>
      <c r="K5" t="n" s="20">
        <v>0.0005331209</v>
      </c>
      <c r="L5" t="n" s="20">
        <v>0.000483887</v>
      </c>
      <c r="M5" t="n" s="20">
        <v>0.0013041847</v>
      </c>
      <c r="N5" t="n" s="20">
        <v>0.0011972692</v>
      </c>
      <c r="O5" t="n" s="20">
        <v>-59.1223</v>
      </c>
      <c r="P5" t="n" s="20">
        <v>-4.4228</v>
      </c>
      <c r="Q5" t="n" s="20">
        <v>-54.6995</v>
      </c>
      <c r="S5" t="s" s="18">
        <v>113</v>
      </c>
      <c r="T5" t="s" s="10">
        <v>114</v>
      </c>
      <c r="U5" t="n" s="0">
        <f>SQRT(J5)</f>
        <v>0.0172998179181169</v>
      </c>
      <c r="V5" t="n" s="0">
        <f>SQRT(K5)</f>
        <v>0.0230894109929205</v>
      </c>
    </row>
    <row r="6" spans="1:79">
      <c r="A6" s="19"/>
      <c r="B6" s="13"/>
      <c r="C6" t="s" s="17">
        <v>6</v>
      </c>
      <c r="D6" t="n" s="17">
        <v>4</v>
      </c>
      <c r="E6" t="n" s="17">
        <v>4</v>
      </c>
      <c r="F6" t="n" s="17">
        <v>4</v>
      </c>
      <c r="G6" t="n" s="17">
        <v>4</v>
      </c>
      <c r="H6" s="18"/>
      <c r="I6" t="s" s="18">
        <v>115</v>
      </c>
      <c r="J6" t="n" s="20">
        <v>0.0001676952</v>
      </c>
      <c r="K6" t="n" s="20">
        <v>0.0002352128</v>
      </c>
      <c r="L6" t="n" s="20">
        <v>0.0001853285</v>
      </c>
      <c r="M6" t="n" s="20">
        <v>0.0005327657</v>
      </c>
      <c r="N6" t="n" s="20">
        <v>0.0004328406</v>
      </c>
      <c r="O6" t="n" s="20">
        <v>-55.8506</v>
      </c>
      <c r="P6" t="n" s="20">
        <v>-9.3926</v>
      </c>
      <c r="Q6" t="n" s="20">
        <v>-46.458</v>
      </c>
      <c r="S6" t="s" s="18">
        <v>116</v>
      </c>
      <c r="T6" t="s" s="10">
        <v>117</v>
      </c>
      <c r="U6" t="n" s="0">
        <f>SQRT(J6)</f>
        <v>0.0129497181436508</v>
      </c>
      <c r="V6" t="n" s="0">
        <f>SQRT(K6)</f>
        <v>0.0153366489168919</v>
      </c>
    </row>
    <row r="7" spans="1:79">
      <c r="A7" s="19"/>
      <c r="B7" s="13"/>
      <c r="C7" t="s" s="17">
        <v>7</v>
      </c>
      <c r="D7" t="n" s="17">
        <v>4</v>
      </c>
      <c r="E7" t="n" s="17">
        <v>4</v>
      </c>
      <c r="F7" t="n" s="17">
        <v>4</v>
      </c>
      <c r="G7" t="n" s="17">
        <v>4</v>
      </c>
      <c r="H7" s="18"/>
      <c r="I7" t="s" s="18">
        <v>118</v>
      </c>
      <c r="J7" t="n" s="20">
        <v>0.0058123452</v>
      </c>
      <c r="K7" t="n" s="20">
        <v>0.0062815239</v>
      </c>
      <c r="L7" t="n" s="20">
        <v>0.0058649994</v>
      </c>
      <c r="M7" t="n" s="20">
        <v>0.0061388559</v>
      </c>
      <c r="N7" t="n" s="20">
        <v>0.0057064106</v>
      </c>
      <c r="O7" t="n" s="20">
        <v>2.324</v>
      </c>
      <c r="P7" t="n" s="20">
        <v>-0.2593</v>
      </c>
      <c r="Q7" t="n" s="20">
        <v>2.5834</v>
      </c>
      <c r="S7" t="s" s="18">
        <v>119</v>
      </c>
      <c r="T7" t="s" s="10">
        <v>120</v>
      </c>
      <c r="U7" t="n" s="0">
        <f>SQRT(J7)</f>
        <v>0.0762387381847313</v>
      </c>
      <c r="V7" t="n" s="0">
        <f>SQRT(K7)</f>
        <v>0.0792560653830355</v>
      </c>
    </row>
    <row r="8" spans="1:79">
      <c r="A8" s="19"/>
      <c r="B8" s="13"/>
      <c r="C8" t="s" s="17">
        <v>8</v>
      </c>
      <c r="D8" t="n" s="17">
        <v>0</v>
      </c>
      <c r="E8" t="n" s="17">
        <v>0</v>
      </c>
      <c r="F8" t="n" s="17">
        <v>1</v>
      </c>
      <c r="G8" t="n" s="17">
        <v>1</v>
      </c>
      <c r="H8" s="18"/>
      <c r="I8" t="s" s="18">
        <v>121</v>
      </c>
      <c r="J8" t="n" s="20">
        <v>0.0009796886</v>
      </c>
      <c r="K8" t="n" s="20">
        <v>0.0011156807</v>
      </c>
      <c r="L8" t="n" s="20">
        <v>0.0008830987</v>
      </c>
      <c r="M8" t="n" s="20">
        <v>0.001188947</v>
      </c>
      <c r="N8" t="n" s="20">
        <v>0.0009091755</v>
      </c>
      <c r="O8" t="n" s="20">
        <v>-6.1623</v>
      </c>
      <c r="P8" t="n" s="20">
        <v>-3.969</v>
      </c>
      <c r="Q8" t="n" s="20">
        <v>-2.1933</v>
      </c>
      <c r="S8" t="s" s="18">
        <v>122</v>
      </c>
      <c r="T8" t="s" s="10">
        <v>123</v>
      </c>
      <c r="U8" t="n" s="0">
        <f>SQRT(J8)</f>
        <v>0.0312999776357748</v>
      </c>
      <c r="V8" t="n" s="0">
        <f>SQRT(K8)</f>
        <v>0.0334018068373554</v>
      </c>
    </row>
    <row r="9" spans="1:79">
      <c r="A9" s="19"/>
      <c r="B9" s="13"/>
      <c r="C9" t="s" s="17">
        <v>9</v>
      </c>
      <c r="D9" t="n" s="17">
        <v>0</v>
      </c>
      <c r="E9" t="n" s="17">
        <v>1</v>
      </c>
      <c r="F9" t="n" s="17">
        <v>0</v>
      </c>
      <c r="G9" t="n" s="17">
        <v>1</v>
      </c>
      <c r="H9" s="18"/>
      <c r="I9" t="s" s="18">
        <v>124</v>
      </c>
      <c r="J9" t="n" s="20">
        <v>0.0002883981</v>
      </c>
      <c r="K9" t="n" s="20">
        <v>0.0003282635</v>
      </c>
      <c r="L9" t="n" s="20">
        <v>0.0001494968</v>
      </c>
      <c r="M9" t="n" s="20">
        <v>0.0007634853</v>
      </c>
      <c r="N9" t="n" s="20">
        <v>0.0006026595</v>
      </c>
      <c r="O9" t="n" s="20">
        <v>-57.0046</v>
      </c>
      <c r="P9" t="n" s="20">
        <v>2.3499</v>
      </c>
      <c r="Q9" t="n" s="20">
        <v>-59.3545</v>
      </c>
      <c r="S9" t="s" s="18">
        <v>125</v>
      </c>
      <c r="T9" t="s" s="10">
        <v>126</v>
      </c>
      <c r="U9" t="n" s="0">
        <f>SQRT(J9)</f>
        <v>0.0169822878317381</v>
      </c>
      <c r="V9" t="n" s="0">
        <f>SQRT(K9)</f>
        <v>0.018118043492607</v>
      </c>
    </row>
    <row r="10" spans="1:79">
      <c r="A10" s="19"/>
      <c r="B10" s="13"/>
      <c r="C10" t="s" s="21">
        <v>10</v>
      </c>
      <c r="D10" t="n" s="13">
        <v>0</v>
      </c>
      <c r="E10" t="n" s="13">
        <v>0</v>
      </c>
      <c r="F10" t="n" s="13">
        <v>0</v>
      </c>
      <c r="G10" t="n" s="13">
        <v>0</v>
      </c>
      <c r="H10" s="18"/>
      <c r="I10" t="s" s="18">
        <v>127</v>
      </c>
      <c r="J10" t="n" s="20">
        <v>0.0003961823</v>
      </c>
      <c r="K10" t="n" s="20">
        <v>0.0003841853</v>
      </c>
      <c r="L10" t="n" s="20">
        <v>0.0003495192</v>
      </c>
      <c r="M10" t="n" s="20">
        <v>0.0006180775</v>
      </c>
      <c r="N10" t="n" s="20">
        <v>0.0005646074</v>
      </c>
      <c r="O10" t="n" s="20">
        <v>-37.8419</v>
      </c>
      <c r="P10" t="n" s="20">
        <v>-3.0423</v>
      </c>
      <c r="Q10" t="n" s="20">
        <v>-34.7996</v>
      </c>
      <c r="S10" t="s" s="18">
        <v>128</v>
      </c>
      <c r="T10" t="s" s="10">
        <v>129</v>
      </c>
      <c r="U10" t="n" s="0">
        <f>SQRT(J10)</f>
        <v>0.019904328674939</v>
      </c>
      <c r="V10" t="n" s="0">
        <f>SQRT(K10)</f>
        <v>0.0196006453975373</v>
      </c>
    </row>
    <row r="11" spans="1:79">
      <c r="A11" s="19"/>
      <c r="B11" s="13"/>
      <c r="C11" s="13"/>
      <c r="D11" s="13"/>
      <c r="E11" s="13"/>
      <c r="F11" s="13"/>
      <c r="G11" s="13"/>
      <c r="H11" s="18"/>
      <c r="I11" t="s" s="18">
        <v>130</v>
      </c>
      <c r="J11" t="n" s="20">
        <v>0.0002095683</v>
      </c>
      <c r="K11" t="n" s="20">
        <v>0.0002059962</v>
      </c>
      <c r="L11" t="n" s="20">
        <v>0.0001370516</v>
      </c>
      <c r="M11" t="n" s="20">
        <v>0.0002185724</v>
      </c>
      <c r="N11" t="n" s="20">
        <v>0.0001357414</v>
      </c>
      <c r="O11" t="n" s="20">
        <v>-5.7538</v>
      </c>
      <c r="P11" t="n" s="20">
        <v>-6.3532</v>
      </c>
      <c r="Q11" t="n" s="20">
        <v>0.5994</v>
      </c>
      <c r="S11" t="s" s="18">
        <v>131</v>
      </c>
      <c r="T11" t="s" s="10">
        <v>132</v>
      </c>
      <c r="U11" t="n" s="0">
        <f>SQRT(J11)</f>
        <v>0.0144764740182131</v>
      </c>
      <c r="V11" t="n" s="0">
        <f>SQRT(K11)</f>
        <v>0.0143525677145241</v>
      </c>
    </row>
    <row r="12" spans="1:79">
      <c r="A12" s="19"/>
      <c r="B12" s="13"/>
      <c r="C12" s="13"/>
      <c r="D12" s="13"/>
      <c r="E12" s="13"/>
      <c r="F12" s="13"/>
      <c r="G12" s="13"/>
      <c r="H12" s="18"/>
      <c r="I12" t="s" s="18">
        <v>133</v>
      </c>
      <c r="J12" t="n" s="20">
        <v>0.0002663971</v>
      </c>
      <c r="K12" t="n" s="20">
        <v>0.0002505848</v>
      </c>
      <c r="L12" t="n" s="20">
        <v>0.0001476896</v>
      </c>
      <c r="M12" t="n" s="20">
        <v>0.0002668542</v>
      </c>
      <c r="N12" t="n" s="20">
        <v>0.0001610767</v>
      </c>
      <c r="O12" t="n" s="20">
        <v>-6.0967</v>
      </c>
      <c r="P12" t="n" s="20">
        <v>-1.0801</v>
      </c>
      <c r="Q12" t="n" s="20">
        <v>-5.0166</v>
      </c>
      <c r="S12" t="s" s="18">
        <v>134</v>
      </c>
      <c r="T12" t="s" s="10">
        <v>135</v>
      </c>
      <c r="U12" t="n" s="0">
        <f>SQRT(J12)</f>
        <v>0.0163216757718073</v>
      </c>
      <c r="V12" t="n" s="0">
        <f>SQRT(K12)</f>
        <v>0.0158298704985227</v>
      </c>
    </row>
    <row r="13" spans="1:79">
      <c r="A13" s="19"/>
      <c r="B13" s="13"/>
      <c r="C13" s="13"/>
      <c r="D13" s="13"/>
      <c r="E13" s="13"/>
      <c r="F13" s="13"/>
      <c r="G13" s="13"/>
      <c r="H13" s="18"/>
      <c r="I13" t="s" s="18">
        <v>136</v>
      </c>
      <c r="J13" t="n" s="20">
        <v>0.0003197914</v>
      </c>
      <c r="K13" t="n" s="20">
        <v>0.0003202002</v>
      </c>
      <c r="L13" t="n" s="20">
        <v>0.0002205314</v>
      </c>
      <c r="M13" t="n" s="20">
        <v>0.0002970964</v>
      </c>
      <c r="N13" t="n" s="20">
        <v>0.0002145151</v>
      </c>
      <c r="O13" t="n" s="20">
        <v>7.7765</v>
      </c>
      <c r="P13" t="n" s="20">
        <v>5.7515</v>
      </c>
      <c r="Q13" t="n" s="20">
        <v>2.025</v>
      </c>
      <c r="S13" t="s" s="18">
        <v>137</v>
      </c>
      <c r="T13" t="s" s="10">
        <v>138</v>
      </c>
      <c r="U13" t="n" s="0">
        <f>SQRT(J13)</f>
        <v>0.0178827123222402</v>
      </c>
      <c r="V13" t="n" s="0">
        <f>SQRT(K13)</f>
        <v>0.0178941387051738</v>
      </c>
    </row>
    <row r="14" spans="1:79">
      <c r="A14" s="19"/>
      <c r="B14" s="13"/>
      <c r="C14" s="13"/>
      <c r="D14" s="13"/>
      <c r="E14" s="13"/>
      <c r="F14" s="13"/>
      <c r="G14" s="13"/>
      <c r="H14" s="18"/>
      <c r="I14" t="s" s="18">
        <v>139</v>
      </c>
      <c r="J14" t="n" s="20">
        <v>0.000948548</v>
      </c>
      <c r="K14" t="n" s="20">
        <v>0.0009159025</v>
      </c>
      <c r="L14" t="n" s="20">
        <v>0.0007791976</v>
      </c>
      <c r="M14" t="n" s="20">
        <v>0.0008987188</v>
      </c>
      <c r="N14" t="n" s="20">
        <v>0.0007588765</v>
      </c>
      <c r="O14" t="n" s="20">
        <v>1.912</v>
      </c>
      <c r="P14" t="n" s="20">
        <v>-0.3491</v>
      </c>
      <c r="Q14" t="n" s="20">
        <v>2.2611</v>
      </c>
      <c r="S14" t="s" s="18">
        <v>140</v>
      </c>
      <c r="T14" t="s" s="10">
        <v>141</v>
      </c>
      <c r="U14" t="n" s="0">
        <f>SQRT(J14)</f>
        <v>0.0307985064572943</v>
      </c>
      <c r="V14" t="n" s="0">
        <f>SQRT(K14)</f>
        <v>0.0302638811126399</v>
      </c>
    </row>
    <row r="15" spans="1:79">
      <c r="A15" s="19"/>
      <c r="B15" s="13"/>
      <c r="C15" s="13"/>
      <c r="D15" s="13"/>
      <c r="E15" s="13"/>
      <c r="F15" s="13"/>
      <c r="G15" s="13"/>
      <c r="H15" s="18"/>
      <c r="I15" t="s" s="18">
        <v>142</v>
      </c>
      <c r="J15" t="n" s="20">
        <v>0.0006334412</v>
      </c>
      <c r="K15" t="n" s="20">
        <v>0.0007801584</v>
      </c>
      <c r="L15" t="n" s="20">
        <v>0.0005018718</v>
      </c>
      <c r="M15" t="n" s="20">
        <v>0.0024297964</v>
      </c>
      <c r="N15" t="n" s="20">
        <v>0.0020528541</v>
      </c>
      <c r="O15" t="n" s="20">
        <v>-67.892</v>
      </c>
      <c r="P15" t="n" s="20">
        <v>-4.0602</v>
      </c>
      <c r="Q15" t="n" s="20">
        <v>-63.8318</v>
      </c>
      <c r="S15" t="s" s="18">
        <v>143</v>
      </c>
      <c r="T15" t="s" s="10">
        <v>144</v>
      </c>
      <c r="U15" t="n" s="0">
        <f>SQRT(J15)</f>
        <v>0.0251682577863467</v>
      </c>
      <c r="V15" t="n" s="0">
        <f>SQRT(K15)</f>
        <v>0.0279313157584816</v>
      </c>
    </row>
    <row r="16" spans="1:79">
      <c r="A16" s="19"/>
      <c r="B16" s="13"/>
      <c r="C16" s="13"/>
      <c r="D16" s="13"/>
      <c r="E16" s="13"/>
      <c r="F16" s="13"/>
      <c r="G16" s="13"/>
      <c r="H16" s="18"/>
      <c r="I16" t="s" s="18">
        <v>145</v>
      </c>
      <c r="J16" t="n" s="20">
        <v>0.0001860076</v>
      </c>
      <c r="K16" t="n" s="20">
        <v>0.0001777777</v>
      </c>
      <c r="L16" t="n" s="22">
        <v>0.0001121835</v>
      </c>
      <c r="M16" t="n" s="20">
        <v>0.000182154</v>
      </c>
      <c r="N16" t="n" s="20">
        <v>0.0001134177</v>
      </c>
      <c r="O16" t="n" s="20">
        <v>-2.4025</v>
      </c>
      <c r="P16" t="n" s="20">
        <v>-1.725</v>
      </c>
      <c r="Q16" t="n" s="20">
        <v>-0.6776</v>
      </c>
      <c r="S16" t="s" s="18">
        <v>146</v>
      </c>
      <c r="T16" t="s" s="10">
        <v>147</v>
      </c>
      <c r="U16" t="n" s="0">
        <f>SQRT(J16)</f>
        <v>0.0136384603236582</v>
      </c>
      <c r="V16" t="n" s="0">
        <f>SQRT(K16)</f>
        <v>0.0133333304166663</v>
      </c>
    </row>
    <row r="17" spans="1:79">
      <c r="A17" s="19"/>
      <c r="B17" s="13"/>
      <c r="C17" s="13"/>
      <c r="D17" s="13"/>
      <c r="E17" s="13"/>
      <c r="F17" s="13"/>
      <c r="G17" s="13"/>
      <c r="H17" s="18"/>
      <c r="I17" t="s" s="18">
        <v>148</v>
      </c>
      <c r="J17" t="n" s="20">
        <v>0.0002715483</v>
      </c>
      <c r="K17" t="n" s="20">
        <v>0.0002692514</v>
      </c>
      <c r="L17" t="n" s="20">
        <v>0.000135073</v>
      </c>
      <c r="M17" t="n" s="20">
        <v>0.0002698604</v>
      </c>
      <c r="N17" t="n" s="20">
        <v>0.0001358007</v>
      </c>
      <c r="O17" t="n" s="20">
        <v>-0.2257</v>
      </c>
      <c r="P17" t="n" s="20">
        <v>0.044</v>
      </c>
      <c r="Q17" t="n" s="20">
        <v>-0.2697</v>
      </c>
      <c r="S17" t="s" s="18">
        <v>149</v>
      </c>
      <c r="T17" t="s" s="10">
        <v>150</v>
      </c>
      <c r="U17" t="n" s="0">
        <f>SQRT(J17)</f>
        <v>0.0164787226446712</v>
      </c>
      <c r="V17" t="n" s="0">
        <f>SQRT(K17)</f>
        <v>0.016408881741301</v>
      </c>
    </row>
    <row r="18" spans="1:79">
      <c r="A18" s="19"/>
      <c r="B18" s="13"/>
      <c r="C18" s="13"/>
      <c r="D18" s="13"/>
      <c r="E18" s="13"/>
      <c r="F18" s="13"/>
      <c r="G18" s="13"/>
      <c r="H18" s="18"/>
      <c r="I18" t="s" s="18">
        <v>151</v>
      </c>
      <c r="J18" t="n" s="20">
        <v>0.0008284599</v>
      </c>
      <c r="K18" t="n" s="20">
        <v>0.001033521</v>
      </c>
      <c r="L18" t="n" s="20">
        <v>0.001084142</v>
      </c>
      <c r="M18" t="n" s="20">
        <v>0.0020576674</v>
      </c>
      <c r="N18" t="n" s="20">
        <v>0.0021427668</v>
      </c>
      <c r="O18" t="n" s="20">
        <v>-49.7722</v>
      </c>
      <c r="P18" t="n" s="20">
        <v>1.6756</v>
      </c>
      <c r="Q18" t="n" s="20">
        <v>-51.4478</v>
      </c>
      <c r="S18" t="s" s="18">
        <v>152</v>
      </c>
      <c r="T18" t="s" s="10">
        <v>153</v>
      </c>
      <c r="U18" t="n" s="0">
        <f>SQRT(J18)</f>
        <v>0.0287829793454396</v>
      </c>
      <c r="V18" t="n" s="0">
        <f>SQRT(K18)</f>
        <v>0.032148421423143</v>
      </c>
    </row>
    <row r="19" spans="1:79">
      <c r="A19" s="19"/>
      <c r="B19" s="13"/>
      <c r="C19" s="13"/>
      <c r="D19" s="13"/>
      <c r="E19" s="13"/>
      <c r="F19" s="13"/>
      <c r="G19" s="13"/>
      <c r="H19" s="18"/>
      <c r="I19" t="s" s="18">
        <v>154</v>
      </c>
      <c r="J19" t="n" s="20">
        <v>0.0001819121</v>
      </c>
      <c r="K19" t="n" s="20">
        <v>0.0002499034</v>
      </c>
      <c r="L19" t="n" s="20">
        <v>0.0001469324</v>
      </c>
      <c r="M19" t="n" s="20">
        <v>0.0005042578</v>
      </c>
      <c r="N19" t="n" s="20">
        <v>0.0003635478</v>
      </c>
      <c r="O19" t="n" s="20">
        <v>-50.4413</v>
      </c>
      <c r="P19" t="n" s="20">
        <v>-7.4841</v>
      </c>
      <c r="Q19" t="n" s="20">
        <v>-42.9573</v>
      </c>
      <c r="S19" t="s" s="18">
        <v>155</v>
      </c>
      <c r="T19" t="s" s="10">
        <v>156</v>
      </c>
      <c r="U19" t="n" s="0">
        <f>SQRT(J19)</f>
        <v>0.0134874793790389</v>
      </c>
      <c r="V19" t="n" s="0">
        <f>SQRT(K19)</f>
        <v>0.0158083332454753</v>
      </c>
    </row>
    <row r="20" spans="1:79">
      <c r="A20" s="19"/>
      <c r="B20" s="13"/>
      <c r="C20" s="13"/>
      <c r="D20" s="13"/>
      <c r="E20" s="13"/>
      <c r="F20" s="13"/>
      <c r="G20" s="13"/>
      <c r="H20" s="18"/>
      <c r="I20" t="s" s="18">
        <v>157</v>
      </c>
      <c r="J20" t="n" s="20">
        <v>0.0006918344</v>
      </c>
      <c r="K20" t="n" s="20">
        <v>0.0006631866</v>
      </c>
      <c r="L20" t="n" s="20">
        <v>0.0006389035</v>
      </c>
      <c r="M20" t="n" s="20">
        <v>0.0010915726</v>
      </c>
      <c r="N20" t="n" s="20">
        <v>0.0009928741</v>
      </c>
      <c r="O20" t="n" s="20">
        <v>-39.2448</v>
      </c>
      <c r="P20" t="n" s="20">
        <v>-6.8173</v>
      </c>
      <c r="Q20" t="n" s="20">
        <v>-32.4276</v>
      </c>
      <c r="S20" t="s" s="18">
        <v>158</v>
      </c>
      <c r="T20" t="s" s="10">
        <v>159</v>
      </c>
      <c r="U20" t="n" s="0">
        <f>SQRT(J20)</f>
        <v>0.026302745103886</v>
      </c>
      <c r="V20" t="n" s="0">
        <f>SQRT(K20)</f>
        <v>0.025752409595997</v>
      </c>
    </row>
    <row r="21" spans="1:79">
      <c r="A21" s="19"/>
      <c r="B21" s="13"/>
      <c r="C21" s="13"/>
      <c r="D21" s="13"/>
      <c r="E21" s="13"/>
      <c r="F21" s="13"/>
      <c r="G21" s="13"/>
      <c r="H21" s="18"/>
      <c r="I21" t="s" s="18">
        <v>160</v>
      </c>
      <c r="J21" t="n" s="20">
        <v>0.001187522</v>
      </c>
      <c r="K21" t="n" s="20">
        <v>0.0011702499</v>
      </c>
      <c r="L21" t="n" s="20">
        <v>0.0009192834</v>
      </c>
      <c r="M21" t="n" s="20">
        <v>0.0013323208</v>
      </c>
      <c r="N21" t="n" s="20">
        <v>0.0010848291</v>
      </c>
      <c r="O21" t="n" s="20">
        <v>-12.1646</v>
      </c>
      <c r="P21" t="n" s="20">
        <v>0.2608</v>
      </c>
      <c r="Q21" t="n" s="20">
        <v>-12.4254</v>
      </c>
      <c r="S21" t="s" s="18">
        <v>161</v>
      </c>
      <c r="T21" t="s" s="10">
        <v>162</v>
      </c>
      <c r="U21" t="n" s="0">
        <f>SQRT(J21)</f>
        <v>0.0344604410882972</v>
      </c>
      <c r="V21" t="n" s="0">
        <f>SQRT(K21)</f>
        <v>0.0342089155045874</v>
      </c>
    </row>
    <row r="22" spans="1:79">
      <c r="A22" s="19"/>
      <c r="B22" s="13"/>
      <c r="C22" s="13"/>
      <c r="D22" s="13"/>
      <c r="E22" s="13"/>
      <c r="F22" s="13"/>
      <c r="G22" s="13"/>
      <c r="H22" s="18"/>
      <c r="I22" t="s" s="18">
        <v>163</v>
      </c>
      <c r="J22" t="n" s="20">
        <v>0.001687895</v>
      </c>
      <c r="K22" t="n" s="20">
        <v>0.0017203041</v>
      </c>
      <c r="L22" t="n" s="20">
        <v>0.0018439295</v>
      </c>
      <c r="M22" t="n" s="20">
        <v>0.0017029479</v>
      </c>
      <c r="N22" t="n" s="20">
        <v>0.0018280851</v>
      </c>
      <c r="O22" t="n" s="20">
        <v>1.0192</v>
      </c>
      <c r="P22" t="n" s="20">
        <v>0.0888</v>
      </c>
      <c r="Q22" t="n" s="20">
        <v>0.9304</v>
      </c>
      <c r="S22" t="s" s="18">
        <v>164</v>
      </c>
      <c r="T22" t="s" s="10">
        <v>164</v>
      </c>
      <c r="U22" t="n" s="0">
        <f>SQRT(J22)</f>
        <v>0.0410839993184695</v>
      </c>
      <c r="V22" t="n" s="0">
        <f>SQRT(K22)</f>
        <v>0.0414765487956749</v>
      </c>
    </row>
    <row r="23" spans="1:79">
      <c r="A23" s="19"/>
      <c r="B23" s="13"/>
      <c r="C23" s="13"/>
      <c r="D23" s="13"/>
      <c r="E23" s="13"/>
      <c r="F23" s="13"/>
      <c r="G23" s="13"/>
      <c r="H23" s="18"/>
      <c r="I23" t="s" s="18">
        <v>165</v>
      </c>
      <c r="J23" t="n" s="20">
        <v>0.0009708892</v>
      </c>
      <c r="K23" t="n" s="20">
        <v>0.0008948428</v>
      </c>
      <c r="L23" t="n" s="20">
        <v>0.0006518545</v>
      </c>
      <c r="M23" t="n" s="20">
        <v>0.000899006</v>
      </c>
      <c r="N23" t="n" s="20">
        <v>0.0006771886</v>
      </c>
      <c r="O23" t="n" s="20">
        <v>-0.4631</v>
      </c>
      <c r="P23" t="n" s="20">
        <v>2.3549</v>
      </c>
      <c r="Q23" t="n" s="20">
        <v>-2.818</v>
      </c>
      <c r="S23" t="s" s="18">
        <v>166</v>
      </c>
      <c r="T23" t="s" s="10">
        <v>167</v>
      </c>
      <c r="U23" t="n" s="0">
        <f>SQRT(J23)</f>
        <v>0.0311590949804387</v>
      </c>
      <c r="V23" t="n" s="0">
        <f>SQRT(K23)</f>
        <v>0.0299139231796834</v>
      </c>
    </row>
    <row r="24" spans="1:79">
      <c r="A24" s="19"/>
      <c r="B24" s="13"/>
      <c r="C24" s="13"/>
      <c r="D24" s="13"/>
      <c r="E24" s="13"/>
      <c r="F24" s="13"/>
      <c r="G24" s="13"/>
      <c r="H24" s="18"/>
      <c r="I24" t="s" s="18">
        <v>168</v>
      </c>
      <c r="J24" t="n" s="20">
        <v>0.0001760892</v>
      </c>
      <c r="K24" t="n" s="20">
        <v>0.000173279</v>
      </c>
      <c r="L24" t="n" s="20">
        <v>0.0001805235</v>
      </c>
      <c r="M24" t="n" s="20">
        <v>0.0002072098</v>
      </c>
      <c r="N24" t="n" s="20">
        <v>0.0001965217</v>
      </c>
      <c r="O24" t="n" s="20">
        <v>-16.3751</v>
      </c>
      <c r="P24" t="n" s="20">
        <v>-8.6543</v>
      </c>
      <c r="Q24" t="n" s="20">
        <v>-7.7208</v>
      </c>
      <c r="S24" t="s" s="18">
        <v>169</v>
      </c>
      <c r="T24" t="s" s="10">
        <v>170</v>
      </c>
      <c r="U24" t="n" s="0">
        <f>SQRT(J24)</f>
        <v>0.0132698605870597</v>
      </c>
      <c r="V24" t="n" s="0">
        <f>SQRT(K24)</f>
        <v>0.0131635481538983</v>
      </c>
    </row>
    <row r="25" spans="1:79">
      <c r="A25" s="19"/>
      <c r="B25" s="13"/>
      <c r="C25" s="13"/>
      <c r="D25" s="13"/>
      <c r="E25" s="13"/>
      <c r="F25" s="13"/>
      <c r="G25" s="13"/>
      <c r="H25" s="18"/>
      <c r="I25" t="s" s="18">
        <v>171</v>
      </c>
      <c r="J25" t="n" s="20">
        <v>0.0001946359</v>
      </c>
      <c r="K25" t="n" s="20">
        <v>0.0002184553</v>
      </c>
      <c r="L25" t="n" s="20">
        <v>0.0002239218</v>
      </c>
      <c r="M25" t="n" s="20">
        <v>0.0003338376</v>
      </c>
      <c r="N25" t="n" s="20">
        <v>0.0002981539</v>
      </c>
      <c r="O25" t="n" s="20">
        <v>-34.5624</v>
      </c>
      <c r="P25" t="n" s="20">
        <v>-12.3264</v>
      </c>
      <c r="Q25" t="n" s="20">
        <v>-22.236</v>
      </c>
      <c r="S25" t="s" s="18">
        <v>172</v>
      </c>
      <c r="T25" t="s" s="10">
        <v>173</v>
      </c>
      <c r="U25" t="n" s="0">
        <f>SQRT(J25)</f>
        <v>0.0139511970812544</v>
      </c>
      <c r="V25" t="n" s="0">
        <f>SQRT(K25)</f>
        <v>0.0147802334217021</v>
      </c>
    </row>
    <row r="26" spans="1:79">
      <c r="A26" s="19"/>
      <c r="B26" s="13"/>
      <c r="C26" s="13"/>
      <c r="D26" s="13"/>
      <c r="E26" s="13"/>
      <c r="F26" s="13"/>
      <c r="G26" s="13"/>
      <c r="H26" s="18"/>
      <c r="I26" t="s" s="18">
        <v>174</v>
      </c>
      <c r="J26" t="n" s="20">
        <v>0.0001786052</v>
      </c>
      <c r="K26" t="n" s="20">
        <v>0.000168084</v>
      </c>
      <c r="L26" t="n" s="20">
        <v>0.0001187688</v>
      </c>
      <c r="M26" t="n" s="20">
        <v>0.0001894612</v>
      </c>
      <c r="N26" t="n" s="20">
        <v>0.0001474371</v>
      </c>
      <c r="O26" t="n" s="20">
        <v>-11.2832</v>
      </c>
      <c r="P26" t="n" s="20">
        <v>3.8483</v>
      </c>
      <c r="Q26" t="n" s="20">
        <v>-15.1315</v>
      </c>
      <c r="S26" t="s" s="18">
        <v>175</v>
      </c>
      <c r="T26" t="s" s="10">
        <v>176</v>
      </c>
      <c r="U26" t="n" s="0">
        <f>SQRT(J26)</f>
        <v>0.0133643256470351</v>
      </c>
      <c r="V26" t="n" s="0">
        <f>SQRT(K26)</f>
        <v>0.0129647213622199</v>
      </c>
    </row>
    <row r="27" spans="1:79">
      <c r="A27" s="19"/>
      <c r="B27" s="13"/>
      <c r="C27" s="13"/>
      <c r="D27" s="13"/>
      <c r="E27" s="13"/>
      <c r="F27" s="13"/>
      <c r="G27" s="13"/>
      <c r="H27" s="18"/>
      <c r="I27" t="s" s="18">
        <v>177</v>
      </c>
      <c r="J27" t="n" s="20">
        <v>0.0002335741</v>
      </c>
      <c r="K27" t="n" s="20">
        <v>0.0002749636</v>
      </c>
      <c r="L27" t="n" s="20">
        <v>0.0001991272</v>
      </c>
      <c r="M27" t="n" s="20">
        <v>0.0002732616</v>
      </c>
      <c r="N27" t="n" s="20">
        <v>0.0001993765</v>
      </c>
      <c r="O27" t="n" s="20">
        <v>0.6228</v>
      </c>
      <c r="P27" t="n" s="20">
        <v>0.7141</v>
      </c>
      <c r="Q27" t="n" s="20">
        <v>-0.0912</v>
      </c>
      <c r="S27" t="s" s="18">
        <v>178</v>
      </c>
      <c r="T27" t="s" s="10">
        <v>179</v>
      </c>
      <c r="U27" t="n" s="0">
        <f>SQRT(J27)</f>
        <v>0.0152831312236727</v>
      </c>
      <c r="V27" t="n" s="0">
        <f>SQRT(K27)</f>
        <v>0.016582026414163</v>
      </c>
    </row>
    <row r="28" spans="1:79">
      <c r="A28" s="19"/>
      <c r="B28" s="13"/>
      <c r="C28" s="13"/>
      <c r="D28" s="13"/>
      <c r="E28" s="13"/>
      <c r="F28" s="13"/>
      <c r="G28" s="13"/>
      <c r="H28" s="15"/>
      <c r="I28" s="15"/>
      <c r="J28" s="15"/>
      <c r="K28" s="23"/>
      <c r="L28" s="15"/>
      <c r="M28" s="15"/>
      <c r="N28" s="15"/>
      <c r="O28" s="15"/>
      <c r="P28" s="15"/>
      <c r="Q28" s="15"/>
    </row>
    <row r="29" spans="1:79">
      <c r="A29" t="s" s="16">
        <v>180</v>
      </c>
      <c r="B29" t="s" s="17">
        <v>181</v>
      </c>
      <c r="C29" t="s" s="17">
        <v>88</v>
      </c>
      <c r="D29" t="s" s="17">
        <v>89</v>
      </c>
      <c r="E29" t="s" s="17">
        <v>90</v>
      </c>
      <c r="F29" t="s" s="17">
        <v>91</v>
      </c>
      <c r="G29" t="s" s="17">
        <v>92</v>
      </c>
      <c r="H29" t="s" s="18">
        <v>182</v>
      </c>
      <c r="I29" t="s" s="18">
        <v>94</v>
      </c>
      <c r="J29" t="s" s="18">
        <v>95</v>
      </c>
      <c r="K29" t="s" s="18">
        <v>96</v>
      </c>
      <c r="L29" t="s" s="18">
        <v>97</v>
      </c>
      <c r="M29" t="s" s="18">
        <v>98</v>
      </c>
      <c r="N29" t="s" s="18">
        <v>99</v>
      </c>
      <c r="O29" t="s" s="18">
        <v>100</v>
      </c>
      <c r="P29" t="s" s="18">
        <v>101</v>
      </c>
      <c r="Q29" t="s" s="18">
        <v>102</v>
      </c>
    </row>
    <row r="30" spans="1:79">
      <c r="A30" s="19"/>
      <c r="B30" s="13"/>
      <c r="C30" t="s" s="17">
        <v>3</v>
      </c>
      <c r="D30" t="n" s="17">
        <v>1</v>
      </c>
      <c r="E30" t="n" s="17">
        <v>1</v>
      </c>
      <c r="F30" t="n" s="17">
        <v>1</v>
      </c>
      <c r="G30" t="n" s="17">
        <v>1</v>
      </c>
      <c r="H30" s="15"/>
      <c r="I30" t="s" s="18">
        <v>106</v>
      </c>
      <c r="J30" t="n" s="20">
        <v>0.0008845367</v>
      </c>
      <c r="K30" t="n" s="20">
        <v>0.0008476402</v>
      </c>
      <c r="L30" t="n" s="20">
        <v>0.0009040509</v>
      </c>
      <c r="M30" t="n" s="20">
        <v>0.0008113574</v>
      </c>
      <c r="N30" t="n" s="20">
        <v>0.0008772707</v>
      </c>
      <c r="O30" t="n" s="20">
        <v>4.4719</v>
      </c>
      <c r="P30" t="n" s="20">
        <v>1.1712</v>
      </c>
      <c r="Q30" t="n" s="20">
        <v>3.3007</v>
      </c>
    </row>
    <row r="31" spans="1:79">
      <c r="A31" s="19"/>
      <c r="B31" s="13"/>
      <c r="C31" t="s" s="17">
        <v>4</v>
      </c>
      <c r="D31" t="n" s="17">
        <v>0</v>
      </c>
      <c r="E31" t="n" s="17">
        <v>0</v>
      </c>
      <c r="F31" t="n" s="17">
        <v>0</v>
      </c>
      <c r="G31" t="n" s="17">
        <v>0</v>
      </c>
      <c r="H31" s="15"/>
      <c r="I31" t="s" s="18">
        <v>109</v>
      </c>
      <c r="J31" t="n" s="20">
        <v>0.0002503339</v>
      </c>
      <c r="K31" t="n" s="20">
        <v>0.0002950035</v>
      </c>
      <c r="L31" t="n" s="20">
        <v>0.0002441269</v>
      </c>
      <c r="M31" t="n" s="20">
        <v>0.0008198798</v>
      </c>
      <c r="N31" t="n" s="20">
        <v>0.0007299865</v>
      </c>
      <c r="O31" t="n" s="20">
        <v>-64.0187</v>
      </c>
      <c r="P31" t="n" s="20">
        <v>-4.7588</v>
      </c>
      <c r="Q31" t="n" s="20">
        <v>-59.2599</v>
      </c>
    </row>
    <row r="32" spans="1:79">
      <c r="A32" s="19"/>
      <c r="B32" s="13"/>
      <c r="C32" t="s" s="17">
        <v>5</v>
      </c>
      <c r="D32" t="n" s="17">
        <v>0</v>
      </c>
      <c r="E32" t="n" s="17">
        <v>0</v>
      </c>
      <c r="F32" t="n" s="17">
        <v>0</v>
      </c>
      <c r="G32" t="n" s="17">
        <v>0</v>
      </c>
      <c r="H32" s="15"/>
      <c r="I32" t="s" s="18">
        <v>112</v>
      </c>
      <c r="J32" t="n" s="20">
        <v>0.0002992837</v>
      </c>
      <c r="K32" t="n" s="20">
        <v>0.0005355087</v>
      </c>
      <c r="L32" t="n" s="20">
        <v>0.0004792276</v>
      </c>
      <c r="M32" t="n" s="20">
        <v>0.0013382811</v>
      </c>
      <c r="N32" t="n" s="20">
        <v>0.0011906496</v>
      </c>
      <c r="O32" t="n" s="20">
        <v>-59.9853</v>
      </c>
      <c r="P32" t="n" s="20">
        <v>-6.826</v>
      </c>
      <c r="Q32" t="n" s="20">
        <v>-53.1594</v>
      </c>
    </row>
    <row r="33" spans="1:79">
      <c r="A33" s="19"/>
      <c r="B33" s="13"/>
      <c r="C33" t="s" s="17">
        <v>6</v>
      </c>
      <c r="D33" t="n" s="17">
        <v>4</v>
      </c>
      <c r="E33" t="n" s="17">
        <v>4</v>
      </c>
      <c r="F33" t="n" s="17">
        <v>4</v>
      </c>
      <c r="G33" t="n" s="17">
        <v>4</v>
      </c>
      <c r="H33" s="15"/>
      <c r="I33" t="s" s="18">
        <v>115</v>
      </c>
      <c r="J33" t="n" s="20">
        <v>0.0001676952</v>
      </c>
      <c r="K33" t="n" s="20">
        <v>0.0002269374</v>
      </c>
      <c r="L33" t="n" s="20">
        <v>0.0001827849</v>
      </c>
      <c r="M33" t="n" s="20">
        <v>0.0005965606</v>
      </c>
      <c r="N33" t="n" s="20">
        <v>0.0004451263</v>
      </c>
      <c r="O33" t="n" s="20">
        <v>-61.959</v>
      </c>
      <c r="P33" t="n" s="20">
        <v>-17.9834</v>
      </c>
      <c r="Q33" t="n" s="20">
        <v>-43.9756</v>
      </c>
    </row>
    <row r="34" spans="1:79">
      <c r="A34" s="19"/>
      <c r="B34" s="13"/>
      <c r="C34" t="s" s="17">
        <v>7</v>
      </c>
      <c r="D34" t="n" s="17">
        <v>4</v>
      </c>
      <c r="E34" t="n" s="17">
        <v>4</v>
      </c>
      <c r="F34" t="n" s="17">
        <v>4</v>
      </c>
      <c r="G34" t="n" s="17">
        <v>4</v>
      </c>
      <c r="H34" s="15"/>
      <c r="I34" t="s" s="18">
        <v>118</v>
      </c>
      <c r="J34" t="n" s="20">
        <v>0.0058123452</v>
      </c>
      <c r="K34" t="n" s="20">
        <v>0.0062870476</v>
      </c>
      <c r="L34" t="n" s="20">
        <v>0.0058792969</v>
      </c>
      <c r="M34" t="n" s="20">
        <v>0.006165885</v>
      </c>
      <c r="N34" t="n" s="20">
        <v>0.005757506</v>
      </c>
      <c r="O34" t="n" s="20">
        <v>1.965</v>
      </c>
      <c r="P34" t="n" s="20">
        <v>-0.0102</v>
      </c>
      <c r="Q34" t="n" s="20">
        <v>1.9752</v>
      </c>
    </row>
    <row r="35" spans="1:79">
      <c r="A35" s="19"/>
      <c r="B35" s="13"/>
      <c r="C35" t="s" s="17">
        <v>8</v>
      </c>
      <c r="D35" t="n" s="17">
        <v>0</v>
      </c>
      <c r="E35" t="n" s="17">
        <v>0</v>
      </c>
      <c r="F35" t="n" s="17">
        <v>1</v>
      </c>
      <c r="G35" t="n" s="17">
        <v>1</v>
      </c>
      <c r="H35" s="15"/>
      <c r="I35" t="s" s="18">
        <v>121</v>
      </c>
      <c r="J35" t="n" s="20">
        <v>0.0009796886</v>
      </c>
      <c r="K35" t="n" s="20">
        <v>0.0011027921</v>
      </c>
      <c r="L35" t="n" s="20">
        <v>0.0008800721</v>
      </c>
      <c r="M35" t="n" s="20">
        <v>0.0011836054</v>
      </c>
      <c r="N35" t="n" s="20">
        <v>0.0009099797</v>
      </c>
      <c r="O35" t="n" s="20">
        <v>-6.8277</v>
      </c>
      <c r="P35" t="n" s="20">
        <v>-4.3009</v>
      </c>
      <c r="Q35" t="n" s="20">
        <v>-2.5268</v>
      </c>
    </row>
    <row r="36" spans="1:79">
      <c r="A36" s="19"/>
      <c r="B36" s="13"/>
      <c r="C36" t="s" s="17">
        <v>9</v>
      </c>
      <c r="D36" t="n" s="17">
        <v>0</v>
      </c>
      <c r="E36" t="n" s="17">
        <v>1</v>
      </c>
      <c r="F36" t="n" s="17">
        <v>0</v>
      </c>
      <c r="G36" t="n" s="17">
        <v>1</v>
      </c>
      <c r="H36" s="15"/>
      <c r="I36" t="s" s="18">
        <v>124</v>
      </c>
      <c r="J36" t="n" s="20">
        <v>0.0002883981</v>
      </c>
      <c r="K36" t="n" s="20">
        <v>0.0003518325</v>
      </c>
      <c r="L36" t="n" s="20">
        <v>0.0001562479</v>
      </c>
      <c r="M36" t="n" s="20">
        <v>0.0007773397</v>
      </c>
      <c r="N36" t="n" s="20">
        <v>0.0005910785</v>
      </c>
      <c r="O36" t="n" s="20">
        <v>-54.7389</v>
      </c>
      <c r="P36" t="n" s="20">
        <v>1.1994</v>
      </c>
      <c r="Q36" t="n" s="20">
        <v>-55.9383</v>
      </c>
    </row>
    <row r="37" spans="1:79">
      <c r="A37" s="19"/>
      <c r="B37" s="13"/>
      <c r="C37" t="s" s="21">
        <v>10</v>
      </c>
      <c r="D37" t="n" s="13">
        <v>0</v>
      </c>
      <c r="E37" t="n" s="13">
        <v>0</v>
      </c>
      <c r="F37" t="n" s="13">
        <v>0</v>
      </c>
      <c r="G37" t="n" s="13">
        <v>0</v>
      </c>
      <c r="H37" s="15"/>
      <c r="I37" t="s" s="18">
        <v>127</v>
      </c>
      <c r="J37" t="n" s="20">
        <v>0.0003961823</v>
      </c>
      <c r="K37" t="n" s="20">
        <v>0.0003935903</v>
      </c>
      <c r="L37" t="n" s="20">
        <v>0.0003622912</v>
      </c>
      <c r="M37" t="n" s="20">
        <v>0.0006258541</v>
      </c>
      <c r="N37" t="n" s="20">
        <v>0.000574498</v>
      </c>
      <c r="O37" t="n" s="20">
        <v>-37.1115</v>
      </c>
      <c r="P37" t="n" s="20">
        <v>-3.2047</v>
      </c>
      <c r="Q37" t="n" s="20">
        <v>-33.9068</v>
      </c>
    </row>
    <row r="38" spans="1:79">
      <c r="A38" s="19"/>
      <c r="B38" s="13"/>
      <c r="C38" s="13"/>
      <c r="D38" s="13"/>
      <c r="E38" s="13"/>
      <c r="F38" s="13"/>
      <c r="G38" s="13"/>
      <c r="H38" s="15"/>
      <c r="I38" t="s" s="18">
        <v>130</v>
      </c>
      <c r="J38" t="n" s="20">
        <v>0.0002095683</v>
      </c>
      <c r="K38" t="n" s="20">
        <v>0.0002104729</v>
      </c>
      <c r="L38" t="n" s="20">
        <v>0.000137912</v>
      </c>
      <c r="M38" t="n" s="20">
        <v>0.0002228368</v>
      </c>
      <c r="N38" t="n" s="20">
        <v>0.0001359734</v>
      </c>
      <c r="O38" t="n" s="20">
        <v>-5.5484</v>
      </c>
      <c r="P38" t="n" s="20">
        <v>-6.4184</v>
      </c>
      <c r="Q38" t="n" s="20">
        <v>0.87</v>
      </c>
    </row>
    <row r="39" spans="1:79">
      <c r="A39" s="19"/>
      <c r="B39" s="13"/>
      <c r="C39" s="13"/>
      <c r="D39" s="13"/>
      <c r="E39" s="13"/>
      <c r="F39" s="13"/>
      <c r="G39" s="13"/>
      <c r="H39" s="15"/>
      <c r="I39" t="s" s="18">
        <v>133</v>
      </c>
      <c r="J39" t="n" s="20">
        <v>0.0002663971</v>
      </c>
      <c r="K39" t="n" s="20">
        <v>0.0002590638</v>
      </c>
      <c r="L39" t="n" s="20">
        <v>0.000156586</v>
      </c>
      <c r="M39" t="n" s="20">
        <v>0.0002779158</v>
      </c>
      <c r="N39" t="n" s="20">
        <v>0.0001691781</v>
      </c>
      <c r="O39" t="n" s="20">
        <v>-6.7833</v>
      </c>
      <c r="P39" t="n" s="20">
        <v>-2.2524</v>
      </c>
      <c r="Q39" t="n" s="20">
        <v>-4.5309</v>
      </c>
    </row>
    <row r="40" spans="1:79">
      <c r="A40" s="19"/>
      <c r="B40" s="13"/>
      <c r="C40" s="13"/>
      <c r="D40" s="13"/>
      <c r="E40" s="13"/>
      <c r="F40" s="13"/>
      <c r="G40" s="13"/>
      <c r="H40" s="15"/>
      <c r="I40" t="s" s="18">
        <v>136</v>
      </c>
      <c r="J40" t="n" s="20">
        <v>0.0003197914</v>
      </c>
      <c r="K40" t="n" s="20">
        <v>0.0003614184</v>
      </c>
      <c r="L40" t="n" s="20">
        <v>0.0002361157</v>
      </c>
      <c r="M40" t="n" s="20">
        <v>0.0003342137</v>
      </c>
      <c r="N40" t="n" s="20">
        <v>0.0002278201</v>
      </c>
      <c r="O40" t="n" s="20">
        <v>8.1399</v>
      </c>
      <c r="P40" t="n" s="20">
        <v>5.6578</v>
      </c>
      <c r="Q40" t="n" s="20">
        <v>2.4821</v>
      </c>
    </row>
    <row r="41" spans="1:79">
      <c r="A41" s="19"/>
      <c r="B41" s="13"/>
      <c r="C41" s="13"/>
      <c r="D41" s="13"/>
      <c r="E41" s="13"/>
      <c r="F41" s="13"/>
      <c r="G41" s="13"/>
      <c r="H41" s="15"/>
      <c r="I41" t="s" s="18">
        <v>139</v>
      </c>
      <c r="J41" t="n" s="20">
        <v>0.000948548</v>
      </c>
      <c r="K41" t="n" s="20">
        <v>0.0009140995</v>
      </c>
      <c r="L41" t="n" s="20">
        <v>0.0007786942</v>
      </c>
      <c r="M41" t="n" s="20">
        <v>0.0008959798</v>
      </c>
      <c r="N41" t="n" s="20">
        <v>0.0007582282</v>
      </c>
      <c r="O41" t="n" s="20">
        <v>2.0223</v>
      </c>
      <c r="P41" t="n" s="20">
        <v>-0.2619</v>
      </c>
      <c r="Q41" t="n" s="20">
        <v>2.2842</v>
      </c>
    </row>
    <row r="42" spans="1:79">
      <c r="A42" s="19"/>
      <c r="B42" s="13"/>
      <c r="C42" s="13"/>
      <c r="D42" s="13"/>
      <c r="E42" s="13"/>
      <c r="F42" s="13"/>
      <c r="G42" s="13"/>
      <c r="H42" s="15"/>
      <c r="I42" t="s" s="18">
        <v>142</v>
      </c>
      <c r="J42" t="n" s="20">
        <v>0.0006334412</v>
      </c>
      <c r="K42" t="n" s="20">
        <v>0.0007847277</v>
      </c>
      <c r="L42" t="n" s="20">
        <v>0.0005402383</v>
      </c>
      <c r="M42" t="n" s="20">
        <v>0.0022664853</v>
      </c>
      <c r="N42" t="n" s="20">
        <v>0.0019193826</v>
      </c>
      <c r="O42" t="n" s="20">
        <v>-65.3769</v>
      </c>
      <c r="P42" t="n" s="20">
        <v>-4.5274</v>
      </c>
      <c r="Q42" t="n" s="20">
        <v>-60.8495</v>
      </c>
    </row>
    <row r="43" spans="1:79">
      <c r="A43" s="19"/>
      <c r="B43" s="13"/>
      <c r="C43" s="13"/>
      <c r="D43" s="13"/>
      <c r="E43" s="13"/>
      <c r="F43" s="13"/>
      <c r="G43" s="13"/>
      <c r="H43" s="15"/>
      <c r="I43" t="s" s="18">
        <v>145</v>
      </c>
      <c r="J43" t="n" s="20">
        <v>0.0001860076</v>
      </c>
      <c r="K43" t="n" s="20">
        <v>0.0001830311</v>
      </c>
      <c r="L43" t="n" s="22">
        <v>0.00011396</v>
      </c>
      <c r="M43" t="n" s="20">
        <v>0.0001865997</v>
      </c>
      <c r="N43" t="n" s="20">
        <v>0.0001150279</v>
      </c>
      <c r="O43" t="n" s="20">
        <v>-1.9124</v>
      </c>
      <c r="P43" t="n" s="20">
        <v>-1.3401</v>
      </c>
      <c r="Q43" t="n" s="20">
        <v>-0.5723</v>
      </c>
    </row>
    <row r="44" spans="1:79">
      <c r="A44" s="19"/>
      <c r="B44" s="13"/>
      <c r="C44" s="13"/>
      <c r="D44" s="13"/>
      <c r="E44" s="13"/>
      <c r="F44" s="13"/>
      <c r="G44" s="13"/>
      <c r="H44" s="15"/>
      <c r="I44" t="s" s="18">
        <v>148</v>
      </c>
      <c r="J44" t="n" s="20">
        <v>0.0002715483</v>
      </c>
      <c r="K44" t="n" s="20">
        <v>0.0002706755</v>
      </c>
      <c r="L44" t="n" s="20">
        <v>0.0001350442</v>
      </c>
      <c r="M44" t="n" s="20">
        <v>0.0002687813</v>
      </c>
      <c r="N44" t="n" s="20">
        <v>0.0001374688</v>
      </c>
      <c r="O44" t="n" s="20">
        <v>0.7047</v>
      </c>
      <c r="P44" t="n" s="20">
        <v>1.6068</v>
      </c>
      <c r="Q44" t="n" s="20">
        <v>-0.9021</v>
      </c>
    </row>
    <row r="45" spans="1:79">
      <c r="A45" s="19"/>
      <c r="B45" s="13"/>
      <c r="C45" s="13"/>
      <c r="D45" s="13"/>
      <c r="E45" s="13"/>
      <c r="F45" s="13"/>
      <c r="G45" s="13"/>
      <c r="H45" s="15"/>
      <c r="I45" t="s" s="18">
        <v>151</v>
      </c>
      <c r="J45" t="n" s="20">
        <v>0.0008284599</v>
      </c>
      <c r="K45" t="n" s="20">
        <v>0.0011253625</v>
      </c>
      <c r="L45" t="n" s="20">
        <v>0.001188898</v>
      </c>
      <c r="M45" t="n" s="20">
        <v>0.0021752612</v>
      </c>
      <c r="N45" t="n" s="20">
        <v>0.0022774265</v>
      </c>
      <c r="O45" t="n" s="20">
        <v>-48.2654</v>
      </c>
      <c r="P45" t="n" s="20">
        <v>1.7759</v>
      </c>
      <c r="Q45" t="n" s="20">
        <v>-50.0413</v>
      </c>
    </row>
    <row r="46" spans="1:79">
      <c r="A46" s="19"/>
      <c r="B46" s="13"/>
      <c r="C46" s="13"/>
      <c r="D46" s="13"/>
      <c r="E46" s="13"/>
      <c r="F46" s="13"/>
      <c r="G46" s="13"/>
      <c r="H46" s="15"/>
      <c r="I46" t="s" s="18">
        <v>154</v>
      </c>
      <c r="J46" t="n" s="20">
        <v>0.0001819121</v>
      </c>
      <c r="K46" t="n" s="20">
        <v>0.0002561279</v>
      </c>
      <c r="L46" t="n" s="20">
        <v>0.0001459945</v>
      </c>
      <c r="M46" t="n" s="20">
        <v>0.0005157674</v>
      </c>
      <c r="N46" t="n" s="20">
        <v>0.0003686419</v>
      </c>
      <c r="O46" t="n" s="20">
        <v>-50.3404</v>
      </c>
      <c r="P46" t="n" s="20">
        <v>-7.1722</v>
      </c>
      <c r="Q46" t="n" s="20">
        <v>-43.1682</v>
      </c>
    </row>
    <row r="47" spans="1:79">
      <c r="A47" s="19"/>
      <c r="B47" s="13"/>
      <c r="C47" s="13"/>
      <c r="D47" s="13"/>
      <c r="E47" s="13"/>
      <c r="F47" s="13"/>
      <c r="G47" s="13"/>
      <c r="H47" s="15"/>
      <c r="I47" t="s" s="18">
        <v>157</v>
      </c>
      <c r="J47" t="n" s="20">
        <v>0.0006918344</v>
      </c>
      <c r="K47" t="n" s="20">
        <v>0.0006516119</v>
      </c>
      <c r="L47" t="n" s="20">
        <v>0.0006181164</v>
      </c>
      <c r="M47" t="n" s="20">
        <v>0.0011295758</v>
      </c>
      <c r="N47" t="n" s="20">
        <v>0.0009276228</v>
      </c>
      <c r="O47" t="n" s="20">
        <v>-42.3136</v>
      </c>
      <c r="P47" t="n" s="20">
        <v>-14.9133</v>
      </c>
      <c r="Q47" t="n" s="20">
        <v>-27.4002</v>
      </c>
    </row>
    <row r="48" spans="1:79">
      <c r="A48" s="19"/>
      <c r="B48" s="13"/>
      <c r="C48" s="13"/>
      <c r="D48" s="13"/>
      <c r="E48" s="13"/>
      <c r="F48" s="13"/>
      <c r="G48" s="13"/>
      <c r="H48" s="15"/>
      <c r="I48" t="s" s="18">
        <v>160</v>
      </c>
      <c r="J48" t="n" s="20">
        <v>0.001187522</v>
      </c>
      <c r="K48" t="n" s="20">
        <v>0.0012315042</v>
      </c>
      <c r="L48" t="n" s="20">
        <v>0.0009838227</v>
      </c>
      <c r="M48" t="n" s="20">
        <v>0.0013655836</v>
      </c>
      <c r="N48" t="n" s="20">
        <v>0.001127885</v>
      </c>
      <c r="O48" t="n" s="20">
        <v>-9.8185</v>
      </c>
      <c r="P48" t="n" s="20">
        <v>0.731</v>
      </c>
      <c r="Q48" t="n" s="20">
        <v>-10.5495</v>
      </c>
    </row>
    <row r="49" spans="1:79">
      <c r="A49" s="19"/>
      <c r="B49" s="13"/>
      <c r="C49" s="13"/>
      <c r="D49" s="13"/>
      <c r="E49" s="13"/>
      <c r="F49" s="13"/>
      <c r="G49" s="13"/>
      <c r="H49" s="15"/>
      <c r="I49" t="s" s="18">
        <v>163</v>
      </c>
      <c r="J49" t="n" s="20">
        <v>0.001687895</v>
      </c>
      <c r="K49" t="n" s="20">
        <v>0.0017485961</v>
      </c>
      <c r="L49" t="n" s="20">
        <v>0.0018769392</v>
      </c>
      <c r="M49" t="n" s="20">
        <v>0.0017331313</v>
      </c>
      <c r="N49" t="n" s="20">
        <v>0.0018639295</v>
      </c>
      <c r="O49" t="n" s="20">
        <v>0.8923</v>
      </c>
      <c r="P49" t="n" s="20">
        <v>0.1417</v>
      </c>
      <c r="Q49" t="n" s="20">
        <v>0.7506</v>
      </c>
    </row>
    <row r="50" spans="1:79">
      <c r="A50" s="19"/>
      <c r="B50" s="13"/>
      <c r="C50" s="13"/>
      <c r="D50" s="13"/>
      <c r="E50" s="13"/>
      <c r="F50" s="13"/>
      <c r="G50" s="13"/>
      <c r="H50" s="15"/>
      <c r="I50" t="s" s="18">
        <v>165</v>
      </c>
      <c r="J50" t="n" s="20">
        <v>0.0009708892</v>
      </c>
      <c r="K50" t="n" s="20">
        <v>0.0009050716</v>
      </c>
      <c r="L50" t="n" s="20">
        <v>0.0006635719</v>
      </c>
      <c r="M50" t="n" s="20">
        <v>0.0008921053</v>
      </c>
      <c r="N50" t="n" s="20">
        <v>0.0006737252</v>
      </c>
      <c r="O50" t="n" s="20">
        <v>1.4534</v>
      </c>
      <c r="P50" t="n" s="20">
        <v>2.5916</v>
      </c>
      <c r="Q50" t="n" s="20">
        <v>-1.1381</v>
      </c>
    </row>
    <row r="51" spans="1:79">
      <c r="A51" s="19"/>
      <c r="B51" s="13"/>
      <c r="C51" s="13"/>
      <c r="D51" s="13"/>
      <c r="E51" s="13"/>
      <c r="F51" s="13"/>
      <c r="G51" s="13"/>
      <c r="H51" s="15"/>
      <c r="I51" t="s" s="18">
        <v>168</v>
      </c>
      <c r="J51" t="n" s="20">
        <v>0.0001760892</v>
      </c>
      <c r="K51" t="n" s="20">
        <v>0.0001755861</v>
      </c>
      <c r="L51" t="n" s="20">
        <v>0.00018532</v>
      </c>
      <c r="M51" t="n" s="20">
        <v>0.0002061716</v>
      </c>
      <c r="N51" t="n" s="20">
        <v>0.0001989273</v>
      </c>
      <c r="O51" t="n" s="20">
        <v>-14.835</v>
      </c>
      <c r="P51" t="n" s="20">
        <v>-8.235</v>
      </c>
      <c r="Q51" t="n" s="20">
        <v>-6.6</v>
      </c>
    </row>
    <row r="52" spans="1:79">
      <c r="A52" s="19"/>
      <c r="B52" s="13"/>
      <c r="C52" s="13"/>
      <c r="D52" s="13"/>
      <c r="E52" s="13"/>
      <c r="F52" s="13"/>
      <c r="G52" s="13"/>
      <c r="H52" s="15"/>
      <c r="I52" t="s" s="18">
        <v>171</v>
      </c>
      <c r="J52" t="n" s="20">
        <v>0.0001946359</v>
      </c>
      <c r="K52" t="n" s="20">
        <v>0.0002254744</v>
      </c>
      <c r="L52" t="n" s="20">
        <v>0.0002338258</v>
      </c>
      <c r="M52" t="n" s="20">
        <v>0.0003435624</v>
      </c>
      <c r="N52" t="n" s="20">
        <v>0.0003104662</v>
      </c>
      <c r="O52" t="n" s="20">
        <v>-34.3716</v>
      </c>
      <c r="P52" t="n" s="20">
        <v>-12.0641</v>
      </c>
      <c r="Q52" t="n" s="20">
        <v>-22.3076</v>
      </c>
    </row>
    <row r="53" spans="1:79">
      <c r="A53" s="19"/>
      <c r="B53" s="13"/>
      <c r="C53" s="13"/>
      <c r="D53" s="13"/>
      <c r="E53" s="13"/>
      <c r="F53" s="13"/>
      <c r="G53" s="13"/>
      <c r="H53" s="15"/>
      <c r="I53" t="s" s="18">
        <v>174</v>
      </c>
      <c r="J53" t="n" s="20">
        <v>0.0001786052</v>
      </c>
      <c r="K53" t="n" s="20">
        <v>0.0001731329</v>
      </c>
      <c r="L53" t="n" s="20">
        <v>0.0001195843</v>
      </c>
      <c r="M53" t="n" s="20">
        <v>0.0001926524</v>
      </c>
      <c r="N53" t="n" s="20">
        <v>0.000145769</v>
      </c>
      <c r="O53" t="n" s="20">
        <v>-10.132</v>
      </c>
      <c r="P53" t="n" s="20">
        <v>3.4597</v>
      </c>
      <c r="Q53" t="n" s="20">
        <v>-13.5917</v>
      </c>
    </row>
    <row r="54" spans="1:79">
      <c r="A54" s="19"/>
      <c r="B54" s="13"/>
      <c r="C54" s="13"/>
      <c r="D54" s="13"/>
      <c r="E54" s="13"/>
      <c r="F54" s="13"/>
      <c r="G54" s="13"/>
      <c r="H54" s="15"/>
      <c r="I54" t="s" s="18">
        <v>177</v>
      </c>
      <c r="J54" t="n" s="20">
        <v>0.0002335741</v>
      </c>
      <c r="K54" t="n" s="20">
        <v>0.0002844133</v>
      </c>
      <c r="L54" t="n" s="20">
        <v>0.0002066555</v>
      </c>
      <c r="M54" t="n" s="20">
        <v>0.0002828972</v>
      </c>
      <c r="N54" t="n" s="20">
        <v>0.0002072048</v>
      </c>
      <c r="O54" t="n" s="20">
        <v>0.5359</v>
      </c>
      <c r="P54" t="n" s="20">
        <v>0.7301</v>
      </c>
      <c r="Q54" t="n" s="20">
        <v>-0.1942</v>
      </c>
    </row>
    <row r="55" spans="1:79">
      <c r="A55" s="19"/>
      <c r="B55" s="13"/>
      <c r="C55" s="13"/>
      <c r="D55" s="13"/>
      <c r="E55" s="13"/>
      <c r="F55" s="13"/>
      <c r="G55" s="13"/>
      <c r="H55" s="15"/>
      <c r="I55" s="15"/>
      <c r="J55" s="15"/>
      <c r="K55" s="15"/>
      <c r="L55" s="15"/>
      <c r="M55" s="15"/>
      <c r="N55" s="15"/>
      <c r="O55" s="15"/>
      <c r="P55" s="15"/>
      <c r="Q55" s="15"/>
    </row>
    <row r="56" spans="1:79">
      <c r="A56" t="s" s="16">
        <v>183</v>
      </c>
      <c r="B56" t="s" s="17">
        <v>184</v>
      </c>
      <c r="C56" t="s" s="17">
        <v>88</v>
      </c>
      <c r="D56" t="s" s="17">
        <v>89</v>
      </c>
      <c r="E56" t="s" s="17">
        <v>90</v>
      </c>
      <c r="F56" t="s" s="17">
        <v>91</v>
      </c>
      <c r="G56" t="s" s="17">
        <v>92</v>
      </c>
      <c r="H56" t="s" s="18">
        <v>185</v>
      </c>
      <c r="I56" t="s" s="18">
        <v>94</v>
      </c>
      <c r="J56" t="s" s="18">
        <v>95</v>
      </c>
      <c r="K56" t="s" s="18">
        <v>96</v>
      </c>
      <c r="L56" t="s" s="18">
        <v>97</v>
      </c>
      <c r="M56" t="s" s="18">
        <v>98</v>
      </c>
      <c r="N56" t="s" s="18">
        <v>99</v>
      </c>
      <c r="O56" t="s" s="18">
        <v>100</v>
      </c>
      <c r="P56" t="s" s="18">
        <v>101</v>
      </c>
      <c r="Q56" t="s" s="18">
        <v>102</v>
      </c>
    </row>
    <row r="57" spans="1:79">
      <c r="A57" s="19"/>
      <c r="B57" s="13"/>
      <c r="C57" t="s" s="17">
        <v>3</v>
      </c>
      <c r="D57" t="n" s="17">
        <v>1</v>
      </c>
      <c r="E57" t="n" s="17">
        <v>1</v>
      </c>
      <c r="F57" t="n" s="17">
        <v>1</v>
      </c>
      <c r="G57" t="n" s="17">
        <v>1</v>
      </c>
      <c r="H57" s="15"/>
      <c r="I57" t="s" s="18">
        <v>106</v>
      </c>
      <c r="J57" t="n" s="20">
        <v>0.0008845367</v>
      </c>
      <c r="K57" t="n" s="20">
        <v>0.000867218</v>
      </c>
      <c r="L57" t="n" s="20">
        <v>0.001101485</v>
      </c>
      <c r="M57" t="n" s="20">
        <v>0.0007971232</v>
      </c>
      <c r="N57" t="n" s="20">
        <v>0.0010177806</v>
      </c>
      <c r="O57" t="n" s="20">
        <v>8.7935</v>
      </c>
      <c r="P57" t="n" s="20">
        <v>-1.7073</v>
      </c>
      <c r="Q57" t="n" s="20">
        <v>10.5008</v>
      </c>
    </row>
    <row r="58" spans="1:79">
      <c r="A58" s="19"/>
      <c r="B58" s="13"/>
      <c r="C58" t="s" s="17">
        <v>4</v>
      </c>
      <c r="D58" t="n" s="17">
        <v>1</v>
      </c>
      <c r="E58" t="n" s="17">
        <v>1</v>
      </c>
      <c r="F58" t="n" s="17">
        <v>1</v>
      </c>
      <c r="G58" t="n" s="17">
        <v>1</v>
      </c>
      <c r="H58" s="15"/>
      <c r="I58" t="s" s="18">
        <v>109</v>
      </c>
      <c r="J58" t="n" s="20">
        <v>0.0002503339</v>
      </c>
      <c r="K58" t="n" s="20">
        <v>0.0003599839</v>
      </c>
      <c r="L58" t="n" s="20">
        <v>0.0003417264</v>
      </c>
      <c r="M58" t="n" s="20">
        <v>0.001561172</v>
      </c>
      <c r="N58" t="n" s="20">
        <v>0.0013639375</v>
      </c>
      <c r="O58" t="n" s="20">
        <v>-76.9414</v>
      </c>
      <c r="P58" t="n" s="20">
        <v>-11.4643</v>
      </c>
      <c r="Q58" t="n" s="20">
        <v>-65.4772</v>
      </c>
    </row>
    <row r="59" spans="1:79">
      <c r="A59" s="19"/>
      <c r="B59" s="13"/>
      <c r="C59" t="s" s="17">
        <v>5</v>
      </c>
      <c r="D59" t="n" s="17">
        <v>0</v>
      </c>
      <c r="E59" t="n" s="17">
        <v>0</v>
      </c>
      <c r="F59" t="n" s="17">
        <v>0</v>
      </c>
      <c r="G59" t="n" s="17">
        <v>0</v>
      </c>
      <c r="H59" s="15"/>
      <c r="I59" t="s" s="18">
        <v>112</v>
      </c>
      <c r="J59" t="n" s="20">
        <v>0.0002992837</v>
      </c>
      <c r="K59" t="n" s="20">
        <v>0.0009413102</v>
      </c>
      <c r="L59" t="n" s="20">
        <v>0.0010385978</v>
      </c>
      <c r="M59" t="n" s="20">
        <v>0.0034126704</v>
      </c>
      <c r="N59" t="n" s="20">
        <v>0.0032681337</v>
      </c>
      <c r="O59" t="n" s="20">
        <v>-72.4172</v>
      </c>
      <c r="P59" t="n" s="20">
        <v>-7.0861</v>
      </c>
      <c r="Q59" t="n" s="20">
        <v>-65.3311</v>
      </c>
    </row>
    <row r="60" spans="1:79">
      <c r="A60" s="19"/>
      <c r="B60" s="13"/>
      <c r="C60" t="s" s="17">
        <v>6</v>
      </c>
      <c r="D60" t="n" s="17">
        <v>2</v>
      </c>
      <c r="E60" t="n" s="17">
        <v>2</v>
      </c>
      <c r="F60" t="n" s="17">
        <v>2</v>
      </c>
      <c r="G60" t="n" s="17">
        <v>2</v>
      </c>
      <c r="H60" s="15"/>
      <c r="I60" t="s" s="18">
        <v>115</v>
      </c>
      <c r="J60" t="n" s="20">
        <v>0.0001676952</v>
      </c>
      <c r="K60" t="n" s="20">
        <v>0.0004249578</v>
      </c>
      <c r="L60" t="n" s="20">
        <v>0.0003289781</v>
      </c>
      <c r="M60" t="n" s="20">
        <v>0.0015685112</v>
      </c>
      <c r="N60" t="n" s="20">
        <v>0.0012561157</v>
      </c>
      <c r="O60" t="n" s="20">
        <v>-72.9069</v>
      </c>
      <c r="P60" t="n" s="20">
        <v>-13.7975</v>
      </c>
      <c r="Q60" t="n" s="20">
        <v>-59.1094</v>
      </c>
    </row>
    <row r="61" spans="1:79">
      <c r="A61" s="19"/>
      <c r="B61" s="13"/>
      <c r="C61" t="s" s="17">
        <v>7</v>
      </c>
      <c r="D61" t="n" s="17">
        <v>4</v>
      </c>
      <c r="E61" t="n" s="17">
        <v>4</v>
      </c>
      <c r="F61" t="n" s="17">
        <v>4</v>
      </c>
      <c r="G61" t="n" s="17">
        <v>4</v>
      </c>
      <c r="H61" s="15"/>
      <c r="I61" t="s" s="18">
        <v>118</v>
      </c>
      <c r="J61" t="n" s="20">
        <v>0.0058123452</v>
      </c>
      <c r="K61" t="n" s="20">
        <v>0.0065119745</v>
      </c>
      <c r="L61" t="n" s="20">
        <v>0.0061672145</v>
      </c>
      <c r="M61" t="n" s="20">
        <v>0.0062963618</v>
      </c>
      <c r="N61" t="n" s="20">
        <v>0.0058922256</v>
      </c>
      <c r="O61" t="n" s="20">
        <v>3.4244</v>
      </c>
      <c r="P61" t="n" s="20">
        <v>-0.943</v>
      </c>
      <c r="Q61" t="n" s="20">
        <v>4.3674</v>
      </c>
    </row>
    <row r="62" spans="1:79">
      <c r="A62" s="19"/>
      <c r="B62" s="13"/>
      <c r="C62" t="s" s="17">
        <v>8</v>
      </c>
      <c r="D62" t="n" s="17">
        <v>0</v>
      </c>
      <c r="E62" t="n" s="17">
        <v>0</v>
      </c>
      <c r="F62" t="n" s="17">
        <v>1</v>
      </c>
      <c r="G62" t="n" s="17">
        <v>1</v>
      </c>
      <c r="H62" s="15"/>
      <c r="I62" t="s" s="18">
        <v>121</v>
      </c>
      <c r="J62" t="n" s="20">
        <v>0.0009796886</v>
      </c>
      <c r="K62" t="n" s="20">
        <v>0.0012578753</v>
      </c>
      <c r="L62" t="n" s="20">
        <v>0.0010745981</v>
      </c>
      <c r="M62" t="n" s="20">
        <v>0.0014037504</v>
      </c>
      <c r="N62" t="n" s="20">
        <v>0.0010628338</v>
      </c>
      <c r="O62" t="n" s="20">
        <v>-10.3918</v>
      </c>
      <c r="P62" t="n" s="20">
        <v>-11.2299</v>
      </c>
      <c r="Q62" t="n" s="20">
        <v>0.8381</v>
      </c>
    </row>
    <row r="63" spans="1:79">
      <c r="A63" s="19"/>
      <c r="B63" s="13"/>
      <c r="C63" t="s" s="17">
        <v>9</v>
      </c>
      <c r="D63" t="n" s="17">
        <v>0</v>
      </c>
      <c r="E63" t="n" s="17">
        <v>1</v>
      </c>
      <c r="F63" t="n" s="17">
        <v>0</v>
      </c>
      <c r="G63" t="n" s="17">
        <v>1</v>
      </c>
      <c r="H63" s="15"/>
      <c r="I63" t="s" s="18">
        <v>124</v>
      </c>
      <c r="J63" t="n" s="20">
        <v>0.0002883981</v>
      </c>
      <c r="K63" t="n" s="20">
        <v>0.0003804052</v>
      </c>
      <c r="L63" t="n" s="20">
        <v>0.0002802171</v>
      </c>
      <c r="M63" t="n" s="20">
        <v>0.0016577628</v>
      </c>
      <c r="N63" t="n" s="20">
        <v>0.0014145407</v>
      </c>
      <c r="O63" t="n" s="20">
        <v>-77.0531</v>
      </c>
      <c r="P63" t="n" s="20">
        <v>-8.6281</v>
      </c>
      <c r="Q63" t="n" s="20">
        <v>-68.425</v>
      </c>
    </row>
    <row r="64" spans="1:79">
      <c r="A64" s="19"/>
      <c r="B64" s="13"/>
      <c r="C64" t="s" s="21">
        <v>10</v>
      </c>
      <c r="D64" t="n" s="13">
        <v>0</v>
      </c>
      <c r="E64" t="n" s="13">
        <v>0</v>
      </c>
      <c r="F64" t="n" s="13">
        <v>0</v>
      </c>
      <c r="G64" t="n" s="13">
        <v>0</v>
      </c>
      <c r="H64" s="15"/>
      <c r="I64" t="s" s="18">
        <v>127</v>
      </c>
      <c r="J64" t="n" s="20">
        <v>0.0003961823</v>
      </c>
      <c r="K64" t="n" s="20">
        <v>0.0004300992</v>
      </c>
      <c r="L64" t="n" s="20">
        <v>0.0004339396</v>
      </c>
      <c r="M64" t="n" s="20">
        <v>0.0011392578</v>
      </c>
      <c r="N64" t="n" s="20">
        <v>0.0010215801</v>
      </c>
      <c r="O64" t="n" s="20">
        <v>-62.2474</v>
      </c>
      <c r="P64" t="n" s="20">
        <v>-10.6664</v>
      </c>
      <c r="Q64" t="n" s="20">
        <v>-51.581</v>
      </c>
    </row>
    <row r="65" spans="1:79">
      <c r="A65" s="19"/>
      <c r="B65" s="13"/>
      <c r="C65" s="13"/>
      <c r="D65" s="13"/>
      <c r="E65" s="13"/>
      <c r="F65" s="13"/>
      <c r="G65" s="13"/>
      <c r="H65" s="15"/>
      <c r="I65" t="s" s="18">
        <v>130</v>
      </c>
      <c r="J65" t="n" s="20">
        <v>0.0002095683</v>
      </c>
      <c r="K65" t="n" s="20">
        <v>0.0002007542</v>
      </c>
      <c r="L65" t="n" s="20">
        <v>0.0002423456</v>
      </c>
      <c r="M65" t="n" s="20">
        <v>0.0002232924</v>
      </c>
      <c r="N65" t="n" s="20">
        <v>0.000217859</v>
      </c>
      <c r="O65" t="n" s="20">
        <v>-10.0936</v>
      </c>
      <c r="P65" t="n" s="20">
        <v>-21.0597</v>
      </c>
      <c r="Q65" t="n" s="20">
        <v>10.9662</v>
      </c>
    </row>
    <row r="66" spans="1:79">
      <c r="A66" s="19"/>
      <c r="B66" s="13"/>
      <c r="C66" s="13"/>
      <c r="D66" s="13"/>
      <c r="E66" s="13"/>
      <c r="F66" s="13"/>
      <c r="G66" s="13"/>
      <c r="H66" s="15"/>
      <c r="I66" t="s" s="18">
        <v>133</v>
      </c>
      <c r="J66" t="n" s="20">
        <v>0.0002663971</v>
      </c>
      <c r="K66" t="n" s="20">
        <v>0.0002521</v>
      </c>
      <c r="L66" t="n" s="20">
        <v>0.0002706513</v>
      </c>
      <c r="M66" t="n" s="20">
        <v>0.0002981859</v>
      </c>
      <c r="N66" t="n" s="20">
        <v>0.0002937031</v>
      </c>
      <c r="O66" t="n" s="20">
        <v>-15.4554</v>
      </c>
      <c r="P66" t="n" s="20">
        <v>-7.7247</v>
      </c>
      <c r="Q66" t="n" s="20">
        <v>-7.7307</v>
      </c>
    </row>
    <row r="67" spans="1:79">
      <c r="A67" s="19"/>
      <c r="B67" s="13"/>
      <c r="C67" s="13"/>
      <c r="D67" s="13"/>
      <c r="E67" s="13"/>
      <c r="F67" s="13"/>
      <c r="G67" s="13"/>
      <c r="H67" s="15"/>
      <c r="I67" t="s" s="18">
        <v>136</v>
      </c>
      <c r="J67" t="n" s="20">
        <v>0.0003197914</v>
      </c>
      <c r="K67" t="n" s="20">
        <v>0.0003305475</v>
      </c>
      <c r="L67" t="n" s="20">
        <v>0.0002857901</v>
      </c>
      <c r="M67" t="n" s="20">
        <v>0.0003138602</v>
      </c>
      <c r="N67" t="n" s="20">
        <v>0.0002900438</v>
      </c>
      <c r="O67" t="n" s="20">
        <v>5.3168</v>
      </c>
      <c r="P67" t="n" s="20">
        <v>6.6721</v>
      </c>
      <c r="Q67" t="n" s="20">
        <v>-1.3553</v>
      </c>
    </row>
    <row r="68" spans="1:79">
      <c r="A68" s="19"/>
      <c r="B68" s="13"/>
      <c r="C68" s="13"/>
      <c r="D68" s="13"/>
      <c r="E68" s="13"/>
      <c r="F68" s="13"/>
      <c r="G68" s="13"/>
      <c r="H68" s="15"/>
      <c r="I68" t="s" s="18">
        <v>139</v>
      </c>
      <c r="J68" t="n" s="20">
        <v>0.000948548</v>
      </c>
      <c r="K68" t="n" s="20">
        <v>0.0010050123</v>
      </c>
      <c r="L68" t="n" s="20">
        <v>0.0007828205</v>
      </c>
      <c r="M68" t="n" s="20">
        <v>0.001041651</v>
      </c>
      <c r="N68" t="n" s="20">
        <v>0.0007831479</v>
      </c>
      <c r="O68" t="n" s="20">
        <v>-3.5174</v>
      </c>
      <c r="P68" t="n" s="20">
        <v>-3.4859</v>
      </c>
      <c r="Q68" t="n" s="20">
        <v>-0.0314</v>
      </c>
    </row>
    <row r="69" spans="1:79">
      <c r="A69" s="19"/>
      <c r="B69" s="13"/>
      <c r="C69" s="13"/>
      <c r="D69" s="13"/>
      <c r="E69" s="13"/>
      <c r="F69" s="13"/>
      <c r="G69" s="13"/>
      <c r="H69" s="15"/>
      <c r="I69" t="s" s="18">
        <v>142</v>
      </c>
      <c r="J69" t="n" s="20">
        <v>0.0006334412</v>
      </c>
      <c r="K69" t="n" s="20">
        <v>0.001235354</v>
      </c>
      <c r="L69" t="n" s="20">
        <v>0.0008692381</v>
      </c>
      <c r="M69" t="n" s="20">
        <v>0.0059018848</v>
      </c>
      <c r="N69" t="n" s="20">
        <v>0.0051159444</v>
      </c>
      <c r="O69" t="n" s="20">
        <v>-79.0685</v>
      </c>
      <c r="P69" t="n" s="20">
        <v>-7.1134</v>
      </c>
      <c r="Q69" t="n" s="20">
        <v>-71.9551</v>
      </c>
    </row>
    <row r="70" spans="1:79">
      <c r="A70" s="19"/>
      <c r="B70" s="13"/>
      <c r="C70" s="13"/>
      <c r="D70" s="13"/>
      <c r="E70" s="13"/>
      <c r="F70" s="13"/>
      <c r="G70" s="13"/>
      <c r="H70" s="15"/>
      <c r="I70" t="s" s="18">
        <v>145</v>
      </c>
      <c r="J70" t="n" s="20">
        <v>0.0001860076</v>
      </c>
      <c r="K70" t="n" s="20">
        <v>0.0001792279</v>
      </c>
      <c r="L70" t="n" s="20">
        <v>0.0001979094</v>
      </c>
      <c r="M70" t="n" s="20">
        <v>0.000191953</v>
      </c>
      <c r="N70" t="n" s="20">
        <v>0.0001854812</v>
      </c>
      <c r="O70" t="n" s="20">
        <v>-6.6293</v>
      </c>
      <c r="P70" t="n" s="20">
        <v>-13.1039</v>
      </c>
      <c r="Q70" t="n" s="20">
        <v>6.4746</v>
      </c>
    </row>
    <row r="71" spans="1:79">
      <c r="A71" s="19"/>
      <c r="B71" s="13"/>
      <c r="C71" s="13"/>
      <c r="D71" s="13"/>
      <c r="E71" s="13"/>
      <c r="F71" s="13"/>
      <c r="G71" s="13"/>
      <c r="H71" s="15"/>
      <c r="I71" t="s" s="18">
        <v>148</v>
      </c>
      <c r="J71" t="n" s="20">
        <v>0.0002715483</v>
      </c>
      <c r="K71" t="n" s="20">
        <v>0.0002838015</v>
      </c>
      <c r="L71" t="n" s="20">
        <v>0.0001856104</v>
      </c>
      <c r="M71" t="n" s="20">
        <v>0.0002921361</v>
      </c>
      <c r="N71" t="n" s="20">
        <v>0.0001829993</v>
      </c>
      <c r="O71" t="n" s="20">
        <v>-2.853</v>
      </c>
      <c r="P71" t="n" s="20">
        <v>-3.7468</v>
      </c>
      <c r="Q71" t="n" s="20">
        <v>0.8938</v>
      </c>
    </row>
    <row r="72" spans="1:79">
      <c r="A72" s="19"/>
      <c r="B72" s="13"/>
      <c r="C72" s="13"/>
      <c r="D72" s="13"/>
      <c r="E72" s="13"/>
      <c r="F72" s="13"/>
      <c r="G72" s="13"/>
      <c r="H72" s="15"/>
      <c r="I72" t="s" s="18">
        <v>151</v>
      </c>
      <c r="J72" t="n" s="20">
        <v>0.0008284599</v>
      </c>
      <c r="K72" t="n" s="20">
        <v>0.0013761956</v>
      </c>
      <c r="L72" t="n" s="20">
        <v>0.0013557006</v>
      </c>
      <c r="M72" t="n" s="20">
        <v>0.0043136536</v>
      </c>
      <c r="N72" t="n" s="20">
        <v>0.0042262604</v>
      </c>
      <c r="O72" t="n" s="20">
        <v>-68.0968</v>
      </c>
      <c r="P72" t="n" s="20">
        <v>-1.5508</v>
      </c>
      <c r="Q72" t="n" s="20">
        <v>-66.5459</v>
      </c>
    </row>
    <row r="73" spans="1:79">
      <c r="A73" s="19"/>
      <c r="B73" s="13"/>
      <c r="C73" s="13"/>
      <c r="D73" s="13"/>
      <c r="E73" s="13"/>
      <c r="F73" s="13"/>
      <c r="G73" s="13"/>
      <c r="H73" s="15"/>
      <c r="I73" t="s" s="18">
        <v>154</v>
      </c>
      <c r="J73" t="n" s="20">
        <v>0.0001819121</v>
      </c>
      <c r="K73" t="n" s="20">
        <v>0.0003504545</v>
      </c>
      <c r="L73" t="n" s="20">
        <v>0.000269721</v>
      </c>
      <c r="M73" t="n" s="20">
        <v>0.0013288047</v>
      </c>
      <c r="N73" t="n" s="20">
        <v>0.0010178112</v>
      </c>
      <c r="O73" t="n" s="20">
        <v>-73.6263</v>
      </c>
      <c r="P73" t="n" s="20">
        <v>-17.3284</v>
      </c>
      <c r="Q73" t="n" s="20">
        <v>-56.298</v>
      </c>
    </row>
    <row r="74" spans="1:79">
      <c r="A74" s="19"/>
      <c r="B74" s="13"/>
      <c r="C74" s="13"/>
      <c r="D74" s="13"/>
      <c r="E74" s="13"/>
      <c r="F74" s="13"/>
      <c r="G74" s="13"/>
      <c r="H74" s="15"/>
      <c r="I74" t="s" s="18">
        <v>157</v>
      </c>
      <c r="J74" t="n" s="20">
        <v>0.0006918344</v>
      </c>
      <c r="K74" t="n" s="20">
        <v>0.0008715002</v>
      </c>
      <c r="L74" t="n" s="20">
        <v>0.0009598596</v>
      </c>
      <c r="M74" t="n" s="20">
        <v>0.0024942055</v>
      </c>
      <c r="N74" t="n" s="20">
        <v>0.0023036441</v>
      </c>
      <c r="O74" t="n" s="20">
        <v>-65.059</v>
      </c>
      <c r="P74" t="n" s="20">
        <v>-11.1828</v>
      </c>
      <c r="Q74" t="n" s="20">
        <v>-53.8763</v>
      </c>
    </row>
    <row r="75" spans="1:79">
      <c r="A75" s="19"/>
      <c r="B75" s="13"/>
      <c r="C75" s="13"/>
      <c r="D75" s="13"/>
      <c r="E75" s="13"/>
      <c r="F75" s="13"/>
      <c r="G75" s="13"/>
      <c r="H75" s="15"/>
      <c r="I75" t="s" s="18">
        <v>160</v>
      </c>
      <c r="J75" t="n" s="20">
        <v>0.001187522</v>
      </c>
      <c r="K75" t="n" s="20">
        <v>0.001193428</v>
      </c>
      <c r="L75" t="n" s="20">
        <v>0.0010930426</v>
      </c>
      <c r="M75" t="n" s="20">
        <v>0.0017218796</v>
      </c>
      <c r="N75" t="n" s="20">
        <v>0.0016921074</v>
      </c>
      <c r="O75" t="n" s="20">
        <v>-30.6904</v>
      </c>
      <c r="P75" t="n" s="20">
        <v>4.1009</v>
      </c>
      <c r="Q75" t="n" s="20">
        <v>-34.7913</v>
      </c>
    </row>
    <row r="76" spans="1:79">
      <c r="A76" s="19"/>
      <c r="B76" s="13"/>
      <c r="C76" s="13"/>
      <c r="D76" s="13"/>
      <c r="E76" s="13"/>
      <c r="F76" s="13"/>
      <c r="G76" s="13"/>
      <c r="H76" s="15"/>
      <c r="I76" t="s" s="18">
        <v>163</v>
      </c>
      <c r="J76" t="n" s="20">
        <v>0.001687895</v>
      </c>
      <c r="K76" t="n" s="20">
        <v>0.001709287</v>
      </c>
      <c r="L76" t="n" s="20">
        <v>0.0020553683</v>
      </c>
      <c r="M76" t="n" s="20">
        <v>0.0016694484</v>
      </c>
      <c r="N76" t="n" s="20">
        <v>0.0020149439</v>
      </c>
      <c r="O76" t="n" s="20">
        <v>2.3863</v>
      </c>
      <c r="P76" t="n" s="20">
        <v>-0.0351</v>
      </c>
      <c r="Q76" t="n" s="20">
        <v>2.4214</v>
      </c>
    </row>
    <row r="77" spans="1:79">
      <c r="A77" s="19"/>
      <c r="B77" s="13"/>
      <c r="C77" s="13"/>
      <c r="D77" s="13"/>
      <c r="E77" s="13"/>
      <c r="F77" s="13"/>
      <c r="G77" s="13"/>
      <c r="H77" s="15"/>
      <c r="I77" t="s" s="18">
        <v>165</v>
      </c>
      <c r="J77" t="n" s="20">
        <v>0.0009708892</v>
      </c>
      <c r="K77" t="n" s="20">
        <v>0.0008699242</v>
      </c>
      <c r="L77" t="n" s="20">
        <v>0.0006214925</v>
      </c>
      <c r="M77" t="n" s="20">
        <v>0.0009339369</v>
      </c>
      <c r="N77" t="n" s="20">
        <v>0.0007282224</v>
      </c>
      <c r="O77" t="n" s="20">
        <v>-6.8541</v>
      </c>
      <c r="P77" t="n" s="20">
        <v>4.5739</v>
      </c>
      <c r="Q77" t="n" s="20">
        <v>-11.428</v>
      </c>
    </row>
    <row r="78" spans="1:79">
      <c r="A78" s="19"/>
      <c r="B78" s="13"/>
      <c r="C78" s="13"/>
      <c r="D78" s="13"/>
      <c r="E78" s="13"/>
      <c r="F78" s="13"/>
      <c r="G78" s="13"/>
      <c r="H78" s="15"/>
      <c r="I78" t="s" s="18">
        <v>168</v>
      </c>
      <c r="J78" t="n" s="20">
        <v>0.0001760892</v>
      </c>
      <c r="K78" t="n" s="20">
        <v>0.0001779423</v>
      </c>
      <c r="L78" t="n" s="20">
        <v>0.0002819342</v>
      </c>
      <c r="M78" t="n" s="20">
        <v>0.0002692498</v>
      </c>
      <c r="N78" t="n" s="20">
        <v>0.0003014288</v>
      </c>
      <c r="O78" t="n" s="20">
        <v>-33.9118</v>
      </c>
      <c r="P78" t="n" s="20">
        <v>-26.6715</v>
      </c>
      <c r="Q78" t="n" s="20">
        <v>-7.2403</v>
      </c>
    </row>
    <row r="79" spans="1:79">
      <c r="A79" s="19"/>
      <c r="B79" s="13"/>
      <c r="C79" s="13"/>
      <c r="D79" s="13"/>
      <c r="E79" s="13"/>
      <c r="F79" s="13"/>
      <c r="G79" s="13"/>
      <c r="H79" s="15"/>
      <c r="I79" t="s" s="18">
        <v>171</v>
      </c>
      <c r="J79" t="n" s="20">
        <v>0.0001946359</v>
      </c>
      <c r="K79" t="n" s="20">
        <v>0.0002459158</v>
      </c>
      <c r="L79" t="n" s="20">
        <v>0.0003503749</v>
      </c>
      <c r="M79" t="n" s="20">
        <v>0.0005269797</v>
      </c>
      <c r="N79" t="n" s="20">
        <v>0.0005612821</v>
      </c>
      <c r="O79" t="n" s="20">
        <v>-53.3349</v>
      </c>
      <c r="P79" t="n" s="20">
        <v>-13.313</v>
      </c>
      <c r="Q79" t="n" s="20">
        <v>-40.0219</v>
      </c>
    </row>
    <row r="80" spans="1:79">
      <c r="A80" s="19"/>
      <c r="B80" s="13"/>
      <c r="C80" s="13"/>
      <c r="D80" s="13"/>
      <c r="E80" s="13"/>
      <c r="F80" s="13"/>
      <c r="G80" s="13"/>
      <c r="H80" s="15"/>
      <c r="I80" t="s" s="18">
        <v>174</v>
      </c>
      <c r="J80" t="n" s="20">
        <v>0.0001786052</v>
      </c>
      <c r="K80" t="n" s="20">
        <v>0.0001659668</v>
      </c>
      <c r="L80" t="n" s="20">
        <v>0.0001912723</v>
      </c>
      <c r="M80" t="n" s="20">
        <v>0.0002293936</v>
      </c>
      <c r="N80" t="n" s="20">
        <v>0.0002503528</v>
      </c>
      <c r="O80" t="n" s="20">
        <v>-27.6498</v>
      </c>
      <c r="P80" t="n" s="20">
        <v>-1.8947</v>
      </c>
      <c r="Q80" t="n" s="20">
        <v>-25.7551</v>
      </c>
    </row>
    <row r="81" spans="1:79">
      <c r="A81" s="19"/>
      <c r="B81" s="13"/>
      <c r="C81" s="13"/>
      <c r="D81" s="13"/>
      <c r="E81" s="13"/>
      <c r="F81" s="13"/>
      <c r="G81" s="13"/>
      <c r="H81" s="15"/>
      <c r="I81" t="s" s="18">
        <v>177</v>
      </c>
      <c r="J81" t="n" s="20">
        <v>0.0002335741</v>
      </c>
      <c r="K81" t="n" s="20">
        <v>0.0002828861</v>
      </c>
      <c r="L81" t="n" s="20">
        <v>0.0003114374</v>
      </c>
      <c r="M81" t="n" s="20">
        <v>0.0002785663</v>
      </c>
      <c r="N81" t="n" s="20">
        <v>0.0003088434</v>
      </c>
      <c r="O81" t="n" s="20">
        <v>1.5507</v>
      </c>
      <c r="P81" t="n" s="20">
        <v>0.6195</v>
      </c>
      <c r="Q81" t="n" s="20">
        <v>0.9312</v>
      </c>
    </row>
    <row r="82" spans="1:79">
      <c r="A82" s="19"/>
      <c r="B82" s="13"/>
      <c r="C82" s="13"/>
      <c r="D82" s="13"/>
      <c r="E82" s="13"/>
      <c r="F82" s="13"/>
      <c r="G82" s="13"/>
      <c r="H82" s="15"/>
      <c r="I82" s="15"/>
      <c r="J82" s="15"/>
      <c r="K82" s="15"/>
      <c r="L82" s="15"/>
      <c r="M82" s="15"/>
      <c r="N82" s="15"/>
      <c r="O82" s="15"/>
      <c r="P82" s="15"/>
      <c r="Q82" s="15"/>
    </row>
    <row r="83" spans="1:79">
      <c r="A83" s="19"/>
      <c r="B83" t="s" s="17">
        <v>186</v>
      </c>
      <c r="C83" t="s" s="17">
        <v>88</v>
      </c>
      <c r="D83" t="s" s="17">
        <v>89</v>
      </c>
      <c r="E83" t="s" s="17">
        <v>90</v>
      </c>
      <c r="F83" t="s" s="17">
        <v>91</v>
      </c>
      <c r="G83" t="s" s="17">
        <v>92</v>
      </c>
      <c r="H83" t="s" s="18">
        <v>187</v>
      </c>
      <c r="I83" t="s" s="18">
        <v>94</v>
      </c>
      <c r="J83" t="s" s="18">
        <v>95</v>
      </c>
      <c r="K83" t="s" s="18">
        <v>96</v>
      </c>
      <c r="L83" t="s" s="18">
        <v>97</v>
      </c>
      <c r="M83" t="s" s="18">
        <v>98</v>
      </c>
      <c r="N83" t="s" s="18">
        <v>99</v>
      </c>
      <c r="O83" t="s" s="18">
        <v>100</v>
      </c>
      <c r="P83" t="s" s="18">
        <v>101</v>
      </c>
      <c r="Q83" t="s" s="18">
        <v>102</v>
      </c>
    </row>
    <row r="84" spans="1:79">
      <c r="A84" s="19"/>
      <c r="B84" s="13"/>
      <c r="C84" t="s" s="17">
        <v>3</v>
      </c>
      <c r="D84" t="n" s="17">
        <v>1</v>
      </c>
      <c r="E84" t="n" s="17">
        <v>1</v>
      </c>
      <c r="F84" t="n" s="17">
        <v>1</v>
      </c>
      <c r="G84" t="n" s="17">
        <v>1</v>
      </c>
      <c r="H84" s="15"/>
      <c r="I84" t="s" s="18">
        <v>106</v>
      </c>
      <c r="J84" t="n" s="20">
        <v>0.0008845367</v>
      </c>
      <c r="K84" t="n" s="20">
        <v>0.0008977861</v>
      </c>
      <c r="L84" t="n" s="20">
        <v>0.0008731743</v>
      </c>
      <c r="M84" t="n" s="20">
        <v>0.0008790606</v>
      </c>
      <c r="N84" t="n" s="20">
        <v>0.0008598628</v>
      </c>
      <c r="O84" t="n" s="20">
        <v>2.1302</v>
      </c>
      <c r="P84" t="n" s="20">
        <v>0.6159</v>
      </c>
      <c r="Q84" t="n" s="20">
        <v>1.5143</v>
      </c>
    </row>
    <row r="85" spans="1:79">
      <c r="A85" s="19"/>
      <c r="B85" s="13"/>
      <c r="C85" t="s" s="17">
        <v>4</v>
      </c>
      <c r="D85" t="n" s="17">
        <v>1</v>
      </c>
      <c r="E85" t="n" s="17">
        <v>1</v>
      </c>
      <c r="F85" t="n" s="17">
        <v>1</v>
      </c>
      <c r="G85" t="n" s="17">
        <v>1</v>
      </c>
      <c r="H85" s="15"/>
      <c r="I85" t="s" s="18">
        <v>109</v>
      </c>
      <c r="J85" t="n" s="20">
        <v>0.0002503339</v>
      </c>
      <c r="K85" t="n" s="20">
        <v>0.0002602755</v>
      </c>
      <c r="L85" t="n" s="20">
        <v>0.0002212774</v>
      </c>
      <c r="M85" t="n" s="20">
        <v>0.0005126373</v>
      </c>
      <c r="N85" t="n" s="20">
        <v>0.0004693044</v>
      </c>
      <c r="O85" t="n" s="20">
        <v>-49.2281</v>
      </c>
      <c r="P85" t="n" s="20">
        <v>-0.8456</v>
      </c>
      <c r="Q85" t="n" s="20">
        <v>-48.3826</v>
      </c>
    </row>
    <row r="86" spans="1:79">
      <c r="A86" s="19"/>
      <c r="B86" s="13"/>
      <c r="C86" t="s" s="17">
        <v>5</v>
      </c>
      <c r="D86" t="n" s="17">
        <v>0</v>
      </c>
      <c r="E86" t="n" s="17">
        <v>0</v>
      </c>
      <c r="F86" t="n" s="17">
        <v>0</v>
      </c>
      <c r="G86" t="n" s="17">
        <v>0</v>
      </c>
      <c r="H86" s="15"/>
      <c r="I86" t="s" s="18">
        <v>112</v>
      </c>
      <c r="J86" t="n" s="20">
        <v>0.0002992837</v>
      </c>
      <c r="K86" t="n" s="20">
        <v>0.0003872056</v>
      </c>
      <c r="L86" t="n" s="20">
        <v>0.0002850586</v>
      </c>
      <c r="M86" t="n" s="20">
        <v>0.0006252793</v>
      </c>
      <c r="N86" t="n" s="20">
        <v>0.0005115189</v>
      </c>
      <c r="O86" t="n" s="20">
        <v>-38.0748</v>
      </c>
      <c r="P86" t="n" s="20">
        <v>-1.8573</v>
      </c>
      <c r="Q86" t="n" s="20">
        <v>-36.2175</v>
      </c>
    </row>
    <row r="87" spans="1:79">
      <c r="A87" s="19"/>
      <c r="B87" s="13"/>
      <c r="C87" t="s" s="17">
        <v>6</v>
      </c>
      <c r="D87" t="n" s="17">
        <v>8</v>
      </c>
      <c r="E87" t="n" s="17">
        <v>8</v>
      </c>
      <c r="F87" t="n" s="17">
        <v>8</v>
      </c>
      <c r="G87" t="n" s="17">
        <v>8</v>
      </c>
      <c r="H87" s="15"/>
      <c r="I87" t="s" s="18">
        <v>115</v>
      </c>
      <c r="J87" t="n" s="20">
        <v>0.0001676952</v>
      </c>
      <c r="K87" t="n" s="20">
        <v>0.0001903379</v>
      </c>
      <c r="L87" t="n" s="20">
        <v>0.0001517873</v>
      </c>
      <c r="M87" t="n" s="20">
        <v>0.0002634389</v>
      </c>
      <c r="N87" t="n" s="20">
        <v>0.0002148326</v>
      </c>
      <c r="O87" t="n" s="20">
        <v>-27.7487</v>
      </c>
      <c r="P87" t="n" s="20">
        <v>-3.8171</v>
      </c>
      <c r="Q87" t="n" s="20">
        <v>-23.9317</v>
      </c>
    </row>
    <row r="88" spans="1:79">
      <c r="A88" s="19"/>
      <c r="B88" s="13"/>
      <c r="C88" t="s" s="17">
        <v>7</v>
      </c>
      <c r="D88" t="n" s="17">
        <v>4</v>
      </c>
      <c r="E88" t="n" s="17">
        <v>4</v>
      </c>
      <c r="F88" t="n" s="17">
        <v>4</v>
      </c>
      <c r="G88" t="n" s="17">
        <v>4</v>
      </c>
      <c r="H88" s="15"/>
      <c r="I88" t="s" s="18">
        <v>118</v>
      </c>
      <c r="J88" t="n" s="20">
        <v>0.0058123452</v>
      </c>
      <c r="K88" t="n" s="20">
        <v>0.006189681</v>
      </c>
      <c r="L88" t="n" s="20">
        <v>0.0057455547</v>
      </c>
      <c r="M88" t="n" s="20">
        <v>0.0061046474</v>
      </c>
      <c r="N88" t="n" s="20">
        <v>0.00565604</v>
      </c>
      <c r="O88" t="n" s="20">
        <v>1.3929</v>
      </c>
      <c r="P88" t="n" s="20">
        <v>-0.0734</v>
      </c>
      <c r="Q88" t="n" s="20">
        <v>1.4663</v>
      </c>
    </row>
    <row r="89" spans="1:79">
      <c r="A89" s="19"/>
      <c r="B89" s="13"/>
      <c r="C89" t="s" s="17">
        <v>8</v>
      </c>
      <c r="D89" t="n" s="17">
        <v>0</v>
      </c>
      <c r="E89" t="n" s="17">
        <v>0</v>
      </c>
      <c r="F89" t="n" s="17">
        <v>1</v>
      </c>
      <c r="G89" t="n" s="17">
        <v>1</v>
      </c>
      <c r="H89" s="15"/>
      <c r="I89" t="s" s="18">
        <v>121</v>
      </c>
      <c r="J89" t="n" s="20">
        <v>0.0009796886</v>
      </c>
      <c r="K89" t="n" s="20">
        <v>0.0010553349</v>
      </c>
      <c r="L89" t="n" s="20">
        <v>0.0008130787</v>
      </c>
      <c r="M89" t="n" s="20">
        <v>0.0011021803</v>
      </c>
      <c r="N89" t="n" s="20">
        <v>0.0008432018</v>
      </c>
      <c r="O89" t="n" s="20">
        <v>-4.2502</v>
      </c>
      <c r="P89" t="n" s="20">
        <v>-1.5172</v>
      </c>
      <c r="Q89" t="n" s="20">
        <v>-2.733</v>
      </c>
    </row>
    <row r="90" spans="1:79">
      <c r="A90" s="19"/>
      <c r="B90" s="13"/>
      <c r="C90" t="s" s="17">
        <v>9</v>
      </c>
      <c r="D90" t="n" s="17">
        <v>0</v>
      </c>
      <c r="E90" t="n" s="17">
        <v>1</v>
      </c>
      <c r="F90" t="n" s="17">
        <v>0</v>
      </c>
      <c r="G90" t="n" s="17">
        <v>1</v>
      </c>
      <c r="H90" s="15"/>
      <c r="I90" t="s" s="18">
        <v>124</v>
      </c>
      <c r="J90" t="n" s="20">
        <v>0.0002883981</v>
      </c>
      <c r="K90" t="n" s="20">
        <v>0.0003163675</v>
      </c>
      <c r="L90" t="n" s="20">
        <v>0.0001191078</v>
      </c>
      <c r="M90" t="n" s="20">
        <v>0.0004340647</v>
      </c>
      <c r="N90" t="n" s="20">
        <v>0.0002772239</v>
      </c>
      <c r="O90" t="n" s="20">
        <v>-27.1151</v>
      </c>
      <c r="P90" t="n" s="20">
        <v>9.3117</v>
      </c>
      <c r="Q90" t="n" s="20">
        <v>-36.4269</v>
      </c>
    </row>
    <row r="91" spans="1:79">
      <c r="A91" s="19"/>
      <c r="B91" s="13"/>
      <c r="C91" t="s" s="21">
        <v>10</v>
      </c>
      <c r="D91" t="n" s="13">
        <v>0</v>
      </c>
      <c r="E91" t="n" s="13">
        <v>0</v>
      </c>
      <c r="F91" t="n" s="13">
        <v>0</v>
      </c>
      <c r="G91" t="n" s="13">
        <v>0</v>
      </c>
      <c r="H91" s="15"/>
      <c r="I91" t="s" s="18">
        <v>127</v>
      </c>
      <c r="J91" t="n" s="20">
        <v>0.0003961823</v>
      </c>
      <c r="K91" t="n" s="20">
        <v>0.0003723861</v>
      </c>
      <c r="L91" t="n" s="20">
        <v>0.0003361907</v>
      </c>
      <c r="M91" t="n" s="20">
        <v>0.0004615043</v>
      </c>
      <c r="N91" t="n" s="20">
        <v>0.0004249527</v>
      </c>
      <c r="O91" t="n" s="20">
        <v>-19.3104</v>
      </c>
      <c r="P91" t="n" s="20">
        <v>-0.0772</v>
      </c>
      <c r="Q91" t="n" s="20">
        <v>-19.2332</v>
      </c>
    </row>
    <row r="92" spans="1:79">
      <c r="A92" s="19"/>
      <c r="B92" s="13"/>
      <c r="C92" s="13"/>
      <c r="D92" s="13"/>
      <c r="E92" s="13"/>
      <c r="F92" s="13"/>
      <c r="G92" s="13"/>
      <c r="H92" s="15"/>
      <c r="I92" t="s" s="18">
        <v>130</v>
      </c>
      <c r="J92" t="n" s="20">
        <v>0.0002095683</v>
      </c>
      <c r="K92" t="n" s="20">
        <v>0.0002114016</v>
      </c>
      <c r="L92" t="n" s="20">
        <v>0.0001194819</v>
      </c>
      <c r="M92" t="n" s="20">
        <v>0.000218594</v>
      </c>
      <c r="N92" t="n" s="20">
        <v>0.0001222758</v>
      </c>
      <c r="O92" t="n" s="20">
        <v>-3.2903</v>
      </c>
      <c r="P92" t="n" s="20">
        <v>-2.0122</v>
      </c>
      <c r="Q92" t="n" s="20">
        <v>-1.2781</v>
      </c>
    </row>
    <row r="93" spans="1:79">
      <c r="A93" s="19"/>
      <c r="B93" s="13"/>
      <c r="C93" s="13"/>
      <c r="D93" s="13"/>
      <c r="E93" s="13"/>
      <c r="F93" s="13"/>
      <c r="G93" s="13"/>
      <c r="H93" s="15"/>
      <c r="I93" t="s" s="18">
        <v>133</v>
      </c>
      <c r="J93" t="n" s="20">
        <v>0.0002663971</v>
      </c>
      <c r="K93" t="n" s="20">
        <v>0.0002569711</v>
      </c>
      <c r="L93" t="n" s="20">
        <v>0.0001315433</v>
      </c>
      <c r="M93" t="n" s="20">
        <v>0.0002640676</v>
      </c>
      <c r="N93" t="n" s="20">
        <v>0.0001391455</v>
      </c>
      <c r="O93" t="n" s="20">
        <v>-2.6874</v>
      </c>
      <c r="P93" t="n" s="20">
        <v>0.1915</v>
      </c>
      <c r="Q93" t="n" s="20">
        <v>-2.8789</v>
      </c>
    </row>
    <row r="94" spans="1:79">
      <c r="A94" s="19"/>
      <c r="B94" s="13"/>
      <c r="C94" s="13"/>
      <c r="D94" s="13"/>
      <c r="E94" s="13"/>
      <c r="F94" s="13"/>
      <c r="G94" s="13"/>
      <c r="H94" s="15"/>
      <c r="I94" t="s" s="18">
        <v>136</v>
      </c>
      <c r="J94" t="n" s="20">
        <v>0.0003197914</v>
      </c>
      <c r="K94" t="n" s="20">
        <v>0.000320295</v>
      </c>
      <c r="L94" t="n" s="20">
        <v>0.0002118255</v>
      </c>
      <c r="M94" t="n" s="20">
        <v>0.0003082609</v>
      </c>
      <c r="N94" t="n" s="20">
        <v>0.0002074024</v>
      </c>
      <c r="O94" t="n" s="20">
        <v>3.9039</v>
      </c>
      <c r="P94" t="n" s="20">
        <v>2.469</v>
      </c>
      <c r="Q94" t="n" s="20">
        <v>1.4349</v>
      </c>
    </row>
    <row r="95" spans="1:79">
      <c r="A95" s="19"/>
      <c r="B95" s="13"/>
      <c r="C95" s="13"/>
      <c r="D95" s="13"/>
      <c r="E95" s="13"/>
      <c r="F95" s="13"/>
      <c r="G95" s="13"/>
      <c r="H95" s="15"/>
      <c r="I95" t="s" s="18">
        <v>139</v>
      </c>
      <c r="J95" t="n" s="20">
        <v>0.000948548</v>
      </c>
      <c r="K95" t="n" s="20">
        <v>0.0008851026</v>
      </c>
      <c r="L95" t="n" s="20">
        <v>0.0007991033</v>
      </c>
      <c r="M95" t="n" s="20">
        <v>0.0008631858</v>
      </c>
      <c r="N95" t="n" s="20">
        <v>0.0007795237</v>
      </c>
      <c r="O95" t="n" s="20">
        <v>2.5391</v>
      </c>
      <c r="P95" t="n" s="20">
        <v>0.2708</v>
      </c>
      <c r="Q95" t="n" s="20">
        <v>2.2683</v>
      </c>
    </row>
    <row r="96" spans="1:79">
      <c r="A96" s="19"/>
      <c r="B96" s="13"/>
      <c r="C96" s="13"/>
      <c r="D96" s="13"/>
      <c r="E96" s="13"/>
      <c r="F96" s="13"/>
      <c r="G96" s="13"/>
      <c r="H96" s="15"/>
      <c r="I96" t="s" s="18">
        <v>142</v>
      </c>
      <c r="J96" t="n" s="20">
        <v>0.0006334412</v>
      </c>
      <c r="K96" t="n" s="20">
        <v>0.0006505661</v>
      </c>
      <c r="L96" t="n" s="20">
        <v>0.0004095875</v>
      </c>
      <c r="M96" t="n" s="20">
        <v>0.0012100625</v>
      </c>
      <c r="N96" t="n" s="20">
        <v>0.0009526729</v>
      </c>
      <c r="O96" t="n" s="20">
        <v>-46.237</v>
      </c>
      <c r="P96" t="n" s="20">
        <v>-1.3562</v>
      </c>
      <c r="Q96" t="n" s="20">
        <v>-44.8808</v>
      </c>
    </row>
    <row r="97" spans="1:79">
      <c r="A97" s="19"/>
      <c r="B97" s="13"/>
      <c r="C97" s="13"/>
      <c r="D97" s="13"/>
      <c r="E97" s="13"/>
      <c r="F97" s="13"/>
      <c r="G97" s="13"/>
      <c r="H97" s="15"/>
      <c r="I97" t="s" s="18">
        <v>145</v>
      </c>
      <c r="J97" t="n" s="20">
        <v>0.0001860076</v>
      </c>
      <c r="K97" t="n" s="20">
        <v>0.0001797522</v>
      </c>
      <c r="L97" t="n" s="20">
        <v>9.62099E-005</v>
      </c>
      <c r="M97" t="n" s="20">
        <v>0.00018199</v>
      </c>
      <c r="N97" t="n" s="20">
        <v>9.88637E-005</v>
      </c>
      <c r="O97" t="n" s="20">
        <v>-1.2296</v>
      </c>
      <c r="P97" t="n" s="20">
        <v>0.2286</v>
      </c>
      <c r="Q97" t="n" s="20">
        <v>-1.4582</v>
      </c>
    </row>
    <row r="98" spans="1:79">
      <c r="A98" s="19"/>
      <c r="B98" s="13"/>
      <c r="C98" s="13"/>
      <c r="D98" s="13"/>
      <c r="E98" s="13"/>
      <c r="F98" s="13"/>
      <c r="G98" s="13"/>
      <c r="H98" s="15"/>
      <c r="I98" t="s" s="18">
        <v>148</v>
      </c>
      <c r="J98" t="n" s="20">
        <v>0.0002715483</v>
      </c>
      <c r="K98" t="n" s="20">
        <v>0.0002653231</v>
      </c>
      <c r="L98" t="n" s="20">
        <v>0.0001243817</v>
      </c>
      <c r="M98" t="n" s="20">
        <v>0.0002631917</v>
      </c>
      <c r="N98" t="n" s="20">
        <v>0.0001248417</v>
      </c>
      <c r="O98" t="n" s="20">
        <v>0.8098</v>
      </c>
      <c r="P98" t="n" s="20">
        <v>0.9846</v>
      </c>
      <c r="Q98" t="n" s="20">
        <v>-0.1748</v>
      </c>
    </row>
    <row r="99" spans="1:79">
      <c r="A99" s="19"/>
      <c r="B99" s="13"/>
      <c r="C99" s="13"/>
      <c r="D99" s="13"/>
      <c r="E99" s="13"/>
      <c r="F99" s="13"/>
      <c r="G99" s="13"/>
      <c r="H99" s="15"/>
      <c r="I99" t="s" s="18">
        <v>151</v>
      </c>
      <c r="J99" t="n" s="20">
        <v>0.0008284599</v>
      </c>
      <c r="K99" t="n" s="20">
        <v>0.0009183912</v>
      </c>
      <c r="L99" t="n" s="20">
        <v>0.0009821969</v>
      </c>
      <c r="M99" t="n" s="20">
        <v>0.0013108333</v>
      </c>
      <c r="N99" t="n" s="20">
        <v>0.0014097109</v>
      </c>
      <c r="O99" t="n" s="20">
        <v>-29.9384</v>
      </c>
      <c r="P99" t="n" s="20">
        <v>2.6755</v>
      </c>
      <c r="Q99" t="n" s="20">
        <v>-32.6139</v>
      </c>
    </row>
    <row r="100" spans="1:79">
      <c r="A100" s="19"/>
      <c r="B100" s="13"/>
      <c r="C100" s="13"/>
      <c r="D100" s="13"/>
      <c r="E100" s="13"/>
      <c r="F100" s="13"/>
      <c r="G100" s="13"/>
      <c r="H100" s="15"/>
      <c r="I100" t="s" s="18">
        <v>154</v>
      </c>
      <c r="J100" t="n" s="20">
        <v>0.0001819121</v>
      </c>
      <c r="K100" t="n" s="20">
        <v>0.000215366</v>
      </c>
      <c r="L100" t="n" s="20">
        <v>0.0001120911</v>
      </c>
      <c r="M100" t="n" s="20">
        <v>0.0002783497</v>
      </c>
      <c r="N100" t="n" s="20">
        <v>0.0001755506</v>
      </c>
      <c r="O100" t="n" s="20">
        <v>-22.6275</v>
      </c>
      <c r="P100" t="n" s="20">
        <v>0.1709</v>
      </c>
      <c r="Q100" t="n" s="20">
        <v>-22.7985</v>
      </c>
    </row>
    <row r="101" spans="1:79">
      <c r="A101" s="19"/>
      <c r="B101" s="13"/>
      <c r="C101" s="13"/>
      <c r="D101" s="13"/>
      <c r="E101" s="13"/>
      <c r="F101" s="13"/>
      <c r="G101" s="13"/>
      <c r="H101" s="15"/>
      <c r="I101" t="s" s="18">
        <v>157</v>
      </c>
      <c r="J101" t="n" s="20">
        <v>0.0006918344</v>
      </c>
      <c r="K101" t="n" s="20">
        <v>0.0006236687</v>
      </c>
      <c r="L101" t="n" s="20">
        <v>0.0005374034</v>
      </c>
      <c r="M101" t="n" s="20">
        <v>0.0007323161</v>
      </c>
      <c r="N101" t="n" s="20">
        <v>0.000622363</v>
      </c>
      <c r="O101" t="n" s="20">
        <v>-14.8361</v>
      </c>
      <c r="P101" t="n" s="20">
        <v>-3.2346</v>
      </c>
      <c r="Q101" t="n" s="20">
        <v>-11.6015</v>
      </c>
    </row>
    <row r="102" spans="1:79">
      <c r="A102" s="19"/>
      <c r="B102" s="13"/>
      <c r="C102" s="13"/>
      <c r="D102" s="13"/>
      <c r="E102" s="13"/>
      <c r="F102" s="13"/>
      <c r="G102" s="13"/>
      <c r="H102" s="15"/>
      <c r="I102" t="s" s="18">
        <v>160</v>
      </c>
      <c r="J102" t="n" s="20">
        <v>0.001187522</v>
      </c>
      <c r="K102" t="n" s="20">
        <v>0.0011711962</v>
      </c>
      <c r="L102" t="n" s="20">
        <v>0.0008806628</v>
      </c>
      <c r="M102" t="n" s="20">
        <v>0.0012253527</v>
      </c>
      <c r="N102" t="n" s="20">
        <v>0.0009296375</v>
      </c>
      <c r="O102" t="n" s="20">
        <v>-4.4197</v>
      </c>
      <c r="P102" t="n" s="20">
        <v>-0.4229</v>
      </c>
      <c r="Q102" t="n" s="20">
        <v>-3.9968</v>
      </c>
    </row>
    <row r="103" spans="1:79">
      <c r="A103" s="19"/>
      <c r="B103" s="13"/>
      <c r="C103" s="13"/>
      <c r="D103" s="13"/>
      <c r="E103" s="13"/>
      <c r="F103" s="13"/>
      <c r="G103" s="13"/>
      <c r="H103" s="15"/>
      <c r="I103" t="s" s="18">
        <v>163</v>
      </c>
      <c r="J103" t="n" s="20">
        <v>0.001687895</v>
      </c>
      <c r="K103" t="n" s="20">
        <v>0.0017310872</v>
      </c>
      <c r="L103" t="n" s="20">
        <v>0.0017699008</v>
      </c>
      <c r="M103" t="n" s="20">
        <v>0.0017253494</v>
      </c>
      <c r="N103" t="n" s="20">
        <v>0.001764298</v>
      </c>
      <c r="O103" t="n" s="20">
        <v>0.3326</v>
      </c>
      <c r="P103" t="n" s="20">
        <v>0.0078</v>
      </c>
      <c r="Q103" t="n" s="20">
        <v>0.3247</v>
      </c>
    </row>
    <row r="104" spans="1:79">
      <c r="A104" s="19"/>
      <c r="B104" s="13"/>
      <c r="C104" s="13"/>
      <c r="D104" s="13"/>
      <c r="E104" s="13"/>
      <c r="F104" s="13"/>
      <c r="G104" s="13"/>
      <c r="H104" s="15"/>
      <c r="I104" t="s" s="18">
        <v>165</v>
      </c>
      <c r="J104" t="n" s="20">
        <v>0.0009708892</v>
      </c>
      <c r="K104" t="n" s="20">
        <v>0.0009218517</v>
      </c>
      <c r="L104" t="n" s="20">
        <v>0.0006915773</v>
      </c>
      <c r="M104" t="n" s="20">
        <v>0.0009192328</v>
      </c>
      <c r="N104" t="n" s="20">
        <v>0.0006988761</v>
      </c>
      <c r="O104" t="n" s="20">
        <v>0.2849</v>
      </c>
      <c r="P104" t="n" s="20">
        <v>1.0789</v>
      </c>
      <c r="Q104" t="n" s="20">
        <v>-0.794</v>
      </c>
    </row>
    <row r="105" spans="1:79">
      <c r="A105" s="19"/>
      <c r="B105" s="13"/>
      <c r="C105" s="13"/>
      <c r="D105" s="13"/>
      <c r="E105" s="13"/>
      <c r="F105" s="13"/>
      <c r="G105" s="13"/>
      <c r="H105" s="15"/>
      <c r="I105" t="s" s="18">
        <v>168</v>
      </c>
      <c r="J105" t="n" s="20">
        <v>0.0001760892</v>
      </c>
      <c r="K105" t="n" s="20">
        <v>0.0001739783</v>
      </c>
      <c r="L105" t="n" s="20">
        <v>0.0001589572</v>
      </c>
      <c r="M105" t="n" s="20">
        <v>0.000188301</v>
      </c>
      <c r="N105" t="n" s="20">
        <v>0.000168392</v>
      </c>
      <c r="O105" t="n" s="20">
        <v>-7.6063</v>
      </c>
      <c r="P105" t="n" s="20">
        <v>-2.5958</v>
      </c>
      <c r="Q105" t="n" s="20">
        <v>-5.0105</v>
      </c>
    </row>
    <row r="106" spans="1:79">
      <c r="A106" s="19"/>
      <c r="B106" s="13"/>
      <c r="C106" s="13"/>
      <c r="D106" s="13"/>
      <c r="E106" s="13"/>
      <c r="F106" s="13"/>
      <c r="G106" s="13"/>
      <c r="H106" s="15"/>
      <c r="I106" t="s" s="18">
        <v>171</v>
      </c>
      <c r="J106" t="n" s="20">
        <v>0.0001946359</v>
      </c>
      <c r="K106" t="n" s="20">
        <v>0.000208095</v>
      </c>
      <c r="L106" t="n" s="20">
        <v>0.0001991796</v>
      </c>
      <c r="M106" t="n" s="20">
        <v>0.0002591724</v>
      </c>
      <c r="N106" t="n" s="20">
        <v>0.0002255165</v>
      </c>
      <c r="O106" t="n" s="20">
        <v>-19.7079</v>
      </c>
      <c r="P106" t="n" s="20">
        <v>-9.546</v>
      </c>
      <c r="Q106" t="n" s="20">
        <v>-10.1619</v>
      </c>
    </row>
    <row r="107" spans="1:79">
      <c r="A107" s="19"/>
      <c r="B107" s="13"/>
      <c r="C107" s="13"/>
      <c r="D107" s="13"/>
      <c r="E107" s="13"/>
      <c r="F107" s="13"/>
      <c r="G107" s="13"/>
      <c r="H107" s="15"/>
      <c r="I107" t="s" s="18">
        <v>174</v>
      </c>
      <c r="J107" t="n" s="20">
        <v>0.0001786052</v>
      </c>
      <c r="K107" t="n" s="20">
        <v>0.0001750528</v>
      </c>
      <c r="L107" t="n" s="20">
        <v>0.0001228568</v>
      </c>
      <c r="M107" t="n" s="20">
        <v>0.0001827618</v>
      </c>
      <c r="N107" t="n" s="20">
        <v>0.00013547</v>
      </c>
      <c r="O107" t="n" s="20">
        <v>-4.2181</v>
      </c>
      <c r="P107" t="n" s="20">
        <v>2.6834</v>
      </c>
      <c r="Q107" t="n" s="20">
        <v>-6.9014</v>
      </c>
    </row>
    <row r="108" spans="1:79">
      <c r="A108" s="19"/>
      <c r="B108" s="13"/>
      <c r="C108" s="13"/>
      <c r="D108" s="13"/>
      <c r="E108" s="13"/>
      <c r="F108" s="13"/>
      <c r="G108" s="13"/>
      <c r="H108" s="15"/>
      <c r="I108" t="s" s="18">
        <v>177</v>
      </c>
      <c r="J108" t="n" s="20">
        <v>0.0002335741</v>
      </c>
      <c r="K108" t="n" s="20">
        <v>0.0002753972</v>
      </c>
      <c r="L108" t="n" s="20">
        <v>0.0001772376</v>
      </c>
      <c r="M108" t="n" s="20">
        <v>0.0002749065</v>
      </c>
      <c r="N108" t="n" s="20">
        <v>0.0001781228</v>
      </c>
      <c r="O108" t="n" s="20">
        <v>0.1785</v>
      </c>
      <c r="P108" t="n" s="20">
        <v>0.5005</v>
      </c>
      <c r="Q108" t="n" s="20">
        <v>-0.322</v>
      </c>
    </row>
    <row r="109" spans="1:79">
      <c r="A109" s="19"/>
      <c r="B109" s="13"/>
      <c r="C109" s="13"/>
      <c r="D109" s="13"/>
      <c r="E109" s="13"/>
      <c r="F109" s="13"/>
      <c r="G109" s="13"/>
      <c r="H109" s="15"/>
      <c r="I109" s="18"/>
      <c r="J109" s="20"/>
      <c r="K109" s="20"/>
      <c r="L109" s="20"/>
      <c r="M109" s="20"/>
      <c r="N109" s="20"/>
      <c r="O109" s="20"/>
      <c r="P109" s="20"/>
      <c r="Q109" s="20"/>
    </row>
    <row r="110" spans="1:79">
      <c r="A110" t="s" s="16">
        <v>188</v>
      </c>
      <c r="B110" t="s" s="17">
        <v>189</v>
      </c>
      <c r="C110" t="s" s="17">
        <v>88</v>
      </c>
      <c r="D110" t="s" s="17">
        <v>89</v>
      </c>
      <c r="E110" t="s" s="17">
        <v>90</v>
      </c>
      <c r="F110" t="s" s="17">
        <v>91</v>
      </c>
      <c r="G110" t="s" s="17">
        <v>92</v>
      </c>
      <c r="H110" t="s" s="18">
        <v>190</v>
      </c>
      <c r="I110" t="s" s="18">
        <v>94</v>
      </c>
      <c r="J110" t="s" s="18">
        <v>95</v>
      </c>
      <c r="K110" t="s" s="18">
        <v>96</v>
      </c>
      <c r="L110" t="s" s="18">
        <v>97</v>
      </c>
      <c r="M110" t="s" s="18">
        <v>98</v>
      </c>
      <c r="N110" t="s" s="18">
        <v>99</v>
      </c>
      <c r="O110" t="s" s="18">
        <v>100</v>
      </c>
      <c r="P110" t="s" s="18">
        <v>101</v>
      </c>
      <c r="Q110" t="s" s="18">
        <v>102</v>
      </c>
    </row>
    <row r="111" spans="1:79">
      <c r="A111" s="19"/>
      <c r="B111" s="13"/>
      <c r="C111" t="s" s="17">
        <v>3</v>
      </c>
      <c r="D111" t="n" s="17">
        <v>0</v>
      </c>
      <c r="E111" t="n" s="17">
        <v>0</v>
      </c>
      <c r="F111" t="n" s="17">
        <v>0</v>
      </c>
      <c r="G111" t="n" s="17">
        <v>0</v>
      </c>
      <c r="H111" s="15"/>
      <c r="I111" t="s" s="18">
        <v>106</v>
      </c>
      <c r="J111" t="n" s="20">
        <v>0.000879517</v>
      </c>
      <c r="K111" t="n" s="20">
        <v>0.0008906181</v>
      </c>
      <c r="L111" t="n" s="20">
        <v>0.0008419624</v>
      </c>
      <c r="M111" t="n" s="20">
        <v>0.000878055</v>
      </c>
      <c r="N111" t="n" s="20">
        <v>0.0008354475</v>
      </c>
      <c r="O111" t="n" s="20">
        <v>1.4308</v>
      </c>
      <c r="P111" t="n" s="20">
        <v>0.6888</v>
      </c>
      <c r="Q111" t="n" s="20">
        <v>0.742</v>
      </c>
    </row>
    <row r="112" spans="1:79">
      <c r="A112" s="19"/>
      <c r="B112" s="13"/>
      <c r="C112" t="s" s="17">
        <v>4</v>
      </c>
      <c r="D112" t="n" s="17">
        <v>1</v>
      </c>
      <c r="E112" t="n" s="17">
        <v>1</v>
      </c>
      <c r="F112" t="n" s="17">
        <v>1</v>
      </c>
      <c r="G112" t="n" s="17">
        <v>1</v>
      </c>
      <c r="H112" s="15"/>
      <c r="I112" t="s" s="18">
        <v>109</v>
      </c>
      <c r="J112" t="n" s="20">
        <v>0.0002095043</v>
      </c>
      <c r="K112" t="n" s="20">
        <v>0.0002194256</v>
      </c>
      <c r="L112" t="n" s="20">
        <v>0.0001787279</v>
      </c>
      <c r="M112" t="n" s="20">
        <v>0.0003340871</v>
      </c>
      <c r="N112" t="n" s="20">
        <v>0.0002858941</v>
      </c>
      <c r="O112" t="n" s="20">
        <v>-34.3208</v>
      </c>
      <c r="P112" t="n" s="20">
        <v>-2.2435</v>
      </c>
      <c r="Q112" t="n" s="20">
        <v>-32.0773</v>
      </c>
    </row>
    <row r="113" spans="1:79">
      <c r="A113" s="19"/>
      <c r="B113" s="13"/>
      <c r="C113" t="s" s="17">
        <v>5</v>
      </c>
      <c r="D113" t="n" s="17">
        <v>0</v>
      </c>
      <c r="E113" t="n" s="17">
        <v>0</v>
      </c>
      <c r="F113" t="n" s="17">
        <v>0</v>
      </c>
      <c r="G113" t="n" s="17">
        <v>0</v>
      </c>
      <c r="H113" s="15"/>
      <c r="I113" t="s" s="18">
        <v>112</v>
      </c>
      <c r="J113" t="n" s="20">
        <v>0.0003107781</v>
      </c>
      <c r="K113" t="n" s="20">
        <v>0.0003390732</v>
      </c>
      <c r="L113" t="n" s="20">
        <v>0.0002235448</v>
      </c>
      <c r="M113" t="n" s="20">
        <v>0.0004700457</v>
      </c>
      <c r="N113" t="n" s="20">
        <v>0.0003665503</v>
      </c>
      <c r="O113" t="n" s="20">
        <v>-27.8638</v>
      </c>
      <c r="P113" t="n" s="20">
        <v>2.56</v>
      </c>
      <c r="Q113" t="n" s="20">
        <v>-30.4237</v>
      </c>
    </row>
    <row r="114" spans="1:79">
      <c r="A114" s="19"/>
      <c r="B114" s="13"/>
      <c r="C114" t="s" s="17">
        <v>6</v>
      </c>
      <c r="D114" t="n" s="17">
        <v>4</v>
      </c>
      <c r="E114" t="n" s="17">
        <v>4</v>
      </c>
      <c r="F114" t="n" s="17">
        <v>4</v>
      </c>
      <c r="G114" t="n" s="17">
        <v>4</v>
      </c>
      <c r="H114" s="15"/>
      <c r="I114" t="s" s="18">
        <v>115</v>
      </c>
      <c r="J114" t="n" s="20">
        <v>0.0001858438</v>
      </c>
      <c r="K114" t="n" s="20">
        <v>0.0002032928</v>
      </c>
      <c r="L114" t="n" s="20">
        <v>0.0001512589</v>
      </c>
      <c r="M114" t="n" s="20">
        <v>0.0002177491</v>
      </c>
      <c r="N114" t="n" s="20">
        <v>0.0001643133</v>
      </c>
      <c r="O114" t="n" s="20">
        <v>-6.639</v>
      </c>
      <c r="P114" t="n" s="20">
        <v>-0.6438</v>
      </c>
      <c r="Q114" t="n" s="20">
        <v>-5.9952</v>
      </c>
    </row>
    <row r="115" spans="1:79">
      <c r="A115" s="19"/>
      <c r="B115" s="13"/>
      <c r="C115" t="s" s="17">
        <v>7</v>
      </c>
      <c r="D115" t="n" s="17">
        <v>4</v>
      </c>
      <c r="E115" t="n" s="17">
        <v>4</v>
      </c>
      <c r="F115" t="n" s="17">
        <v>4</v>
      </c>
      <c r="G115" t="n" s="17">
        <v>4</v>
      </c>
      <c r="H115" s="15"/>
      <c r="I115" t="s" s="18">
        <v>118</v>
      </c>
      <c r="J115" t="n" s="20">
        <v>0.005863841</v>
      </c>
      <c r="K115" t="n" s="20">
        <v>0.0062269023</v>
      </c>
      <c r="L115" t="n" s="20">
        <v>0.0056843728</v>
      </c>
      <c r="M115" t="n" s="20">
        <v>0.0061687175</v>
      </c>
      <c r="N115" t="n" s="20">
        <v>0.0056244464</v>
      </c>
      <c r="O115" t="n" s="20">
        <v>0.9432</v>
      </c>
      <c r="P115" t="n" s="20">
        <v>-0.0282</v>
      </c>
      <c r="Q115" t="n" s="20">
        <v>0.9715</v>
      </c>
    </row>
    <row r="116" spans="1:79">
      <c r="A116" s="19"/>
      <c r="B116" s="13"/>
      <c r="C116" t="s" s="17">
        <v>8</v>
      </c>
      <c r="D116" t="n" s="17">
        <v>0</v>
      </c>
      <c r="E116" t="n" s="17">
        <v>0</v>
      </c>
      <c r="F116" t="n" s="17">
        <v>1</v>
      </c>
      <c r="G116" t="n" s="17">
        <v>1</v>
      </c>
      <c r="H116" s="15"/>
      <c r="I116" t="s" s="18">
        <v>121</v>
      </c>
      <c r="J116" t="n" s="20">
        <v>0.0009507049</v>
      </c>
      <c r="K116" t="n" s="20">
        <v>0.0010542874</v>
      </c>
      <c r="L116" t="n" s="20">
        <v>0.0007953708</v>
      </c>
      <c r="M116" t="n" s="20">
        <v>0.0011083446</v>
      </c>
      <c r="N116" t="n" s="20">
        <v>0.0008367421</v>
      </c>
      <c r="O116" t="n" s="20">
        <v>-4.8773</v>
      </c>
      <c r="P116" t="n" s="20">
        <v>-1.1446</v>
      </c>
      <c r="Q116" t="n" s="20">
        <v>-3.7327</v>
      </c>
    </row>
    <row r="117" spans="1:79">
      <c r="A117" s="19"/>
      <c r="B117" s="13"/>
      <c r="C117" t="s" s="17">
        <v>9</v>
      </c>
      <c r="D117" t="n" s="17">
        <v>0</v>
      </c>
      <c r="E117" t="n" s="17">
        <v>1</v>
      </c>
      <c r="F117" t="n" s="17">
        <v>0</v>
      </c>
      <c r="G117" t="n" s="17">
        <v>1</v>
      </c>
      <c r="H117" s="15"/>
      <c r="I117" t="s" s="18">
        <v>124</v>
      </c>
      <c r="J117" t="n" s="20">
        <v>0.0002684576</v>
      </c>
      <c r="K117" t="n" s="20">
        <v>0.0002975373</v>
      </c>
      <c r="L117" t="n" s="20">
        <v>9.14147E-005</v>
      </c>
      <c r="M117" t="n" s="20">
        <v>0.0003592286</v>
      </c>
      <c r="N117" t="n" s="20">
        <v>0.0001783306</v>
      </c>
      <c r="O117" t="n" s="20">
        <v>-17.1733</v>
      </c>
      <c r="P117" t="n" s="20">
        <v>7.0219</v>
      </c>
      <c r="Q117" t="n" s="20">
        <v>-24.1952</v>
      </c>
    </row>
    <row r="118" spans="1:79">
      <c r="A118" s="19"/>
      <c r="B118" s="13"/>
      <c r="C118" t="s" s="21">
        <v>10</v>
      </c>
      <c r="D118" t="n" s="13">
        <v>0</v>
      </c>
      <c r="E118" t="n" s="13">
        <v>0</v>
      </c>
      <c r="F118" t="n" s="13">
        <v>0</v>
      </c>
      <c r="G118" t="n" s="13">
        <v>0</v>
      </c>
      <c r="H118" s="15"/>
      <c r="I118" t="s" s="18">
        <v>127</v>
      </c>
      <c r="J118" t="n" s="20">
        <v>0.0004358458</v>
      </c>
      <c r="K118" t="n" s="20">
        <v>0.0004188339</v>
      </c>
      <c r="L118" t="n" s="20">
        <v>0.0003708875</v>
      </c>
      <c r="M118" t="n" s="20">
        <v>0.0004912197</v>
      </c>
      <c r="N118" t="n" s="20">
        <v>0.0004421171</v>
      </c>
      <c r="O118" t="n" s="20">
        <v>-14.7359</v>
      </c>
      <c r="P118" t="n" s="20">
        <v>-0.2354</v>
      </c>
      <c r="Q118" t="n" s="20">
        <v>-14.5006</v>
      </c>
    </row>
    <row r="119" spans="1:79">
      <c r="A119" s="19"/>
      <c r="B119" s="13"/>
      <c r="C119" s="13"/>
      <c r="D119" s="13"/>
      <c r="E119" s="13"/>
      <c r="F119" s="13"/>
      <c r="G119" s="13"/>
      <c r="H119" s="15"/>
      <c r="I119" t="s" s="18">
        <v>130</v>
      </c>
      <c r="J119" t="n" s="20">
        <v>0.0001957798</v>
      </c>
      <c r="K119" t="n" s="20">
        <v>0.0002015815</v>
      </c>
      <c r="L119" t="n" s="20">
        <v>0.0001009931</v>
      </c>
      <c r="M119" t="n" s="20">
        <v>0.0002063612</v>
      </c>
      <c r="N119" t="n" s="20">
        <v>0.0001029742</v>
      </c>
      <c r="O119" t="n" s="20">
        <v>-2.3162</v>
      </c>
      <c r="P119" t="n" s="20">
        <v>-1.3562</v>
      </c>
      <c r="Q119" t="n" s="20">
        <v>-0.96</v>
      </c>
    </row>
    <row r="120" spans="1:79">
      <c r="A120" s="19"/>
      <c r="B120" s="13"/>
      <c r="C120" s="13"/>
      <c r="D120" s="13"/>
      <c r="E120" s="13"/>
      <c r="F120" s="13"/>
      <c r="G120" s="13"/>
      <c r="H120" s="15"/>
      <c r="I120" t="s" s="18">
        <v>133</v>
      </c>
      <c r="J120" t="n" s="20">
        <v>0.0002481755</v>
      </c>
      <c r="K120" t="n" s="20">
        <v>0.0002377295</v>
      </c>
      <c r="L120" t="n" s="20">
        <v>0.0001066224</v>
      </c>
      <c r="M120" t="n" s="20">
        <v>0.0002409612</v>
      </c>
      <c r="N120" t="n" s="20">
        <v>0.000111097</v>
      </c>
      <c r="O120" t="n" s="20">
        <v>-1.3412</v>
      </c>
      <c r="P120" t="n" s="20">
        <v>0.5158</v>
      </c>
      <c r="Q120" t="n" s="20">
        <v>-1.857</v>
      </c>
    </row>
    <row r="121" spans="1:79">
      <c r="A121" s="19"/>
      <c r="B121" s="13"/>
      <c r="C121" s="13"/>
      <c r="D121" s="13"/>
      <c r="E121" s="13"/>
      <c r="F121" s="13"/>
      <c r="G121" s="13"/>
      <c r="H121" s="15"/>
      <c r="I121" t="s" s="18">
        <v>136</v>
      </c>
      <c r="J121" t="n" s="20">
        <v>0.0003200581</v>
      </c>
      <c r="K121" t="n" s="20">
        <v>0.0003312192</v>
      </c>
      <c r="L121" t="n" s="20">
        <v>0.0002019351</v>
      </c>
      <c r="M121" t="n" s="20">
        <v>0.0003223895</v>
      </c>
      <c r="N121" t="n" s="20">
        <v>0.0002004971</v>
      </c>
      <c r="O121" t="n" s="20">
        <v>2.7388</v>
      </c>
      <c r="P121" t="n" s="20">
        <v>2.2928</v>
      </c>
      <c r="Q121" t="n" s="20">
        <v>0.446</v>
      </c>
    </row>
    <row r="122" spans="1:79">
      <c r="A122" s="19"/>
      <c r="B122" s="13"/>
      <c r="C122" s="13"/>
      <c r="D122" s="13"/>
      <c r="E122" s="13"/>
      <c r="F122" s="13"/>
      <c r="G122" s="13"/>
      <c r="H122" s="15"/>
      <c r="I122" t="s" s="18">
        <v>139</v>
      </c>
      <c r="J122" t="n" s="20">
        <v>0.0009305416</v>
      </c>
      <c r="K122" t="n" s="20">
        <v>0.0008332633</v>
      </c>
      <c r="L122" t="n" s="20">
        <v>0.0007792325</v>
      </c>
      <c r="M122" t="n" s="20">
        <v>0.0008181037</v>
      </c>
      <c r="N122" t="n" s="20">
        <v>0.0007662227</v>
      </c>
      <c r="O122" t="n" s="20">
        <v>1.853</v>
      </c>
      <c r="P122" t="n" s="20">
        <v>0.2628</v>
      </c>
      <c r="Q122" t="n" s="20">
        <v>1.5902</v>
      </c>
    </row>
    <row r="123" spans="1:79">
      <c r="A123" s="19"/>
      <c r="B123" s="13"/>
      <c r="C123" s="13"/>
      <c r="D123" s="13"/>
      <c r="E123" s="13"/>
      <c r="F123" s="13"/>
      <c r="G123" s="13"/>
      <c r="H123" s="15"/>
      <c r="I123" t="s" s="18">
        <v>142</v>
      </c>
      <c r="J123" t="n" s="20">
        <v>0.000612685</v>
      </c>
      <c r="K123" t="n" s="20">
        <v>0.0006340534</v>
      </c>
      <c r="L123" t="n" s="20">
        <v>0.0003904965</v>
      </c>
      <c r="M123" t="n" s="20">
        <v>0.0008505286</v>
      </c>
      <c r="N123" t="n" s="20">
        <v>0.0005825651</v>
      </c>
      <c r="O123" t="n" s="20">
        <v>-25.4518</v>
      </c>
      <c r="P123" t="n" s="20">
        <v>-2.8696</v>
      </c>
      <c r="Q123" t="n" s="20">
        <v>-22.5823</v>
      </c>
    </row>
    <row r="124" spans="1:79">
      <c r="A124" s="19"/>
      <c r="B124" s="13"/>
      <c r="C124" s="13"/>
      <c r="D124" s="13"/>
      <c r="E124" s="13"/>
      <c r="F124" s="13"/>
      <c r="G124" s="13"/>
      <c r="H124" s="15"/>
      <c r="I124" t="s" s="18">
        <v>145</v>
      </c>
      <c r="J124" t="n" s="20">
        <v>0.0001882147</v>
      </c>
      <c r="K124" t="n" s="20">
        <v>0.0001820808</v>
      </c>
      <c r="L124" t="n" s="22">
        <v>8.18324E-005</v>
      </c>
      <c r="M124" t="n" s="20">
        <v>0.0001847686</v>
      </c>
      <c r="N124" t="n" s="22">
        <v>8.37957E-005</v>
      </c>
      <c r="O124" t="n" s="20">
        <v>-1.4547</v>
      </c>
      <c r="P124" t="n" s="20">
        <v>-0.3921</v>
      </c>
      <c r="Q124" t="n" s="20">
        <v>-1.0626</v>
      </c>
    </row>
    <row r="125" spans="1:79">
      <c r="A125" s="19"/>
      <c r="B125" s="13"/>
      <c r="C125" s="13"/>
      <c r="D125" s="13"/>
      <c r="E125" s="13"/>
      <c r="F125" s="13"/>
      <c r="G125" s="13"/>
      <c r="H125" s="15"/>
      <c r="I125" t="s" s="18">
        <v>148</v>
      </c>
      <c r="J125" t="n" s="20">
        <v>0.0002653548</v>
      </c>
      <c r="K125" t="n" s="20">
        <v>0.000251114</v>
      </c>
      <c r="L125" t="n" s="20">
        <v>0.0001014322</v>
      </c>
      <c r="M125" t="n" s="20">
        <v>0.0002480186</v>
      </c>
      <c r="N125" t="n" s="20">
        <v>0.0001018085</v>
      </c>
      <c r="O125" t="n" s="20">
        <v>1.2481</v>
      </c>
      <c r="P125" t="n" s="20">
        <v>1.3998</v>
      </c>
      <c r="Q125" t="n" s="20">
        <v>-0.1517</v>
      </c>
    </row>
    <row r="126" spans="1:79">
      <c r="A126" s="19"/>
      <c r="B126" s="13"/>
      <c r="C126" s="13"/>
      <c r="D126" s="13"/>
      <c r="E126" s="13"/>
      <c r="F126" s="13"/>
      <c r="G126" s="13"/>
      <c r="H126" s="15"/>
      <c r="I126" t="s" s="18">
        <v>151</v>
      </c>
      <c r="J126" t="n" s="20">
        <v>0.0008342286</v>
      </c>
      <c r="K126" t="n" s="20">
        <v>0.0009333019</v>
      </c>
      <c r="L126" t="n" s="20">
        <v>0.0009679271</v>
      </c>
      <c r="M126" t="n" s="20">
        <v>0.0012683642</v>
      </c>
      <c r="N126" t="n" s="20">
        <v>0.0013389442</v>
      </c>
      <c r="O126" t="n" s="20">
        <v>-26.4169</v>
      </c>
      <c r="P126" t="n" s="20">
        <v>2.8347</v>
      </c>
      <c r="Q126" t="n" s="20">
        <v>-29.2516</v>
      </c>
    </row>
    <row r="127" spans="1:79">
      <c r="A127" s="19"/>
      <c r="B127" s="13"/>
      <c r="C127" s="13"/>
      <c r="D127" s="13"/>
      <c r="E127" s="13"/>
      <c r="F127" s="13"/>
      <c r="G127" s="13"/>
      <c r="H127" s="15"/>
      <c r="I127" t="s" s="18">
        <v>154</v>
      </c>
      <c r="J127" t="n" s="20">
        <v>0.0001770478</v>
      </c>
      <c r="K127" t="n" s="20">
        <v>0.0002074829</v>
      </c>
      <c r="L127" t="n" s="22">
        <v>8.89895E-005</v>
      </c>
      <c r="M127" t="n" s="20">
        <v>0.0002606447</v>
      </c>
      <c r="N127" t="n" s="20">
        <v>0.0001465551</v>
      </c>
      <c r="O127" t="n" s="20">
        <v>-20.3963</v>
      </c>
      <c r="P127" t="n" s="20">
        <v>1.6896</v>
      </c>
      <c r="Q127" t="n" s="20">
        <v>-22.0859</v>
      </c>
    </row>
    <row r="128" spans="1:79">
      <c r="A128" s="19"/>
      <c r="B128" s="13"/>
      <c r="C128" s="13"/>
      <c r="D128" s="13"/>
      <c r="E128" s="13"/>
      <c r="F128" s="13"/>
      <c r="G128" s="13"/>
      <c r="H128" s="15"/>
      <c r="I128" t="s" s="18">
        <v>157</v>
      </c>
      <c r="J128" t="n" s="20">
        <v>0.0006979924</v>
      </c>
      <c r="K128" t="n" s="20">
        <v>0.0006453887</v>
      </c>
      <c r="L128" t="n" s="20">
        <v>0.0005115983</v>
      </c>
      <c r="M128" t="n" s="20">
        <v>0.0007129817</v>
      </c>
      <c r="N128" t="n" s="20">
        <v>0.000564388</v>
      </c>
      <c r="O128" t="n" s="20">
        <v>-9.4803</v>
      </c>
      <c r="P128" t="n" s="20">
        <v>-2.0763</v>
      </c>
      <c r="Q128" t="n" s="20">
        <v>-7.4041</v>
      </c>
    </row>
    <row r="129" spans="1:79">
      <c r="A129" s="19"/>
      <c r="B129" s="13"/>
      <c r="C129" s="13"/>
      <c r="D129" s="13"/>
      <c r="E129" s="13"/>
      <c r="F129" s="13"/>
      <c r="G129" s="13"/>
      <c r="H129" s="15"/>
      <c r="I129" t="s" s="18">
        <v>160</v>
      </c>
      <c r="J129" t="n" s="20">
        <v>0.0011886138</v>
      </c>
      <c r="K129" t="n" s="20">
        <v>0.0011827403</v>
      </c>
      <c r="L129" t="n" s="20">
        <v>0.0008514864</v>
      </c>
      <c r="M129" t="n" s="20">
        <v>0.0012169487</v>
      </c>
      <c r="N129" t="n" s="20">
        <v>0.0008838169</v>
      </c>
      <c r="O129" t="n" s="20">
        <v>-2.811</v>
      </c>
      <c r="P129" t="n" s="20">
        <v>-0.1543</v>
      </c>
      <c r="Q129" t="n" s="20">
        <v>-2.6567</v>
      </c>
    </row>
    <row r="130" spans="1:79">
      <c r="A130" s="19"/>
      <c r="B130" s="13"/>
      <c r="C130" s="13"/>
      <c r="D130" s="13"/>
      <c r="E130" s="13"/>
      <c r="F130" s="13"/>
      <c r="G130" s="13"/>
      <c r="H130" s="15"/>
      <c r="I130" t="s" s="18">
        <v>163</v>
      </c>
      <c r="J130" t="n" s="20">
        <v>0.0016699008</v>
      </c>
      <c r="K130" t="n" s="20">
        <v>0.0017230503</v>
      </c>
      <c r="L130" t="n" s="20">
        <v>0.0017263266</v>
      </c>
      <c r="M130" t="n" s="20">
        <v>0.0017162763</v>
      </c>
      <c r="N130" t="n" s="20">
        <v>0.00171998</v>
      </c>
      <c r="O130" t="n" s="20">
        <v>0.3947</v>
      </c>
      <c r="P130" t="n" s="20">
        <v>0.0249</v>
      </c>
      <c r="Q130" t="n" s="20">
        <v>0.3698</v>
      </c>
    </row>
    <row r="131" spans="1:79">
      <c r="A131" s="19"/>
      <c r="B131" s="13"/>
      <c r="C131" s="13"/>
      <c r="D131" s="13"/>
      <c r="E131" s="13"/>
      <c r="F131" s="13"/>
      <c r="G131" s="13"/>
      <c r="H131" s="15"/>
      <c r="I131" t="s" s="18">
        <v>165</v>
      </c>
      <c r="J131" t="n" s="20">
        <v>0.0009216247</v>
      </c>
      <c r="K131" t="n" s="20">
        <v>0.0009126323</v>
      </c>
      <c r="L131" t="n" s="20">
        <v>0.0006970018</v>
      </c>
      <c r="M131" t="n" s="20">
        <v>0.0009081174</v>
      </c>
      <c r="N131" t="n" s="20">
        <v>0.0007018895</v>
      </c>
      <c r="O131" t="n" s="20">
        <v>0.4972</v>
      </c>
      <c r="P131" t="n" s="20">
        <v>1.0354</v>
      </c>
      <c r="Q131" t="n" s="20">
        <v>-0.5382</v>
      </c>
    </row>
    <row r="132" spans="1:79">
      <c r="A132" s="19"/>
      <c r="B132" s="13"/>
      <c r="C132" s="13"/>
      <c r="D132" s="13"/>
      <c r="E132" s="13"/>
      <c r="F132" s="13"/>
      <c r="G132" s="13"/>
      <c r="H132" s="15"/>
      <c r="I132" t="s" s="18">
        <v>168</v>
      </c>
      <c r="J132" t="n" s="20">
        <v>0.0001711751</v>
      </c>
      <c r="K132" t="n" s="20">
        <v>0.000170194</v>
      </c>
      <c r="L132" t="n" s="20">
        <v>0.0001453404</v>
      </c>
      <c r="M132" t="n" s="20">
        <v>0.0001808339</v>
      </c>
      <c r="N132" t="n" s="20">
        <v>0.0001530455</v>
      </c>
      <c r="O132" t="n" s="20">
        <v>-5.8838</v>
      </c>
      <c r="P132" t="n" s="20">
        <v>-1.6229</v>
      </c>
      <c r="Q132" t="n" s="20">
        <v>-4.2609</v>
      </c>
    </row>
    <row r="133" spans="1:79">
      <c r="A133" s="19"/>
      <c r="B133" s="13"/>
      <c r="C133" s="13"/>
      <c r="D133" s="13"/>
      <c r="E133" s="13"/>
      <c r="F133" s="13"/>
      <c r="G133" s="13"/>
      <c r="H133" s="15"/>
      <c r="I133" t="s" s="18">
        <v>171</v>
      </c>
      <c r="J133" t="n" s="20">
        <v>0.0002070442</v>
      </c>
      <c r="K133" t="n" s="20">
        <v>0.0002118547</v>
      </c>
      <c r="L133" t="n" s="20">
        <v>0.0002013739</v>
      </c>
      <c r="M133" t="n" s="20">
        <v>0.0002461682</v>
      </c>
      <c r="N133" t="n" s="20">
        <v>0.0002180122</v>
      </c>
      <c r="O133" t="n" s="20">
        <v>-13.939</v>
      </c>
      <c r="P133" t="n" s="20">
        <v>-7.1801</v>
      </c>
      <c r="Q133" t="n" s="20">
        <v>-6.7589</v>
      </c>
    </row>
    <row r="134" spans="1:79">
      <c r="A134" s="19"/>
      <c r="B134" s="13"/>
      <c r="C134" s="13"/>
      <c r="D134" s="13"/>
      <c r="E134" s="13"/>
      <c r="F134" s="13"/>
      <c r="G134" s="13"/>
      <c r="H134" s="15"/>
      <c r="I134" t="s" s="18">
        <v>174</v>
      </c>
      <c r="J134" t="n" s="20">
        <v>0.0001660375</v>
      </c>
      <c r="K134" t="n" s="20">
        <v>0.0001686255</v>
      </c>
      <c r="L134" t="n" s="20">
        <v>0.0001259662</v>
      </c>
      <c r="M134" t="n" s="20">
        <v>0.000172841</v>
      </c>
      <c r="N134" t="n" s="20">
        <v>0.000134172</v>
      </c>
      <c r="O134" t="n" s="20">
        <v>-2.4389</v>
      </c>
      <c r="P134" t="n" s="20">
        <v>2.3087</v>
      </c>
      <c r="Q134" t="n" s="20">
        <v>-4.7476</v>
      </c>
    </row>
    <row r="135" spans="1:79">
      <c r="A135" s="19"/>
      <c r="B135" s="13"/>
      <c r="C135" s="13"/>
      <c r="D135" s="13"/>
      <c r="E135" s="13"/>
      <c r="F135" s="13"/>
      <c r="G135" s="13"/>
      <c r="H135" s="15"/>
      <c r="I135" t="s" s="18">
        <v>177</v>
      </c>
      <c r="J135" t="n" s="20">
        <v>0.0002179741</v>
      </c>
      <c r="K135" t="n" s="20">
        <v>0.0002677315</v>
      </c>
      <c r="L135" t="n" s="20">
        <v>0.0001621325</v>
      </c>
      <c r="M135" t="n" s="20">
        <v>0.0002669904</v>
      </c>
      <c r="N135" t="n" s="20">
        <v>0.0001627036</v>
      </c>
      <c r="O135" t="n" s="20">
        <v>0.2776</v>
      </c>
      <c r="P135" t="n" s="20">
        <v>0.4915</v>
      </c>
      <c r="Q135" t="n" s="20">
        <v>-0.2139</v>
      </c>
    </row>
    <row r="136" spans="1:79">
      <c r="A136" s="19"/>
      <c r="B136" s="13"/>
      <c r="C136" s="13"/>
      <c r="D136" s="13"/>
      <c r="E136" s="13"/>
      <c r="F136" s="13"/>
      <c r="G136" s="13"/>
      <c r="H136" s="15"/>
      <c r="I136" s="15"/>
      <c r="J136" s="15"/>
      <c r="K136" s="15"/>
      <c r="L136" s="15"/>
      <c r="M136" s="15"/>
      <c r="N136" s="15"/>
      <c r="O136" s="15"/>
      <c r="P136" s="15"/>
      <c r="Q136" s="15"/>
    </row>
    <row r="137" spans="1:79">
      <c r="A137" t="s" s="16">
        <v>191</v>
      </c>
      <c r="B137" t="s" s="17">
        <v>192</v>
      </c>
      <c r="C137" t="s" s="17">
        <v>88</v>
      </c>
      <c r="D137" t="s" s="17">
        <v>89</v>
      </c>
      <c r="E137" t="s" s="17">
        <v>90</v>
      </c>
      <c r="F137" t="s" s="17">
        <v>91</v>
      </c>
      <c r="G137" t="s" s="17">
        <v>92</v>
      </c>
      <c r="H137" t="s" s="18">
        <v>193</v>
      </c>
      <c r="I137" t="s" s="18">
        <v>94</v>
      </c>
      <c r="J137" t="s" s="18">
        <v>95</v>
      </c>
      <c r="K137" t="s" s="18">
        <v>96</v>
      </c>
      <c r="L137" t="s" s="18">
        <v>97</v>
      </c>
      <c r="M137" t="s" s="18">
        <v>98</v>
      </c>
      <c r="N137" t="s" s="18">
        <v>99</v>
      </c>
      <c r="O137" t="s" s="18">
        <v>100</v>
      </c>
      <c r="P137" t="s" s="18">
        <v>101</v>
      </c>
      <c r="Q137" t="s" s="18">
        <v>102</v>
      </c>
    </row>
    <row r="138" spans="1:79">
      <c r="A138" s="19"/>
      <c r="B138" s="13"/>
      <c r="C138" t="s" s="17">
        <v>3</v>
      </c>
      <c r="D138" t="n" s="17">
        <v>1</v>
      </c>
      <c r="E138" t="n" s="17">
        <v>1</v>
      </c>
      <c r="F138" t="n" s="17">
        <v>1</v>
      </c>
      <c r="G138" t="n" s="17">
        <v>1</v>
      </c>
      <c r="H138" s="15"/>
      <c r="I138" t="s" s="18">
        <v>106</v>
      </c>
      <c r="J138" t="n" s="20">
        <v>0.0008845367</v>
      </c>
      <c r="K138" t="n" s="20">
        <v>0.0008845812</v>
      </c>
      <c r="L138" t="n" s="20">
        <v>0.0009399677</v>
      </c>
      <c r="M138" t="n" s="20">
        <v>0.0008472762</v>
      </c>
      <c r="N138" t="n" s="20">
        <v>0.0009083498</v>
      </c>
      <c r="O138" t="n" s="20">
        <v>4.4029</v>
      </c>
      <c r="P138" t="n" s="20">
        <v>0.6712</v>
      </c>
      <c r="Q138" t="n" s="20">
        <v>3.7317</v>
      </c>
    </row>
    <row r="139" spans="1:79">
      <c r="A139" s="19"/>
      <c r="B139" s="13"/>
      <c r="C139" t="s" s="17">
        <v>4</v>
      </c>
      <c r="D139" t="n" s="17">
        <v>1</v>
      </c>
      <c r="E139" t="n" s="17">
        <v>1</v>
      </c>
      <c r="F139" t="n" s="17">
        <v>1</v>
      </c>
      <c r="G139" t="n" s="17">
        <v>1</v>
      </c>
      <c r="H139" s="15"/>
      <c r="I139" t="s" s="18">
        <v>109</v>
      </c>
      <c r="J139" t="n" s="20">
        <v>0.0002503339</v>
      </c>
      <c r="K139" t="n" s="20">
        <v>0.0002880981</v>
      </c>
      <c r="L139" t="n" s="20">
        <v>0.0002477853</v>
      </c>
      <c r="M139" t="n" s="20">
        <v>0.0008093664</v>
      </c>
      <c r="N139" t="n" s="20">
        <v>0.0007239128</v>
      </c>
      <c r="O139" t="n" s="20">
        <v>-64.4045</v>
      </c>
      <c r="P139" t="n" s="20">
        <v>-5.5773</v>
      </c>
      <c r="Q139" t="n" s="20">
        <v>-58.8272</v>
      </c>
    </row>
    <row r="140" spans="1:79">
      <c r="A140" s="19"/>
      <c r="B140" s="13"/>
      <c r="C140" t="s" s="17">
        <v>5</v>
      </c>
      <c r="D140" t="n" s="17">
        <v>2000</v>
      </c>
      <c r="E140" t="n" s="17">
        <v>2000</v>
      </c>
      <c r="F140" t="n" s="17">
        <v>2000</v>
      </c>
      <c r="G140" t="n" s="17">
        <v>2000</v>
      </c>
      <c r="H140" s="15"/>
      <c r="I140" t="s" s="18">
        <v>112</v>
      </c>
      <c r="J140" t="n" s="20">
        <v>0.0002992837</v>
      </c>
      <c r="K140" t="n" s="20">
        <v>0.0005322232</v>
      </c>
      <c r="L140" t="n" s="20">
        <v>0.0004832882</v>
      </c>
      <c r="M140" t="n" s="20">
        <v>0.0012978175</v>
      </c>
      <c r="N140" t="n" s="20">
        <v>0.0011910548</v>
      </c>
      <c r="O140" t="n" s="20">
        <v>-58.9909</v>
      </c>
      <c r="P140" t="n" s="20">
        <v>-4.4558</v>
      </c>
      <c r="Q140" t="n" s="20">
        <v>-54.5351</v>
      </c>
    </row>
    <row r="141" spans="1:79">
      <c r="A141" s="19"/>
      <c r="B141" s="13"/>
      <c r="C141" t="s" s="17">
        <v>6</v>
      </c>
      <c r="D141" t="n" s="17">
        <v>4</v>
      </c>
      <c r="E141" t="n" s="17">
        <v>4</v>
      </c>
      <c r="F141" t="n" s="17">
        <v>4</v>
      </c>
      <c r="G141" t="n" s="17">
        <v>4</v>
      </c>
      <c r="H141" s="15"/>
      <c r="I141" t="s" s="18">
        <v>115</v>
      </c>
      <c r="J141" t="n" s="20">
        <v>0.0001676952</v>
      </c>
      <c r="K141" t="n" s="20">
        <v>0.0002341999</v>
      </c>
      <c r="L141" t="n" s="20">
        <v>0.000184592</v>
      </c>
      <c r="M141" t="n" s="20">
        <v>0.0005299397</v>
      </c>
      <c r="N141" t="n" s="20">
        <v>0.0004303323</v>
      </c>
      <c r="O141" t="n" s="20">
        <v>-55.8063</v>
      </c>
      <c r="P141" t="n" s="20">
        <v>-9.4349</v>
      </c>
      <c r="Q141" t="n" s="20">
        <v>-46.3714</v>
      </c>
    </row>
    <row r="142" spans="1:79">
      <c r="A142" s="19"/>
      <c r="B142" s="13"/>
      <c r="C142" t="s" s="17">
        <v>7</v>
      </c>
      <c r="D142" t="n" s="17">
        <v>4</v>
      </c>
      <c r="E142" t="n" s="17">
        <v>4</v>
      </c>
      <c r="F142" t="n" s="17">
        <v>4</v>
      </c>
      <c r="G142" t="n" s="17">
        <v>4</v>
      </c>
      <c r="H142" s="15"/>
      <c r="I142" t="s" s="18">
        <v>118</v>
      </c>
      <c r="J142" t="n" s="20">
        <v>0.0058123452</v>
      </c>
      <c r="K142" t="n" s="20">
        <v>0.0062822836</v>
      </c>
      <c r="L142" t="n" s="20">
        <v>0.0058657657</v>
      </c>
      <c r="M142" t="n" s="20">
        <v>0.0061396814</v>
      </c>
      <c r="N142" t="n" s="20">
        <v>0.0057073016</v>
      </c>
      <c r="O142" t="n" s="20">
        <v>2.3226</v>
      </c>
      <c r="P142" t="n" s="20">
        <v>-0.2584</v>
      </c>
      <c r="Q142" t="n" s="20">
        <v>2.581</v>
      </c>
    </row>
    <row r="143" spans="1:79">
      <c r="A143" s="19"/>
      <c r="B143" s="13"/>
      <c r="C143" t="s" s="17">
        <v>8</v>
      </c>
      <c r="D143" t="n" s="17">
        <v>0</v>
      </c>
      <c r="E143" t="n" s="17">
        <v>0</v>
      </c>
      <c r="F143" t="n" s="17">
        <v>1</v>
      </c>
      <c r="G143" t="n" s="17">
        <v>1</v>
      </c>
      <c r="H143" s="15"/>
      <c r="I143" t="s" s="18">
        <v>121</v>
      </c>
      <c r="J143" t="n" s="20">
        <v>0.0009796886</v>
      </c>
      <c r="K143" t="n" s="20">
        <v>0.0011158306</v>
      </c>
      <c r="L143" t="n" s="20">
        <v>0.0008831945</v>
      </c>
      <c r="M143" t="n" s="20">
        <v>0.0011871866</v>
      </c>
      <c r="N143" t="n" s="20">
        <v>0.0009078322</v>
      </c>
      <c r="O143" t="n" s="20">
        <v>-6.0105</v>
      </c>
      <c r="P143" t="n" s="20">
        <v>-3.9352</v>
      </c>
      <c r="Q143" t="n" s="20">
        <v>-2.0753</v>
      </c>
    </row>
    <row r="144" spans="1:79">
      <c r="A144" s="19"/>
      <c r="B144" s="13"/>
      <c r="C144" t="s" s="17">
        <v>9</v>
      </c>
      <c r="D144" t="n" s="17">
        <v>0</v>
      </c>
      <c r="E144" t="n" s="17">
        <v>1</v>
      </c>
      <c r="F144" t="n" s="17">
        <v>0</v>
      </c>
      <c r="G144" t="n" s="17">
        <v>1</v>
      </c>
      <c r="H144" s="15"/>
      <c r="I144" t="s" s="18">
        <v>124</v>
      </c>
      <c r="J144" t="n" s="20">
        <v>0.0002883981</v>
      </c>
      <c r="K144" t="n" s="20">
        <v>0.0003282791</v>
      </c>
      <c r="L144" t="n" s="20">
        <v>0.0001494902</v>
      </c>
      <c r="M144" t="n" s="20">
        <v>0.0007632582</v>
      </c>
      <c r="N144" t="n" s="20">
        <v>0.0006030951</v>
      </c>
      <c r="O144" t="n" s="20">
        <v>-56.9898</v>
      </c>
      <c r="P144" t="n" s="20">
        <v>2.4403</v>
      </c>
      <c r="Q144" t="n" s="20">
        <v>-59.4301</v>
      </c>
    </row>
    <row r="145" spans="1:79">
      <c r="A145" s="19"/>
      <c r="B145" s="13"/>
      <c r="C145" t="s" s="21">
        <v>10</v>
      </c>
      <c r="D145" t="n" s="13">
        <v>0</v>
      </c>
      <c r="E145" t="n" s="13">
        <v>0</v>
      </c>
      <c r="F145" t="n" s="13">
        <v>0</v>
      </c>
      <c r="G145" t="n" s="13">
        <v>0</v>
      </c>
      <c r="H145" s="15"/>
      <c r="I145" t="s" s="18">
        <v>127</v>
      </c>
      <c r="J145" t="n" s="20">
        <v>0.0003961823</v>
      </c>
      <c r="K145" t="n" s="20">
        <v>0.0003837046</v>
      </c>
      <c r="L145" t="n" s="20">
        <v>0.0003489804</v>
      </c>
      <c r="M145" t="n" s="20">
        <v>0.0006169945</v>
      </c>
      <c r="N145" t="n" s="20">
        <v>0.0005637816</v>
      </c>
      <c r="O145" t="n" s="20">
        <v>-37.8107</v>
      </c>
      <c r="P145" t="n" s="20">
        <v>-2.9966</v>
      </c>
      <c r="Q145" t="n" s="20">
        <v>-34.8141</v>
      </c>
    </row>
    <row r="146" spans="1:79">
      <c r="A146" s="19"/>
      <c r="B146" s="13"/>
      <c r="C146" s="13"/>
      <c r="D146" s="13"/>
      <c r="E146" s="13"/>
      <c r="F146" s="13"/>
      <c r="G146" s="13"/>
      <c r="H146" s="15"/>
      <c r="I146" t="s" s="18">
        <v>130</v>
      </c>
      <c r="J146" t="n" s="20">
        <v>0.0002095683</v>
      </c>
      <c r="K146" t="n" s="20">
        <v>0.0002059855</v>
      </c>
      <c r="L146" t="n" s="20">
        <v>0.0001370591</v>
      </c>
      <c r="M146" t="n" s="20">
        <v>0.000218516</v>
      </c>
      <c r="N146" t="n" s="20">
        <v>0.0001357339</v>
      </c>
      <c r="O146" t="n" s="20">
        <v>-5.7344</v>
      </c>
      <c r="P146" t="n" s="20">
        <v>-6.3408</v>
      </c>
      <c r="Q146" t="n" s="20">
        <v>0.6065</v>
      </c>
    </row>
    <row r="147" spans="1:79">
      <c r="A147" s="19"/>
      <c r="B147" s="13"/>
      <c r="C147" s="13"/>
      <c r="D147" s="13"/>
      <c r="E147" s="13"/>
      <c r="F147" s="13"/>
      <c r="G147" s="13"/>
      <c r="H147" s="15"/>
      <c r="I147" t="s" s="18">
        <v>133</v>
      </c>
      <c r="J147" t="n" s="20">
        <v>0.0002663971</v>
      </c>
      <c r="K147" t="n" s="20">
        <v>0.0002505247</v>
      </c>
      <c r="L147" t="n" s="20">
        <v>0.0001476655</v>
      </c>
      <c r="M147" t="n" s="20">
        <v>0.000266661</v>
      </c>
      <c r="N147" t="n" s="20">
        <v>0.0001609538</v>
      </c>
      <c r="O147" t="n" s="20">
        <v>-6.0512</v>
      </c>
      <c r="P147" t="n" s="20">
        <v>-1.068</v>
      </c>
      <c r="Q147" t="n" s="20">
        <v>-4.9832</v>
      </c>
    </row>
    <row r="148" spans="1:79">
      <c r="A148" s="19"/>
      <c r="B148" s="13"/>
      <c r="C148" s="13"/>
      <c r="D148" s="13"/>
      <c r="E148" s="13"/>
      <c r="F148" s="13"/>
      <c r="G148" s="13"/>
      <c r="H148" s="15"/>
      <c r="I148" t="s" s="18">
        <v>136</v>
      </c>
      <c r="J148" t="n" s="20">
        <v>0.0003197914</v>
      </c>
      <c r="K148" t="n" s="20">
        <v>0.0003208758</v>
      </c>
      <c r="L148" t="n" s="20">
        <v>0.0002215639</v>
      </c>
      <c r="M148" t="n" s="20">
        <v>0.0002975515</v>
      </c>
      <c r="N148" t="n" s="20">
        <v>0.0002158299</v>
      </c>
      <c r="O148" t="n" s="20">
        <v>7.8387</v>
      </c>
      <c r="P148" t="n" s="20">
        <v>5.9117</v>
      </c>
      <c r="Q148" t="n" s="20">
        <v>1.9271</v>
      </c>
    </row>
    <row r="149" spans="1:79">
      <c r="A149" s="19"/>
      <c r="B149" s="13"/>
      <c r="C149" s="13"/>
      <c r="D149" s="13"/>
      <c r="E149" s="13"/>
      <c r="F149" s="13"/>
      <c r="G149" s="13"/>
      <c r="H149" s="15"/>
      <c r="I149" t="s" s="18">
        <v>139</v>
      </c>
      <c r="J149" t="n" s="20">
        <v>0.000948548</v>
      </c>
      <c r="K149" t="n" s="20">
        <v>0.0009164686</v>
      </c>
      <c r="L149" t="n" s="20">
        <v>0.0007795277</v>
      </c>
      <c r="M149" t="n" s="20">
        <v>0.0009000415</v>
      </c>
      <c r="N149" t="n" s="20">
        <v>0.0007596342</v>
      </c>
      <c r="O149" t="n" s="20">
        <v>1.8251</v>
      </c>
      <c r="P149" t="n" s="20">
        <v>-0.3851</v>
      </c>
      <c r="Q149" t="n" s="20">
        <v>2.2103</v>
      </c>
    </row>
    <row r="150" spans="1:79">
      <c r="A150" s="19"/>
      <c r="B150" s="13"/>
      <c r="C150" s="13"/>
      <c r="D150" s="13"/>
      <c r="E150" s="13"/>
      <c r="F150" s="13"/>
      <c r="G150" s="13"/>
      <c r="H150" s="15"/>
      <c r="I150" t="s" s="18">
        <v>142</v>
      </c>
      <c r="J150" t="n" s="20">
        <v>0.0006334412</v>
      </c>
      <c r="K150" t="n" s="20">
        <v>0.0007810379</v>
      </c>
      <c r="L150" t="n" s="20">
        <v>0.0005025782</v>
      </c>
      <c r="M150" t="n" s="20">
        <v>0.0024325956</v>
      </c>
      <c r="N150" t="n" s="20">
        <v>0.0020551671</v>
      </c>
      <c r="O150" t="n" s="20">
        <v>-67.8928</v>
      </c>
      <c r="P150" t="n" s="20">
        <v>-4.0684</v>
      </c>
      <c r="Q150" t="n" s="20">
        <v>-63.8244</v>
      </c>
    </row>
    <row r="151" spans="1:79">
      <c r="A151" s="19"/>
      <c r="B151" s="13"/>
      <c r="C151" s="13"/>
      <c r="D151" s="13"/>
      <c r="E151" s="13"/>
      <c r="F151" s="13"/>
      <c r="G151" s="13"/>
      <c r="H151" s="15"/>
      <c r="I151" t="s" s="18">
        <v>145</v>
      </c>
      <c r="J151" t="n" s="20">
        <v>0.0001860076</v>
      </c>
      <c r="K151" t="n" s="20">
        <v>0.00017768</v>
      </c>
      <c r="L151" t="n" s="22">
        <v>0.0001121868</v>
      </c>
      <c r="M151" t="n" s="20">
        <v>0.0001820427</v>
      </c>
      <c r="N151" t="n" s="20">
        <v>0.0001134295</v>
      </c>
      <c r="O151" t="n" s="20">
        <v>-2.3965</v>
      </c>
      <c r="P151" t="n" s="20">
        <v>-1.7139</v>
      </c>
      <c r="Q151" t="n" s="20">
        <v>-0.6826</v>
      </c>
    </row>
    <row r="152" spans="1:79">
      <c r="A152" s="19"/>
      <c r="B152" s="13"/>
      <c r="C152" s="13"/>
      <c r="D152" s="13"/>
      <c r="E152" s="13"/>
      <c r="F152" s="13"/>
      <c r="G152" s="13"/>
      <c r="H152" s="15"/>
      <c r="I152" t="s" s="18">
        <v>148</v>
      </c>
      <c r="J152" t="n" s="20">
        <v>0.0002715483</v>
      </c>
      <c r="K152" t="n" s="20">
        <v>0.0002692502</v>
      </c>
      <c r="L152" t="n" s="20">
        <v>0.0001350701</v>
      </c>
      <c r="M152" t="n" s="20">
        <v>0.0002698589</v>
      </c>
      <c r="N152" t="n" s="20">
        <v>0.0001358085</v>
      </c>
      <c r="O152" t="n" s="20">
        <v>-0.2256</v>
      </c>
      <c r="P152" t="n" s="20">
        <v>0.0481</v>
      </c>
      <c r="Q152" t="n" s="20">
        <v>-0.2736</v>
      </c>
    </row>
    <row r="153" spans="1:79">
      <c r="A153" s="19"/>
      <c r="B153" s="13"/>
      <c r="C153" s="13"/>
      <c r="D153" s="13"/>
      <c r="E153" s="13"/>
      <c r="F153" s="13"/>
      <c r="G153" s="13"/>
      <c r="H153" s="15"/>
      <c r="I153" t="s" s="18">
        <v>151</v>
      </c>
      <c r="J153" t="n" s="20">
        <v>0.0008284599</v>
      </c>
      <c r="K153" t="n" s="20">
        <v>0.0010436187</v>
      </c>
      <c r="L153" t="n" s="20">
        <v>0.0010931363</v>
      </c>
      <c r="M153" t="n" s="20">
        <v>0.0020791068</v>
      </c>
      <c r="N153" t="n" s="20">
        <v>0.0021630785</v>
      </c>
      <c r="O153" t="n" s="20">
        <v>-49.8045</v>
      </c>
      <c r="P153" t="n" s="20">
        <v>1.6572</v>
      </c>
      <c r="Q153" t="n" s="20">
        <v>-51.4616</v>
      </c>
    </row>
    <row r="154" spans="1:79">
      <c r="A154" s="19"/>
      <c r="B154" s="13"/>
      <c r="C154" s="13"/>
      <c r="D154" s="13"/>
      <c r="E154" s="13"/>
      <c r="F154" s="13"/>
      <c r="G154" s="13"/>
      <c r="H154" s="15"/>
      <c r="I154" t="s" s="18">
        <v>154</v>
      </c>
      <c r="J154" t="n" s="20">
        <v>0.0001819121</v>
      </c>
      <c r="K154" t="n" s="20">
        <v>0.0002489912</v>
      </c>
      <c r="L154" t="n" s="20">
        <v>0.0001465289</v>
      </c>
      <c r="M154" t="n" s="20">
        <v>0.0005031777</v>
      </c>
      <c r="N154" t="n" s="20">
        <v>0.0003634474</v>
      </c>
      <c r="O154" t="n" s="20">
        <v>-50.5162</v>
      </c>
      <c r="P154" t="n" s="20">
        <v>-7.4065</v>
      </c>
      <c r="Q154" t="n" s="20">
        <v>-43.1097</v>
      </c>
    </row>
    <row r="155" spans="1:79">
      <c r="A155" s="19"/>
      <c r="B155" s="13"/>
      <c r="C155" s="13"/>
      <c r="D155" s="13"/>
      <c r="E155" s="13"/>
      <c r="F155" s="13"/>
      <c r="G155" s="13"/>
      <c r="H155" s="15"/>
      <c r="I155" t="s" s="18">
        <v>157</v>
      </c>
      <c r="J155" t="n" s="20">
        <v>0.0006918344</v>
      </c>
      <c r="K155" t="n" s="20">
        <v>0.0006647551</v>
      </c>
      <c r="L155" t="n" s="20">
        <v>0.0006402691</v>
      </c>
      <c r="M155" t="n" s="20">
        <v>0.0010938457</v>
      </c>
      <c r="N155" t="n" s="20">
        <v>0.0009950798</v>
      </c>
      <c r="O155" t="n" s="20">
        <v>-39.2277</v>
      </c>
      <c r="P155" t="n" s="20">
        <v>-6.7907</v>
      </c>
      <c r="Q155" t="n" s="20">
        <v>-32.437</v>
      </c>
    </row>
    <row r="156" spans="1:79">
      <c r="A156" s="19"/>
      <c r="B156" s="13"/>
      <c r="C156" s="13"/>
      <c r="D156" s="13"/>
      <c r="E156" s="13"/>
      <c r="F156" s="13"/>
      <c r="G156" s="13"/>
      <c r="H156" s="15"/>
      <c r="I156" t="s" s="18">
        <v>160</v>
      </c>
      <c r="J156" t="n" s="20">
        <v>0.001187522</v>
      </c>
      <c r="K156" t="n" s="20">
        <v>0.0011688779</v>
      </c>
      <c r="L156" t="n" s="20">
        <v>0.0009183097</v>
      </c>
      <c r="M156" t="n" s="20">
        <v>0.0013309953</v>
      </c>
      <c r="N156" t="n" s="20">
        <v>0.0010837648</v>
      </c>
      <c r="O156" t="n" s="20">
        <v>-12.1802</v>
      </c>
      <c r="P156" t="n" s="20">
        <v>0.2508</v>
      </c>
      <c r="Q156" t="n" s="20">
        <v>-12.4309</v>
      </c>
    </row>
    <row r="157" spans="1:79">
      <c r="A157" s="19"/>
      <c r="B157" s="13"/>
      <c r="C157" s="13"/>
      <c r="D157" s="13"/>
      <c r="E157" s="13"/>
      <c r="F157" s="13"/>
      <c r="G157" s="13"/>
      <c r="H157" s="15"/>
      <c r="I157" t="s" s="18">
        <v>163</v>
      </c>
      <c r="J157" t="n" s="20">
        <v>0.001687895</v>
      </c>
      <c r="K157" t="n" s="20">
        <v>0.0017201624</v>
      </c>
      <c r="L157" t="n" s="20">
        <v>0.0018438489</v>
      </c>
      <c r="M157" t="n" s="20">
        <v>0.001702964</v>
      </c>
      <c r="N157" t="n" s="20">
        <v>0.0018280556</v>
      </c>
      <c r="O157" t="n" s="20">
        <v>1.0099</v>
      </c>
      <c r="P157" t="n" s="20">
        <v>0.0825</v>
      </c>
      <c r="Q157" t="n" s="20">
        <v>0.9274</v>
      </c>
    </row>
    <row r="158" spans="1:79">
      <c r="A158" s="19"/>
      <c r="B158" s="13"/>
      <c r="C158" s="13"/>
      <c r="D158" s="13"/>
      <c r="E158" s="13"/>
      <c r="F158" s="13"/>
      <c r="G158" s="13"/>
      <c r="H158" s="15"/>
      <c r="I158" t="s" s="18">
        <v>165</v>
      </c>
      <c r="J158" t="n" s="20">
        <v>0.0009708892</v>
      </c>
      <c r="K158" t="n" s="20">
        <v>0.0008955147</v>
      </c>
      <c r="L158" t="n" s="20">
        <v>0.0006525618</v>
      </c>
      <c r="M158" t="n" s="20">
        <v>0.0008995185</v>
      </c>
      <c r="N158" t="n" s="20">
        <v>0.0006777764</v>
      </c>
      <c r="O158" t="n" s="20">
        <v>-0.4451</v>
      </c>
      <c r="P158" t="n" s="20">
        <v>2.358</v>
      </c>
      <c r="Q158" t="n" s="20">
        <v>-2.8031</v>
      </c>
    </row>
    <row r="159" spans="1:79">
      <c r="A159" s="19"/>
      <c r="B159" s="13"/>
      <c r="C159" s="13"/>
      <c r="D159" s="13"/>
      <c r="E159" s="13"/>
      <c r="F159" s="13"/>
      <c r="G159" s="13"/>
      <c r="H159" s="15"/>
      <c r="I159" t="s" s="18">
        <v>168</v>
      </c>
      <c r="J159" t="n" s="20">
        <v>0.0001760892</v>
      </c>
      <c r="K159" t="n" s="20">
        <v>0.0001733637</v>
      </c>
      <c r="L159" t="n" s="20">
        <v>0.000180592</v>
      </c>
      <c r="M159" t="n" s="20">
        <v>0.000207311</v>
      </c>
      <c r="N159" t="n" s="20">
        <v>0.0001966823</v>
      </c>
      <c r="O159" t="n" s="20">
        <v>-16.3751</v>
      </c>
      <c r="P159" t="n" s="20">
        <v>-8.6136</v>
      </c>
      <c r="Q159" t="n" s="20">
        <v>-7.7614</v>
      </c>
    </row>
    <row r="160" spans="1:79">
      <c r="A160" s="19"/>
      <c r="B160" s="13"/>
      <c r="C160" s="13"/>
      <c r="D160" s="13"/>
      <c r="E160" s="13"/>
      <c r="F160" s="13"/>
      <c r="G160" s="13"/>
      <c r="H160" s="15"/>
      <c r="I160" t="s" s="18">
        <v>171</v>
      </c>
      <c r="J160" t="n" s="20">
        <v>0.0001946359</v>
      </c>
      <c r="K160" t="n" s="20">
        <v>0.0002182757</v>
      </c>
      <c r="L160" t="n" s="20">
        <v>0.0002239293</v>
      </c>
      <c r="M160" t="n" s="20">
        <v>0.0003319661</v>
      </c>
      <c r="N160" t="n" s="20">
        <v>0.0002970373</v>
      </c>
      <c r="O160" t="n" s="20">
        <v>-34.2476</v>
      </c>
      <c r="P160" t="n" s="20">
        <v>-12.2249</v>
      </c>
      <c r="Q160" t="n" s="20">
        <v>-22.0227</v>
      </c>
    </row>
    <row r="161" spans="1:79">
      <c r="A161" s="19"/>
      <c r="B161" s="13"/>
      <c r="C161" s="13"/>
      <c r="D161" s="13"/>
      <c r="E161" s="13"/>
      <c r="F161" s="13"/>
      <c r="G161" s="13"/>
      <c r="H161" s="15"/>
      <c r="I161" t="s" s="18">
        <v>174</v>
      </c>
      <c r="J161" t="n" s="20">
        <v>0.0001786052</v>
      </c>
      <c r="K161" t="n" s="20">
        <v>0.0001679785</v>
      </c>
      <c r="L161" t="n" s="20">
        <v>0.0001188029</v>
      </c>
      <c r="M161" t="n" s="20">
        <v>0.0001891308</v>
      </c>
      <c r="N161" t="n" s="20">
        <v>0.0001474353</v>
      </c>
      <c r="O161" t="n" s="20">
        <v>-11.184</v>
      </c>
      <c r="P161" t="n" s="20">
        <v>3.955</v>
      </c>
      <c r="Q161" t="n" s="20">
        <v>-15.1389</v>
      </c>
    </row>
    <row r="162" spans="1:79">
      <c r="A162" s="19"/>
      <c r="B162" s="13"/>
      <c r="C162" s="13"/>
      <c r="D162" s="13"/>
      <c r="E162" s="13"/>
      <c r="F162" s="13"/>
      <c r="G162" s="13"/>
      <c r="H162" s="15"/>
      <c r="I162" t="s" s="18">
        <v>177</v>
      </c>
      <c r="J162" t="n" s="20">
        <v>0.0002335741</v>
      </c>
      <c r="K162" t="n" s="20">
        <v>0.0002749343</v>
      </c>
      <c r="L162" t="n" s="20">
        <v>0.0001990631</v>
      </c>
      <c r="M162" t="n" s="20">
        <v>0.000273277</v>
      </c>
      <c r="N162" t="n" s="20">
        <v>0.0001993967</v>
      </c>
      <c r="O162" t="n" s="20">
        <v>0.6065</v>
      </c>
      <c r="P162" t="n" s="20">
        <v>0.7285</v>
      </c>
      <c r="Q162" t="n" s="20">
        <v>-0.1221</v>
      </c>
    </row>
    <row r="163" spans="1:79">
      <c r="A163" s="19"/>
      <c r="B163" s="13"/>
      <c r="C163" s="13"/>
      <c r="D163" s="13"/>
      <c r="E163" s="13"/>
      <c r="F163" s="13"/>
      <c r="G163" s="13"/>
      <c r="H163" s="15"/>
      <c r="I163" s="15"/>
      <c r="J163" s="15"/>
      <c r="K163" s="15"/>
      <c r="L163" s="15"/>
      <c r="M163" s="15"/>
      <c r="N163" s="15"/>
      <c r="O163" s="15"/>
      <c r="P163" s="15"/>
      <c r="Q163" s="15"/>
    </row>
    <row r="164" spans="1:79">
      <c r="A164" s="19"/>
      <c r="B164" t="s" s="17">
        <v>194</v>
      </c>
      <c r="C164" t="s" s="17">
        <v>88</v>
      </c>
      <c r="D164" t="s" s="17">
        <v>89</v>
      </c>
      <c r="E164" t="s" s="17">
        <v>90</v>
      </c>
      <c r="F164" t="s" s="17">
        <v>91</v>
      </c>
      <c r="G164" t="s" s="17">
        <v>92</v>
      </c>
      <c r="H164" t="s" s="18">
        <v>195</v>
      </c>
      <c r="I164" t="s" s="18">
        <v>94</v>
      </c>
      <c r="J164" t="s" s="18">
        <v>95</v>
      </c>
      <c r="K164" t="s" s="18">
        <v>96</v>
      </c>
      <c r="L164" t="s" s="18">
        <v>97</v>
      </c>
      <c r="M164" t="s" s="18">
        <v>98</v>
      </c>
      <c r="N164" t="s" s="18">
        <v>99</v>
      </c>
      <c r="O164" t="s" s="18">
        <v>100</v>
      </c>
      <c r="P164" t="s" s="18">
        <v>101</v>
      </c>
      <c r="Q164" t="s" s="18">
        <v>102</v>
      </c>
    </row>
    <row r="165" spans="1:79">
      <c r="A165" s="19"/>
      <c r="B165" s="13"/>
      <c r="C165" t="s" s="17">
        <v>3</v>
      </c>
      <c r="D165" t="n" s="17">
        <v>1</v>
      </c>
      <c r="E165" t="n" s="17">
        <v>1</v>
      </c>
      <c r="F165" t="n" s="17">
        <v>1</v>
      </c>
      <c r="G165" t="n" s="17">
        <v>1</v>
      </c>
      <c r="H165" s="15"/>
      <c r="I165" t="s" s="18">
        <v>106</v>
      </c>
      <c r="J165" t="n" s="20">
        <v>0.0008845367</v>
      </c>
      <c r="K165" t="n" s="20">
        <v>0.0008846095</v>
      </c>
      <c r="L165" t="n" s="20">
        <v>0.0009399236</v>
      </c>
      <c r="M165" t="n" s="20">
        <v>0.0008472676</v>
      </c>
      <c r="N165" t="n" s="20">
        <v>0.0009083449</v>
      </c>
      <c r="O165" t="n" s="20">
        <v>4.4073</v>
      </c>
      <c r="P165" t="n" s="20">
        <v>0.6802</v>
      </c>
      <c r="Q165" t="n" s="20">
        <v>3.7271</v>
      </c>
    </row>
    <row r="166" spans="1:79">
      <c r="A166" s="19"/>
      <c r="B166" s="13"/>
      <c r="C166" t="s" s="17">
        <v>4</v>
      </c>
      <c r="D166" t="n" s="17">
        <v>1</v>
      </c>
      <c r="E166" t="n" s="17">
        <v>1</v>
      </c>
      <c r="F166" t="n" s="17">
        <v>1</v>
      </c>
      <c r="G166" t="n" s="17">
        <v>1</v>
      </c>
      <c r="H166" s="15"/>
      <c r="I166" t="s" s="18">
        <v>109</v>
      </c>
      <c r="J166" t="n" s="20">
        <v>0.0002503339</v>
      </c>
      <c r="K166" t="n" s="20">
        <v>0.000287432</v>
      </c>
      <c r="L166" t="n" s="20">
        <v>0.0002475222</v>
      </c>
      <c r="M166" t="n" s="20">
        <v>0.0008081248</v>
      </c>
      <c r="N166" t="n" s="20">
        <v>0.0007233451</v>
      </c>
      <c r="O166" t="n" s="20">
        <v>-64.4322</v>
      </c>
      <c r="P166" t="n" s="20">
        <v>-5.5523</v>
      </c>
      <c r="Q166" t="n" s="20">
        <v>-58.8799</v>
      </c>
    </row>
    <row r="167" spans="1:79">
      <c r="A167" s="19"/>
      <c r="B167" s="13"/>
      <c r="C167" t="s" s="17">
        <v>5</v>
      </c>
      <c r="D167" t="n" s="17">
        <v>1000</v>
      </c>
      <c r="E167" t="n" s="17">
        <v>1000</v>
      </c>
      <c r="F167" t="n" s="17">
        <v>1000</v>
      </c>
      <c r="G167" t="n" s="17">
        <v>1000</v>
      </c>
      <c r="H167" s="15"/>
      <c r="I167" t="s" s="18">
        <v>112</v>
      </c>
      <c r="J167" t="n" s="20">
        <v>0.0002992837</v>
      </c>
      <c r="K167" t="n" s="20">
        <v>0.0005313064</v>
      </c>
      <c r="L167" t="n" s="20">
        <v>0.0004825787</v>
      </c>
      <c r="M167" t="n" s="20">
        <v>0.0012903037</v>
      </c>
      <c r="N167" t="n" s="20">
        <v>0.0011832603</v>
      </c>
      <c r="O167" t="n" s="20">
        <v>-58.8232</v>
      </c>
      <c r="P167" t="n" s="20">
        <v>-4.5195</v>
      </c>
      <c r="Q167" t="n" s="20">
        <v>-54.3036</v>
      </c>
    </row>
    <row r="168" spans="1:79">
      <c r="A168" s="19"/>
      <c r="B168" s="13"/>
      <c r="C168" t="s" s="17">
        <v>6</v>
      </c>
      <c r="D168" t="n" s="17">
        <v>4</v>
      </c>
      <c r="E168" t="n" s="17">
        <v>4</v>
      </c>
      <c r="F168" t="n" s="17">
        <v>4</v>
      </c>
      <c r="G168" t="n" s="17">
        <v>4</v>
      </c>
      <c r="H168" s="15"/>
      <c r="I168" t="s" s="18">
        <v>115</v>
      </c>
      <c r="J168" t="n" s="20">
        <v>0.0001676952</v>
      </c>
      <c r="K168" t="n" s="20">
        <v>0.0002331469</v>
      </c>
      <c r="L168" t="n" s="20">
        <v>0.0001838549</v>
      </c>
      <c r="M168" t="n" s="20">
        <v>0.0005270997</v>
      </c>
      <c r="N168" t="n" s="20">
        <v>0.0004277788</v>
      </c>
      <c r="O168" t="n" s="20">
        <v>-55.768</v>
      </c>
      <c r="P168" t="n" s="20">
        <v>-9.4914</v>
      </c>
      <c r="Q168" t="n" s="20">
        <v>-46.2766</v>
      </c>
    </row>
    <row r="169" spans="1:79">
      <c r="A169" s="19"/>
      <c r="B169" s="13"/>
      <c r="C169" t="s" s="17">
        <v>7</v>
      </c>
      <c r="D169" t="n" s="17">
        <v>4</v>
      </c>
      <c r="E169" t="n" s="17">
        <v>4</v>
      </c>
      <c r="F169" t="n" s="17">
        <v>4</v>
      </c>
      <c r="G169" t="n" s="17">
        <v>4</v>
      </c>
      <c r="H169" s="15"/>
      <c r="I169" t="s" s="18">
        <v>118</v>
      </c>
      <c r="J169" t="n" s="20">
        <v>0.0058123452</v>
      </c>
      <c r="K169" t="n" s="20">
        <v>0.0062833396</v>
      </c>
      <c r="L169" t="n" s="20">
        <v>0.005866891</v>
      </c>
      <c r="M169" t="n" s="20">
        <v>0.0061407167</v>
      </c>
      <c r="N169" t="n" s="20">
        <v>0.0057082437</v>
      </c>
      <c r="O169" t="n" s="20">
        <v>2.3226</v>
      </c>
      <c r="P169" t="n" s="20">
        <v>-0.261</v>
      </c>
      <c r="Q169" t="n" s="20">
        <v>2.5835</v>
      </c>
    </row>
    <row r="170" spans="1:79">
      <c r="A170" s="19"/>
      <c r="B170" s="13"/>
      <c r="C170" t="s" s="17">
        <v>8</v>
      </c>
      <c r="D170" t="n" s="17">
        <v>0</v>
      </c>
      <c r="E170" t="n" s="17">
        <v>0</v>
      </c>
      <c r="F170" t="n" s="17">
        <v>1</v>
      </c>
      <c r="G170" t="n" s="17">
        <v>1</v>
      </c>
      <c r="H170" s="15"/>
      <c r="I170" t="s" s="18">
        <v>121</v>
      </c>
      <c r="J170" t="n" s="20">
        <v>0.0009796886</v>
      </c>
      <c r="K170" t="n" s="20">
        <v>0.0011166125</v>
      </c>
      <c r="L170" t="n" s="20">
        <v>0.0008840223</v>
      </c>
      <c r="M170" t="n" s="20">
        <v>0.0011867912</v>
      </c>
      <c r="N170" t="n" s="20">
        <v>0.0009075479</v>
      </c>
      <c r="O170" t="n" s="20">
        <v>-5.9133</v>
      </c>
      <c r="P170" t="n" s="20">
        <v>-3.931</v>
      </c>
      <c r="Q170" t="n" s="20">
        <v>-1.9823</v>
      </c>
    </row>
    <row r="171" spans="1:79">
      <c r="A171" s="19"/>
      <c r="B171" s="13"/>
      <c r="C171" t="s" s="17">
        <v>9</v>
      </c>
      <c r="D171" t="n" s="17">
        <v>0</v>
      </c>
      <c r="E171" t="n" s="17">
        <v>1</v>
      </c>
      <c r="F171" t="n" s="17">
        <v>0</v>
      </c>
      <c r="G171" t="n" s="17">
        <v>1</v>
      </c>
      <c r="H171" s="15"/>
      <c r="I171" t="s" s="18">
        <v>124</v>
      </c>
      <c r="J171" t="n" s="20">
        <v>0.0002883981</v>
      </c>
      <c r="K171" t="n" s="20">
        <v>0.0003283349</v>
      </c>
      <c r="L171" t="n" s="20">
        <v>0.0001495274</v>
      </c>
      <c r="M171" t="n" s="20">
        <v>0.0007624809</v>
      </c>
      <c r="N171" t="n" s="20">
        <v>0.0006026501</v>
      </c>
      <c r="O171" t="n" s="20">
        <v>-56.9386</v>
      </c>
      <c r="P171" t="n" s="20">
        <v>2.4888</v>
      </c>
      <c r="Q171" t="n" s="20">
        <v>-59.4274</v>
      </c>
    </row>
    <row r="172" spans="1:79">
      <c r="A172" s="19"/>
      <c r="B172" s="13"/>
      <c r="C172" t="s" s="21">
        <v>10</v>
      </c>
      <c r="D172" t="n" s="13">
        <v>0</v>
      </c>
      <c r="E172" t="n" s="13">
        <v>0</v>
      </c>
      <c r="F172" t="n" s="13">
        <v>0</v>
      </c>
      <c r="G172" t="n" s="13">
        <v>0</v>
      </c>
      <c r="H172" s="15"/>
      <c r="I172" t="s" s="18">
        <v>127</v>
      </c>
      <c r="J172" t="n" s="20">
        <v>0.0003961823</v>
      </c>
      <c r="K172" t="n" s="20">
        <v>0.0003833263</v>
      </c>
      <c r="L172" t="n" s="20">
        <v>0.0003486152</v>
      </c>
      <c r="M172" t="n" s="20">
        <v>0.0006159598</v>
      </c>
      <c r="N172" t="n" s="20">
        <v>0.000562703</v>
      </c>
      <c r="O172" t="n" s="20">
        <v>-37.7676</v>
      </c>
      <c r="P172" t="n" s="20">
        <v>-3.0109</v>
      </c>
      <c r="Q172" t="n" s="20">
        <v>-34.7568</v>
      </c>
    </row>
    <row r="173" spans="1:79">
      <c r="A173" s="19"/>
      <c r="B173" s="13"/>
      <c r="C173" s="13"/>
      <c r="D173" s="13"/>
      <c r="E173" s="13"/>
      <c r="F173" s="13"/>
      <c r="G173" s="13"/>
      <c r="H173" s="15"/>
      <c r="I173" t="s" s="18">
        <v>130</v>
      </c>
      <c r="J173" t="n" s="20">
        <v>0.0002095683</v>
      </c>
      <c r="K173" t="n" s="20">
        <v>0.0002059907</v>
      </c>
      <c r="L173" t="n" s="20">
        <v>0.0001370617</v>
      </c>
      <c r="M173" t="n" s="20">
        <v>0.0002185022</v>
      </c>
      <c r="N173" t="n" s="20">
        <v>0.0001357237</v>
      </c>
      <c r="O173" t="n" s="20">
        <v>-5.726</v>
      </c>
      <c r="P173" t="n" s="20">
        <v>-6.3384</v>
      </c>
      <c r="Q173" t="n" s="20">
        <v>0.6124</v>
      </c>
    </row>
    <row r="174" spans="1:79">
      <c r="A174" s="19"/>
      <c r="B174" s="13"/>
      <c r="C174" s="13"/>
      <c r="D174" s="13"/>
      <c r="E174" s="13"/>
      <c r="F174" s="13"/>
      <c r="G174" s="13"/>
      <c r="H174" s="15"/>
      <c r="I174" t="s" s="18">
        <v>133</v>
      </c>
      <c r="J174" t="n" s="20">
        <v>0.0002663971</v>
      </c>
      <c r="K174" t="n" s="20">
        <v>0.0002504958</v>
      </c>
      <c r="L174" t="n" s="20">
        <v>0.0001477153</v>
      </c>
      <c r="M174" t="n" s="20">
        <v>0.0002664605</v>
      </c>
      <c r="N174" t="n" s="20">
        <v>0.0001608072</v>
      </c>
      <c r="O174" t="n" s="20">
        <v>-5.9914</v>
      </c>
      <c r="P174" t="n" s="20">
        <v>-1.0781</v>
      </c>
      <c r="Q174" t="n" s="20">
        <v>-4.9133</v>
      </c>
    </row>
    <row r="175" spans="1:79">
      <c r="A175" s="19"/>
      <c r="B175" s="13"/>
      <c r="C175" s="13"/>
      <c r="D175" s="13"/>
      <c r="E175" s="13"/>
      <c r="F175" s="13"/>
      <c r="G175" s="13"/>
      <c r="H175" s="15"/>
      <c r="I175" t="s" s="18">
        <v>136</v>
      </c>
      <c r="J175" t="n" s="20">
        <v>0.0003197914</v>
      </c>
      <c r="K175" t="n" s="20">
        <v>0.0003212248</v>
      </c>
      <c r="L175" t="n" s="20">
        <v>0.0002218983</v>
      </c>
      <c r="M175" t="n" s="20">
        <v>0.0002977853</v>
      </c>
      <c r="N175" t="n" s="20">
        <v>0.0002161716</v>
      </c>
      <c r="O175" t="n" s="20">
        <v>7.8713</v>
      </c>
      <c r="P175" t="n" s="20">
        <v>5.9482</v>
      </c>
      <c r="Q175" t="n" s="20">
        <v>1.9231</v>
      </c>
    </row>
    <row r="176" spans="1:79">
      <c r="A176" s="19"/>
      <c r="B176" s="13"/>
      <c r="C176" s="13"/>
      <c r="D176" s="13"/>
      <c r="E176" s="13"/>
      <c r="F176" s="13"/>
      <c r="G176" s="13"/>
      <c r="H176" s="15"/>
      <c r="I176" t="s" s="18">
        <v>139</v>
      </c>
      <c r="J176" t="n" s="20">
        <v>0.000948548</v>
      </c>
      <c r="K176" t="n" s="20">
        <v>0.0009168819</v>
      </c>
      <c r="L176" t="n" s="20">
        <v>0.0007800658</v>
      </c>
      <c r="M176" t="n" s="20">
        <v>0.0009004606</v>
      </c>
      <c r="N176" t="n" s="20">
        <v>0.0007598978</v>
      </c>
      <c r="O176" t="n" s="20">
        <v>1.8237</v>
      </c>
      <c r="P176" t="n" s="20">
        <v>-0.4161</v>
      </c>
      <c r="Q176" t="n" s="20">
        <v>2.2397</v>
      </c>
    </row>
    <row r="177" spans="1:79">
      <c r="A177" s="19"/>
      <c r="B177" s="13"/>
      <c r="C177" s="13"/>
      <c r="D177" s="13"/>
      <c r="E177" s="13"/>
      <c r="F177" s="13"/>
      <c r="G177" s="13"/>
      <c r="H177" s="15"/>
      <c r="I177" t="s" s="18">
        <v>142</v>
      </c>
      <c r="J177" t="n" s="20">
        <v>0.0006334412</v>
      </c>
      <c r="K177" t="n" s="20">
        <v>0.0007816244</v>
      </c>
      <c r="L177" t="n" s="20">
        <v>0.0005030272</v>
      </c>
      <c r="M177" t="n" s="20">
        <v>0.0024384583</v>
      </c>
      <c r="N177" t="n" s="20">
        <v>0.0020609017</v>
      </c>
      <c r="O177" t="n" s="20">
        <v>-67.946</v>
      </c>
      <c r="P177" t="n" s="20">
        <v>-4.0583</v>
      </c>
      <c r="Q177" t="n" s="20">
        <v>-63.8877</v>
      </c>
    </row>
    <row r="178" spans="1:79">
      <c r="A178" s="19"/>
      <c r="B178" s="13"/>
      <c r="C178" s="13"/>
      <c r="D178" s="13"/>
      <c r="E178" s="13"/>
      <c r="F178" s="13"/>
      <c r="G178" s="13"/>
      <c r="H178" s="15"/>
      <c r="I178" t="s" s="18">
        <v>145</v>
      </c>
      <c r="J178" t="n" s="20">
        <v>0.0001860076</v>
      </c>
      <c r="K178" t="n" s="20">
        <v>0.0001776072</v>
      </c>
      <c r="L178" t="n" s="22">
        <v>0.0001122016</v>
      </c>
      <c r="M178" t="n" s="20">
        <v>0.0001819487</v>
      </c>
      <c r="N178" t="n" s="20">
        <v>0.0001134242</v>
      </c>
      <c r="O178" t="n" s="20">
        <v>-2.3861</v>
      </c>
      <c r="P178" t="n" s="20">
        <v>-1.7142</v>
      </c>
      <c r="Q178" t="n" s="20">
        <v>-0.6719</v>
      </c>
    </row>
    <row r="179" spans="1:79">
      <c r="A179" s="19"/>
      <c r="B179" s="13"/>
      <c r="C179" s="13"/>
      <c r="D179" s="13"/>
      <c r="E179" s="13"/>
      <c r="F179" s="13"/>
      <c r="G179" s="13"/>
      <c r="H179" s="15"/>
      <c r="I179" t="s" s="18">
        <v>148</v>
      </c>
      <c r="J179" t="n" s="20">
        <v>0.0002715483</v>
      </c>
      <c r="K179" t="n" s="20">
        <v>0.0002692213</v>
      </c>
      <c r="L179" t="n" s="20">
        <v>0.0001350552</v>
      </c>
      <c r="M179" t="n" s="20">
        <v>0.0002698491</v>
      </c>
      <c r="N179" t="n" s="20">
        <v>0.0001358156</v>
      </c>
      <c r="O179" t="n" s="20">
        <v>-0.2326</v>
      </c>
      <c r="P179" t="n" s="20">
        <v>0.0491</v>
      </c>
      <c r="Q179" t="n" s="20">
        <v>-0.2818</v>
      </c>
    </row>
    <row r="180" spans="1:79">
      <c r="A180" s="19"/>
      <c r="B180" s="13"/>
      <c r="C180" s="13"/>
      <c r="D180" s="13"/>
      <c r="E180" s="13"/>
      <c r="F180" s="13"/>
      <c r="G180" s="13"/>
      <c r="H180" s="15"/>
      <c r="I180" t="s" s="18">
        <v>151</v>
      </c>
      <c r="J180" t="n" s="20">
        <v>0.0008284599</v>
      </c>
      <c r="K180" t="n" s="20">
        <v>0.0010462135</v>
      </c>
      <c r="L180" t="n" s="20">
        <v>0.0010953341</v>
      </c>
      <c r="M180" t="n" s="20">
        <v>0.0020811748</v>
      </c>
      <c r="N180" t="n" s="20">
        <v>0.0021649458</v>
      </c>
      <c r="O180" t="n" s="20">
        <v>-49.7297</v>
      </c>
      <c r="P180" t="n" s="20">
        <v>1.6649</v>
      </c>
      <c r="Q180" t="n" s="20">
        <v>-51.3946</v>
      </c>
    </row>
    <row r="181" spans="1:79">
      <c r="A181" s="19"/>
      <c r="B181" s="13"/>
      <c r="C181" s="13"/>
      <c r="D181" s="13"/>
      <c r="E181" s="13"/>
      <c r="F181" s="13"/>
      <c r="G181" s="13"/>
      <c r="H181" s="15"/>
      <c r="I181" t="s" s="18">
        <v>154</v>
      </c>
      <c r="J181" t="n" s="20">
        <v>0.0001819121</v>
      </c>
      <c r="K181" t="n" s="20">
        <v>0.0002482252</v>
      </c>
      <c r="L181" t="n" s="20">
        <v>0.0001461981</v>
      </c>
      <c r="M181" t="n" s="20">
        <v>0.000501793</v>
      </c>
      <c r="N181" t="n" s="20">
        <v>0.0003627025</v>
      </c>
      <c r="O181" t="n" s="20">
        <v>-50.5324</v>
      </c>
      <c r="P181" t="n" s="20">
        <v>-7.3862</v>
      </c>
      <c r="Q181" t="n" s="20">
        <v>-43.1462</v>
      </c>
    </row>
    <row r="182" spans="1:79">
      <c r="A182" s="19"/>
      <c r="B182" s="13"/>
      <c r="C182" s="13"/>
      <c r="D182" s="13"/>
      <c r="E182" s="13"/>
      <c r="F182" s="13"/>
      <c r="G182" s="13"/>
      <c r="H182" s="15"/>
      <c r="I182" t="s" s="18">
        <v>157</v>
      </c>
      <c r="J182" t="n" s="20">
        <v>0.0006918344</v>
      </c>
      <c r="K182" t="n" s="20">
        <v>0.0006656229</v>
      </c>
      <c r="L182" t="n" s="20">
        <v>0.0006410202</v>
      </c>
      <c r="M182" t="n" s="20">
        <v>0.0010920858</v>
      </c>
      <c r="N182" t="n" s="20">
        <v>0.0009931769</v>
      </c>
      <c r="O182" t="n" s="20">
        <v>-39.0503</v>
      </c>
      <c r="P182" t="n" s="20">
        <v>-6.8041</v>
      </c>
      <c r="Q182" t="n" s="20">
        <v>-32.2462</v>
      </c>
    </row>
    <row r="183" spans="1:79">
      <c r="A183" s="19"/>
      <c r="B183" s="13"/>
      <c r="C183" s="13"/>
      <c r="D183" s="13"/>
      <c r="E183" s="13"/>
      <c r="F183" s="13"/>
      <c r="G183" s="13"/>
      <c r="H183" s="15"/>
      <c r="I183" t="s" s="18">
        <v>160</v>
      </c>
      <c r="J183" t="n" s="20">
        <v>0.001187522</v>
      </c>
      <c r="K183" t="n" s="20">
        <v>0.0011678785</v>
      </c>
      <c r="L183" t="n" s="20">
        <v>0.0009175737</v>
      </c>
      <c r="M183" t="n" s="20">
        <v>0.0013281513</v>
      </c>
      <c r="N183" t="n" s="20">
        <v>0.0010816941</v>
      </c>
      <c r="O183" t="n" s="20">
        <v>-12.0674</v>
      </c>
      <c r="P183" t="n" s="20">
        <v>0.2897</v>
      </c>
      <c r="Q183" t="n" s="20">
        <v>-12.3571</v>
      </c>
    </row>
    <row r="184" spans="1:79">
      <c r="A184" s="19"/>
      <c r="B184" s="13"/>
      <c r="C184" s="13"/>
      <c r="D184" s="13"/>
      <c r="E184" s="13"/>
      <c r="F184" s="13"/>
      <c r="G184" s="13"/>
      <c r="H184" s="15"/>
      <c r="I184" t="s" s="18">
        <v>163</v>
      </c>
      <c r="J184" t="n" s="20">
        <v>0.001687895</v>
      </c>
      <c r="K184" t="n" s="20">
        <v>0.0017202216</v>
      </c>
      <c r="L184" t="n" s="20">
        <v>0.0018436479</v>
      </c>
      <c r="M184" t="n" s="20">
        <v>0.0017029953</v>
      </c>
      <c r="N184" t="n" s="20">
        <v>0.0018280379</v>
      </c>
      <c r="O184" t="n" s="20">
        <v>1.0115</v>
      </c>
      <c r="P184" t="n" s="20">
        <v>0.0949</v>
      </c>
      <c r="Q184" t="n" s="20">
        <v>0.9166</v>
      </c>
    </row>
    <row r="185" spans="1:79">
      <c r="A185" s="19"/>
      <c r="B185" s="13"/>
      <c r="C185" s="13"/>
      <c r="D185" s="13"/>
      <c r="E185" s="13"/>
      <c r="F185" s="13"/>
      <c r="G185" s="13"/>
      <c r="H185" s="15"/>
      <c r="I185" t="s" s="18">
        <v>165</v>
      </c>
      <c r="J185" t="n" s="20">
        <v>0.0009708892</v>
      </c>
      <c r="K185" t="n" s="20">
        <v>0.0008960497</v>
      </c>
      <c r="L185" t="n" s="20">
        <v>0.000653229</v>
      </c>
      <c r="M185" t="n" s="20">
        <v>0.0008998804</v>
      </c>
      <c r="N185" t="n" s="20">
        <v>0.0006781852</v>
      </c>
      <c r="O185" t="n" s="20">
        <v>-0.4257</v>
      </c>
      <c r="P185" t="n" s="20">
        <v>2.3476</v>
      </c>
      <c r="Q185" t="n" s="20">
        <v>-2.7733</v>
      </c>
    </row>
    <row r="186" spans="1:79">
      <c r="A186" s="19"/>
      <c r="B186" s="13"/>
      <c r="C186" s="13"/>
      <c r="D186" s="13"/>
      <c r="E186" s="13"/>
      <c r="F186" s="13"/>
      <c r="G186" s="13"/>
      <c r="H186" s="15"/>
      <c r="I186" t="s" s="18">
        <v>168</v>
      </c>
      <c r="J186" t="n" s="20">
        <v>0.0001760892</v>
      </c>
      <c r="K186" t="n" s="20">
        <v>0.0001734025</v>
      </c>
      <c r="L186" t="n" s="20">
        <v>0.0001806177</v>
      </c>
      <c r="M186" t="n" s="20">
        <v>0.0002073276</v>
      </c>
      <c r="N186" t="n" s="20">
        <v>0.0001967781</v>
      </c>
      <c r="O186" t="n" s="20">
        <v>-16.363</v>
      </c>
      <c r="P186" t="n" s="20">
        <v>-8.5684</v>
      </c>
      <c r="Q186" t="n" s="20">
        <v>-7.7946</v>
      </c>
    </row>
    <row r="187" spans="1:79">
      <c r="A187" s="19"/>
      <c r="B187" s="13"/>
      <c r="C187" s="13"/>
      <c r="D187" s="13"/>
      <c r="E187" s="13"/>
      <c r="F187" s="13"/>
      <c r="G187" s="13"/>
      <c r="H187" s="15"/>
      <c r="I187" t="s" s="18">
        <v>171</v>
      </c>
      <c r="J187" t="n" s="20">
        <v>0.0001946359</v>
      </c>
      <c r="K187" t="n" s="20">
        <v>0.0002181226</v>
      </c>
      <c r="L187" t="n" s="20">
        <v>0.0002239294</v>
      </c>
      <c r="M187" t="n" s="20">
        <v>0.0003306764</v>
      </c>
      <c r="N187" t="n" s="20">
        <v>0.0002962389</v>
      </c>
      <c r="O187" t="n" s="20">
        <v>-34.0374</v>
      </c>
      <c r="P187" t="n" s="20">
        <v>-12.1703</v>
      </c>
      <c r="Q187" t="n" s="20">
        <v>-21.8671</v>
      </c>
    </row>
    <row r="188" spans="1:79">
      <c r="A188" s="19"/>
      <c r="B188" s="13"/>
      <c r="C188" s="13"/>
      <c r="D188" s="13"/>
      <c r="E188" s="13"/>
      <c r="F188" s="13"/>
      <c r="G188" s="13"/>
      <c r="H188" s="15"/>
      <c r="I188" t="s" s="18">
        <v>174</v>
      </c>
      <c r="J188" t="n" s="20">
        <v>0.0001786052</v>
      </c>
      <c r="K188" t="n" s="20">
        <v>0.0001678961</v>
      </c>
      <c r="L188" t="n" s="20">
        <v>0.0001188464</v>
      </c>
      <c r="M188" t="n" s="20">
        <v>0.0001889206</v>
      </c>
      <c r="N188" t="n" s="20">
        <v>0.0001474485</v>
      </c>
      <c r="O188" t="n" s="20">
        <v>-11.1287</v>
      </c>
      <c r="P188" t="n" s="20">
        <v>4.011</v>
      </c>
      <c r="Q188" t="n" s="20">
        <v>-15.1397</v>
      </c>
    </row>
    <row r="189" spans="1:79">
      <c r="A189" s="19"/>
      <c r="B189" s="13"/>
      <c r="C189" s="13"/>
      <c r="D189" s="13"/>
      <c r="E189" s="13"/>
      <c r="F189" s="13"/>
      <c r="G189" s="13"/>
      <c r="H189" s="15"/>
      <c r="I189" t="s" s="18">
        <v>177</v>
      </c>
      <c r="J189" t="n" s="20">
        <v>0.0002335741</v>
      </c>
      <c r="K189" t="n" s="20">
        <v>0.0002749314</v>
      </c>
      <c r="L189" t="n" s="20">
        <v>0.000199042</v>
      </c>
      <c r="M189" t="n" s="20">
        <v>0.0002733061</v>
      </c>
      <c r="N189" t="n" s="20">
        <v>0.0001994165</v>
      </c>
      <c r="O189" t="n" s="20">
        <v>0.5947</v>
      </c>
      <c r="P189" t="n" s="20">
        <v>0.7317</v>
      </c>
      <c r="Q189" t="n" s="20">
        <v>-0.137</v>
      </c>
    </row>
    <row r="190" spans="1:79">
      <c r="A190" s="19"/>
      <c r="B190" s="13"/>
      <c r="C190" s="13"/>
      <c r="D190" s="13"/>
      <c r="E190" s="13"/>
      <c r="F190" s="13"/>
      <c r="G190" s="13"/>
      <c r="H190" s="15"/>
      <c r="I190" s="15"/>
      <c r="J190" s="15"/>
      <c r="K190" s="15"/>
      <c r="L190" s="15"/>
      <c r="M190" s="15"/>
      <c r="N190" s="15"/>
      <c r="O190" s="15"/>
      <c r="P190" s="15"/>
      <c r="Q190" s="15"/>
    </row>
    <row r="191" spans="1:79">
      <c r="A191" s="19"/>
      <c r="B191" t="s" s="17">
        <v>192</v>
      </c>
      <c r="C191" t="s" s="17">
        <v>88</v>
      </c>
      <c r="D191" t="s" s="17">
        <v>89</v>
      </c>
      <c r="E191" t="s" s="17">
        <v>90</v>
      </c>
      <c r="F191" t="s" s="17">
        <v>91</v>
      </c>
      <c r="G191" t="s" s="17">
        <v>92</v>
      </c>
      <c r="H191" t="s" s="18">
        <v>196</v>
      </c>
      <c r="I191" t="s" s="18">
        <v>94</v>
      </c>
      <c r="J191" t="s" s="18">
        <v>95</v>
      </c>
      <c r="K191" t="s" s="18">
        <v>96</v>
      </c>
      <c r="L191" t="s" s="18">
        <v>97</v>
      </c>
      <c r="M191" t="s" s="18">
        <v>98</v>
      </c>
      <c r="N191" t="s" s="18">
        <v>99</v>
      </c>
      <c r="O191" t="s" s="18">
        <v>100</v>
      </c>
      <c r="P191" t="s" s="18">
        <v>101</v>
      </c>
      <c r="Q191" t="s" s="18">
        <v>102</v>
      </c>
    </row>
    <row r="192" spans="1:79">
      <c r="A192" s="19"/>
      <c r="B192" s="13"/>
      <c r="C192" t="s" s="17">
        <v>3</v>
      </c>
      <c r="D192" t="n" s="17">
        <v>1</v>
      </c>
      <c r="E192" t="n" s="17">
        <v>1</v>
      </c>
      <c r="F192" t="n" s="17">
        <v>1</v>
      </c>
      <c r="G192" t="n" s="17">
        <v>1</v>
      </c>
      <c r="H192" s="15"/>
      <c r="I192" t="s" s="18">
        <v>106</v>
      </c>
      <c r="J192" t="n" s="20">
        <v>0.0008845367</v>
      </c>
      <c r="K192" t="n" s="20">
        <v>0.0008845794</v>
      </c>
      <c r="L192" t="n" s="20">
        <v>0.000939945</v>
      </c>
      <c r="M192" t="n" s="20">
        <v>0.0008472751</v>
      </c>
      <c r="N192" t="n" s="20">
        <v>0.000908348</v>
      </c>
      <c r="O192" t="n" s="20">
        <v>4.4029</v>
      </c>
      <c r="P192" t="n" s="20">
        <v>0.6736</v>
      </c>
      <c r="Q192" t="n" s="20">
        <v>3.7292</v>
      </c>
    </row>
    <row r="193" spans="1:79">
      <c r="A193" s="19"/>
      <c r="B193" s="13"/>
      <c r="C193" t="s" s="17">
        <v>4</v>
      </c>
      <c r="D193" t="n" s="17">
        <v>1</v>
      </c>
      <c r="E193" t="n" s="17">
        <v>1</v>
      </c>
      <c r="F193" t="n" s="17">
        <v>1</v>
      </c>
      <c r="G193" t="n" s="17">
        <v>1</v>
      </c>
      <c r="H193" s="15"/>
      <c r="I193" t="s" s="18">
        <v>109</v>
      </c>
      <c r="J193" t="n" s="20">
        <v>0.0002503339</v>
      </c>
      <c r="K193" t="n" s="20">
        <v>0.0002863242</v>
      </c>
      <c r="L193" t="n" s="20">
        <v>0.0002469045</v>
      </c>
      <c r="M193" t="n" s="20">
        <v>0.0008041942</v>
      </c>
      <c r="N193" t="n" s="20">
        <v>0.000720132</v>
      </c>
      <c r="O193" t="n" s="20">
        <v>-64.3961</v>
      </c>
      <c r="P193" t="n" s="20">
        <v>-5.5512</v>
      </c>
      <c r="Q193" t="n" s="20">
        <v>-58.8449</v>
      </c>
    </row>
    <row r="194" spans="1:79">
      <c r="A194" s="19"/>
      <c r="B194" s="13"/>
      <c r="C194" t="s" s="17">
        <v>5</v>
      </c>
      <c r="D194" t="n" s="17">
        <v>500</v>
      </c>
      <c r="E194" t="n" s="17">
        <v>500</v>
      </c>
      <c r="F194" t="n" s="17">
        <v>500</v>
      </c>
      <c r="G194" t="n" s="17">
        <v>500</v>
      </c>
      <c r="H194" s="15"/>
      <c r="I194" t="s" s="18">
        <v>112</v>
      </c>
      <c r="J194" t="n" s="20">
        <v>0.0002992837</v>
      </c>
      <c r="K194" t="n" s="20">
        <v>0.0005291499</v>
      </c>
      <c r="L194" t="n" s="20">
        <v>0.0004806769</v>
      </c>
      <c r="M194" t="n" s="20">
        <v>0.001278861</v>
      </c>
      <c r="N194" t="n" s="20">
        <v>0.0011712579</v>
      </c>
      <c r="O194" t="n" s="20">
        <v>-58.6233</v>
      </c>
      <c r="P194" t="n" s="20">
        <v>-4.6237</v>
      </c>
      <c r="Q194" t="n" s="20">
        <v>-53.9997</v>
      </c>
    </row>
    <row r="195" spans="1:79">
      <c r="A195" s="19"/>
      <c r="B195" s="13"/>
      <c r="C195" t="s" s="17">
        <v>6</v>
      </c>
      <c r="D195" t="n" s="17">
        <v>4</v>
      </c>
      <c r="E195" t="n" s="17">
        <v>4</v>
      </c>
      <c r="F195" t="n" s="17">
        <v>4</v>
      </c>
      <c r="G195" t="n" s="17">
        <v>4</v>
      </c>
      <c r="H195" s="15"/>
      <c r="I195" t="s" s="18">
        <v>115</v>
      </c>
      <c r="J195" t="n" s="20">
        <v>0.0001676952</v>
      </c>
      <c r="K195" t="n" s="20">
        <v>0.0002312649</v>
      </c>
      <c r="L195" t="n" s="20">
        <v>0.0001825611</v>
      </c>
      <c r="M195" t="n" s="20">
        <v>0.0005215555</v>
      </c>
      <c r="N195" t="n" s="20">
        <v>0.0004228924</v>
      </c>
      <c r="O195" t="n" s="20">
        <v>-55.6586</v>
      </c>
      <c r="P195" t="n" s="20">
        <v>-9.5789</v>
      </c>
      <c r="Q195" t="n" s="20">
        <v>-46.0797</v>
      </c>
    </row>
    <row r="196" spans="1:79">
      <c r="A196" s="19"/>
      <c r="B196" s="13"/>
      <c r="C196" t="s" s="17">
        <v>7</v>
      </c>
      <c r="D196" t="n" s="17">
        <v>4</v>
      </c>
      <c r="E196" t="n" s="17">
        <v>4</v>
      </c>
      <c r="F196" t="n" s="17">
        <v>4</v>
      </c>
      <c r="G196" t="n" s="17">
        <v>4</v>
      </c>
      <c r="H196" s="15"/>
      <c r="I196" t="s" s="18">
        <v>118</v>
      </c>
      <c r="J196" t="n" s="20">
        <v>0.0058123452</v>
      </c>
      <c r="K196" t="n" s="20">
        <v>0.0062846275</v>
      </c>
      <c r="L196" t="n" s="20">
        <v>0.0058680042</v>
      </c>
      <c r="M196" t="n" s="20">
        <v>0.0061413497</v>
      </c>
      <c r="N196" t="n" s="20">
        <v>0.0057088683</v>
      </c>
      <c r="O196" t="n" s="20">
        <v>2.333</v>
      </c>
      <c r="P196" t="n" s="20">
        <v>-0.2582</v>
      </c>
      <c r="Q196" t="n" s="20">
        <v>2.5912</v>
      </c>
    </row>
    <row r="197" spans="1:79">
      <c r="A197" s="19"/>
      <c r="B197" s="13"/>
      <c r="C197" t="s" s="17">
        <v>8</v>
      </c>
      <c r="D197" t="n" s="17">
        <v>0</v>
      </c>
      <c r="E197" t="n" s="17">
        <v>0</v>
      </c>
      <c r="F197" t="n" s="17">
        <v>1</v>
      </c>
      <c r="G197" t="n" s="17">
        <v>1</v>
      </c>
      <c r="H197" s="15"/>
      <c r="I197" t="s" s="18">
        <v>121</v>
      </c>
      <c r="J197" t="n" s="20">
        <v>0.0009796886</v>
      </c>
      <c r="K197" t="n" s="20">
        <v>0.0011174745</v>
      </c>
      <c r="L197" t="n" s="20">
        <v>0.0008843093</v>
      </c>
      <c r="M197" t="n" s="20">
        <v>0.001186645</v>
      </c>
      <c r="N197" t="n" s="20">
        <v>0.0009072634</v>
      </c>
      <c r="O197" t="n" s="20">
        <v>-5.8291</v>
      </c>
      <c r="P197" t="n" s="20">
        <v>-3.8947</v>
      </c>
      <c r="Q197" t="n" s="20">
        <v>-1.9344</v>
      </c>
    </row>
    <row r="198" spans="1:79">
      <c r="A198" s="19"/>
      <c r="B198" s="13"/>
      <c r="C198" t="s" s="17">
        <v>9</v>
      </c>
      <c r="D198" t="n" s="17">
        <v>0</v>
      </c>
      <c r="E198" t="n" s="17">
        <v>1</v>
      </c>
      <c r="F198" t="n" s="17">
        <v>0</v>
      </c>
      <c r="G198" t="n" s="17">
        <v>1</v>
      </c>
      <c r="H198" s="15"/>
      <c r="I198" t="s" s="18">
        <v>124</v>
      </c>
      <c r="J198" t="n" s="20">
        <v>0.0002883981</v>
      </c>
      <c r="K198" t="n" s="20">
        <v>0.0003286437</v>
      </c>
      <c r="L198" t="n" s="20">
        <v>0.0001496727</v>
      </c>
      <c r="M198" t="n" s="20">
        <v>0.0007577334</v>
      </c>
      <c r="N198" t="n" s="20">
        <v>0.0005980329</v>
      </c>
      <c r="O198" t="n" s="20">
        <v>-56.6281</v>
      </c>
      <c r="P198" t="n" s="20">
        <v>2.5432</v>
      </c>
      <c r="Q198" t="n" s="20">
        <v>-59.1712</v>
      </c>
    </row>
    <row r="199" spans="1:79">
      <c r="A199" s="19"/>
      <c r="B199" s="13"/>
      <c r="C199" t="s" s="21">
        <v>10</v>
      </c>
      <c r="D199" t="n" s="13">
        <v>0</v>
      </c>
      <c r="E199" t="n" s="13">
        <v>0</v>
      </c>
      <c r="F199" t="n" s="13">
        <v>0</v>
      </c>
      <c r="G199" t="n" s="13">
        <v>0</v>
      </c>
      <c r="H199" s="15"/>
      <c r="I199" t="s" s="18">
        <v>127</v>
      </c>
      <c r="J199" t="n" s="20">
        <v>0.0003961823</v>
      </c>
      <c r="K199" t="n" s="20">
        <v>0.0003826681</v>
      </c>
      <c r="L199" t="n" s="20">
        <v>0.0003479369</v>
      </c>
      <c r="M199" t="n" s="20">
        <v>0.0006147712</v>
      </c>
      <c r="N199" t="n" s="20">
        <v>0.000561646</v>
      </c>
      <c r="O199" t="n" s="20">
        <v>-37.7544</v>
      </c>
      <c r="P199" t="n" s="20">
        <v>-2.992</v>
      </c>
      <c r="Q199" t="n" s="20">
        <v>-34.7624</v>
      </c>
    </row>
    <row r="200" spans="1:79">
      <c r="A200" s="19"/>
      <c r="B200" s="13"/>
      <c r="C200" s="13"/>
      <c r="D200" s="13"/>
      <c r="E200" s="13"/>
      <c r="F200" s="13"/>
      <c r="G200" s="13"/>
      <c r="H200" s="15"/>
      <c r="I200" t="s" s="18">
        <v>130</v>
      </c>
      <c r="J200" t="n" s="20">
        <v>0.0002095683</v>
      </c>
      <c r="K200" t="n" s="20">
        <v>0.0002059534</v>
      </c>
      <c r="L200" t="n" s="20">
        <v>0.0001371046</v>
      </c>
      <c r="M200" t="n" s="20">
        <v>0.0002184271</v>
      </c>
      <c r="N200" t="n" s="20">
        <v>0.0001356541</v>
      </c>
      <c r="O200" t="n" s="20">
        <v>-5.7107</v>
      </c>
      <c r="P200" t="n" s="20">
        <v>-6.3748</v>
      </c>
      <c r="Q200" t="n" s="20">
        <v>0.6641</v>
      </c>
    </row>
    <row r="201" spans="1:79">
      <c r="A201" s="19"/>
      <c r="B201" s="13"/>
      <c r="C201" s="13"/>
      <c r="D201" s="13"/>
      <c r="E201" s="13"/>
      <c r="F201" s="13"/>
      <c r="G201" s="13"/>
      <c r="H201" s="15"/>
      <c r="I201" t="s" s="18">
        <v>133</v>
      </c>
      <c r="J201" t="n" s="20">
        <v>0.0002663971</v>
      </c>
      <c r="K201" t="n" s="20">
        <v>0.0002504773</v>
      </c>
      <c r="L201" t="n" s="20">
        <v>0.0001475588</v>
      </c>
      <c r="M201" t="n" s="20">
        <v>0.0002662098</v>
      </c>
      <c r="N201" t="n" s="20">
        <v>0.0001605607</v>
      </c>
      <c r="O201" t="n" s="20">
        <v>-5.9098</v>
      </c>
      <c r="P201" t="n" s="20">
        <v>-1.0257</v>
      </c>
      <c r="Q201" t="n" s="20">
        <v>-4.8841</v>
      </c>
    </row>
    <row r="202" spans="1:79">
      <c r="A202" s="19"/>
      <c r="B202" s="13"/>
      <c r="C202" s="13"/>
      <c r="D202" s="13"/>
      <c r="E202" s="13"/>
      <c r="F202" s="13"/>
      <c r="G202" s="13"/>
      <c r="H202" s="15"/>
      <c r="I202" t="s" s="18">
        <v>136</v>
      </c>
      <c r="J202" t="n" s="20">
        <v>0.0003197914</v>
      </c>
      <c r="K202" t="n" s="20">
        <v>0.0003216801</v>
      </c>
      <c r="L202" t="n" s="20">
        <v>0.00022236</v>
      </c>
      <c r="M202" t="n" s="20">
        <v>0.0002980554</v>
      </c>
      <c r="N202" t="n" s="20">
        <v>0.0002164584</v>
      </c>
      <c r="O202" t="n" s="20">
        <v>7.9263</v>
      </c>
      <c r="P202" t="n" s="20">
        <v>5.9462</v>
      </c>
      <c r="Q202" t="n" s="20">
        <v>1.98</v>
      </c>
    </row>
    <row r="203" spans="1:79">
      <c r="A203" s="19"/>
      <c r="B203" s="13"/>
      <c r="C203" s="13"/>
      <c r="D203" s="13"/>
      <c r="E203" s="13"/>
      <c r="F203" s="13"/>
      <c r="G203" s="13"/>
      <c r="H203" s="15"/>
      <c r="I203" t="s" s="18">
        <v>139</v>
      </c>
      <c r="J203" t="n" s="20">
        <v>0.000948548</v>
      </c>
      <c r="K203" t="n" s="20">
        <v>0.000917291</v>
      </c>
      <c r="L203" t="n" s="20">
        <v>0.0007800228</v>
      </c>
      <c r="M203" t="n" s="20">
        <v>0.0009009559</v>
      </c>
      <c r="N203" t="n" s="20">
        <v>0.000760287</v>
      </c>
      <c r="O203" t="n" s="20">
        <v>1.8131</v>
      </c>
      <c r="P203" t="n" s="20">
        <v>-0.3775</v>
      </c>
      <c r="Q203" t="n" s="20">
        <v>2.1905</v>
      </c>
    </row>
    <row r="204" spans="1:79">
      <c r="A204" s="19"/>
      <c r="B204" s="13"/>
      <c r="C204" s="13"/>
      <c r="D204" s="13"/>
      <c r="E204" s="13"/>
      <c r="F204" s="13"/>
      <c r="G204" s="13"/>
      <c r="H204" s="15"/>
      <c r="I204" t="s" s="18">
        <v>142</v>
      </c>
      <c r="J204" t="n" s="20">
        <v>0.0006334412</v>
      </c>
      <c r="K204" t="n" s="20">
        <v>0.0007827282</v>
      </c>
      <c r="L204" t="n" s="20">
        <v>0.0005037072</v>
      </c>
      <c r="M204" t="n" s="20">
        <v>0.0024465526</v>
      </c>
      <c r="N204" t="n" s="20">
        <v>0.0020686399</v>
      </c>
      <c r="O204" t="n" s="20">
        <v>-68.0069</v>
      </c>
      <c r="P204" t="n" s="20">
        <v>-4.0421</v>
      </c>
      <c r="Q204" t="n" s="20">
        <v>-63.9648</v>
      </c>
    </row>
    <row r="205" spans="1:79">
      <c r="A205" s="19"/>
      <c r="B205" s="13"/>
      <c r="C205" s="13"/>
      <c r="D205" s="13"/>
      <c r="E205" s="13"/>
      <c r="F205" s="13"/>
      <c r="G205" s="13"/>
      <c r="H205" s="15"/>
      <c r="I205" t="s" s="18">
        <v>145</v>
      </c>
      <c r="J205" t="n" s="20">
        <v>0.0001860076</v>
      </c>
      <c r="K205" t="n" s="20">
        <v>0.0001774901</v>
      </c>
      <c r="L205" t="n" s="20">
        <v>0.0001121514</v>
      </c>
      <c r="M205" t="n" s="20">
        <v>0.0001818356</v>
      </c>
      <c r="N205" t="n" s="20">
        <v>0.0001134379</v>
      </c>
      <c r="O205" t="n" s="20">
        <v>-2.3898</v>
      </c>
      <c r="P205" t="n" s="20">
        <v>-1.6823</v>
      </c>
      <c r="Q205" t="n" s="20">
        <v>-0.7075</v>
      </c>
    </row>
    <row r="206" spans="1:79">
      <c r="A206" s="19"/>
      <c r="B206" s="13"/>
      <c r="C206" s="13"/>
      <c r="D206" s="13"/>
      <c r="E206" s="13"/>
      <c r="F206" s="13"/>
      <c r="G206" s="13"/>
      <c r="H206" s="15"/>
      <c r="I206" t="s" s="18">
        <v>148</v>
      </c>
      <c r="J206" t="n" s="20">
        <v>0.0002715483</v>
      </c>
      <c r="K206" t="n" s="20">
        <v>0.0002691689</v>
      </c>
      <c r="L206" t="n" s="20">
        <v>0.0001350471</v>
      </c>
      <c r="M206" t="n" s="20">
        <v>0.0002698423</v>
      </c>
      <c r="N206" t="n" s="20">
        <v>0.0001358279</v>
      </c>
      <c r="O206" t="n" s="20">
        <v>-0.2496</v>
      </c>
      <c r="P206" t="n" s="20">
        <v>0.0398</v>
      </c>
      <c r="Q206" t="n" s="20">
        <v>-0.2894</v>
      </c>
    </row>
    <row r="207" spans="1:79">
      <c r="A207" s="19"/>
      <c r="B207" s="13"/>
      <c r="C207" s="13"/>
      <c r="D207" s="13"/>
      <c r="E207" s="13"/>
      <c r="F207" s="13"/>
      <c r="G207" s="13"/>
      <c r="H207" s="15"/>
      <c r="I207" t="s" s="18">
        <v>151</v>
      </c>
      <c r="J207" t="n" s="20">
        <v>0.0008284599</v>
      </c>
      <c r="K207" t="n" s="20">
        <v>0.0010478475</v>
      </c>
      <c r="L207" t="n" s="20">
        <v>0.0010966254</v>
      </c>
      <c r="M207" t="n" s="20">
        <v>0.0020792411</v>
      </c>
      <c r="N207" t="n" s="20">
        <v>0.0021627145</v>
      </c>
      <c r="O207" t="n" s="20">
        <v>-49.6043</v>
      </c>
      <c r="P207" t="n" s="20">
        <v>1.6687</v>
      </c>
      <c r="Q207" t="n" s="20">
        <v>-51.273</v>
      </c>
    </row>
    <row r="208" spans="1:79">
      <c r="A208" s="19"/>
      <c r="B208" s="13"/>
      <c r="C208" s="13"/>
      <c r="D208" s="13"/>
      <c r="E208" s="13"/>
      <c r="F208" s="13"/>
      <c r="G208" s="13"/>
      <c r="H208" s="15"/>
      <c r="I208" t="s" s="18">
        <v>154</v>
      </c>
      <c r="J208" t="n" s="20">
        <v>0.0001819121</v>
      </c>
      <c r="K208" t="n" s="20">
        <v>0.0002470799</v>
      </c>
      <c r="L208" t="n" s="20">
        <v>0.0001457559</v>
      </c>
      <c r="M208" t="n" s="20">
        <v>0.0005005734</v>
      </c>
      <c r="N208" t="n" s="20">
        <v>0.0003617129</v>
      </c>
      <c r="O208" t="n" s="20">
        <v>-50.6406</v>
      </c>
      <c r="P208" t="n" s="20">
        <v>-7.4987</v>
      </c>
      <c r="Q208" t="n" s="20">
        <v>-43.1419</v>
      </c>
    </row>
    <row r="209" spans="1:79">
      <c r="A209" s="19"/>
      <c r="B209" s="13"/>
      <c r="C209" s="13"/>
      <c r="D209" s="13"/>
      <c r="E209" s="13"/>
      <c r="F209" s="13"/>
      <c r="G209" s="13"/>
      <c r="H209" s="15"/>
      <c r="I209" t="s" s="18">
        <v>157</v>
      </c>
      <c r="J209" t="n" s="20">
        <v>0.0006918344</v>
      </c>
      <c r="K209" t="n" s="20">
        <v>0.0006660931</v>
      </c>
      <c r="L209" t="n" s="20">
        <v>0.0006413354</v>
      </c>
      <c r="M209" t="n" s="20">
        <v>0.0010880491</v>
      </c>
      <c r="N209" t="n" s="20">
        <v>0.0009892871</v>
      </c>
      <c r="O209" t="n" s="20">
        <v>-38.781</v>
      </c>
      <c r="P209" t="n" s="20">
        <v>-6.8016</v>
      </c>
      <c r="Q209" t="n" s="20">
        <v>-31.9794</v>
      </c>
    </row>
    <row r="210" spans="1:79">
      <c r="A210" s="19"/>
      <c r="B210" s="13"/>
      <c r="C210" s="13"/>
      <c r="D210" s="13"/>
      <c r="E210" s="13"/>
      <c r="F210" s="13"/>
      <c r="G210" s="13"/>
      <c r="H210" s="15"/>
      <c r="I210" t="s" s="18">
        <v>160</v>
      </c>
      <c r="J210" t="n" s="20">
        <v>0.001187522</v>
      </c>
      <c r="K210" t="n" s="20">
        <v>0.0011659203</v>
      </c>
      <c r="L210" t="n" s="20">
        <v>0.0009162975</v>
      </c>
      <c r="M210" t="n" s="20">
        <v>0.0013230159</v>
      </c>
      <c r="N210" t="n" s="20">
        <v>0.0010772919</v>
      </c>
      <c r="O210" t="n" s="20">
        <v>-11.8741</v>
      </c>
      <c r="P210" t="n" s="20">
        <v>0.2947</v>
      </c>
      <c r="Q210" t="n" s="20">
        <v>-12.1687</v>
      </c>
    </row>
    <row r="211" spans="1:79">
      <c r="A211" s="19"/>
      <c r="B211" s="13"/>
      <c r="C211" s="13"/>
      <c r="D211" s="13"/>
      <c r="E211" s="13"/>
      <c r="F211" s="13"/>
      <c r="G211" s="13"/>
      <c r="H211" s="15"/>
      <c r="I211" t="s" s="18">
        <v>163</v>
      </c>
      <c r="J211" t="n" s="20">
        <v>0.001687895</v>
      </c>
      <c r="K211" t="n" s="20">
        <v>0.0017201482</v>
      </c>
      <c r="L211" t="n" s="20">
        <v>0.0018437725</v>
      </c>
      <c r="M211" t="n" s="20">
        <v>0.0017029372</v>
      </c>
      <c r="N211" t="n" s="20">
        <v>0.0018279647</v>
      </c>
      <c r="O211" t="n" s="20">
        <v>1.0107</v>
      </c>
      <c r="P211" t="n" s="20">
        <v>0.0824</v>
      </c>
      <c r="Q211" t="n" s="20">
        <v>0.9283</v>
      </c>
    </row>
    <row r="212" spans="1:79">
      <c r="A212" s="19"/>
      <c r="B212" s="13"/>
      <c r="C212" s="13"/>
      <c r="D212" s="13"/>
      <c r="E212" s="13"/>
      <c r="F212" s="13"/>
      <c r="G212" s="13"/>
      <c r="H212" s="15"/>
      <c r="I212" t="s" s="18">
        <v>165</v>
      </c>
      <c r="J212" t="n" s="20">
        <v>0.0009708892</v>
      </c>
      <c r="K212" t="n" s="20">
        <v>0.000896618</v>
      </c>
      <c r="L212" t="n" s="20">
        <v>0.0006543034</v>
      </c>
      <c r="M212" t="n" s="20">
        <v>0.0009001784</v>
      </c>
      <c r="N212" t="n" s="20">
        <v>0.0006788034</v>
      </c>
      <c r="O212" t="n" s="20">
        <v>-0.3955</v>
      </c>
      <c r="P212" t="n" s="20">
        <v>2.3262</v>
      </c>
      <c r="Q212" t="n" s="20">
        <v>-2.7217</v>
      </c>
    </row>
    <row r="213" spans="1:79">
      <c r="A213" s="19"/>
      <c r="B213" s="13"/>
      <c r="C213" s="13"/>
      <c r="D213" s="13"/>
      <c r="E213" s="13"/>
      <c r="F213" s="13"/>
      <c r="G213" s="13"/>
      <c r="H213" s="15"/>
      <c r="I213" t="s" s="18">
        <v>168</v>
      </c>
      <c r="J213" t="n" s="20">
        <v>0.0001760892</v>
      </c>
      <c r="K213" t="n" s="20">
        <v>0.0001734483</v>
      </c>
      <c r="L213" t="n" s="20">
        <v>0.0001806605</v>
      </c>
      <c r="M213" t="n" s="20">
        <v>0.000207259</v>
      </c>
      <c r="N213" t="n" s="20">
        <v>0.0001967649</v>
      </c>
      <c r="O213" t="n" s="20">
        <v>-16.3133</v>
      </c>
      <c r="P213" t="n" s="20">
        <v>-8.5431</v>
      </c>
      <c r="Q213" t="n" s="20">
        <v>-7.7702</v>
      </c>
    </row>
    <row r="214" spans="1:79">
      <c r="A214" s="19"/>
      <c r="B214" s="13"/>
      <c r="C214" s="13"/>
      <c r="D214" s="13"/>
      <c r="E214" s="13"/>
      <c r="F214" s="13"/>
      <c r="G214" s="13"/>
      <c r="H214" s="15"/>
      <c r="I214" t="s" s="18">
        <v>171</v>
      </c>
      <c r="J214" t="n" s="20">
        <v>0.0001946359</v>
      </c>
      <c r="K214" t="n" s="20">
        <v>0.0002179579</v>
      </c>
      <c r="L214" t="n" s="20">
        <v>0.0002239816</v>
      </c>
      <c r="M214" t="n" s="20">
        <v>0.0003294103</v>
      </c>
      <c r="N214" t="n" s="20">
        <v>0.0002955692</v>
      </c>
      <c r="O214" t="n" s="20">
        <v>-33.8339</v>
      </c>
      <c r="P214" t="n" s="20">
        <v>-12.1019</v>
      </c>
      <c r="Q214" t="n" s="20">
        <v>-21.732</v>
      </c>
    </row>
    <row r="215" spans="1:79">
      <c r="A215" s="19"/>
      <c r="B215" s="13"/>
      <c r="C215" s="13"/>
      <c r="D215" s="13"/>
      <c r="E215" s="13"/>
      <c r="F215" s="13"/>
      <c r="G215" s="13"/>
      <c r="H215" s="15"/>
      <c r="I215" t="s" s="18">
        <v>174</v>
      </c>
      <c r="J215" t="n" s="20">
        <v>0.0001786052</v>
      </c>
      <c r="K215" t="n" s="20">
        <v>0.0001678029</v>
      </c>
      <c r="L215" t="n" s="20">
        <v>0.0001188792</v>
      </c>
      <c r="M215" t="n" s="20">
        <v>0.0001886169</v>
      </c>
      <c r="N215" t="n" s="20">
        <v>0.0001474505</v>
      </c>
      <c r="O215" t="n" s="20">
        <v>-11.0351</v>
      </c>
      <c r="P215" t="n" s="20">
        <v>4.1127</v>
      </c>
      <c r="Q215" t="n" s="20">
        <v>-15.1478</v>
      </c>
    </row>
    <row r="216" spans="1:79">
      <c r="A216" s="19"/>
      <c r="B216" s="13"/>
      <c r="C216" s="13"/>
      <c r="D216" s="13"/>
      <c r="E216" s="13"/>
      <c r="F216" s="13"/>
      <c r="G216" s="13"/>
      <c r="H216" s="15"/>
      <c r="I216" t="s" s="18">
        <v>177</v>
      </c>
      <c r="J216" t="n" s="20">
        <v>0.0002335741</v>
      </c>
      <c r="K216" t="n" s="20">
        <v>0.0002748994</v>
      </c>
      <c r="L216" t="n" s="20">
        <v>0.0001989784</v>
      </c>
      <c r="M216" t="n" s="20">
        <v>0.0002733097</v>
      </c>
      <c r="N216" t="n" s="20">
        <v>0.0001994333</v>
      </c>
      <c r="O216" t="n" s="20">
        <v>0.5816</v>
      </c>
      <c r="P216" t="n" s="20">
        <v>0.7481</v>
      </c>
      <c r="Q216" t="n" s="20">
        <v>-0.1664</v>
      </c>
    </row>
    <row r="217" spans="1:79">
      <c r="A217" s="19"/>
      <c r="B217" s="13"/>
      <c r="C217" s="13"/>
      <c r="D217" s="13"/>
      <c r="E217" s="13"/>
      <c r="F217" s="13"/>
      <c r="G217" s="13"/>
      <c r="H217" s="15"/>
      <c r="I217" s="18"/>
      <c r="J217" s="20"/>
      <c r="K217" s="20"/>
      <c r="L217" s="20"/>
      <c r="M217" s="20"/>
      <c r="N217" s="20"/>
      <c r="O217" s="20"/>
      <c r="P217" s="20"/>
      <c r="Q217" s="20"/>
    </row>
    <row r="218" spans="1:79">
      <c r="A218" t="s" s="16">
        <v>197</v>
      </c>
      <c r="B218" t="s" s="17">
        <v>198</v>
      </c>
      <c r="C218" t="s" s="21">
        <v>88</v>
      </c>
      <c r="D218" t="s" s="21">
        <v>89</v>
      </c>
      <c r="E218" t="s" s="21">
        <v>90</v>
      </c>
      <c r="F218" t="s" s="21">
        <v>91</v>
      </c>
      <c r="G218" t="s" s="21">
        <v>92</v>
      </c>
      <c r="H218" t="s" s="18">
        <v>199</v>
      </c>
      <c r="I218" t="s" s="18">
        <v>94</v>
      </c>
      <c r="J218" t="s" s="18">
        <v>95</v>
      </c>
      <c r="K218" t="s" s="18">
        <v>96</v>
      </c>
      <c r="L218" t="s" s="18">
        <v>97</v>
      </c>
      <c r="M218" t="s" s="18">
        <v>98</v>
      </c>
      <c r="N218" t="s" s="18">
        <v>99</v>
      </c>
      <c r="O218" t="s" s="18">
        <v>100</v>
      </c>
      <c r="P218" t="s" s="18">
        <v>101</v>
      </c>
      <c r="Q218" t="s" s="18">
        <v>102</v>
      </c>
      <c r="S218" t="s" s="18">
        <v>103</v>
      </c>
      <c r="T218" t="s" s="18">
        <v>104</v>
      </c>
      <c r="U218" t="s" s="18">
        <v>105</v>
      </c>
      <c r="V218" t="s" s="18">
        <v>89</v>
      </c>
    </row>
    <row r="219" spans="1:79">
      <c r="A219" s="19"/>
      <c r="B219" s="13"/>
      <c r="C219" t="s" s="21">
        <v>3</v>
      </c>
      <c r="D219" t="n" s="24">
        <v>1</v>
      </c>
      <c r="E219" t="n" s="24">
        <v>1</v>
      </c>
      <c r="F219" t="n" s="24">
        <v>1</v>
      </c>
      <c r="G219" t="n" s="24">
        <v>1</v>
      </c>
      <c r="H219" s="15"/>
      <c r="I219" t="s" s="18">
        <v>106</v>
      </c>
      <c r="J219" t="n" s="20">
        <v>0.0008845367</v>
      </c>
      <c r="K219" t="n" s="20">
        <v>0.0011811945</v>
      </c>
      <c r="L219" t="n" s="20">
        <v>0.0011709673</v>
      </c>
      <c r="M219" t="n" s="20">
        <v>0.0011462787</v>
      </c>
      <c r="N219" t="n" s="20">
        <v>0.0011537559</v>
      </c>
      <c r="O219" t="n" s="20">
        <v>3.046</v>
      </c>
      <c r="P219" t="n" s="20">
        <v>1.5445</v>
      </c>
      <c r="Q219" t="n" s="20">
        <v>1.5015</v>
      </c>
      <c r="S219" t="s" s="18">
        <v>107</v>
      </c>
      <c r="T219" t="s" s="10">
        <v>108</v>
      </c>
      <c r="U219" t="n" s="25">
        <f>SQRT(J219)</f>
        <v>0.0297411617123474</v>
      </c>
      <c r="V219" t="n" s="25">
        <f>SQRT(K219)</f>
        <v>0.0343685102964909</v>
      </c>
    </row>
    <row r="220" spans="1:79">
      <c r="A220" s="19"/>
      <c r="B220" s="13"/>
      <c r="C220" t="s" s="21">
        <v>4</v>
      </c>
      <c r="D220" t="n" s="24">
        <v>1</v>
      </c>
      <c r="E220" t="n" s="24">
        <v>1</v>
      </c>
      <c r="F220" t="n" s="24">
        <v>1</v>
      </c>
      <c r="G220" t="n" s="24">
        <v>1</v>
      </c>
      <c r="H220" s="15"/>
      <c r="I220" t="s" s="18">
        <v>109</v>
      </c>
      <c r="J220" t="n" s="20">
        <v>0.0002503339</v>
      </c>
      <c r="K220" t="n" s="20">
        <v>0.0003274706</v>
      </c>
      <c r="L220" t="n" s="20">
        <v>0.0003498717</v>
      </c>
      <c r="M220" t="n" s="20">
        <v>0.0008731018</v>
      </c>
      <c r="N220" t="n" s="20">
        <v>0.0008115283</v>
      </c>
      <c r="O220" t="n" s="20">
        <v>-62.4934</v>
      </c>
      <c r="P220" t="n" s="20">
        <v>-9.618</v>
      </c>
      <c r="Q220" t="n" s="20">
        <v>-52.8755</v>
      </c>
      <c r="S220" t="s" s="18">
        <v>110</v>
      </c>
      <c r="T220" t="s" s="10">
        <v>111</v>
      </c>
      <c r="U220" t="n" s="25">
        <f>SQRT(J220)</f>
        <v>0.0158219436227033</v>
      </c>
      <c r="V220" t="n" s="25">
        <f>SQRT(K220)</f>
        <v>0.0180961487615459</v>
      </c>
    </row>
    <row r="221" spans="1:79">
      <c r="A221" s="19"/>
      <c r="B221" s="13"/>
      <c r="C221" t="s" s="21">
        <v>5</v>
      </c>
      <c r="D221" t="n" s="24">
        <v>0</v>
      </c>
      <c r="E221" t="n" s="24">
        <v>0</v>
      </c>
      <c r="F221" t="n" s="24">
        <v>0</v>
      </c>
      <c r="G221" t="n" s="24">
        <v>0</v>
      </c>
      <c r="H221" s="15"/>
      <c r="I221" t="s" s="18">
        <v>112</v>
      </c>
      <c r="J221" t="n" s="20">
        <v>0.0002992837</v>
      </c>
      <c r="K221" t="n" s="20">
        <v>0.0005508119</v>
      </c>
      <c r="L221" t="n" s="20">
        <v>0.0005251071</v>
      </c>
      <c r="M221" t="n" s="20">
        <v>0.001086886</v>
      </c>
      <c r="N221" t="n" s="20">
        <v>0.0010664685</v>
      </c>
      <c r="O221" t="n" s="20">
        <v>-49.322</v>
      </c>
      <c r="P221" t="n" s="20">
        <v>0.4865</v>
      </c>
      <c r="Q221" t="n" s="20">
        <v>-49.8085</v>
      </c>
      <c r="S221" t="s" s="18">
        <v>113</v>
      </c>
      <c r="T221" t="s" s="10">
        <v>114</v>
      </c>
      <c r="U221" t="n" s="25">
        <f>SQRT(J221)</f>
        <v>0.0172998179181169</v>
      </c>
      <c r="V221" t="n" s="25">
        <f>SQRT(K221)</f>
        <v>0.0234693821818982</v>
      </c>
    </row>
    <row r="222" spans="1:79">
      <c r="A222" s="19"/>
      <c r="B222" s="13"/>
      <c r="C222" t="s" s="21">
        <v>6</v>
      </c>
      <c r="D222" t="n" s="24">
        <v>4</v>
      </c>
      <c r="E222" t="n" s="24">
        <v>4</v>
      </c>
      <c r="F222" t="n" s="24">
        <v>4</v>
      </c>
      <c r="G222" t="n" s="24">
        <v>4</v>
      </c>
      <c r="H222" s="15"/>
      <c r="I222" t="s" s="18">
        <v>115</v>
      </c>
      <c r="J222" t="n" s="20">
        <v>0.0001676952</v>
      </c>
      <c r="K222" t="n" s="20">
        <v>0.000331352</v>
      </c>
      <c r="L222" t="n" s="20">
        <v>0.0002470463</v>
      </c>
      <c r="M222" t="n" s="20">
        <v>0.0003731845</v>
      </c>
      <c r="N222" t="n" s="20">
        <v>0.0002901493</v>
      </c>
      <c r="O222" t="n" s="20">
        <v>-11.2096</v>
      </c>
      <c r="P222" t="n" s="20">
        <v>0.3404</v>
      </c>
      <c r="Q222" t="n" s="20">
        <v>-11.5501</v>
      </c>
      <c r="S222" t="s" s="18">
        <v>116</v>
      </c>
      <c r="T222" t="s" s="10">
        <v>117</v>
      </c>
      <c r="U222" t="n" s="25">
        <f>SQRT(J222)</f>
        <v>0.0129497181436508</v>
      </c>
      <c r="V222" t="n" s="25">
        <f>SQRT(K222)</f>
        <v>0.018203076663026</v>
      </c>
    </row>
    <row r="223" spans="1:79">
      <c r="A223" s="19"/>
      <c r="B223" s="13"/>
      <c r="C223" t="s" s="21">
        <v>7</v>
      </c>
      <c r="D223" t="n" s="24">
        <v>4</v>
      </c>
      <c r="E223" t="n" s="24">
        <v>4</v>
      </c>
      <c r="F223" t="n" s="24">
        <v>4</v>
      </c>
      <c r="G223" t="n" s="24">
        <v>4</v>
      </c>
      <c r="H223" s="15"/>
      <c r="I223" t="s" s="18">
        <v>118</v>
      </c>
      <c r="J223" t="n" s="20">
        <v>0.0058123452</v>
      </c>
      <c r="K223" t="n" s="20">
        <v>0.0158040206</v>
      </c>
      <c r="L223" t="n" s="20">
        <v>0.015049199</v>
      </c>
      <c r="M223" t="n" s="20">
        <v>0.0158039576</v>
      </c>
      <c r="N223" t="n" s="20">
        <v>0.015047307</v>
      </c>
      <c r="O223" t="n" s="20">
        <v>0.0004</v>
      </c>
      <c r="P223" t="n" s="20">
        <v>-0.0116</v>
      </c>
      <c r="Q223" t="n" s="20">
        <v>0.012</v>
      </c>
      <c r="S223" t="s" s="18">
        <v>119</v>
      </c>
      <c r="T223" t="s" s="10">
        <v>120</v>
      </c>
      <c r="U223" t="n" s="25">
        <f>SQRT(J223)</f>
        <v>0.0762387381847313</v>
      </c>
      <c r="V223" t="n" s="25">
        <f>SQRT(K223)</f>
        <v>0.125714042970545</v>
      </c>
    </row>
    <row r="224" spans="1:79">
      <c r="A224" s="19"/>
      <c r="B224" s="13"/>
      <c r="C224" t="s" s="21">
        <v>8</v>
      </c>
      <c r="D224" t="n" s="24">
        <v>0</v>
      </c>
      <c r="E224" t="n" s="24">
        <v>0</v>
      </c>
      <c r="F224" t="n" s="24">
        <v>1</v>
      </c>
      <c r="G224" t="n" s="24">
        <v>1</v>
      </c>
      <c r="H224" s="15"/>
      <c r="I224" t="s" s="18">
        <v>121</v>
      </c>
      <c r="J224" t="n" s="20">
        <v>0.0009796886</v>
      </c>
      <c r="K224" t="n" s="20">
        <v>0.0019986858</v>
      </c>
      <c r="L224" t="n" s="20">
        <v>0.001654011</v>
      </c>
      <c r="M224" t="n" s="20">
        <v>0.002064197</v>
      </c>
      <c r="N224" t="n" s="20">
        <v>0.0016851173</v>
      </c>
      <c r="O224" t="n" s="20">
        <v>-3.1737</v>
      </c>
      <c r="P224" t="n" s="20">
        <v>-1.6667</v>
      </c>
      <c r="Q224" t="n" s="20">
        <v>-1.5069</v>
      </c>
      <c r="S224" t="s" s="18">
        <v>122</v>
      </c>
      <c r="T224" t="s" s="10">
        <v>123</v>
      </c>
      <c r="U224" t="n" s="25">
        <f>SQRT(J224)</f>
        <v>0.0312999776357748</v>
      </c>
      <c r="V224" t="n" s="25">
        <f>SQRT(K224)</f>
        <v>0.0447066639327964</v>
      </c>
    </row>
    <row r="225" spans="1:79">
      <c r="A225" s="19"/>
      <c r="B225" s="13"/>
      <c r="C225" t="s" s="21">
        <v>9</v>
      </c>
      <c r="D225" t="n" s="24">
        <v>0</v>
      </c>
      <c r="E225" t="n" s="24">
        <v>1</v>
      </c>
      <c r="F225" t="n" s="24">
        <v>0</v>
      </c>
      <c r="G225" t="n" s="24">
        <v>1</v>
      </c>
      <c r="H225" s="15"/>
      <c r="I225" t="s" s="18">
        <v>124</v>
      </c>
      <c r="J225" t="n" s="20">
        <v>0.0002883981</v>
      </c>
      <c r="K225" t="n" s="20">
        <v>0.0004294049</v>
      </c>
      <c r="L225" t="n" s="20">
        <v>0.0002270628</v>
      </c>
      <c r="M225" t="n" s="20">
        <v>0.0007587208</v>
      </c>
      <c r="N225" t="n" s="20">
        <v>0.0005933844</v>
      </c>
      <c r="O225" t="n" s="20">
        <v>-43.4041</v>
      </c>
      <c r="P225" t="n" s="20">
        <v>4.8774</v>
      </c>
      <c r="Q225" t="n" s="20">
        <v>-48.2815</v>
      </c>
      <c r="S225" t="s" s="18">
        <v>125</v>
      </c>
      <c r="T225" t="s" s="10">
        <v>126</v>
      </c>
      <c r="U225" t="n" s="25">
        <f>SQRT(J225)</f>
        <v>0.0169822878317381</v>
      </c>
      <c r="V225" t="n" s="25">
        <f>SQRT(K225)</f>
        <v>0.0207220872500817</v>
      </c>
    </row>
    <row r="226" spans="1:79">
      <c r="A226" s="19"/>
      <c r="B226" s="13"/>
      <c r="C226" t="s" s="21">
        <v>10</v>
      </c>
      <c r="D226" t="n" s="24">
        <v>1</v>
      </c>
      <c r="E226" t="n" s="24">
        <v>1</v>
      </c>
      <c r="F226" t="n" s="24">
        <v>1</v>
      </c>
      <c r="G226" t="n" s="24">
        <v>1</v>
      </c>
      <c r="H226" s="15"/>
      <c r="I226" t="s" s="18">
        <v>127</v>
      </c>
      <c r="J226" t="n" s="20">
        <v>0.0003961823</v>
      </c>
      <c r="K226" t="n" s="20">
        <v>0.0004871342</v>
      </c>
      <c r="L226" t="n" s="20">
        <v>0.0004329716</v>
      </c>
      <c r="M226" t="n" s="20">
        <v>0.0005633124</v>
      </c>
      <c r="N226" t="n" s="20">
        <v>0.0004998774</v>
      </c>
      <c r="O226" t="n" s="20">
        <v>-13.5233</v>
      </c>
      <c r="P226" t="n" s="20">
        <v>-1.646</v>
      </c>
      <c r="Q226" t="n" s="20">
        <v>-11.8772</v>
      </c>
      <c r="S226" t="s" s="18">
        <v>128</v>
      </c>
      <c r="T226" t="s" s="10">
        <v>129</v>
      </c>
      <c r="U226" t="n" s="25">
        <f>SQRT(J226)</f>
        <v>0.019904328674939</v>
      </c>
      <c r="V226" t="n" s="25">
        <f>SQRT(K226)</f>
        <v>0.0220711168725101</v>
      </c>
    </row>
    <row r="227" spans="1:79">
      <c r="A227" s="19"/>
      <c r="B227" s="13"/>
      <c r="C227" s="13"/>
      <c r="D227" s="13"/>
      <c r="E227" s="13"/>
      <c r="F227" s="13"/>
      <c r="G227" s="13"/>
      <c r="H227" s="15"/>
      <c r="I227" t="s" s="18">
        <v>130</v>
      </c>
      <c r="J227" t="n" s="20">
        <v>0.0002095683</v>
      </c>
      <c r="K227" t="n" s="20">
        <v>0.0002359593</v>
      </c>
      <c r="L227" t="n" s="20">
        <v>0.0001654308</v>
      </c>
      <c r="M227" t="n" s="20">
        <v>0.0002498131</v>
      </c>
      <c r="N227" t="n" s="20">
        <v>0.0001673056</v>
      </c>
      <c r="O227" t="n" s="20">
        <v>-5.5457</v>
      </c>
      <c r="P227" t="n" s="20">
        <v>-4.7952</v>
      </c>
      <c r="Q227" t="n" s="20">
        <v>-0.7505</v>
      </c>
      <c r="S227" t="s" s="18">
        <v>131</v>
      </c>
      <c r="T227" t="s" s="10">
        <v>132</v>
      </c>
      <c r="U227" t="n" s="25">
        <f>SQRT(J227)</f>
        <v>0.0144764740182131</v>
      </c>
      <c r="V227" t="n" s="25">
        <f>SQRT(K227)</f>
        <v>0.0153609667664506</v>
      </c>
    </row>
    <row r="228" spans="1:79">
      <c r="A228" s="19"/>
      <c r="B228" s="13"/>
      <c r="C228" s="13"/>
      <c r="D228" s="13"/>
      <c r="E228" s="13"/>
      <c r="F228" s="13"/>
      <c r="G228" s="13"/>
      <c r="H228" s="15"/>
      <c r="I228" t="s" s="18">
        <v>133</v>
      </c>
      <c r="J228" t="n" s="20">
        <v>0.0002663971</v>
      </c>
      <c r="K228" t="n" s="20">
        <v>0.0002322532</v>
      </c>
      <c r="L228" t="n" s="20">
        <v>0.0001572638</v>
      </c>
      <c r="M228" t="n" s="20">
        <v>0.0002475838</v>
      </c>
      <c r="N228" t="n" s="20">
        <v>0.000177273</v>
      </c>
      <c r="O228" t="n" s="20">
        <v>-6.1921</v>
      </c>
      <c r="P228" t="n" s="20">
        <v>1.8897</v>
      </c>
      <c r="Q228" t="n" s="20">
        <v>-8.0818</v>
      </c>
      <c r="S228" t="s" s="18">
        <v>134</v>
      </c>
      <c r="T228" t="s" s="10">
        <v>135</v>
      </c>
      <c r="U228" t="n" s="25">
        <f>SQRT(J228)</f>
        <v>0.0163216757718073</v>
      </c>
      <c r="V228" t="n" s="25">
        <f>SQRT(K228)</f>
        <v>0.0152398556423609</v>
      </c>
    </row>
    <row r="229" spans="1:79">
      <c r="A229" s="19"/>
      <c r="B229" s="13"/>
      <c r="C229" s="13"/>
      <c r="D229" s="13"/>
      <c r="E229" s="13"/>
      <c r="F229" s="13"/>
      <c r="G229" s="13"/>
      <c r="H229" s="15"/>
      <c r="I229" t="s" s="18">
        <v>136</v>
      </c>
      <c r="J229" t="n" s="20">
        <v>0.0003197914</v>
      </c>
      <c r="K229" t="n" s="20">
        <v>0.0009391375</v>
      </c>
      <c r="L229" t="n" s="20">
        <v>0.000793129</v>
      </c>
      <c r="M229" t="n" s="20">
        <v>0.0007974852</v>
      </c>
      <c r="N229" t="n" s="20">
        <v>0.0006742939</v>
      </c>
      <c r="O229" t="n" s="20">
        <v>17.7624</v>
      </c>
      <c r="P229" t="n" s="20">
        <v>2.8611</v>
      </c>
      <c r="Q229" t="n" s="20">
        <v>14.9012</v>
      </c>
      <c r="S229" t="s" s="18">
        <v>137</v>
      </c>
      <c r="T229" t="s" s="10">
        <v>138</v>
      </c>
      <c r="U229" t="n" s="25">
        <f>SQRT(J229)</f>
        <v>0.0178827123222402</v>
      </c>
      <c r="V229" t="n" s="25">
        <f>SQRT(K229)</f>
        <v>0.03064535038142</v>
      </c>
    </row>
    <row r="230" spans="1:79">
      <c r="A230" s="19"/>
      <c r="B230" s="13"/>
      <c r="C230" s="13"/>
      <c r="D230" s="13"/>
      <c r="E230" s="13"/>
      <c r="F230" s="13"/>
      <c r="G230" s="13"/>
      <c r="H230" s="15"/>
      <c r="I230" t="s" s="18">
        <v>139</v>
      </c>
      <c r="J230" t="n" s="20">
        <v>0.000948548</v>
      </c>
      <c r="K230" t="n" s="20">
        <v>0.0011398411</v>
      </c>
      <c r="L230" t="n" s="20">
        <v>0.0010284662</v>
      </c>
      <c r="M230" t="n" s="20">
        <v>0.0010552069</v>
      </c>
      <c r="N230" t="n" s="20">
        <v>0.0009320547</v>
      </c>
      <c r="O230" t="n" s="20">
        <v>8.0206</v>
      </c>
      <c r="P230" t="n" s="20">
        <v>-1.1161</v>
      </c>
      <c r="Q230" t="n" s="20">
        <v>9.1367</v>
      </c>
      <c r="S230" t="s" s="18">
        <v>140</v>
      </c>
      <c r="T230" t="s" s="10">
        <v>141</v>
      </c>
      <c r="U230" t="n" s="25">
        <f>SQRT(J230)</f>
        <v>0.0307985064572943</v>
      </c>
      <c r="V230" t="n" s="25">
        <f>SQRT(K230)</f>
        <v>0.0337615328443482</v>
      </c>
    </row>
    <row r="231" spans="1:79">
      <c r="A231" s="19"/>
      <c r="B231" s="13"/>
      <c r="C231" s="13"/>
      <c r="D231" s="13"/>
      <c r="E231" s="13"/>
      <c r="F231" s="13"/>
      <c r="G231" s="13"/>
      <c r="H231" s="15"/>
      <c r="I231" t="s" s="18">
        <v>142</v>
      </c>
      <c r="J231" t="n" s="20">
        <v>0.0006334412</v>
      </c>
      <c r="K231" t="n" s="20">
        <v>0.0006241566</v>
      </c>
      <c r="L231" t="n" s="20">
        <v>0.0004628451</v>
      </c>
      <c r="M231" t="n" s="20">
        <v>0.002237405</v>
      </c>
      <c r="N231" t="n" s="20">
        <v>0.0018985225</v>
      </c>
      <c r="O231" t="n" s="20">
        <v>-72.1035</v>
      </c>
      <c r="P231" t="n" s="20">
        <v>-7.9365</v>
      </c>
      <c r="Q231" t="n" s="20">
        <v>-64.1671</v>
      </c>
      <c r="S231" t="s" s="18">
        <v>143</v>
      </c>
      <c r="T231" t="s" s="10">
        <v>144</v>
      </c>
      <c r="U231" t="n" s="25">
        <f>SQRT(J231)</f>
        <v>0.0251682577863467</v>
      </c>
      <c r="V231" t="n" s="25">
        <f>SQRT(K231)</f>
        <v>0.0249831263055687</v>
      </c>
    </row>
    <row r="232" spans="1:79">
      <c r="A232" s="19"/>
      <c r="B232" s="13"/>
      <c r="C232" s="13"/>
      <c r="D232" s="13"/>
      <c r="E232" s="13"/>
      <c r="F232" s="13"/>
      <c r="G232" s="13"/>
      <c r="H232" s="15"/>
      <c r="I232" t="s" s="18">
        <v>145</v>
      </c>
      <c r="J232" t="n" s="20">
        <v>0.0001860076</v>
      </c>
      <c r="K232" t="n" s="20">
        <v>0.0001798576</v>
      </c>
      <c r="L232" t="n" s="22">
        <v>0.0001321327</v>
      </c>
      <c r="M232" t="n" s="20">
        <v>0.000179087</v>
      </c>
      <c r="N232" t="n" s="22">
        <v>0.0001367977</v>
      </c>
      <c r="O232" t="n" s="20">
        <v>0.4303</v>
      </c>
      <c r="P232" t="n" s="20">
        <v>3.0352</v>
      </c>
      <c r="Q232" t="n" s="20">
        <v>-2.6049</v>
      </c>
      <c r="S232" t="s" s="18">
        <v>146</v>
      </c>
      <c r="T232" t="s" s="10">
        <v>147</v>
      </c>
      <c r="U232" t="n" s="25">
        <f>SQRT(J232)</f>
        <v>0.0136384603236582</v>
      </c>
      <c r="V232" t="n" s="25">
        <f>SQRT(K232)</f>
        <v>0.013411099880323</v>
      </c>
    </row>
    <row r="233" spans="1:79">
      <c r="A233" s="19"/>
      <c r="B233" s="13"/>
      <c r="C233" s="13"/>
      <c r="D233" s="13"/>
      <c r="E233" s="13"/>
      <c r="F233" s="13"/>
      <c r="G233" s="13"/>
      <c r="H233" s="15"/>
      <c r="I233" t="s" s="18">
        <v>148</v>
      </c>
      <c r="J233" t="n" s="20">
        <v>0.0002715483</v>
      </c>
      <c r="K233" t="n" s="20">
        <v>0.0002779419</v>
      </c>
      <c r="L233" t="n" s="20">
        <v>0.0001428612</v>
      </c>
      <c r="M233" t="n" s="20">
        <v>0.0002746589</v>
      </c>
      <c r="N233" t="n" s="20">
        <v>0.0001404892</v>
      </c>
      <c r="O233" t="n" s="20">
        <v>1.1953</v>
      </c>
      <c r="P233" t="n" s="20">
        <v>0.3317</v>
      </c>
      <c r="Q233" t="n" s="20">
        <v>0.8636</v>
      </c>
      <c r="S233" t="s" s="18">
        <v>149</v>
      </c>
      <c r="T233" t="s" s="10">
        <v>150</v>
      </c>
      <c r="U233" t="n" s="25">
        <f>SQRT(J233)</f>
        <v>0.0164787226446712</v>
      </c>
      <c r="V233" t="n" s="25">
        <f>SQRT(K233)</f>
        <v>0.0166715896062733</v>
      </c>
    </row>
    <row r="234" spans="1:79">
      <c r="A234" s="19"/>
      <c r="B234" s="13"/>
      <c r="C234" s="13"/>
      <c r="D234" s="13"/>
      <c r="E234" s="13"/>
      <c r="F234" s="13"/>
      <c r="G234" s="13"/>
      <c r="H234" s="15"/>
      <c r="I234" t="s" s="18">
        <v>151</v>
      </c>
      <c r="J234" t="n" s="20">
        <v>0.0008284599</v>
      </c>
      <c r="K234" t="n" s="20">
        <v>0.0010280207</v>
      </c>
      <c r="L234" t="n" s="20">
        <v>0.0009032835</v>
      </c>
      <c r="M234" t="n" s="20">
        <v>0.0011596107</v>
      </c>
      <c r="N234" t="n" s="20">
        <v>0.0010815312</v>
      </c>
      <c r="O234" t="n" s="20">
        <v>-11.3478</v>
      </c>
      <c r="P234" t="n" s="20">
        <v>4.0236</v>
      </c>
      <c r="Q234" t="n" s="20">
        <v>-15.3713</v>
      </c>
      <c r="S234" t="s" s="18">
        <v>152</v>
      </c>
      <c r="T234" t="s" s="10">
        <v>153</v>
      </c>
      <c r="U234" t="n" s="25">
        <f>SQRT(J234)</f>
        <v>0.0287829793454396</v>
      </c>
      <c r="V234" t="n" s="25">
        <f>SQRT(K234)</f>
        <v>0.0320627618897686</v>
      </c>
    </row>
    <row r="235" spans="1:79">
      <c r="A235" s="19"/>
      <c r="B235" s="13"/>
      <c r="C235" s="13"/>
      <c r="D235" s="13"/>
      <c r="E235" s="13"/>
      <c r="F235" s="13"/>
      <c r="G235" s="13"/>
      <c r="H235" s="15"/>
      <c r="I235" t="s" s="18">
        <v>154</v>
      </c>
      <c r="J235" t="n" s="20">
        <v>0.0001819121</v>
      </c>
      <c r="K235" t="n" s="20">
        <v>0.0003293187</v>
      </c>
      <c r="L235" t="n" s="22">
        <v>0.0002362823</v>
      </c>
      <c r="M235" t="n" s="20">
        <v>0.0005294606</v>
      </c>
      <c r="N235" t="n" s="20">
        <v>0.0004216109</v>
      </c>
      <c r="O235" t="n" s="20">
        <v>-37.8011</v>
      </c>
      <c r="P235" t="n" s="20">
        <v>-2.7978</v>
      </c>
      <c r="Q235" t="n" s="20">
        <v>-35.0033</v>
      </c>
      <c r="S235" t="s" s="18">
        <v>155</v>
      </c>
      <c r="T235" t="s" s="10">
        <v>156</v>
      </c>
      <c r="U235" t="n" s="25">
        <f>SQRT(J235)</f>
        <v>0.0134874793790389</v>
      </c>
      <c r="V235" t="n" s="25">
        <f>SQRT(K235)</f>
        <v>0.0181471402705771</v>
      </c>
    </row>
    <row r="236" spans="1:79">
      <c r="A236" s="19"/>
      <c r="B236" s="13"/>
      <c r="C236" s="13"/>
      <c r="D236" s="13"/>
      <c r="E236" s="13"/>
      <c r="F236" s="13"/>
      <c r="G236" s="13"/>
      <c r="H236" s="15"/>
      <c r="I236" t="s" s="18">
        <v>157</v>
      </c>
      <c r="J236" t="n" s="20">
        <v>0.0006918344</v>
      </c>
      <c r="K236" t="n" s="20">
        <v>0.0010653807</v>
      </c>
      <c r="L236" t="n" s="20">
        <v>0.0009513651</v>
      </c>
      <c r="M236" t="n" s="20">
        <v>0.0013027261</v>
      </c>
      <c r="N236" t="n" s="20">
        <v>0.0011583923</v>
      </c>
      <c r="O236" t="n" s="20">
        <v>-18.2191</v>
      </c>
      <c r="P236" t="n" s="20">
        <v>-2.3273</v>
      </c>
      <c r="Q236" t="n" s="20">
        <v>-15.8918</v>
      </c>
      <c r="S236" t="s" s="18">
        <v>158</v>
      </c>
      <c r="T236" t="s" s="10">
        <v>159</v>
      </c>
      <c r="U236" t="n" s="25">
        <f>SQRT(J236)</f>
        <v>0.026302745103886</v>
      </c>
      <c r="V236" t="n" s="25">
        <f>SQRT(K236)</f>
        <v>0.0326401700363218</v>
      </c>
    </row>
    <row r="237" spans="1:79">
      <c r="A237" s="19"/>
      <c r="B237" s="13"/>
      <c r="C237" s="13"/>
      <c r="D237" s="13"/>
      <c r="E237" s="13"/>
      <c r="F237" s="13"/>
      <c r="G237" s="13"/>
      <c r="H237" s="15"/>
      <c r="I237" t="s" s="18">
        <v>160</v>
      </c>
      <c r="J237" t="n" s="20">
        <v>0.001187522</v>
      </c>
      <c r="K237" t="n" s="20">
        <v>0.0016337287</v>
      </c>
      <c r="L237" t="n" s="20">
        <v>0.0014398106</v>
      </c>
      <c r="M237" t="n" s="20">
        <v>0.0015457516</v>
      </c>
      <c r="N237" t="n" s="20">
        <v>0.0013452358</v>
      </c>
      <c r="O237" t="n" s="20">
        <v>5.6915</v>
      </c>
      <c r="P237" t="n" s="20">
        <v>-0.4268</v>
      </c>
      <c r="Q237" t="n" s="20">
        <v>6.1184</v>
      </c>
      <c r="S237" t="s" s="18">
        <v>161</v>
      </c>
      <c r="T237" t="s" s="10">
        <v>162</v>
      </c>
      <c r="U237" t="n" s="25">
        <f>SQRT(J237)</f>
        <v>0.0344604410882972</v>
      </c>
      <c r="V237" t="n" s="25">
        <f>SQRT(K237)</f>
        <v>0.0404194099412646</v>
      </c>
    </row>
    <row r="238" spans="1:79">
      <c r="A238" s="19"/>
      <c r="B238" s="13"/>
      <c r="C238" s="13"/>
      <c r="D238" s="13"/>
      <c r="E238" s="13"/>
      <c r="F238" s="13"/>
      <c r="G238" s="13"/>
      <c r="H238" s="15"/>
      <c r="I238" t="s" s="18">
        <v>163</v>
      </c>
      <c r="J238" t="n" s="20">
        <v>0.001687895</v>
      </c>
      <c r="K238" t="n" s="20">
        <v>0.001898406</v>
      </c>
      <c r="L238" t="n" s="20">
        <v>0.0020077168</v>
      </c>
      <c r="M238" t="n" s="20">
        <v>0.0019014326</v>
      </c>
      <c r="N238" t="n" s="20">
        <v>0.0020131317</v>
      </c>
      <c r="O238" t="n" s="20">
        <v>-0.1592</v>
      </c>
      <c r="P238" t="n" s="20">
        <v>0.1256</v>
      </c>
      <c r="Q238" t="n" s="20">
        <v>-0.2848</v>
      </c>
      <c r="S238" t="s" s="18">
        <v>164</v>
      </c>
      <c r="T238" t="s" s="10">
        <v>164</v>
      </c>
      <c r="U238" t="n" s="25">
        <f>SQRT(J238)</f>
        <v>0.0410839993184695</v>
      </c>
      <c r="V238" t="n" s="25">
        <f>SQRT(K238)</f>
        <v>0.0435707011648883</v>
      </c>
    </row>
    <row r="239" spans="1:79">
      <c r="A239" s="19"/>
      <c r="B239" s="13"/>
      <c r="C239" s="13"/>
      <c r="D239" s="13"/>
      <c r="E239" s="13"/>
      <c r="F239" s="13"/>
      <c r="G239" s="13"/>
      <c r="H239" s="15"/>
      <c r="I239" t="s" s="18">
        <v>165</v>
      </c>
      <c r="J239" t="n" s="20">
        <v>0.0009708892</v>
      </c>
      <c r="K239" t="n" s="20">
        <v>0.0007748089</v>
      </c>
      <c r="L239" t="n" s="20">
        <v>0.0004658539</v>
      </c>
      <c r="M239" t="n" s="20">
        <v>0.0007958441</v>
      </c>
      <c r="N239" t="n" s="20">
        <v>0.0004906793</v>
      </c>
      <c r="O239" t="n" s="20">
        <v>-2.6431</v>
      </c>
      <c r="P239" t="n" s="20">
        <v>0.4762</v>
      </c>
      <c r="Q239" t="n" s="20">
        <v>-3.1194</v>
      </c>
      <c r="S239" t="s" s="18">
        <v>166</v>
      </c>
      <c r="T239" t="s" s="10">
        <v>167</v>
      </c>
      <c r="U239" t="n" s="25">
        <f>SQRT(J239)</f>
        <v>0.0311590949804387</v>
      </c>
      <c r="V239" t="n" s="25">
        <f>SQRT(K239)</f>
        <v>0.0278353893452202</v>
      </c>
    </row>
    <row r="240" spans="1:79">
      <c r="A240" s="19"/>
      <c r="B240" s="13"/>
      <c r="C240" s="13"/>
      <c r="D240" s="13"/>
      <c r="E240" s="13"/>
      <c r="F240" s="13"/>
      <c r="G240" s="13"/>
      <c r="H240" s="15"/>
      <c r="I240" t="s" s="18">
        <v>168</v>
      </c>
      <c r="J240" t="n" s="20">
        <v>0.0001760892</v>
      </c>
      <c r="K240" t="n" s="20">
        <v>0.0002082271</v>
      </c>
      <c r="L240" t="n" s="20">
        <v>0.0002289354</v>
      </c>
      <c r="M240" t="n" s="20">
        <v>0.0002180838</v>
      </c>
      <c r="N240" t="n" s="20">
        <v>0.0002354531</v>
      </c>
      <c r="O240" t="n" s="20">
        <v>-4.5197</v>
      </c>
      <c r="P240" t="n" s="20">
        <v>-1.5311</v>
      </c>
      <c r="Q240" t="n" s="20">
        <v>-2.9886</v>
      </c>
      <c r="S240" t="s" s="18">
        <v>169</v>
      </c>
      <c r="T240" t="s" s="10">
        <v>170</v>
      </c>
      <c r="U240" t="n" s="25">
        <f>SQRT(J240)</f>
        <v>0.0132698605870597</v>
      </c>
      <c r="V240" t="n" s="25">
        <f>SQRT(K240)</f>
        <v>0.0144300762298749</v>
      </c>
    </row>
    <row r="241" spans="1:79">
      <c r="A241" s="19"/>
      <c r="B241" s="13"/>
      <c r="C241" s="13"/>
      <c r="D241" s="13"/>
      <c r="E241" s="13"/>
      <c r="F241" s="13"/>
      <c r="G241" s="13"/>
      <c r="H241" s="15"/>
      <c r="I241" t="s" s="18">
        <v>171</v>
      </c>
      <c r="J241" t="n" s="20">
        <v>0.0001946359</v>
      </c>
      <c r="K241" t="n" s="20">
        <v>0.0002137612</v>
      </c>
      <c r="L241" t="n" s="20">
        <v>0.0002100455</v>
      </c>
      <c r="M241" t="n" s="20">
        <v>0.0002904862</v>
      </c>
      <c r="N241" t="n" s="20">
        <v>0.000251605</v>
      </c>
      <c r="O241" t="n" s="20">
        <v>-26.4126</v>
      </c>
      <c r="P241" t="n" s="20">
        <v>-12.1057</v>
      </c>
      <c r="Q241" t="n" s="20">
        <v>-14.3069</v>
      </c>
      <c r="S241" t="s" s="18">
        <v>172</v>
      </c>
      <c r="T241" t="s" s="10">
        <v>173</v>
      </c>
      <c r="U241" t="n" s="25">
        <f>SQRT(J241)</f>
        <v>0.0139511970812544</v>
      </c>
      <c r="V241" t="n" s="25">
        <f>SQRT(K241)</f>
        <v>0.0146205745441142</v>
      </c>
    </row>
    <row r="242" spans="1:79">
      <c r="A242" s="19"/>
      <c r="B242" s="13"/>
      <c r="C242" s="13"/>
      <c r="D242" s="13"/>
      <c r="E242" s="13"/>
      <c r="F242" s="13"/>
      <c r="G242" s="13"/>
      <c r="H242" s="15"/>
      <c r="I242" t="s" s="18">
        <v>174</v>
      </c>
      <c r="J242" t="n" s="20">
        <v>0.0001786052</v>
      </c>
      <c r="K242" t="n" s="20">
        <v>0.0001618437</v>
      </c>
      <c r="L242" t="n" s="20">
        <v>0.0001368542</v>
      </c>
      <c r="M242" t="n" s="20">
        <v>0.0001715144</v>
      </c>
      <c r="N242" t="n" s="20">
        <v>0.0001578232</v>
      </c>
      <c r="O242" t="n" s="20">
        <v>-5.6384</v>
      </c>
      <c r="P242" t="n" s="20">
        <v>6.5874</v>
      </c>
      <c r="Q242" t="n" s="20">
        <v>-12.2258</v>
      </c>
      <c r="S242" t="s" s="18">
        <v>175</v>
      </c>
      <c r="T242" t="s" s="10">
        <v>176</v>
      </c>
      <c r="U242" t="n" s="25">
        <f>SQRT(J242)</f>
        <v>0.0133643256470351</v>
      </c>
      <c r="V242" t="n" s="25">
        <f>SQRT(K242)</f>
        <v>0.0127217805357584</v>
      </c>
    </row>
    <row r="243" spans="1:79">
      <c r="A243" s="19"/>
      <c r="B243" s="13"/>
      <c r="C243" s="13"/>
      <c r="D243" s="13"/>
      <c r="E243" s="13"/>
      <c r="F243" s="13"/>
      <c r="G243" s="13"/>
      <c r="H243" s="15"/>
      <c r="I243" t="s" s="18">
        <v>177</v>
      </c>
      <c r="J243" t="n" s="20">
        <v>0.0002335741</v>
      </c>
      <c r="K243" t="n" s="20">
        <v>0.000309086</v>
      </c>
      <c r="L243" t="n" s="20">
        <v>0.0002190582</v>
      </c>
      <c r="M243" t="n" s="20">
        <v>0.0003091184</v>
      </c>
      <c r="N243" t="n" s="20">
        <v>0.0002180503</v>
      </c>
      <c r="O243" t="n" s="20">
        <v>-0.0105</v>
      </c>
      <c r="P243" t="n" s="20">
        <v>-0.3365</v>
      </c>
      <c r="Q243" t="n" s="20">
        <v>0.3261</v>
      </c>
      <c r="S243" t="s" s="18">
        <v>178</v>
      </c>
      <c r="T243" t="s" s="10">
        <v>179</v>
      </c>
      <c r="U243" t="n" s="25">
        <f>SQRT(J243)</f>
        <v>0.0152831312236727</v>
      </c>
      <c r="V243" t="n" s="25">
        <f>SQRT(K243)</f>
        <v>0.0175808418456</v>
      </c>
    </row>
    <row r="244" spans="1:79">
      <c r="A244" s="19"/>
      <c r="B244" s="13"/>
      <c r="C244" s="13"/>
      <c r="D244" s="13"/>
      <c r="E244" s="13"/>
      <c r="F244" s="13"/>
      <c r="G244" s="13"/>
      <c r="H244" s="15"/>
      <c r="I244" s="15"/>
      <c r="J244" s="15"/>
      <c r="K244" s="15"/>
      <c r="L244" s="15"/>
      <c r="M244" s="15"/>
      <c r="N244" s="15"/>
      <c r="O244" s="15"/>
      <c r="P244" s="15"/>
      <c r="Q244" s="15"/>
    </row>
    <row r="245" spans="1:79">
      <c r="A245" s="19"/>
      <c r="B245" t="s" s="17">
        <v>200</v>
      </c>
      <c r="C245" t="s" s="21">
        <v>88</v>
      </c>
      <c r="D245" t="s" s="21">
        <v>89</v>
      </c>
      <c r="E245" t="s" s="21">
        <v>90</v>
      </c>
      <c r="F245" t="s" s="21">
        <v>91</v>
      </c>
      <c r="G245" t="s" s="21">
        <v>92</v>
      </c>
      <c r="H245" t="s" s="18">
        <v>201</v>
      </c>
      <c r="I245" t="s" s="18">
        <v>94</v>
      </c>
      <c r="J245" t="s" s="18">
        <v>95</v>
      </c>
      <c r="K245" t="s" s="18">
        <v>96</v>
      </c>
      <c r="L245" t="s" s="18">
        <v>97</v>
      </c>
      <c r="M245" t="s" s="18">
        <v>98</v>
      </c>
      <c r="N245" t="s" s="18">
        <v>99</v>
      </c>
      <c r="O245" t="s" s="18">
        <v>100</v>
      </c>
      <c r="P245" t="s" s="18">
        <v>101</v>
      </c>
      <c r="Q245" t="s" s="18">
        <v>102</v>
      </c>
    </row>
    <row r="246" spans="1:79">
      <c r="A246" s="19"/>
      <c r="B246" s="13"/>
      <c r="C246" t="s" s="21">
        <v>3</v>
      </c>
      <c r="D246" t="n" s="24">
        <v>1</v>
      </c>
      <c r="E246" t="n" s="24">
        <v>1</v>
      </c>
      <c r="F246" t="n" s="24">
        <v>1</v>
      </c>
      <c r="G246" t="n" s="24">
        <v>1</v>
      </c>
      <c r="H246" s="15"/>
      <c r="I246" t="s" s="18">
        <v>106</v>
      </c>
      <c r="J246" t="n" s="20">
        <v>0.0008845367</v>
      </c>
      <c r="K246" t="n" s="20">
        <v>0.0008916567</v>
      </c>
      <c r="L246" t="n" s="20">
        <v>0.0009105966</v>
      </c>
      <c r="M246" t="n" s="20">
        <v>0.0008695276</v>
      </c>
      <c r="N246" t="n" s="20">
        <v>0.0009017276</v>
      </c>
      <c r="O246" t="n" s="20">
        <v>2.545</v>
      </c>
      <c r="P246" t="n" s="20">
        <v>1.525</v>
      </c>
      <c r="Q246" t="n" s="20">
        <v>1.02</v>
      </c>
    </row>
    <row r="247" spans="1:79">
      <c r="A247" s="19"/>
      <c r="B247" s="13"/>
      <c r="C247" t="s" s="21">
        <v>4</v>
      </c>
      <c r="D247" t="n" s="24">
        <v>1</v>
      </c>
      <c r="E247" t="n" s="24">
        <v>1</v>
      </c>
      <c r="F247" t="n" s="24">
        <v>1</v>
      </c>
      <c r="G247" t="n" s="24">
        <v>1</v>
      </c>
      <c r="H247" s="15"/>
      <c r="I247" t="s" s="18">
        <v>109</v>
      </c>
      <c r="J247" t="n" s="20">
        <v>0.0002503339</v>
      </c>
      <c r="K247" t="n" s="20">
        <v>0.0003255577</v>
      </c>
      <c r="L247" t="n" s="20">
        <v>0.0003134646</v>
      </c>
      <c r="M247" t="n" s="20">
        <v>0.0008222177</v>
      </c>
      <c r="N247" t="n" s="20">
        <v>0.0007692291</v>
      </c>
      <c r="O247" t="n" s="20">
        <v>-60.4049</v>
      </c>
      <c r="P247" t="n" s="20">
        <v>-4.9738</v>
      </c>
      <c r="Q247" t="n" s="20">
        <v>-55.4311</v>
      </c>
    </row>
    <row r="248" spans="1:79">
      <c r="A248" s="19"/>
      <c r="B248" s="13"/>
      <c r="C248" t="s" s="21">
        <v>5</v>
      </c>
      <c r="D248" t="n" s="24">
        <v>0</v>
      </c>
      <c r="E248" t="n" s="24">
        <v>0</v>
      </c>
      <c r="F248" t="n" s="24">
        <v>0</v>
      </c>
      <c r="G248" t="n" s="24">
        <v>0</v>
      </c>
      <c r="H248" s="15"/>
      <c r="I248" t="s" s="18">
        <v>112</v>
      </c>
      <c r="J248" t="n" s="20">
        <v>0.0002992837</v>
      </c>
      <c r="K248" t="n" s="20">
        <v>0.0004824254</v>
      </c>
      <c r="L248" t="n" s="20">
        <v>0.0004394862</v>
      </c>
      <c r="M248" t="n" s="20">
        <v>0.0012044313</v>
      </c>
      <c r="N248" t="n" s="20">
        <v>0.0011398805</v>
      </c>
      <c r="O248" t="n" s="20">
        <v>-59.9458</v>
      </c>
      <c r="P248" t="n" s="20">
        <v>-1.7943</v>
      </c>
      <c r="Q248" t="n" s="20">
        <v>-58.1515</v>
      </c>
    </row>
    <row r="249" spans="1:79">
      <c r="A249" s="19"/>
      <c r="B249" s="13"/>
      <c r="C249" t="s" s="21">
        <v>6</v>
      </c>
      <c r="D249" t="n" s="24">
        <v>4</v>
      </c>
      <c r="E249" t="n" s="24">
        <v>4</v>
      </c>
      <c r="F249" t="n" s="24">
        <v>4</v>
      </c>
      <c r="G249" t="n" s="24">
        <v>4</v>
      </c>
      <c r="H249" s="15"/>
      <c r="I249" t="s" s="18">
        <v>115</v>
      </c>
      <c r="J249" t="n" s="20">
        <v>0.0001676952</v>
      </c>
      <c r="K249" t="n" s="20">
        <v>0.0002221212</v>
      </c>
      <c r="L249" t="n" s="20">
        <v>0.0001624133</v>
      </c>
      <c r="M249" t="n" s="20">
        <v>0.0004846748</v>
      </c>
      <c r="N249" t="n" s="20">
        <v>0.000384611</v>
      </c>
      <c r="O249" t="n" s="20">
        <v>-54.1711</v>
      </c>
      <c r="P249" t="n" s="20">
        <v>-8.3264</v>
      </c>
      <c r="Q249" t="n" s="20">
        <v>-45.8447</v>
      </c>
    </row>
    <row r="250" spans="1:79">
      <c r="A250" s="19"/>
      <c r="B250" s="13"/>
      <c r="C250" t="s" s="21">
        <v>7</v>
      </c>
      <c r="D250" t="n" s="24">
        <v>4</v>
      </c>
      <c r="E250" t="n" s="24">
        <v>4</v>
      </c>
      <c r="F250" t="n" s="24">
        <v>4</v>
      </c>
      <c r="G250" t="n" s="24">
        <v>4</v>
      </c>
      <c r="H250" s="15"/>
      <c r="I250" t="s" s="18">
        <v>118</v>
      </c>
      <c r="J250" t="n" s="20">
        <v>0.0058123452</v>
      </c>
      <c r="K250" t="n" s="20">
        <v>0.0140696969</v>
      </c>
      <c r="L250" t="n" s="20">
        <v>0.0133182024</v>
      </c>
      <c r="M250" t="n" s="20">
        <v>0.0140760947</v>
      </c>
      <c r="N250" t="n" s="20">
        <v>0.0133249948</v>
      </c>
      <c r="O250" t="n" s="20">
        <v>-0.0455</v>
      </c>
      <c r="P250" t="n" s="20">
        <v>0.0028</v>
      </c>
      <c r="Q250" t="n" s="20">
        <v>-0.0483</v>
      </c>
    </row>
    <row r="251" spans="1:79">
      <c r="A251" s="19"/>
      <c r="B251" s="13"/>
      <c r="C251" t="s" s="21">
        <v>8</v>
      </c>
      <c r="D251" t="n" s="24">
        <v>0</v>
      </c>
      <c r="E251" t="n" s="24">
        <v>0</v>
      </c>
      <c r="F251" t="n" s="24">
        <v>1</v>
      </c>
      <c r="G251" t="n" s="24">
        <v>1</v>
      </c>
      <c r="H251" s="15"/>
      <c r="I251" t="s" s="18">
        <v>121</v>
      </c>
      <c r="J251" t="n" s="20">
        <v>0.0009796886</v>
      </c>
      <c r="K251" t="n" s="20">
        <v>0.0011192495</v>
      </c>
      <c r="L251" t="n" s="20">
        <v>0.0008882237</v>
      </c>
      <c r="M251" t="n" s="20">
        <v>0.0011828841</v>
      </c>
      <c r="N251" t="n" s="20">
        <v>0.0009193387</v>
      </c>
      <c r="O251" t="n" s="20">
        <v>-5.3796</v>
      </c>
      <c r="P251" t="n" s="20">
        <v>-2.7492</v>
      </c>
      <c r="Q251" t="n" s="20">
        <v>-2.6304</v>
      </c>
    </row>
    <row r="252" spans="1:79">
      <c r="A252" s="19"/>
      <c r="B252" s="13"/>
      <c r="C252" t="s" s="21">
        <v>9</v>
      </c>
      <c r="D252" t="n" s="24">
        <v>0</v>
      </c>
      <c r="E252" t="n" s="24">
        <v>1</v>
      </c>
      <c r="F252" t="n" s="24">
        <v>0</v>
      </c>
      <c r="G252" t="n" s="24">
        <v>1</v>
      </c>
      <c r="H252" s="15"/>
      <c r="I252" t="s" s="18">
        <v>124</v>
      </c>
      <c r="J252" t="n" s="20">
        <v>0.0002883981</v>
      </c>
      <c r="K252" t="n" s="20">
        <v>0.0003367022</v>
      </c>
      <c r="L252" t="n" s="20">
        <v>0.0001539623</v>
      </c>
      <c r="M252" t="n" s="20">
        <v>0.0006424337</v>
      </c>
      <c r="N252" t="n" s="20">
        <v>0.0004505629</v>
      </c>
      <c r="O252" t="n" s="20">
        <v>-47.5896</v>
      </c>
      <c r="P252" t="n" s="20">
        <v>-1.4213</v>
      </c>
      <c r="Q252" t="n" s="20">
        <v>-46.1683</v>
      </c>
    </row>
    <row r="253" spans="1:79">
      <c r="A253" s="19"/>
      <c r="B253" s="13"/>
      <c r="C253" t="s" s="21">
        <v>10</v>
      </c>
      <c r="D253" t="n" s="24">
        <v>2</v>
      </c>
      <c r="E253" t="n" s="24">
        <v>2</v>
      </c>
      <c r="F253" t="n" s="24">
        <v>2</v>
      </c>
      <c r="G253" t="n" s="24">
        <v>2</v>
      </c>
      <c r="H253" s="15"/>
      <c r="I253" t="s" s="18">
        <v>127</v>
      </c>
      <c r="J253" t="n" s="20">
        <v>0.0003961823</v>
      </c>
      <c r="K253" t="n" s="20">
        <v>0.0003667743</v>
      </c>
      <c r="L253" t="n" s="20">
        <v>0.0003279192</v>
      </c>
      <c r="M253" t="n" s="20">
        <v>0.0005712669</v>
      </c>
      <c r="N253" t="n" s="20">
        <v>0.0005136794</v>
      </c>
      <c r="O253" t="n" s="20">
        <v>-35.7963</v>
      </c>
      <c r="P253" t="n" s="20">
        <v>-3.2791</v>
      </c>
      <c r="Q253" t="n" s="20">
        <v>-32.5172</v>
      </c>
    </row>
    <row r="254" spans="1:79">
      <c r="A254" s="19"/>
      <c r="B254" s="13"/>
      <c r="C254" s="13"/>
      <c r="D254" s="13"/>
      <c r="E254" s="13"/>
      <c r="F254" s="13"/>
      <c r="G254" s="13"/>
      <c r="H254" s="15"/>
      <c r="I254" t="s" s="18">
        <v>130</v>
      </c>
      <c r="J254" t="n" s="20">
        <v>0.0002095683</v>
      </c>
      <c r="K254" t="n" s="20">
        <v>0.0002180186</v>
      </c>
      <c r="L254" t="n" s="20">
        <v>0.000154767</v>
      </c>
      <c r="M254" t="n" s="20">
        <v>0.0002298978</v>
      </c>
      <c r="N254" t="n" s="20">
        <v>0.0001550554</v>
      </c>
      <c r="O254" t="n" s="20">
        <v>-5.1672</v>
      </c>
      <c r="P254" t="n" s="20">
        <v>-5.0417</v>
      </c>
      <c r="Q254" t="n" s="20">
        <v>-0.1254</v>
      </c>
    </row>
    <row r="255" spans="1:79">
      <c r="A255" s="19"/>
      <c r="B255" s="13"/>
      <c r="C255" s="13"/>
      <c r="D255" s="13"/>
      <c r="E255" s="13"/>
      <c r="F255" s="13"/>
      <c r="G255" s="13"/>
      <c r="H255" s="15"/>
      <c r="I255" t="s" s="18">
        <v>133</v>
      </c>
      <c r="J255" t="n" s="20">
        <v>0.0002663971</v>
      </c>
      <c r="K255" t="n" s="20">
        <v>0.0002307106</v>
      </c>
      <c r="L255" t="n" s="20">
        <v>0.0001513401</v>
      </c>
      <c r="M255" t="n" s="20">
        <v>0.0002446739</v>
      </c>
      <c r="N255" t="n" s="20">
        <v>0.0001674365</v>
      </c>
      <c r="O255" t="n" s="20">
        <v>-5.7069</v>
      </c>
      <c r="P255" t="n" s="20">
        <v>0.8718</v>
      </c>
      <c r="Q255" t="n" s="20">
        <v>-6.5787</v>
      </c>
    </row>
    <row r="256" spans="1:79">
      <c r="A256" s="19"/>
      <c r="B256" s="13"/>
      <c r="C256" s="13"/>
      <c r="D256" s="13"/>
      <c r="E256" s="13"/>
      <c r="F256" s="13"/>
      <c r="G256" s="13"/>
      <c r="H256" s="15"/>
      <c r="I256" t="s" s="18">
        <v>136</v>
      </c>
      <c r="J256" t="n" s="20">
        <v>0.0003197914</v>
      </c>
      <c r="K256" t="n" s="20">
        <v>0.0003555566</v>
      </c>
      <c r="L256" t="n" s="20">
        <v>0.0002688953</v>
      </c>
      <c r="M256" t="n" s="20">
        <v>0.0003367454</v>
      </c>
      <c r="N256" t="n" s="20">
        <v>0.0002732591</v>
      </c>
      <c r="O256" t="n" s="20">
        <v>5.5862</v>
      </c>
      <c r="P256" t="n" s="20">
        <v>6.8821</v>
      </c>
      <c r="Q256" t="n" s="20">
        <v>-1.2959</v>
      </c>
    </row>
    <row r="257" spans="1:79">
      <c r="A257" s="19"/>
      <c r="B257" s="13"/>
      <c r="C257" s="13"/>
      <c r="D257" s="13"/>
      <c r="E257" s="13"/>
      <c r="F257" s="13"/>
      <c r="G257" s="13"/>
      <c r="H257" s="15"/>
      <c r="I257" t="s" s="18">
        <v>139</v>
      </c>
      <c r="J257" t="n" s="20">
        <v>0.000948548</v>
      </c>
      <c r="K257" t="n" s="20">
        <v>0.0010712266</v>
      </c>
      <c r="L257" t="n" s="20">
        <v>0.0009272056</v>
      </c>
      <c r="M257" t="n" s="20">
        <v>0.0010382744</v>
      </c>
      <c r="N257" t="n" s="20">
        <v>0.0008934082</v>
      </c>
      <c r="O257" t="n" s="20">
        <v>3.1737</v>
      </c>
      <c r="P257" t="n" s="20">
        <v>-0.0814</v>
      </c>
      <c r="Q257" t="n" s="20">
        <v>3.2552</v>
      </c>
    </row>
    <row r="258" spans="1:79">
      <c r="A258" s="19"/>
      <c r="B258" s="13"/>
      <c r="C258" s="13"/>
      <c r="D258" s="13"/>
      <c r="E258" s="13"/>
      <c r="F258" s="13"/>
      <c r="G258" s="13"/>
      <c r="H258" s="15"/>
      <c r="I258" t="s" s="18">
        <v>142</v>
      </c>
      <c r="J258" t="n" s="20">
        <v>0.0006334412</v>
      </c>
      <c r="K258" t="n" s="20">
        <v>0.0008246596</v>
      </c>
      <c r="L258" t="n" s="20">
        <v>0.0005835999</v>
      </c>
      <c r="M258" t="n" s="20">
        <v>0.0020220111</v>
      </c>
      <c r="N258" t="n" s="20">
        <v>0.0017014792</v>
      </c>
      <c r="O258" t="n" s="20">
        <v>-59.2159</v>
      </c>
      <c r="P258" t="n" s="20">
        <v>-3.9304</v>
      </c>
      <c r="Q258" t="n" s="20">
        <v>-55.2855</v>
      </c>
    </row>
    <row r="259" spans="1:79">
      <c r="A259" s="19"/>
      <c r="B259" s="13"/>
      <c r="C259" s="13"/>
      <c r="D259" s="13"/>
      <c r="E259" s="13"/>
      <c r="F259" s="13"/>
      <c r="G259" s="13"/>
      <c r="H259" s="15"/>
      <c r="I259" t="s" s="18">
        <v>145</v>
      </c>
      <c r="J259" t="n" s="20">
        <v>0.0001860076</v>
      </c>
      <c r="K259" t="n" s="20">
        <v>0.0001704046</v>
      </c>
      <c r="L259" t="n" s="22">
        <v>0.0001229883</v>
      </c>
      <c r="M259" t="n" s="20">
        <v>0.0001754799</v>
      </c>
      <c r="N259" t="n" s="22">
        <v>0.0001287827</v>
      </c>
      <c r="O259" t="n" s="20">
        <v>-2.8922</v>
      </c>
      <c r="P259" t="n" s="20">
        <v>0.4098</v>
      </c>
      <c r="Q259" t="n" s="20">
        <v>-3.302</v>
      </c>
    </row>
    <row r="260" spans="1:79">
      <c r="A260" s="19"/>
      <c r="B260" s="13"/>
      <c r="C260" s="13"/>
      <c r="D260" s="13"/>
      <c r="E260" s="13"/>
      <c r="F260" s="13"/>
      <c r="G260" s="13"/>
      <c r="H260" s="15"/>
      <c r="I260" t="s" s="18">
        <v>148</v>
      </c>
      <c r="J260" t="n" s="20">
        <v>0.0002715483</v>
      </c>
      <c r="K260" t="n" s="20">
        <v>0.0002667613</v>
      </c>
      <c r="L260" t="n" s="20">
        <v>0.000153422</v>
      </c>
      <c r="M260" t="n" s="20">
        <v>0.0002649844</v>
      </c>
      <c r="N260" t="n" s="20">
        <v>0.0001548015</v>
      </c>
      <c r="O260" t="n" s="20">
        <v>0.6706</v>
      </c>
      <c r="P260" t="n" s="20">
        <v>1.1912</v>
      </c>
      <c r="Q260" t="n" s="20">
        <v>-0.5206</v>
      </c>
    </row>
    <row r="261" spans="1:79">
      <c r="A261" s="19"/>
      <c r="B261" s="13"/>
      <c r="C261" s="13"/>
      <c r="D261" s="13"/>
      <c r="E261" s="13"/>
      <c r="F261" s="13"/>
      <c r="G261" s="13"/>
      <c r="H261" s="15"/>
      <c r="I261" t="s" s="18">
        <v>151</v>
      </c>
      <c r="J261" t="n" s="20">
        <v>0.0008284599</v>
      </c>
      <c r="K261" t="n" s="20">
        <v>0.0011374043</v>
      </c>
      <c r="L261" t="n" s="20">
        <v>0.001136076</v>
      </c>
      <c r="M261" t="n" s="20">
        <v>0.0020912142</v>
      </c>
      <c r="N261" t="n" s="20">
        <v>0.0021361603</v>
      </c>
      <c r="O261" t="n" s="20">
        <v>-45.6103</v>
      </c>
      <c r="P261" t="n" s="20">
        <v>2.2128</v>
      </c>
      <c r="Q261" t="n" s="20">
        <v>-47.8231</v>
      </c>
    </row>
    <row r="262" spans="1:79">
      <c r="A262" s="19"/>
      <c r="B262" s="13"/>
      <c r="C262" s="13"/>
      <c r="D262" s="13"/>
      <c r="E262" s="13"/>
      <c r="F262" s="13"/>
      <c r="G262" s="13"/>
      <c r="H262" s="15"/>
      <c r="I262" t="s" s="18">
        <v>154</v>
      </c>
      <c r="J262" t="n" s="20">
        <v>0.0001819121</v>
      </c>
      <c r="K262" t="n" s="20">
        <v>0.0002494673</v>
      </c>
      <c r="L262" t="n" s="22">
        <v>0.0001331333</v>
      </c>
      <c r="M262" t="n" s="20">
        <v>0.0004835327</v>
      </c>
      <c r="N262" t="n" s="20">
        <v>0.0003431882</v>
      </c>
      <c r="O262" t="n" s="20">
        <v>-48.4074</v>
      </c>
      <c r="P262" t="n" s="20">
        <v>-4.9656</v>
      </c>
      <c r="Q262" t="n" s="20">
        <v>-43.4417</v>
      </c>
    </row>
    <row r="263" spans="1:79">
      <c r="A263" s="19"/>
      <c r="B263" s="13"/>
      <c r="C263" s="13"/>
      <c r="D263" s="13"/>
      <c r="E263" s="13"/>
      <c r="F263" s="13"/>
      <c r="G263" s="13"/>
      <c r="H263" s="15"/>
      <c r="I263" t="s" s="18">
        <v>157</v>
      </c>
      <c r="J263" t="n" s="20">
        <v>0.0006918344</v>
      </c>
      <c r="K263" t="n" s="20">
        <v>0.0007074863</v>
      </c>
      <c r="L263" t="n" s="20">
        <v>0.0006187453</v>
      </c>
      <c r="M263" t="n" s="20">
        <v>0.0010466722</v>
      </c>
      <c r="N263" t="n" s="20">
        <v>0.0009033608</v>
      </c>
      <c r="O263" t="n" s="20">
        <v>-32.4061</v>
      </c>
      <c r="P263" t="n" s="20">
        <v>-5.2137</v>
      </c>
      <c r="Q263" t="n" s="20">
        <v>-27.1924</v>
      </c>
    </row>
    <row r="264" spans="1:79">
      <c r="A264" s="19"/>
      <c r="B264" s="13"/>
      <c r="C264" s="13"/>
      <c r="D264" s="13"/>
      <c r="E264" s="13"/>
      <c r="F264" s="13"/>
      <c r="G264" s="13"/>
      <c r="H264" s="15"/>
      <c r="I264" t="s" s="18">
        <v>160</v>
      </c>
      <c r="J264" t="n" s="20">
        <v>0.001187522</v>
      </c>
      <c r="K264" t="n" s="20">
        <v>0.0011612</v>
      </c>
      <c r="L264" t="n" s="20">
        <v>0.00093729</v>
      </c>
      <c r="M264" t="n" s="20">
        <v>0.0012871351</v>
      </c>
      <c r="N264" t="n" s="20">
        <v>0.0010636346</v>
      </c>
      <c r="O264" t="n" s="20">
        <v>-9.7841</v>
      </c>
      <c r="P264" t="n" s="20">
        <v>0.0318</v>
      </c>
      <c r="Q264" t="n" s="20">
        <v>-9.816</v>
      </c>
    </row>
    <row r="265" spans="1:79">
      <c r="A265" s="19"/>
      <c r="B265" s="13"/>
      <c r="C265" s="13"/>
      <c r="D265" s="13"/>
      <c r="E265" s="13"/>
      <c r="F265" s="13"/>
      <c r="G265" s="13"/>
      <c r="H265" s="15"/>
      <c r="I265" t="s" s="18">
        <v>163</v>
      </c>
      <c r="J265" t="n" s="20">
        <v>0.001687895</v>
      </c>
      <c r="K265" t="n" s="20">
        <v>0.0016936823</v>
      </c>
      <c r="L265" t="n" s="20">
        <v>0.0017981696</v>
      </c>
      <c r="M265" t="n" s="20">
        <v>0.0016790206</v>
      </c>
      <c r="N265" t="n" s="20">
        <v>0.0017871894</v>
      </c>
      <c r="O265" t="n" s="20">
        <v>0.8732</v>
      </c>
      <c r="P265" t="n" s="20">
        <v>0.2193</v>
      </c>
      <c r="Q265" t="n" s="20">
        <v>0.654</v>
      </c>
    </row>
    <row r="266" spans="1:79">
      <c r="A266" s="19"/>
      <c r="B266" s="13"/>
      <c r="C266" s="13"/>
      <c r="D266" s="13"/>
      <c r="E266" s="13"/>
      <c r="F266" s="13"/>
      <c r="G266" s="13"/>
      <c r="H266" s="15"/>
      <c r="I266" t="s" s="18">
        <v>165</v>
      </c>
      <c r="J266" t="n" s="20">
        <v>0.0009708892</v>
      </c>
      <c r="K266" t="n" s="20">
        <v>0.000958862</v>
      </c>
      <c r="L266" t="n" s="20">
        <v>0.0006923431</v>
      </c>
      <c r="M266" t="n" s="20">
        <v>0.0009606582</v>
      </c>
      <c r="N266" t="n" s="20">
        <v>0.000708232</v>
      </c>
      <c r="O266" t="n" s="20">
        <v>-0.187</v>
      </c>
      <c r="P266" t="n" s="20">
        <v>1.467</v>
      </c>
      <c r="Q266" t="n" s="20">
        <v>-1.654</v>
      </c>
    </row>
    <row r="267" spans="1:79">
      <c r="A267" s="19"/>
      <c r="B267" s="13"/>
      <c r="C267" s="13"/>
      <c r="D267" s="13"/>
      <c r="E267" s="13"/>
      <c r="F267" s="13"/>
      <c r="G267" s="13"/>
      <c r="H267" s="15"/>
      <c r="I267" t="s" s="18">
        <v>168</v>
      </c>
      <c r="J267" t="n" s="20">
        <v>0.0001760892</v>
      </c>
      <c r="K267" t="n" s="20">
        <v>0.0001894967</v>
      </c>
      <c r="L267" t="n" s="20">
        <v>0.0001872263</v>
      </c>
      <c r="M267" t="n" s="20">
        <v>0.0002212102</v>
      </c>
      <c r="N267" t="n" s="20">
        <v>0.0002044391</v>
      </c>
      <c r="O267" t="n" s="20">
        <v>-14.3364</v>
      </c>
      <c r="P267" t="n" s="20">
        <v>-6.5552</v>
      </c>
      <c r="Q267" t="n" s="20">
        <v>-7.7812</v>
      </c>
    </row>
    <row r="268" spans="1:79">
      <c r="A268" s="19"/>
      <c r="B268" s="13"/>
      <c r="C268" s="13"/>
      <c r="D268" s="13"/>
      <c r="E268" s="13"/>
      <c r="F268" s="13"/>
      <c r="G268" s="13"/>
      <c r="H268" s="15"/>
      <c r="I268" t="s" s="18">
        <v>171</v>
      </c>
      <c r="J268" t="n" s="20">
        <v>0.0001946359</v>
      </c>
      <c r="K268" t="n" s="20">
        <v>0.000184099</v>
      </c>
      <c r="L268" t="n" s="20">
        <v>0.0001717168</v>
      </c>
      <c r="M268" t="n" s="20">
        <v>0.0002830037</v>
      </c>
      <c r="N268" t="n" s="20">
        <v>0.0002318227</v>
      </c>
      <c r="O268" t="n" s="20">
        <v>-34.9482</v>
      </c>
      <c r="P268" t="n" s="20">
        <v>-13.7096</v>
      </c>
      <c r="Q268" t="n" s="20">
        <v>-21.2386</v>
      </c>
    </row>
    <row r="269" spans="1:79">
      <c r="A269" s="19"/>
      <c r="B269" s="13"/>
      <c r="C269" s="13"/>
      <c r="D269" s="13"/>
      <c r="E269" s="13"/>
      <c r="F269" s="13"/>
      <c r="G269" s="13"/>
      <c r="H269" s="15"/>
      <c r="I269" t="s" s="18">
        <v>174</v>
      </c>
      <c r="J269" t="n" s="20">
        <v>0.0001786052</v>
      </c>
      <c r="K269" t="n" s="20">
        <v>0.000166103</v>
      </c>
      <c r="L269" t="n" s="20">
        <v>0.0001454295</v>
      </c>
      <c r="M269" t="n" s="20">
        <v>0.0001810675</v>
      </c>
      <c r="N269" t="n" s="20">
        <v>0.0001720961</v>
      </c>
      <c r="O269" t="n" s="20">
        <v>-8.2646</v>
      </c>
      <c r="P269" t="n" s="20">
        <v>6.4628</v>
      </c>
      <c r="Q269" t="n" s="20">
        <v>-14.7274</v>
      </c>
    </row>
    <row r="270" spans="1:79">
      <c r="A270" s="19"/>
      <c r="B270" s="13"/>
      <c r="C270" s="13"/>
      <c r="D270" s="13"/>
      <c r="E270" s="13"/>
      <c r="F270" s="13"/>
      <c r="G270" s="13"/>
      <c r="H270" s="15"/>
      <c r="I270" t="s" s="18">
        <v>177</v>
      </c>
      <c r="J270" t="n" s="20">
        <v>0.0002335741</v>
      </c>
      <c r="K270" t="n" s="20">
        <v>0.00029506</v>
      </c>
      <c r="L270" t="n" s="20">
        <v>0.0002125701</v>
      </c>
      <c r="M270" t="n" s="20">
        <v>0.0002932489</v>
      </c>
      <c r="N270" t="n" s="20">
        <v>0.0002135155</v>
      </c>
      <c r="O270" t="n" s="20">
        <v>0.6176</v>
      </c>
      <c r="P270" t="n" s="20">
        <v>0.94</v>
      </c>
      <c r="Q270" t="n" s="20">
        <v>-0.3224</v>
      </c>
    </row>
    <row r="271" spans="1:79">
      <c r="A271" s="19"/>
      <c r="B271" s="13"/>
      <c r="C271" s="13"/>
      <c r="D271" s="13"/>
      <c r="E271" s="13"/>
      <c r="F271" s="13"/>
      <c r="G271" s="13"/>
      <c r="H271" s="15"/>
      <c r="I271" s="15"/>
      <c r="J271" s="15"/>
      <c r="K271" s="15"/>
      <c r="L271" s="15"/>
      <c r="M271" s="15"/>
      <c r="N271" s="15"/>
      <c r="O271" s="15"/>
      <c r="P271" s="15"/>
      <c r="Q271" s="15"/>
    </row>
    <row r="272" spans="1:79">
      <c r="A272" t="s" s="16">
        <v>202</v>
      </c>
      <c r="B272" t="s" s="17">
        <v>87</v>
      </c>
      <c r="C272" t="s" s="17">
        <v>88</v>
      </c>
      <c r="D272" t="s" s="17">
        <v>89</v>
      </c>
      <c r="E272" t="s" s="17">
        <v>90</v>
      </c>
      <c r="F272" t="s" s="17">
        <v>91</v>
      </c>
      <c r="G272" t="s" s="17">
        <v>92</v>
      </c>
      <c r="H272" t="s" s="18">
        <v>203</v>
      </c>
      <c r="I272" t="s" s="18">
        <v>204</v>
      </c>
      <c r="J272" t="s" s="18">
        <v>89</v>
      </c>
      <c r="K272" t="s" s="18">
        <v>90</v>
      </c>
      <c r="L272" t="s" s="18">
        <v>91</v>
      </c>
      <c r="M272" t="s" s="18">
        <v>92</v>
      </c>
      <c r="N272" s="15"/>
      <c r="O272" s="15"/>
      <c r="P272" s="15"/>
      <c r="Q272" s="15"/>
    </row>
    <row r="273" spans="1:79">
      <c r="A273" s="19"/>
      <c r="B273" s="13"/>
      <c r="C273" t="s" s="17">
        <v>3</v>
      </c>
      <c r="D273" t="n" s="17">
        <v>1</v>
      </c>
      <c r="E273" t="n" s="17">
        <v>1</v>
      </c>
      <c r="F273" t="n" s="17">
        <v>1</v>
      </c>
      <c r="G273" t="n" s="17">
        <v>1</v>
      </c>
      <c r="H273" s="18"/>
      <c r="I273" t="s" s="18">
        <v>205</v>
      </c>
      <c r="J273" t="n" s="26">
        <v>0.0002297999</v>
      </c>
      <c r="K273" t="n" s="26">
        <v>3.34167E-005</v>
      </c>
      <c r="L273" t="n" s="26">
        <v>0.0002301799</v>
      </c>
      <c r="M273" t="n" s="26">
        <v>1.93205E-005</v>
      </c>
      <c r="N273" s="15"/>
      <c r="O273" s="15"/>
      <c r="P273" s="15"/>
      <c r="Q273" s="15"/>
    </row>
    <row r="274" spans="1:79">
      <c r="A274" s="19"/>
      <c r="B274" s="13"/>
      <c r="C274" t="s" s="17">
        <v>4</v>
      </c>
      <c r="D274" t="n" s="17">
        <v>1</v>
      </c>
      <c r="E274" t="n" s="17">
        <v>1</v>
      </c>
      <c r="F274" t="n" s="17">
        <v>1</v>
      </c>
      <c r="G274" t="n" s="17">
        <v>1</v>
      </c>
      <c r="H274" s="18"/>
      <c r="I274" t="s" s="18">
        <v>206</v>
      </c>
      <c r="J274" t="n" s="26">
        <v>0.0001567837</v>
      </c>
      <c r="K274" t="n" s="26">
        <v>1.73841E-005</v>
      </c>
      <c r="L274" t="n" s="26">
        <v>0.0001534343</v>
      </c>
      <c r="M274" t="n" s="26">
        <v>7.9216E-006</v>
      </c>
      <c r="N274" s="15"/>
      <c r="O274" s="15"/>
      <c r="P274" s="15"/>
      <c r="Q274" s="15"/>
    </row>
    <row r="275" spans="1:79">
      <c r="A275" s="19"/>
      <c r="B275" s="13"/>
      <c r="C275" t="s" s="17">
        <v>5</v>
      </c>
      <c r="D275" t="n" s="17">
        <v>0</v>
      </c>
      <c r="E275" t="n" s="17">
        <v>0</v>
      </c>
      <c r="F275" t="n" s="17">
        <v>0</v>
      </c>
      <c r="G275" t="n" s="17">
        <v>0</v>
      </c>
      <c r="H275" s="18"/>
      <c r="I275" t="s" s="18">
        <v>207</v>
      </c>
      <c r="J275" t="n" s="26">
        <v>9.37791E-005</v>
      </c>
      <c r="K275" t="n" s="26">
        <v>7.3048E-005</v>
      </c>
      <c r="L275" t="n" s="26">
        <v>9.32789E-005</v>
      </c>
      <c r="M275" t="n" s="26">
        <v>5.8955E-005</v>
      </c>
      <c r="N275" s="15"/>
      <c r="O275" s="15"/>
      <c r="P275" s="15"/>
      <c r="Q275" s="15"/>
    </row>
    <row r="276" spans="1:79">
      <c r="A276" s="19"/>
      <c r="B276" s="13"/>
      <c r="C276" t="s" s="17">
        <v>6</v>
      </c>
      <c r="D276" t="n" s="17">
        <v>4</v>
      </c>
      <c r="E276" t="n" s="17">
        <v>4</v>
      </c>
      <c r="F276" t="n" s="17">
        <v>4</v>
      </c>
      <c r="G276" t="n" s="17">
        <v>4</v>
      </c>
      <c r="H276" s="18"/>
      <c r="I276" t="s" s="18">
        <v>208</v>
      </c>
      <c r="J276" t="n" s="26">
        <v>0.0001689113</v>
      </c>
      <c r="K276" t="n" s="26">
        <v>5.2307E-005</v>
      </c>
      <c r="L276" t="n" s="26">
        <v>0.0001857325</v>
      </c>
      <c r="M276" t="n" s="26">
        <v>2.87566E-005</v>
      </c>
      <c r="N276" s="15"/>
      <c r="O276" s="15"/>
      <c r="P276" s="15"/>
      <c r="Q276" s="15"/>
    </row>
    <row r="277" spans="1:79">
      <c r="A277" s="19"/>
      <c r="B277" s="13"/>
      <c r="C277" t="s" s="17">
        <v>7</v>
      </c>
      <c r="D277" t="n" s="17">
        <v>4</v>
      </c>
      <c r="E277" t="n" s="17">
        <v>4</v>
      </c>
      <c r="F277" t="n" s="17">
        <v>4</v>
      </c>
      <c r="G277" t="n" s="17">
        <v>4</v>
      </c>
      <c r="H277" s="18"/>
      <c r="I277" s="15"/>
      <c r="J277" s="15"/>
      <c r="K277" s="15"/>
      <c r="L277" s="15"/>
      <c r="M277" s="15"/>
      <c r="N277" s="15"/>
      <c r="O277" s="15"/>
      <c r="P277" s="15"/>
      <c r="Q277" s="15"/>
    </row>
    <row r="278" spans="1:79">
      <c r="A278" s="19"/>
      <c r="B278" s="13"/>
      <c r="C278" t="s" s="17">
        <v>8</v>
      </c>
      <c r="D278" t="n" s="17">
        <v>0</v>
      </c>
      <c r="E278" t="n" s="17">
        <v>0</v>
      </c>
      <c r="F278" t="n" s="17">
        <v>1</v>
      </c>
      <c r="G278" t="n" s="17">
        <v>1</v>
      </c>
      <c r="H278" s="18"/>
      <c r="I278" s="15"/>
      <c r="J278" s="15"/>
      <c r="K278" s="15"/>
      <c r="L278" s="15"/>
      <c r="M278" s="15"/>
      <c r="N278" s="15"/>
      <c r="O278" s="15"/>
      <c r="P278" s="15"/>
      <c r="Q278" s="15"/>
    </row>
    <row r="279" spans="1:79">
      <c r="A279" s="19"/>
      <c r="B279" s="13"/>
      <c r="C279" t="s" s="17">
        <v>9</v>
      </c>
      <c r="D279" t="n" s="17">
        <v>0</v>
      </c>
      <c r="E279" t="n" s="17">
        <v>1</v>
      </c>
      <c r="F279" t="n" s="17">
        <v>0</v>
      </c>
      <c r="G279" t="n" s="17">
        <v>1</v>
      </c>
      <c r="H279" s="18"/>
      <c r="I279" s="15"/>
      <c r="J279" s="15"/>
      <c r="K279" s="15"/>
      <c r="L279" s="15"/>
      <c r="M279" s="15"/>
      <c r="N279" s="15"/>
      <c r="O279" s="15"/>
      <c r="P279" s="15"/>
      <c r="Q279" s="15"/>
    </row>
    <row r="280" spans="1:79">
      <c r="A280" s="19"/>
      <c r="B280" s="13"/>
      <c r="C280" t="s" s="21">
        <v>10</v>
      </c>
      <c r="D280" t="n" s="13">
        <v>0</v>
      </c>
      <c r="E280" t="n" s="13">
        <v>0</v>
      </c>
      <c r="F280" t="n" s="13">
        <v>0</v>
      </c>
      <c r="G280" t="n" s="13">
        <v>0</v>
      </c>
      <c r="H280" s="15"/>
      <c r="I280" s="15"/>
      <c r="J280" s="15"/>
      <c r="K280" s="15"/>
      <c r="L280" s="15"/>
      <c r="M280" s="15"/>
      <c r="N280" s="15"/>
      <c r="O280" s="15"/>
      <c r="P280" s="15"/>
      <c r="Q280" s="15"/>
    </row>
    <row r="281" spans="1:79">
      <c r="A281" s="19"/>
      <c r="B281" s="13"/>
      <c r="C281" s="13"/>
      <c r="D281" s="13"/>
      <c r="E281" s="13"/>
      <c r="F281" s="13"/>
      <c r="G281" s="13"/>
      <c r="H281" s="15"/>
      <c r="I281" s="15"/>
      <c r="J281" s="15"/>
      <c r="K281" s="15"/>
      <c r="L281" s="15"/>
      <c r="M281" s="15"/>
      <c r="N281" s="15"/>
      <c r="O281" s="15"/>
      <c r="P281" s="15"/>
      <c r="Q281" s="15"/>
    </row>
    <row r="282" spans="1:79">
      <c r="A282" s="19"/>
      <c r="B282" s="13"/>
      <c r="C282" s="13"/>
      <c r="D282" s="13"/>
      <c r="E282" s="13"/>
      <c r="F282" s="13"/>
      <c r="G282" s="13"/>
      <c r="H282" s="15"/>
      <c r="I282" s="15"/>
      <c r="J282" s="15"/>
      <c r="K282" s="15"/>
      <c r="L282" s="15"/>
      <c r="M282" s="15"/>
      <c r="N282" s="15"/>
      <c r="O282" s="15"/>
      <c r="P282" s="15"/>
      <c r="Q282" s="15"/>
    </row>
    <row r="283" spans="1:79">
      <c r="A283" s="19"/>
      <c r="B283" t="s" s="13">
        <v>108</v>
      </c>
      <c r="C283" s="13"/>
      <c r="D283" s="13"/>
      <c r="E283" t="s" s="13">
        <v>111</v>
      </c>
      <c r="F283" s="13"/>
      <c r="G283" s="13"/>
      <c r="H283" t="s" s="15">
        <v>114</v>
      </c>
      <c r="I283" s="15"/>
      <c r="J283" s="15"/>
      <c r="K283" t="s" s="15">
        <v>117</v>
      </c>
      <c r="L283" s="15"/>
      <c r="M283" s="15"/>
      <c r="N283" t="s" s="15">
        <v>120</v>
      </c>
      <c r="O283" s="15"/>
      <c r="P283" s="15"/>
      <c r="Q283" t="s" s="15">
        <v>123</v>
      </c>
      <c r="T283" t="s" s="10">
        <v>126</v>
      </c>
      <c r="W283" t="s" s="10">
        <v>129</v>
      </c>
      <c r="Z283" t="s" s="10">
        <v>132</v>
      </c>
      <c r="AC283" t="s" s="10">
        <v>135</v>
      </c>
      <c r="AF283" t="s" s="10">
        <v>138</v>
      </c>
      <c r="AI283" t="s" s="10">
        <v>141</v>
      </c>
      <c r="AL283" t="s" s="10">
        <v>144</v>
      </c>
      <c r="AO283" t="s" s="10">
        <v>147</v>
      </c>
      <c r="AR283" t="s" s="10">
        <v>150</v>
      </c>
      <c r="AU283" t="s" s="10">
        <v>153</v>
      </c>
      <c r="AX283" t="s" s="10">
        <v>156</v>
      </c>
      <c r="BA283" t="s" s="10">
        <v>159</v>
      </c>
      <c r="BD283" t="s" s="10">
        <v>162</v>
      </c>
      <c r="BG283" t="s" s="10">
        <v>164</v>
      </c>
      <c r="BJ283" t="s" s="10">
        <v>167</v>
      </c>
      <c r="BM283" t="s" s="10">
        <v>170</v>
      </c>
      <c r="BP283" t="s" s="10">
        <v>173</v>
      </c>
      <c r="BS283" t="s" s="10">
        <v>176</v>
      </c>
      <c r="BV283" t="s" s="10">
        <v>179</v>
      </c>
      <c r="BY283" t="s" s="10">
        <v>209</v>
      </c>
    </row>
    <row r="284" spans="1:79">
      <c r="A284" s="19"/>
      <c r="B284" t="s" s="13">
        <v>105</v>
      </c>
      <c r="C284" t="s" s="13">
        <v>89</v>
      </c>
      <c r="D284" t="s" s="13">
        <v>210</v>
      </c>
      <c r="E284" t="s" s="13">
        <v>105</v>
      </c>
      <c r="F284" t="s" s="13">
        <v>89</v>
      </c>
      <c r="G284" t="s" s="13">
        <v>210</v>
      </c>
      <c r="H284" t="s" s="15">
        <v>105</v>
      </c>
      <c r="I284" t="s" s="15">
        <v>89</v>
      </c>
      <c r="J284" t="s" s="15">
        <v>210</v>
      </c>
      <c r="K284" t="s" s="15">
        <v>105</v>
      </c>
      <c r="L284" t="s" s="15">
        <v>89</v>
      </c>
      <c r="M284" t="s" s="15">
        <v>210</v>
      </c>
      <c r="N284" t="s" s="15">
        <v>105</v>
      </c>
      <c r="O284" t="s" s="15">
        <v>89</v>
      </c>
      <c r="P284" t="s" s="15">
        <v>210</v>
      </c>
      <c r="Q284" t="s" s="15">
        <v>105</v>
      </c>
      <c r="R284" t="s" s="10">
        <v>89</v>
      </c>
      <c r="S284" t="s" s="10">
        <v>210</v>
      </c>
      <c r="T284" t="s" s="10">
        <v>105</v>
      </c>
      <c r="U284" t="s" s="10">
        <v>89</v>
      </c>
      <c r="V284" t="s" s="10">
        <v>210</v>
      </c>
      <c r="W284" t="s" s="10">
        <v>105</v>
      </c>
      <c r="X284" t="s" s="10">
        <v>89</v>
      </c>
      <c r="Y284" t="s" s="10">
        <v>210</v>
      </c>
      <c r="Z284" t="s" s="10">
        <v>105</v>
      </c>
      <c r="AA284" t="s" s="10">
        <v>89</v>
      </c>
      <c r="AB284" t="s" s="10">
        <v>210</v>
      </c>
      <c r="AC284" t="s" s="10">
        <v>105</v>
      </c>
      <c r="AD284" t="s" s="10">
        <v>89</v>
      </c>
      <c r="AE284" t="s" s="10">
        <v>210</v>
      </c>
      <c r="AF284" t="s" s="10">
        <v>105</v>
      </c>
      <c r="AG284" t="s" s="10">
        <v>89</v>
      </c>
      <c r="AH284" t="s" s="10">
        <v>210</v>
      </c>
      <c r="AI284" t="s" s="10">
        <v>105</v>
      </c>
      <c r="AJ284" t="s" s="10">
        <v>89</v>
      </c>
      <c r="AK284" t="s" s="10">
        <v>210</v>
      </c>
      <c r="AL284" t="s" s="10">
        <v>105</v>
      </c>
      <c r="AM284" t="s" s="10">
        <v>89</v>
      </c>
      <c r="AN284" t="s" s="10">
        <v>210</v>
      </c>
      <c r="AO284" t="s" s="10">
        <v>105</v>
      </c>
      <c r="AP284" t="s" s="10">
        <v>89</v>
      </c>
      <c r="AQ284" t="s" s="10">
        <v>210</v>
      </c>
      <c r="AR284" t="s" s="10">
        <v>105</v>
      </c>
      <c r="AS284" t="s" s="10">
        <v>89</v>
      </c>
      <c r="AT284" t="s" s="10">
        <v>210</v>
      </c>
      <c r="AU284" t="s" s="10">
        <v>105</v>
      </c>
      <c r="AV284" t="s" s="10">
        <v>89</v>
      </c>
      <c r="AW284" t="s" s="10">
        <v>210</v>
      </c>
      <c r="AX284" t="s" s="10">
        <v>105</v>
      </c>
      <c r="AY284" t="s" s="10">
        <v>89</v>
      </c>
      <c r="AZ284" t="s" s="10">
        <v>210</v>
      </c>
      <c r="BA284" t="s" s="10">
        <v>105</v>
      </c>
      <c r="BB284" t="s" s="10">
        <v>89</v>
      </c>
      <c r="BC284" t="s" s="10">
        <v>210</v>
      </c>
      <c r="BD284" t="s" s="10">
        <v>105</v>
      </c>
      <c r="BE284" t="s" s="10">
        <v>89</v>
      </c>
      <c r="BF284" t="s" s="10">
        <v>210</v>
      </c>
      <c r="BG284" t="s" s="10">
        <v>105</v>
      </c>
      <c r="BH284" t="s" s="10">
        <v>89</v>
      </c>
      <c r="BI284" t="s" s="10">
        <v>210</v>
      </c>
      <c r="BJ284" t="s" s="10">
        <v>105</v>
      </c>
      <c r="BK284" t="s" s="10">
        <v>89</v>
      </c>
      <c r="BL284" t="s" s="10">
        <v>210</v>
      </c>
      <c r="BM284" t="s" s="10">
        <v>105</v>
      </c>
      <c r="BN284" t="s" s="10">
        <v>89</v>
      </c>
      <c r="BO284" t="s" s="10">
        <v>210</v>
      </c>
      <c r="BP284" t="s" s="10">
        <v>105</v>
      </c>
      <c r="BQ284" t="s" s="10">
        <v>89</v>
      </c>
      <c r="BR284" t="s" s="10">
        <v>210</v>
      </c>
      <c r="BS284" t="s" s="10">
        <v>105</v>
      </c>
      <c r="BT284" t="s" s="10">
        <v>89</v>
      </c>
      <c r="BU284" t="s" s="10">
        <v>210</v>
      </c>
      <c r="BV284" t="s" s="10">
        <v>105</v>
      </c>
      <c r="BW284" t="s" s="10">
        <v>89</v>
      </c>
      <c r="BX284" t="s" s="10">
        <v>210</v>
      </c>
      <c r="BY284" t="s" s="10">
        <v>105</v>
      </c>
      <c r="BZ284" t="s" s="10">
        <v>89</v>
      </c>
      <c r="CA284" t="s" s="10">
        <v>210</v>
      </c>
    </row>
    <row r="285" spans="1:79">
      <c r="A285" t="n" s="19">
        <v>1972</v>
      </c>
      <c r="B285" t="n" s="13">
        <v>0.12022</v>
      </c>
      <c r="C285" t="n" s="13">
        <v>0.12374</v>
      </c>
      <c r="D285" t="n" s="13">
        <v>0.12368</v>
      </c>
      <c r="E285" t="n" s="13">
        <v>0.23305</v>
      </c>
      <c r="F285" t="n" s="13">
        <v>0.24734</v>
      </c>
      <c r="G285" t="n" s="13">
        <v>0.2471</v>
      </c>
      <c r="H285" t="n" s="15">
        <v>0.43947</v>
      </c>
      <c r="I285" t="n" s="15">
        <v>0.43527</v>
      </c>
      <c r="J285" t="n" s="15">
        <v>0.43478</v>
      </c>
      <c r="K285" t="n" s="15">
        <v>0.21026</v>
      </c>
      <c r="L285" t="n" s="15">
        <v>0.22463</v>
      </c>
      <c r="M285" t="n" s="15">
        <v>0.22459</v>
      </c>
      <c r="N285" t="n" s="15">
        <v>0.030128</v>
      </c>
      <c r="O285" t="n" s="15">
        <v>0.028703</v>
      </c>
      <c r="P285" t="n" s="15">
        <v>0.028689</v>
      </c>
      <c r="Q285" t="n" s="15">
        <v>0.17637</v>
      </c>
      <c r="R285" t="n" s="10">
        <v>0.17004</v>
      </c>
      <c r="S285" t="n" s="10">
        <v>0.16874</v>
      </c>
      <c r="T285" t="n" s="10">
        <v>0.30089</v>
      </c>
      <c r="U285" t="n" s="10">
        <v>0.32241</v>
      </c>
      <c r="V285" t="n" s="10">
        <v>0.32224</v>
      </c>
      <c r="W285" t="n" s="10">
        <v>0.25725</v>
      </c>
      <c r="X285" t="n" s="10">
        <v>0.25844</v>
      </c>
      <c r="Y285" t="n" s="10">
        <v>0.2586</v>
      </c>
      <c r="Z285" t="n" s="10">
        <v>0.15248</v>
      </c>
      <c r="AA285" t="n" s="10">
        <v>0.14863</v>
      </c>
      <c r="AB285" t="n" s="10">
        <v>0.14851</v>
      </c>
      <c r="AC285" t="n" s="10">
        <v>0.18931</v>
      </c>
      <c r="AD285" t="n" s="10">
        <v>0.1779</v>
      </c>
      <c r="AE285" t="n" s="10">
        <v>0.17747</v>
      </c>
      <c r="AF285" t="n" s="10">
        <v>0.10305</v>
      </c>
      <c r="AG285" t="n" s="10">
        <v>0.1254</v>
      </c>
      <c r="AH285" t="n" s="10">
        <v>0.12502</v>
      </c>
      <c r="AI285" t="n" s="10">
        <v>0.033752</v>
      </c>
      <c r="AJ285" t="n" s="10">
        <v>0.034295</v>
      </c>
      <c r="AK285" t="n" s="10">
        <v>0.03403</v>
      </c>
      <c r="AL285" t="n" s="10">
        <v>0.35946</v>
      </c>
      <c r="AM285" t="n" s="10">
        <v>0.38681</v>
      </c>
      <c r="AN285" t="n" s="10">
        <v>0.38628</v>
      </c>
      <c r="AO285" t="n" s="10">
        <v>0.16252</v>
      </c>
      <c r="AP285" t="n" s="10">
        <v>0.16088</v>
      </c>
      <c r="AQ285" t="n" s="10">
        <v>0.16078</v>
      </c>
      <c r="AR285" t="n" s="10">
        <v>0.078138</v>
      </c>
      <c r="AS285" t="n" s="10">
        <v>0.0743</v>
      </c>
      <c r="AT285" t="n" s="10">
        <v>0.074164</v>
      </c>
      <c r="AU285" t="n" s="10">
        <v>0.083832</v>
      </c>
      <c r="AV285" t="n" s="10">
        <v>0.094196</v>
      </c>
      <c r="AW285" t="n" s="10">
        <v>0.093701</v>
      </c>
      <c r="AX285" t="n" s="10">
        <v>0.37823</v>
      </c>
      <c r="AY285" t="n" s="10">
        <v>0.38742</v>
      </c>
      <c r="AZ285" t="n" s="10">
        <v>0.38708</v>
      </c>
      <c r="BA285" t="n" s="10">
        <v>0.3047</v>
      </c>
      <c r="BB285" t="n" s="10">
        <v>0.32789</v>
      </c>
      <c r="BC285" t="n" s="10">
        <v>0.32764</v>
      </c>
      <c r="BD285" t="n" s="10">
        <v>0.17169</v>
      </c>
      <c r="BE285" t="n" s="10">
        <v>0.18468</v>
      </c>
      <c r="BF285" t="n" s="10">
        <v>0.18449</v>
      </c>
      <c r="BG285" t="n" s="10">
        <v>0.058738</v>
      </c>
      <c r="BH285" t="n" s="10">
        <v>0.060824</v>
      </c>
      <c r="BI285" t="n" s="10">
        <v>0.060604</v>
      </c>
      <c r="BJ285" t="n" s="10">
        <v>0.19961</v>
      </c>
      <c r="BK285" t="n" s="10">
        <v>0.2079</v>
      </c>
      <c r="BL285" t="n" s="10">
        <v>0.20758</v>
      </c>
      <c r="BM285" t="n" s="10">
        <v>0.096202</v>
      </c>
      <c r="BN285" t="n" s="10">
        <v>0.098116</v>
      </c>
      <c r="BO285" t="n" s="10">
        <v>0.097846</v>
      </c>
      <c r="BP285" t="n" s="10">
        <v>0.2681</v>
      </c>
      <c r="BQ285" t="n" s="10">
        <v>0.27209</v>
      </c>
      <c r="BR285" t="n" s="10">
        <v>0.27195</v>
      </c>
      <c r="BS285" t="n" s="10">
        <v>0.16976</v>
      </c>
      <c r="BT285" t="n" s="10">
        <v>0.16279</v>
      </c>
      <c r="BU285" t="n" s="10">
        <v>0.1625</v>
      </c>
      <c r="BV285" t="n" s="10">
        <v>0.050267</v>
      </c>
      <c r="BW285" t="n" s="10">
        <v>0.049833</v>
      </c>
      <c r="BX285" t="n" s="10">
        <v>0.049761</v>
      </c>
      <c r="BY285" t="n" s="10">
        <v>0.097421</v>
      </c>
      <c r="BZ285" t="n" s="10">
        <v>0.097376</v>
      </c>
      <c r="CA285" t="n" s="10">
        <v>0.0972</v>
      </c>
    </row>
    <row r="286" spans="1:79">
      <c r="A286" t="n" s="19">
        <v>1973</v>
      </c>
      <c r="B286" t="n" s="13">
        <v>0.1163</v>
      </c>
      <c r="C286" t="n" s="13">
        <v>0.12255</v>
      </c>
      <c r="D286" t="n" s="13">
        <v>0.1154</v>
      </c>
      <c r="E286" t="n" s="13">
        <v>0.24531</v>
      </c>
      <c r="F286" t="n" s="13">
        <v>0.26291</v>
      </c>
      <c r="G286" t="n" s="13">
        <v>0.24363</v>
      </c>
      <c r="H286" t="n" s="15">
        <v>0.45684</v>
      </c>
      <c r="I286" t="n" s="15">
        <v>0.45428</v>
      </c>
      <c r="J286" t="n" s="15">
        <v>0.4309</v>
      </c>
      <c r="K286" t="n" s="15">
        <v>0.21548</v>
      </c>
      <c r="L286" t="n" s="15">
        <v>0.22353</v>
      </c>
      <c r="M286" t="n" s="15">
        <v>0.22166</v>
      </c>
      <c r="N286" t="n" s="15">
        <v>0.030246</v>
      </c>
      <c r="O286" t="n" s="15">
        <v>0.028654</v>
      </c>
      <c r="P286" t="n" s="15">
        <v>0.033347</v>
      </c>
      <c r="Q286" t="n" s="15">
        <v>0.17185</v>
      </c>
      <c r="R286" t="n" s="10">
        <v>0.16652</v>
      </c>
      <c r="S286" t="n" s="10">
        <v>0.15767</v>
      </c>
      <c r="T286" t="n" s="10">
        <v>0.29634</v>
      </c>
      <c r="U286" t="n" s="10">
        <v>0.31515</v>
      </c>
      <c r="V286" t="n" s="10">
        <v>0.34574</v>
      </c>
      <c r="W286" t="n" s="10">
        <v>0.2471</v>
      </c>
      <c r="X286" t="n" s="10">
        <v>0.25308</v>
      </c>
      <c r="Y286" t="n" s="10">
        <v>0.25317</v>
      </c>
      <c r="Z286" t="n" s="10">
        <v>0.15404</v>
      </c>
      <c r="AA286" t="n" s="10">
        <v>0.15246</v>
      </c>
      <c r="AB286" t="n" s="10">
        <v>0.14286</v>
      </c>
      <c r="AC286" t="n" s="10">
        <v>0.18963</v>
      </c>
      <c r="AD286" t="n" s="10">
        <v>0.18422</v>
      </c>
      <c r="AE286" t="n" s="10">
        <v>0.17062</v>
      </c>
      <c r="AF286" t="n" s="10">
        <v>0.11436</v>
      </c>
      <c r="AG286" t="n" s="10">
        <v>0.13237</v>
      </c>
      <c r="AH286" t="n" s="10">
        <v>0.1207</v>
      </c>
      <c r="AI286" t="n" s="10">
        <v>0.039334</v>
      </c>
      <c r="AJ286" t="n" s="10">
        <v>0.042732</v>
      </c>
      <c r="AK286" t="n" s="10">
        <v>0.038558</v>
      </c>
      <c r="AL286" t="n" s="10">
        <v>0.38074</v>
      </c>
      <c r="AM286" t="n" s="10">
        <v>0.41986</v>
      </c>
      <c r="AN286" t="n" s="10">
        <v>0.54399</v>
      </c>
      <c r="AO286" t="n" s="10">
        <v>0.16662</v>
      </c>
      <c r="AP286" t="n" s="10">
        <v>0.16765</v>
      </c>
      <c r="AQ286" t="n" s="10">
        <v>0.16092</v>
      </c>
      <c r="AR286" t="n" s="10">
        <v>0.082729</v>
      </c>
      <c r="AS286" t="n" s="10">
        <v>0.081324</v>
      </c>
      <c r="AT286" t="n" s="10">
        <v>0.076007</v>
      </c>
      <c r="AU286" t="n" s="10">
        <v>0.091921</v>
      </c>
      <c r="AV286" t="n" s="10">
        <v>0.099727</v>
      </c>
      <c r="AW286" t="n" s="10">
        <v>0.088804</v>
      </c>
      <c r="AX286" t="n" s="10">
        <v>0.38059</v>
      </c>
      <c r="AY286" t="n" s="10">
        <v>0.39291</v>
      </c>
      <c r="AZ286" t="n" s="10">
        <v>0.3809</v>
      </c>
      <c r="BA286" t="n" s="10">
        <v>0.30962</v>
      </c>
      <c r="BB286" t="n" s="10">
        <v>0.33168</v>
      </c>
      <c r="BC286" t="n" s="10">
        <v>0.32101</v>
      </c>
      <c r="BD286" t="n" s="10">
        <v>0.17264</v>
      </c>
      <c r="BE286" t="n" s="10">
        <v>0.18692</v>
      </c>
      <c r="BF286" t="n" s="10">
        <v>0.17895</v>
      </c>
      <c r="BG286" t="n" s="10">
        <v>0.063192</v>
      </c>
      <c r="BH286" t="n" s="10">
        <v>0.065804</v>
      </c>
      <c r="BI286" t="n" s="10">
        <v>0.059172</v>
      </c>
      <c r="BJ286" t="n" s="10">
        <v>0.25769</v>
      </c>
      <c r="BK286" t="n" s="10">
        <v>0.24614</v>
      </c>
      <c r="BL286" t="n" s="10">
        <v>0.20397</v>
      </c>
      <c r="BM286" t="n" s="10">
        <v>0.092714</v>
      </c>
      <c r="BN286" t="n" s="10">
        <v>0.096406</v>
      </c>
      <c r="BO286" t="n" s="10">
        <v>0.092229</v>
      </c>
      <c r="BP286" t="n" s="10">
        <v>0.2783</v>
      </c>
      <c r="BQ286" t="n" s="10">
        <v>0.28516</v>
      </c>
      <c r="BR286" t="n" s="10">
        <v>0.27735</v>
      </c>
      <c r="BS286" t="n" s="10">
        <v>0.17989</v>
      </c>
      <c r="BT286" t="n" s="10">
        <v>0.17725</v>
      </c>
      <c r="BU286" t="n" s="10">
        <v>0.16814</v>
      </c>
      <c r="BV286" t="n" s="10">
        <v>0.058717</v>
      </c>
      <c r="BW286" t="n" s="10">
        <v>0.056199</v>
      </c>
      <c r="BX286" t="n" s="10">
        <v>0.052149</v>
      </c>
      <c r="BY286" t="n" s="10">
        <v>0.10455</v>
      </c>
      <c r="BZ286" t="n" s="10">
        <v>0.10505</v>
      </c>
      <c r="CA286" t="n" s="10">
        <v>0.098878</v>
      </c>
    </row>
    <row r="287" spans="1:79">
      <c r="A287" t="n" s="19">
        <v>1974</v>
      </c>
      <c r="B287" t="n" s="13">
        <v>0.12394</v>
      </c>
      <c r="C287" t="n" s="13">
        <v>0.13672</v>
      </c>
      <c r="D287" t="n" s="13">
        <v>0.11585</v>
      </c>
      <c r="E287" t="n" s="13">
        <v>0.25391</v>
      </c>
      <c r="F287" t="n" s="13">
        <v>0.26573</v>
      </c>
      <c r="G287" t="n" s="13">
        <v>0.2341</v>
      </c>
      <c r="H287" t="n" s="15">
        <v>0.46616</v>
      </c>
      <c r="I287" t="n" s="15">
        <v>0.46647</v>
      </c>
      <c r="J287" t="n" s="15">
        <v>0.41922</v>
      </c>
      <c r="K287" t="n" s="15">
        <v>0.21397</v>
      </c>
      <c r="L287" t="n" s="15">
        <v>0.2187</v>
      </c>
      <c r="M287" t="n" s="15">
        <v>0.21299</v>
      </c>
      <c r="N287" t="n" s="15">
        <v>0.038946</v>
      </c>
      <c r="O287" t="n" s="15">
        <v>0.037936</v>
      </c>
      <c r="P287" t="n" s="15">
        <v>0.036811</v>
      </c>
      <c r="Q287" t="n" s="15">
        <v>0.17995</v>
      </c>
      <c r="R287" t="n" s="10">
        <v>0.17325</v>
      </c>
      <c r="S287" t="n" s="10">
        <v>0.14483</v>
      </c>
      <c r="T287" t="n" s="10">
        <v>0.31086</v>
      </c>
      <c r="U287" t="n" s="10">
        <v>0.32652</v>
      </c>
      <c r="V287" t="n" s="10">
        <v>0.38265</v>
      </c>
      <c r="W287" t="n" s="10">
        <v>0.25361</v>
      </c>
      <c r="X287" t="n" s="10">
        <v>0.25319</v>
      </c>
      <c r="Y287" t="n" s="10">
        <v>0.24275</v>
      </c>
      <c r="Z287" t="n" s="10">
        <v>0.17644</v>
      </c>
      <c r="AA287" t="n" s="10">
        <v>0.17464</v>
      </c>
      <c r="AB287" t="n" s="10">
        <v>0.14714</v>
      </c>
      <c r="AC287" t="n" s="10">
        <v>0.20112</v>
      </c>
      <c r="AD287" t="n" s="10">
        <v>0.19206</v>
      </c>
      <c r="AE287" t="n" s="10">
        <v>0.16937</v>
      </c>
      <c r="AF287" t="n" s="10">
        <v>0.11234</v>
      </c>
      <c r="AG287" t="n" s="10">
        <v>0.13154</v>
      </c>
      <c r="AH287" t="n" s="10">
        <v>0.12081</v>
      </c>
      <c r="AI287" t="n" s="10">
        <v>0.041681</v>
      </c>
      <c r="AJ287" t="n" s="10">
        <v>0.043339</v>
      </c>
      <c r="AK287" t="n" s="10">
        <v>0.036733</v>
      </c>
      <c r="AL287" t="n" s="10">
        <v>0.41863</v>
      </c>
      <c r="AM287" t="n" s="10">
        <v>0.4486</v>
      </c>
      <c r="AN287" t="n" s="10">
        <v>0.59262</v>
      </c>
      <c r="AO287" t="n" s="10">
        <v>0.17199</v>
      </c>
      <c r="AP287" t="n" s="10">
        <v>0.1695</v>
      </c>
      <c r="AQ287" t="n" s="10">
        <v>0.15979</v>
      </c>
      <c r="AR287" t="n" s="10">
        <v>0.095345</v>
      </c>
      <c r="AS287" t="n" s="10">
        <v>0.092444</v>
      </c>
      <c r="AT287" t="n" s="10">
        <v>0.075693</v>
      </c>
      <c r="AU287" t="n" s="10">
        <v>0.096367</v>
      </c>
      <c r="AV287" t="n" s="10">
        <v>0.10374</v>
      </c>
      <c r="AW287" t="n" s="10">
        <v>0.089643</v>
      </c>
      <c r="AX287" t="n" s="10">
        <v>0.38452</v>
      </c>
      <c r="AY287" t="n" s="10">
        <v>0.39586</v>
      </c>
      <c r="AZ287" t="n" s="10">
        <v>0.37059</v>
      </c>
      <c r="BA287" t="n" s="10">
        <v>0.30959</v>
      </c>
      <c r="BB287" t="n" s="10">
        <v>0.32724</v>
      </c>
      <c r="BC287" t="n" s="10">
        <v>0.32088</v>
      </c>
      <c r="BD287" t="n" s="10">
        <v>0.19359</v>
      </c>
      <c r="BE287" t="n" s="10">
        <v>0.19811</v>
      </c>
      <c r="BF287" t="n" s="10">
        <v>0.17912</v>
      </c>
      <c r="BG287" t="n" s="10">
        <v>0.069376</v>
      </c>
      <c r="BH287" t="n" s="10">
        <v>0.073538</v>
      </c>
      <c r="BI287" t="n" s="10">
        <v>0.059659</v>
      </c>
      <c r="BJ287" t="n" s="10">
        <v>0.26454</v>
      </c>
      <c r="BK287" t="n" s="10">
        <v>0.24486</v>
      </c>
      <c r="BL287" t="n" s="10">
        <v>0.18666</v>
      </c>
      <c r="BM287" t="n" s="10">
        <v>0.096312</v>
      </c>
      <c r="BN287" t="n" s="10">
        <v>0.10089</v>
      </c>
      <c r="BO287" t="n" s="10">
        <v>0.088441</v>
      </c>
      <c r="BP287" t="n" s="10">
        <v>0.2987</v>
      </c>
      <c r="BQ287" t="n" s="10">
        <v>0.28946</v>
      </c>
      <c r="BR287" t="n" s="10">
        <v>0.27366</v>
      </c>
      <c r="BS287" t="n" s="10">
        <v>0.19484</v>
      </c>
      <c r="BT287" t="n" s="10">
        <v>0.19255</v>
      </c>
      <c r="BU287" t="n" s="10">
        <v>0.17113</v>
      </c>
      <c r="BV287" t="n" s="10">
        <v>0.065346</v>
      </c>
      <c r="BW287" t="n" s="10">
        <v>0.061881</v>
      </c>
      <c r="BX287" t="n" s="10">
        <v>0.053371</v>
      </c>
      <c r="BY287" t="n" s="10">
        <v>0.11358</v>
      </c>
      <c r="BZ287" t="n" s="10">
        <v>0.11364</v>
      </c>
      <c r="CA287" t="n" s="10">
        <v>0.099895</v>
      </c>
    </row>
    <row r="288" spans="1:79">
      <c r="A288" t="n" s="19">
        <v>1975</v>
      </c>
      <c r="B288" t="n" s="13">
        <v>0.11598</v>
      </c>
      <c r="C288" t="n" s="13">
        <v>0.12676</v>
      </c>
      <c r="D288" t="n" s="13">
        <v>0.11783</v>
      </c>
      <c r="E288" t="n" s="13">
        <v>0.24558</v>
      </c>
      <c r="F288" t="n" s="13">
        <v>0.25663</v>
      </c>
      <c r="G288" t="n" s="13">
        <v>0.22687</v>
      </c>
      <c r="H288" t="n" s="15">
        <v>0.45731</v>
      </c>
      <c r="I288" t="n" s="15">
        <v>0.466</v>
      </c>
      <c r="J288" t="n" s="15">
        <v>0.41211</v>
      </c>
      <c r="K288" t="n" s="15">
        <v>0.20251</v>
      </c>
      <c r="L288" t="n" s="15">
        <v>0.21239</v>
      </c>
      <c r="M288" t="n" s="15">
        <v>0.21022</v>
      </c>
      <c r="N288" t="n" s="15">
        <v>0.033092</v>
      </c>
      <c r="O288" t="n" s="15">
        <v>0.032057</v>
      </c>
      <c r="P288" t="n" s="15">
        <v>0.036303</v>
      </c>
      <c r="Q288" t="n" s="15">
        <v>0.18253</v>
      </c>
      <c r="R288" t="n" s="10">
        <v>0.17353</v>
      </c>
      <c r="S288" t="n" s="10">
        <v>0.14728</v>
      </c>
      <c r="T288" t="n" s="10">
        <v>0.29587</v>
      </c>
      <c r="U288" t="n" s="10">
        <v>0.31606</v>
      </c>
      <c r="V288" t="n" s="10">
        <v>0.37632</v>
      </c>
      <c r="W288" t="n" s="10">
        <v>0.22586</v>
      </c>
      <c r="X288" t="n" s="10">
        <v>0.23496</v>
      </c>
      <c r="Y288" t="n" s="10">
        <v>0.23108</v>
      </c>
      <c r="Z288" t="n" s="10">
        <v>0.15914</v>
      </c>
      <c r="AA288" t="n" s="10">
        <v>0.15802</v>
      </c>
      <c r="AB288" t="n" s="10">
        <v>0.13676</v>
      </c>
      <c r="AC288" t="n" s="10">
        <v>0.19311</v>
      </c>
      <c r="AD288" t="n" s="10">
        <v>0.18371</v>
      </c>
      <c r="AE288" t="n" s="10">
        <v>0.1626</v>
      </c>
      <c r="AF288" t="n" s="10">
        <v>0.11741</v>
      </c>
      <c r="AG288" t="n" s="10">
        <v>0.13639</v>
      </c>
      <c r="AH288" t="n" s="10">
        <v>0.11939</v>
      </c>
      <c r="AI288" t="n" s="10">
        <v>0.044727</v>
      </c>
      <c r="AJ288" t="n" s="10">
        <v>0.04609</v>
      </c>
      <c r="AK288" t="n" s="10">
        <v>0.036737</v>
      </c>
      <c r="AL288" t="n" s="10">
        <v>0.42054</v>
      </c>
      <c r="AM288" t="n" s="10">
        <v>0.43206</v>
      </c>
      <c r="AN288" t="n" s="10">
        <v>0.60287</v>
      </c>
      <c r="AO288" t="n" s="10">
        <v>0.16064</v>
      </c>
      <c r="AP288" t="n" s="10">
        <v>0.15782</v>
      </c>
      <c r="AQ288" t="n" s="10">
        <v>0.15159</v>
      </c>
      <c r="AR288" t="n" s="10">
        <v>0.084825</v>
      </c>
      <c r="AS288" t="n" s="10">
        <v>0.081454</v>
      </c>
      <c r="AT288" t="n" s="10">
        <v>0.073427</v>
      </c>
      <c r="AU288" t="n" s="10">
        <v>0.077899</v>
      </c>
      <c r="AV288" t="n" s="10">
        <v>0.088636</v>
      </c>
      <c r="AW288" t="n" s="10">
        <v>0.087136</v>
      </c>
      <c r="AX288" t="n" s="10">
        <v>0.36175</v>
      </c>
      <c r="AY288" t="n" s="10">
        <v>0.37859</v>
      </c>
      <c r="AZ288" t="n" s="10">
        <v>0.35021</v>
      </c>
      <c r="BA288" t="n" s="10">
        <v>0.27908</v>
      </c>
      <c r="BB288" t="n" s="10">
        <v>0.30025</v>
      </c>
      <c r="BC288" t="n" s="10">
        <v>0.30991</v>
      </c>
      <c r="BD288" t="n" s="10">
        <v>0.15691</v>
      </c>
      <c r="BE288" t="n" s="10">
        <v>0.16698</v>
      </c>
      <c r="BF288" t="n" s="10">
        <v>0.1748</v>
      </c>
      <c r="BG288" t="n" s="10">
        <v>0.06897</v>
      </c>
      <c r="BH288" t="n" s="10">
        <v>0.072986</v>
      </c>
      <c r="BI288" t="n" s="10">
        <v>0.058211</v>
      </c>
      <c r="BJ288" t="n" s="10">
        <v>0.2522</v>
      </c>
      <c r="BK288" t="n" s="10">
        <v>0.22861</v>
      </c>
      <c r="BL288" t="n" s="10">
        <v>0.18325</v>
      </c>
      <c r="BM288" t="n" s="10">
        <v>0.088772</v>
      </c>
      <c r="BN288" t="n" s="10">
        <v>0.09274</v>
      </c>
      <c r="BO288" t="n" s="10">
        <v>0.084868</v>
      </c>
      <c r="BP288" t="n" s="10">
        <v>0.28234</v>
      </c>
      <c r="BQ288" t="n" s="10">
        <v>0.28013</v>
      </c>
      <c r="BR288" t="n" s="10">
        <v>0.26339</v>
      </c>
      <c r="BS288" t="n" s="10">
        <v>0.17812</v>
      </c>
      <c r="BT288" t="n" s="10">
        <v>0.17111</v>
      </c>
      <c r="BU288" t="n" s="10">
        <v>0.16192</v>
      </c>
      <c r="BV288" t="n" s="10">
        <v>0.060815</v>
      </c>
      <c r="BW288" t="n" s="10">
        <v>0.057775</v>
      </c>
      <c r="BX288" t="n" s="10">
        <v>0.052447</v>
      </c>
      <c r="BY288" t="n" s="10">
        <v>0.10883</v>
      </c>
      <c r="BZ288" t="n" s="10">
        <v>0.10916</v>
      </c>
      <c r="CA288" t="n" s="10">
        <v>0.098406</v>
      </c>
    </row>
    <row r="289" spans="1:79">
      <c r="A289" t="n" s="19">
        <v>1976</v>
      </c>
      <c r="B289" t="n" s="13">
        <v>0.11865</v>
      </c>
      <c r="C289" t="n" s="13">
        <v>0.13059</v>
      </c>
      <c r="D289" t="n" s="13">
        <v>0.11345</v>
      </c>
      <c r="E289" t="n" s="13">
        <v>0.25353</v>
      </c>
      <c r="F289" t="n" s="13">
        <v>0.28081</v>
      </c>
      <c r="G289" t="n" s="13">
        <v>0.22524</v>
      </c>
      <c r="H289" t="n" s="15">
        <v>0.4472</v>
      </c>
      <c r="I289" t="n" s="15">
        <v>0.46419</v>
      </c>
      <c r="J289" t="n" s="15">
        <v>0.40173</v>
      </c>
      <c r="K289" t="n" s="15">
        <v>0.1939</v>
      </c>
      <c r="L289" t="n" s="15">
        <v>0.21159</v>
      </c>
      <c r="M289" t="n" s="15">
        <v>0.20547</v>
      </c>
      <c r="N289" t="n" s="15">
        <v>0.03904</v>
      </c>
      <c r="O289" t="n" s="15">
        <v>0.036016</v>
      </c>
      <c r="P289" t="n" s="15">
        <v>0.039016</v>
      </c>
      <c r="Q289" t="n" s="15">
        <v>0.18386</v>
      </c>
      <c r="R289" t="n" s="10">
        <v>0.17513</v>
      </c>
      <c r="S289" t="n" s="10">
        <v>0.14632</v>
      </c>
      <c r="T289" t="n" s="10">
        <v>0.28612</v>
      </c>
      <c r="U289" t="n" s="10">
        <v>0.32422</v>
      </c>
      <c r="V289" t="n" s="10">
        <v>0.38254</v>
      </c>
      <c r="W289" t="n" s="10">
        <v>0.21584</v>
      </c>
      <c r="X289" t="n" s="10">
        <v>0.22752</v>
      </c>
      <c r="Y289" t="n" s="10">
        <v>0.21612</v>
      </c>
      <c r="Z289" t="n" s="10">
        <v>0.16972</v>
      </c>
      <c r="AA289" t="n" s="10">
        <v>0.17192</v>
      </c>
      <c r="AB289" t="n" s="10">
        <v>0.13951</v>
      </c>
      <c r="AC289" t="n" s="10">
        <v>0.20212</v>
      </c>
      <c r="AD289" t="n" s="10">
        <v>0.19352</v>
      </c>
      <c r="AE289" t="n" s="10">
        <v>0.16224</v>
      </c>
      <c r="AF289" t="n" s="10">
        <v>0.12073</v>
      </c>
      <c r="AG289" t="n" s="10">
        <v>0.1407</v>
      </c>
      <c r="AH289" t="n" s="10">
        <v>0.11833</v>
      </c>
      <c r="AI289" t="n" s="10">
        <v>0.052271</v>
      </c>
      <c r="AJ289" t="n" s="10">
        <v>0.051711</v>
      </c>
      <c r="AK289" t="n" s="10">
        <v>0.04373</v>
      </c>
      <c r="AL289" t="n" s="10">
        <v>0.44264</v>
      </c>
      <c r="AM289" t="n" s="10">
        <v>0.45528</v>
      </c>
      <c r="AN289" t="n" s="10">
        <v>0.65388</v>
      </c>
      <c r="AO289" t="n" s="10">
        <v>0.17739</v>
      </c>
      <c r="AP289" t="n" s="10">
        <v>0.17398</v>
      </c>
      <c r="AQ289" t="n" s="10">
        <v>0.15722</v>
      </c>
      <c r="AR289" t="n" s="10">
        <v>0.090458</v>
      </c>
      <c r="AS289" t="n" s="10">
        <v>0.084603</v>
      </c>
      <c r="AT289" t="n" s="10">
        <v>0.072935</v>
      </c>
      <c r="AU289" t="n" s="10">
        <v>0.085296</v>
      </c>
      <c r="AV289" t="n" s="10">
        <v>0.096817</v>
      </c>
      <c r="AW289" t="n" s="10">
        <v>0.094895</v>
      </c>
      <c r="AX289" t="n" s="10">
        <v>0.36329</v>
      </c>
      <c r="AY289" t="n" s="10">
        <v>0.38736</v>
      </c>
      <c r="AZ289" t="n" s="10">
        <v>0.3452</v>
      </c>
      <c r="BA289" t="n" s="10">
        <v>0.26746</v>
      </c>
      <c r="BB289" t="n" s="10">
        <v>0.29936</v>
      </c>
      <c r="BC289" t="n" s="10">
        <v>0.29922</v>
      </c>
      <c r="BD289" t="n" s="10">
        <v>0.15474</v>
      </c>
      <c r="BE289" t="n" s="10">
        <v>0.16595</v>
      </c>
      <c r="BF289" t="n" s="10">
        <v>0.19615</v>
      </c>
      <c r="BG289" t="n" s="10">
        <v>0.070807</v>
      </c>
      <c r="BH289" t="n" s="10">
        <v>0.074504</v>
      </c>
      <c r="BI289" t="n" s="10">
        <v>0.05743</v>
      </c>
      <c r="BJ289" t="n" s="10">
        <v>0.26045</v>
      </c>
      <c r="BK289" t="n" s="10">
        <v>0.22781</v>
      </c>
      <c r="BL289" t="n" s="10">
        <v>0.17021</v>
      </c>
      <c r="BM289" t="n" s="10">
        <v>0.092259</v>
      </c>
      <c r="BN289" t="n" s="10">
        <v>0.097291</v>
      </c>
      <c r="BO289" t="n" s="10">
        <v>0.085755</v>
      </c>
      <c r="BP289" t="n" s="10">
        <v>0.26991</v>
      </c>
      <c r="BQ289" t="n" s="10">
        <v>0.27828</v>
      </c>
      <c r="BR289" t="n" s="10">
        <v>0.25578</v>
      </c>
      <c r="BS289" t="n" s="10">
        <v>0.19595</v>
      </c>
      <c r="BT289" t="n" s="10">
        <v>0.19039</v>
      </c>
      <c r="BU289" t="n" s="10">
        <v>0.16957</v>
      </c>
      <c r="BV289" t="n" s="10">
        <v>0.06153</v>
      </c>
      <c r="BW289" t="n" s="10">
        <v>0.058753</v>
      </c>
      <c r="BX289" t="n" s="10">
        <v>0.051923</v>
      </c>
      <c r="BY289" t="n" s="10">
        <v>0.11187</v>
      </c>
      <c r="BZ289" t="n" s="10">
        <v>0.11296</v>
      </c>
      <c r="CA289" t="n" s="10">
        <v>0.097907</v>
      </c>
    </row>
    <row r="290" spans="1:79">
      <c r="A290" t="n" s="19">
        <v>1977</v>
      </c>
      <c r="B290" t="n" s="13">
        <v>0.12565</v>
      </c>
      <c r="C290" t="n" s="13">
        <v>0.13974</v>
      </c>
      <c r="D290" t="n" s="13">
        <v>0.12213</v>
      </c>
      <c r="E290" t="n" s="13">
        <v>0.26079</v>
      </c>
      <c r="F290" t="n" s="13">
        <v>0.28953</v>
      </c>
      <c r="G290" t="n" s="13">
        <v>0.22253</v>
      </c>
      <c r="H290" t="n" s="15">
        <v>0.4387</v>
      </c>
      <c r="I290" t="n" s="15">
        <v>0.46075</v>
      </c>
      <c r="J290" t="n" s="15">
        <v>0.39501</v>
      </c>
      <c r="K290" t="n" s="15">
        <v>0.20374</v>
      </c>
      <c r="L290" t="n" s="15">
        <v>0.22199</v>
      </c>
      <c r="M290" t="n" s="15">
        <v>0.21093</v>
      </c>
      <c r="N290" t="n" s="15">
        <v>0.038725</v>
      </c>
      <c r="O290" t="n" s="15">
        <v>0.037484</v>
      </c>
      <c r="P290" t="n" s="15">
        <v>0.039075</v>
      </c>
      <c r="Q290" t="n" s="15">
        <v>0.18503</v>
      </c>
      <c r="R290" t="n" s="10">
        <v>0.17291</v>
      </c>
      <c r="S290" t="n" s="10">
        <v>0.14116</v>
      </c>
      <c r="T290" t="n" s="10">
        <v>0.29352</v>
      </c>
      <c r="U290" t="n" s="10">
        <v>0.32618</v>
      </c>
      <c r="V290" t="n" s="10">
        <v>0.37652</v>
      </c>
      <c r="W290" t="n" s="10">
        <v>0.2349</v>
      </c>
      <c r="X290" t="n" s="10">
        <v>0.24326</v>
      </c>
      <c r="Y290" t="n" s="10">
        <v>0.21947</v>
      </c>
      <c r="Z290" t="n" s="10">
        <v>0.17294</v>
      </c>
      <c r="AA290" t="n" s="10">
        <v>0.17593</v>
      </c>
      <c r="AB290" t="n" s="10">
        <v>0.13975</v>
      </c>
      <c r="AC290" t="n" s="10">
        <v>0.20233</v>
      </c>
      <c r="AD290" t="n" s="10">
        <v>0.19354</v>
      </c>
      <c r="AE290" t="n" s="10">
        <v>0.15686</v>
      </c>
      <c r="AF290" t="n" s="10">
        <v>0.12153</v>
      </c>
      <c r="AG290" t="n" s="10">
        <v>0.14558</v>
      </c>
      <c r="AH290" t="n" s="10">
        <v>0.11904</v>
      </c>
      <c r="AI290" t="n" s="10">
        <v>0.052762</v>
      </c>
      <c r="AJ290" t="n" s="10">
        <v>0.054104</v>
      </c>
      <c r="AK290" t="n" s="10">
        <v>0.045142</v>
      </c>
      <c r="AL290" t="n" s="10">
        <v>0.43908</v>
      </c>
      <c r="AM290" t="n" s="10">
        <v>0.45561</v>
      </c>
      <c r="AN290" t="n" s="10">
        <v>0.61212</v>
      </c>
      <c r="AO290" t="n" s="10">
        <v>0.18024</v>
      </c>
      <c r="AP290" t="n" s="10">
        <v>0.17719</v>
      </c>
      <c r="AQ290" t="n" s="10">
        <v>0.15427</v>
      </c>
      <c r="AR290" t="n" s="10">
        <v>0.088023</v>
      </c>
      <c r="AS290" t="n" s="10">
        <v>0.08232</v>
      </c>
      <c r="AT290" t="n" s="10">
        <v>0.071221</v>
      </c>
      <c r="AU290" t="n" s="10">
        <v>0.10497</v>
      </c>
      <c r="AV290" t="n" s="10">
        <v>0.10918</v>
      </c>
      <c r="AW290" t="n" s="10">
        <v>0.1005</v>
      </c>
      <c r="AX290" t="n" s="10">
        <v>0.36643</v>
      </c>
      <c r="AY290" t="n" s="10">
        <v>0.39633</v>
      </c>
      <c r="AZ290" t="n" s="10">
        <v>0.34078</v>
      </c>
      <c r="BA290" t="n" s="10">
        <v>0.26479</v>
      </c>
      <c r="BB290" t="n" s="10">
        <v>0.29069</v>
      </c>
      <c r="BC290" t="n" s="10">
        <v>0.28706</v>
      </c>
      <c r="BD290" t="n" s="10">
        <v>0.13974</v>
      </c>
      <c r="BE290" t="n" s="10">
        <v>0.16178</v>
      </c>
      <c r="BF290" t="n" s="10">
        <v>0.19452</v>
      </c>
      <c r="BG290" t="n" s="10">
        <v>0.075055</v>
      </c>
      <c r="BH290" t="n" s="10">
        <v>0.078334</v>
      </c>
      <c r="BI290" t="n" s="10">
        <v>0.057633</v>
      </c>
      <c r="BJ290" t="n" s="10">
        <v>0.24836</v>
      </c>
      <c r="BK290" t="n" s="10">
        <v>0.21829</v>
      </c>
      <c r="BL290" t="n" s="10">
        <v>0.15883</v>
      </c>
      <c r="BM290" t="n" s="10">
        <v>0.093111</v>
      </c>
      <c r="BN290" t="n" s="10">
        <v>0.096968</v>
      </c>
      <c r="BO290" t="n" s="10">
        <v>0.083506</v>
      </c>
      <c r="BP290" t="n" s="10">
        <v>0.27794</v>
      </c>
      <c r="BQ290" t="n" s="10">
        <v>0.28693</v>
      </c>
      <c r="BR290" t="n" s="10">
        <v>0.25864</v>
      </c>
      <c r="BS290" t="n" s="10">
        <v>0.19803</v>
      </c>
      <c r="BT290" t="n" s="10">
        <v>0.19158</v>
      </c>
      <c r="BU290" t="n" s="10">
        <v>0.16282</v>
      </c>
      <c r="BV290" t="n" s="10">
        <v>0.061472</v>
      </c>
      <c r="BW290" t="n" s="10">
        <v>0.059198</v>
      </c>
      <c r="BX290" t="n" s="10">
        <v>0.051157</v>
      </c>
      <c r="BY290" t="n" s="10">
        <v>0.11402</v>
      </c>
      <c r="BZ290" t="n" s="10">
        <v>0.11515</v>
      </c>
      <c r="CA290" t="n" s="10">
        <v>0.096826</v>
      </c>
    </row>
    <row r="291" spans="1:79">
      <c r="A291" t="n" s="19">
        <v>1978</v>
      </c>
      <c r="B291" t="n" s="13">
        <v>0.11277</v>
      </c>
      <c r="C291" t="n" s="13">
        <v>0.13285</v>
      </c>
      <c r="D291" t="n" s="13">
        <v>0.12222</v>
      </c>
      <c r="E291" t="n" s="13">
        <v>0.25799</v>
      </c>
      <c r="F291" t="n" s="13">
        <v>0.28073</v>
      </c>
      <c r="G291" t="n" s="13">
        <v>0.21584</v>
      </c>
      <c r="H291" t="n" s="15">
        <v>0.44696</v>
      </c>
      <c r="I291" t="n" s="15">
        <v>0.46475</v>
      </c>
      <c r="J291" t="n" s="15">
        <v>0.38642</v>
      </c>
      <c r="K291" t="n" s="15">
        <v>0.22871</v>
      </c>
      <c r="L291" t="n" s="15">
        <v>0.23967</v>
      </c>
      <c r="M291" t="n" s="15">
        <v>0.21278</v>
      </c>
      <c r="N291" t="n" s="15">
        <v>0.042901</v>
      </c>
      <c r="O291" t="n" s="15">
        <v>0.038754</v>
      </c>
      <c r="P291" t="n" s="15">
        <v>0.047768</v>
      </c>
      <c r="Q291" t="n" s="15">
        <v>0.19493</v>
      </c>
      <c r="R291" t="n" s="10">
        <v>0.18153</v>
      </c>
      <c r="S291" t="n" s="10">
        <v>0.1397</v>
      </c>
      <c r="T291" t="n" s="10">
        <v>0.3035</v>
      </c>
      <c r="U291" t="n" s="10">
        <v>0.33268</v>
      </c>
      <c r="V291" t="n" s="10">
        <v>0.37346</v>
      </c>
      <c r="W291" t="n" s="10">
        <v>0.25184</v>
      </c>
      <c r="X291" t="n" s="10">
        <v>0.25356</v>
      </c>
      <c r="Y291" t="n" s="10">
        <v>0.2293</v>
      </c>
      <c r="Z291" t="n" s="10">
        <v>0.17053</v>
      </c>
      <c r="AA291" t="n" s="10">
        <v>0.17089</v>
      </c>
      <c r="AB291" t="n" s="10">
        <v>0.13478</v>
      </c>
      <c r="AC291" t="n" s="10">
        <v>0.20297</v>
      </c>
      <c r="AD291" t="n" s="10">
        <v>0.19382</v>
      </c>
      <c r="AE291" t="n" s="10">
        <v>0.15137</v>
      </c>
      <c r="AF291" t="n" s="10">
        <v>0.12539</v>
      </c>
      <c r="AG291" t="n" s="10">
        <v>0.15156</v>
      </c>
      <c r="AH291" t="n" s="10">
        <v>0.12209</v>
      </c>
      <c r="AI291" t="n" s="10">
        <v>0.053246</v>
      </c>
      <c r="AJ291" t="n" s="10">
        <v>0.057737</v>
      </c>
      <c r="AK291" t="n" s="10">
        <v>0.050784</v>
      </c>
      <c r="AL291" t="n" s="10">
        <v>0.41853</v>
      </c>
      <c r="AM291" t="n" s="10">
        <v>0.44756</v>
      </c>
      <c r="AN291" t="n" s="10">
        <v>0.65968</v>
      </c>
      <c r="AO291" t="n" s="10">
        <v>0.18104</v>
      </c>
      <c r="AP291" t="n" s="10">
        <v>0.17714</v>
      </c>
      <c r="AQ291" t="n" s="10">
        <v>0.14825</v>
      </c>
      <c r="AR291" t="n" s="10">
        <v>0.083851</v>
      </c>
      <c r="AS291" t="n" s="10">
        <v>0.079407</v>
      </c>
      <c r="AT291" t="n" s="10">
        <v>0.067584</v>
      </c>
      <c r="AU291" t="n" s="10">
        <v>0.096448</v>
      </c>
      <c r="AV291" t="n" s="10">
        <v>0.10804</v>
      </c>
      <c r="AW291" t="n" s="10">
        <v>0.09427</v>
      </c>
      <c r="AX291" t="n" s="10">
        <v>0.36262</v>
      </c>
      <c r="AY291" t="n" s="10">
        <v>0.39538</v>
      </c>
      <c r="AZ291" t="n" s="10">
        <v>0.33807</v>
      </c>
      <c r="BA291" t="n" s="10">
        <v>0.26317</v>
      </c>
      <c r="BB291" t="n" s="10">
        <v>0.2985</v>
      </c>
      <c r="BC291" t="n" s="10">
        <v>0.28764</v>
      </c>
      <c r="BD291" t="n" s="10">
        <v>0.1414</v>
      </c>
      <c r="BE291" t="n" s="10">
        <v>0.16014</v>
      </c>
      <c r="BF291" t="n" s="10">
        <v>0.1879</v>
      </c>
      <c r="BG291" t="n" s="10">
        <v>0.074824</v>
      </c>
      <c r="BH291" t="n" s="10">
        <v>0.076821</v>
      </c>
      <c r="BI291" t="n" s="10">
        <v>0.055919</v>
      </c>
      <c r="BJ291" t="n" s="10">
        <v>0.24037</v>
      </c>
      <c r="BK291" t="n" s="10">
        <v>0.21351</v>
      </c>
      <c r="BL291" t="n" s="10">
        <v>0.15121</v>
      </c>
      <c r="BM291" t="n" s="10">
        <v>0.087203</v>
      </c>
      <c r="BN291" t="n" s="10">
        <v>0.08717</v>
      </c>
      <c r="BO291" t="n" s="10">
        <v>0.079693</v>
      </c>
      <c r="BP291" t="n" s="10">
        <v>0.28564</v>
      </c>
      <c r="BQ291" t="n" s="10">
        <v>0.29383</v>
      </c>
      <c r="BR291" t="n" s="10">
        <v>0.26008</v>
      </c>
      <c r="BS291" t="n" s="10">
        <v>0.18365</v>
      </c>
      <c r="BT291" t="n" s="10">
        <v>0.17594</v>
      </c>
      <c r="BU291" t="n" s="10">
        <v>0.15212</v>
      </c>
      <c r="BV291" t="n" s="10">
        <v>0.069408</v>
      </c>
      <c r="BW291" t="n" s="10">
        <v>0.068632</v>
      </c>
      <c r="BX291" t="n" s="10">
        <v>0.052931</v>
      </c>
      <c r="BY291" t="n" s="10">
        <v>0.11709</v>
      </c>
      <c r="BZ291" t="n" s="10">
        <v>0.11784</v>
      </c>
      <c r="CA291" t="n" s="10">
        <v>0.096448</v>
      </c>
    </row>
    <row r="292" spans="1:79">
      <c r="A292" t="n" s="19">
        <v>1979</v>
      </c>
      <c r="B292" t="n" s="13">
        <v>0.13277</v>
      </c>
      <c r="C292" t="n" s="13">
        <v>0.14613</v>
      </c>
      <c r="D292" t="n" s="13">
        <v>0.13007</v>
      </c>
      <c r="E292" t="n" s="13">
        <v>0.26275</v>
      </c>
      <c r="F292" t="n" s="13">
        <v>0.28577</v>
      </c>
      <c r="G292" t="n" s="13">
        <v>0.21148</v>
      </c>
      <c r="H292" t="n" s="15">
        <v>0.45</v>
      </c>
      <c r="I292" t="n" s="15">
        <v>0.47953</v>
      </c>
      <c r="J292" t="n" s="15">
        <v>0.384</v>
      </c>
      <c r="K292" t="n" s="15">
        <v>0.23525</v>
      </c>
      <c r="L292" t="n" s="15">
        <v>0.24041</v>
      </c>
      <c r="M292" t="n" s="15">
        <v>0.21112</v>
      </c>
      <c r="N292" t="n" s="15">
        <v>0.04748</v>
      </c>
      <c r="O292" t="n" s="15">
        <v>0.044058</v>
      </c>
      <c r="P292" t="n" s="15">
        <v>0.051124</v>
      </c>
      <c r="Q292" t="n" s="15">
        <v>0.19184</v>
      </c>
      <c r="R292" t="n" s="10">
        <v>0.18093</v>
      </c>
      <c r="S292" t="n" s="10">
        <v>0.13824</v>
      </c>
      <c r="T292" t="n" s="10">
        <v>0.29551</v>
      </c>
      <c r="U292" t="n" s="10">
        <v>0.32473</v>
      </c>
      <c r="V292" t="n" s="10">
        <v>0.37908</v>
      </c>
      <c r="W292" t="n" s="10">
        <v>0.26812</v>
      </c>
      <c r="X292" t="n" s="10">
        <v>0.26035</v>
      </c>
      <c r="Y292" t="n" s="10">
        <v>0.22495</v>
      </c>
      <c r="Z292" t="n" s="10">
        <v>0.17316</v>
      </c>
      <c r="AA292" t="n" s="10">
        <v>0.17421</v>
      </c>
      <c r="AB292" t="n" s="10">
        <v>0.13006</v>
      </c>
      <c r="AC292" t="n" s="10">
        <v>0.20604</v>
      </c>
      <c r="AD292" t="n" s="10">
        <v>0.19875</v>
      </c>
      <c r="AE292" t="n" s="10">
        <v>0.15105</v>
      </c>
      <c r="AF292" t="n" s="10">
        <v>0.12597</v>
      </c>
      <c r="AG292" t="n" s="10">
        <v>0.15423</v>
      </c>
      <c r="AH292" t="n" s="10">
        <v>0.11898</v>
      </c>
      <c r="AI292" t="n" s="10">
        <v>0.055606</v>
      </c>
      <c r="AJ292" t="n" s="10">
        <v>0.056958</v>
      </c>
      <c r="AK292" t="n" s="10">
        <v>0.050359</v>
      </c>
      <c r="AL292" t="n" s="10">
        <v>0.4351</v>
      </c>
      <c r="AM292" t="n" s="10">
        <v>0.45956</v>
      </c>
      <c r="AN292" t="n" s="10">
        <v>0.67111</v>
      </c>
      <c r="AO292" t="n" s="10">
        <v>0.17833</v>
      </c>
      <c r="AP292" t="n" s="10">
        <v>0.17619</v>
      </c>
      <c r="AQ292" t="n" s="10">
        <v>0.14239</v>
      </c>
      <c r="AR292" t="n" s="10">
        <v>0.092385</v>
      </c>
      <c r="AS292" t="n" s="10">
        <v>0.088115</v>
      </c>
      <c r="AT292" t="n" s="10">
        <v>0.070777</v>
      </c>
      <c r="AU292" t="n" s="10">
        <v>0.10667</v>
      </c>
      <c r="AV292" t="n" s="10">
        <v>0.1186</v>
      </c>
      <c r="AW292" t="n" s="10">
        <v>0.094346</v>
      </c>
      <c r="AX292" t="n" s="10">
        <v>0.36951</v>
      </c>
      <c r="AY292" t="n" s="10">
        <v>0.40213</v>
      </c>
      <c r="AZ292" t="n" s="10">
        <v>0.33504</v>
      </c>
      <c r="BA292" t="n" s="10">
        <v>0.27755</v>
      </c>
      <c r="BB292" t="n" s="10">
        <v>0.29776</v>
      </c>
      <c r="BC292" t="n" s="10">
        <v>0.28994</v>
      </c>
      <c r="BD292" t="n" s="10">
        <v>0.16258</v>
      </c>
      <c r="BE292" t="n" s="10">
        <v>0.1747</v>
      </c>
      <c r="BF292" t="n" s="10">
        <v>0.19642</v>
      </c>
      <c r="BG292" t="n" s="10">
        <v>0.076623</v>
      </c>
      <c r="BH292" t="n" s="10">
        <v>0.079488</v>
      </c>
      <c r="BI292" t="n" s="10">
        <v>0.055891</v>
      </c>
      <c r="BJ292" t="n" s="10">
        <v>0.23931</v>
      </c>
      <c r="BK292" t="n" s="10">
        <v>0.21457</v>
      </c>
      <c r="BL292" t="n" s="10">
        <v>0.1429</v>
      </c>
      <c r="BM292" t="n" s="10">
        <v>0.085571</v>
      </c>
      <c r="BN292" t="n" s="10">
        <v>0.088381</v>
      </c>
      <c r="BO292" t="n" s="10">
        <v>0.07586</v>
      </c>
      <c r="BP292" t="n" s="10">
        <v>0.29792</v>
      </c>
      <c r="BQ292" t="n" s="10">
        <v>0.30157</v>
      </c>
      <c r="BR292" t="n" s="10">
        <v>0.26006</v>
      </c>
      <c r="BS292" t="n" s="10">
        <v>0.18352</v>
      </c>
      <c r="BT292" t="n" s="10">
        <v>0.18025</v>
      </c>
      <c r="BU292" t="n" s="10">
        <v>0.14699</v>
      </c>
      <c r="BV292" t="n" s="10">
        <v>0.072691</v>
      </c>
      <c r="BW292" t="n" s="10">
        <v>0.070497</v>
      </c>
      <c r="BX292" t="n" s="10">
        <v>0.052557</v>
      </c>
      <c r="BY292" t="n" s="10">
        <v>0.12216</v>
      </c>
      <c r="BZ292" t="n" s="10">
        <v>0.12302</v>
      </c>
      <c r="CA292" t="n" s="10">
        <v>0.097254</v>
      </c>
    </row>
    <row r="293" spans="1:79">
      <c r="A293" t="n" s="19">
        <v>1980</v>
      </c>
      <c r="B293" t="n" s="13">
        <v>0.12409</v>
      </c>
      <c r="C293" t="n" s="13">
        <v>0.13857</v>
      </c>
      <c r="D293" t="n" s="13">
        <v>0.12557</v>
      </c>
      <c r="E293" t="n" s="13">
        <v>0.26146</v>
      </c>
      <c r="F293" t="n" s="13">
        <v>0.28003</v>
      </c>
      <c r="G293" t="n" s="13">
        <v>0.20944</v>
      </c>
      <c r="H293" t="n" s="15">
        <v>0.44958</v>
      </c>
      <c r="I293" t="n" s="15">
        <v>0.48875</v>
      </c>
      <c r="J293" t="n" s="15">
        <v>0.37817</v>
      </c>
      <c r="K293" t="n" s="15">
        <v>0.22564</v>
      </c>
      <c r="L293" t="n" s="15">
        <v>0.22869</v>
      </c>
      <c r="M293" t="n" s="15">
        <v>0.20402</v>
      </c>
      <c r="N293" t="n" s="15">
        <v>0.0631</v>
      </c>
      <c r="O293" t="n" s="15">
        <v>0.055105</v>
      </c>
      <c r="P293" t="n" s="15">
        <v>0.053691</v>
      </c>
      <c r="Q293" t="n" s="15">
        <v>0.19475</v>
      </c>
      <c r="R293" t="n" s="10">
        <v>0.18514</v>
      </c>
      <c r="S293" t="n" s="10">
        <v>0.13486</v>
      </c>
      <c r="T293" t="n" s="10">
        <v>0.31653</v>
      </c>
      <c r="U293" t="n" s="10">
        <v>0.33093</v>
      </c>
      <c r="V293" t="n" s="10">
        <v>0.36642</v>
      </c>
      <c r="W293" t="n" s="10">
        <v>0.26443</v>
      </c>
      <c r="X293" t="n" s="10">
        <v>0.25685</v>
      </c>
      <c r="Y293" t="n" s="10">
        <v>0.21454</v>
      </c>
      <c r="Z293" t="n" s="10">
        <v>0.17287</v>
      </c>
      <c r="AA293" t="n" s="10">
        <v>0.17511</v>
      </c>
      <c r="AB293" t="n" s="10">
        <v>0.12558</v>
      </c>
      <c r="AC293" t="n" s="10">
        <v>0.21132</v>
      </c>
      <c r="AD293" t="n" s="10">
        <v>0.2041</v>
      </c>
      <c r="AE293" t="n" s="10">
        <v>0.14855</v>
      </c>
      <c r="AF293" t="n" s="10">
        <v>0.13288</v>
      </c>
      <c r="AG293" t="n" s="10">
        <v>0.15921</v>
      </c>
      <c r="AH293" t="n" s="10">
        <v>0.12151</v>
      </c>
      <c r="AI293" t="n" s="10">
        <v>0.057612</v>
      </c>
      <c r="AJ293" t="n" s="10">
        <v>0.06129</v>
      </c>
      <c r="AK293" t="n" s="10">
        <v>0.050627</v>
      </c>
      <c r="AL293" t="n" s="10">
        <v>0.42722</v>
      </c>
      <c r="AM293" t="n" s="10">
        <v>0.46363</v>
      </c>
      <c r="AN293" t="n" s="10">
        <v>0.67973</v>
      </c>
      <c r="AO293" t="n" s="10">
        <v>0.1688</v>
      </c>
      <c r="AP293" t="n" s="10">
        <v>0.16559</v>
      </c>
      <c r="AQ293" t="n" s="10">
        <v>0.13245</v>
      </c>
      <c r="AR293" t="n" s="10">
        <v>0.10148</v>
      </c>
      <c r="AS293" t="n" s="10">
        <v>0.09525</v>
      </c>
      <c r="AT293" t="n" s="10">
        <v>0.070928</v>
      </c>
      <c r="AU293" t="n" s="10">
        <v>0.095642</v>
      </c>
      <c r="AV293" t="n" s="10">
        <v>0.11412</v>
      </c>
      <c r="AW293" t="n" s="10">
        <v>0.085902</v>
      </c>
      <c r="AX293" t="n" s="10">
        <v>0.36236</v>
      </c>
      <c r="AY293" t="n" s="10">
        <v>0.39477</v>
      </c>
      <c r="AZ293" t="n" s="10">
        <v>0.32969</v>
      </c>
      <c r="BA293" t="n" s="10">
        <v>0.26745</v>
      </c>
      <c r="BB293" t="n" s="10">
        <v>0.31992</v>
      </c>
      <c r="BC293" t="n" s="10">
        <v>0.33044</v>
      </c>
      <c r="BD293" t="n" s="10">
        <v>0.16467</v>
      </c>
      <c r="BE293" t="n" s="10">
        <v>0.1734</v>
      </c>
      <c r="BF293" t="n" s="10">
        <v>0.18188</v>
      </c>
      <c r="BG293" t="n" s="10">
        <v>0.07979</v>
      </c>
      <c r="BH293" t="n" s="10">
        <v>0.082986</v>
      </c>
      <c r="BI293" t="n" s="10">
        <v>0.055257</v>
      </c>
      <c r="BJ293" t="n" s="10">
        <v>0.25629</v>
      </c>
      <c r="BK293" t="n" s="10">
        <v>0.22318</v>
      </c>
      <c r="BL293" t="n" s="10">
        <v>0.14422</v>
      </c>
      <c r="BM293" t="n" s="10">
        <v>0.092629</v>
      </c>
      <c r="BN293" t="n" s="10">
        <v>0.094641</v>
      </c>
      <c r="BO293" t="n" s="10">
        <v>0.074313</v>
      </c>
      <c r="BP293" t="n" s="10">
        <v>0.29392</v>
      </c>
      <c r="BQ293" t="n" s="10">
        <v>0.29435</v>
      </c>
      <c r="BR293" t="n" s="10">
        <v>0.25055</v>
      </c>
      <c r="BS293" t="n" s="10">
        <v>0.16709</v>
      </c>
      <c r="BT293" t="n" s="10">
        <v>0.16335</v>
      </c>
      <c r="BU293" t="n" s="10">
        <v>0.13372</v>
      </c>
      <c r="BV293" t="n" s="10">
        <v>0.076646</v>
      </c>
      <c r="BW293" t="n" s="10">
        <v>0.074321</v>
      </c>
      <c r="BX293" t="n" s="10">
        <v>0.052385</v>
      </c>
      <c r="BY293" t="n" s="10">
        <v>0.12461</v>
      </c>
      <c r="BZ293" t="n" s="10">
        <v>0.12551</v>
      </c>
      <c r="CA293" t="n" s="10">
        <v>0.095721</v>
      </c>
    </row>
    <row r="294" spans="1:79">
      <c r="A294" t="n" s="19">
        <v>1981</v>
      </c>
      <c r="B294" t="n" s="13">
        <v>0.11111</v>
      </c>
      <c r="C294" t="n" s="13">
        <v>0.12767</v>
      </c>
      <c r="D294" t="n" s="13">
        <v>0.11465</v>
      </c>
      <c r="E294" t="n" s="13">
        <v>0.26524</v>
      </c>
      <c r="F294" t="n" s="13">
        <v>0.27985</v>
      </c>
      <c r="G294" t="n" s="13">
        <v>0.24205</v>
      </c>
      <c r="H294" t="n" s="15">
        <v>0.45621</v>
      </c>
      <c r="I294" t="n" s="15">
        <v>0.49001</v>
      </c>
      <c r="J294" t="n" s="15">
        <v>0.3752</v>
      </c>
      <c r="K294" t="n" s="15">
        <v>0.214</v>
      </c>
      <c r="L294" t="n" s="15">
        <v>0.21898</v>
      </c>
      <c r="M294" t="n" s="15">
        <v>0.19111</v>
      </c>
      <c r="N294" t="n" s="15">
        <v>0.067887</v>
      </c>
      <c r="O294" t="n" s="15">
        <v>0.059162</v>
      </c>
      <c r="P294" t="n" s="15">
        <v>0.055597</v>
      </c>
      <c r="Q294" t="n" s="15">
        <v>0.15885</v>
      </c>
      <c r="R294" t="n" s="10">
        <v>0.16763</v>
      </c>
      <c r="S294" t="n" s="10">
        <v>0.13527</v>
      </c>
      <c r="T294" t="n" s="10">
        <v>0.32912</v>
      </c>
      <c r="U294" t="n" s="10">
        <v>0.33851</v>
      </c>
      <c r="V294" t="n" s="10">
        <v>0.36092</v>
      </c>
      <c r="W294" t="n" s="10">
        <v>0.25333</v>
      </c>
      <c r="X294" t="n" s="10">
        <v>0.25201</v>
      </c>
      <c r="Y294" t="n" s="10">
        <v>0.2056</v>
      </c>
      <c r="Z294" t="n" s="10">
        <v>0.1775</v>
      </c>
      <c r="AA294" t="n" s="10">
        <v>0.17852</v>
      </c>
      <c r="AB294" t="n" s="10">
        <v>0.12497</v>
      </c>
      <c r="AC294" t="n" s="10">
        <v>0.22448</v>
      </c>
      <c r="AD294" t="n" s="10">
        <v>0.21477</v>
      </c>
      <c r="AE294" t="n" s="10">
        <v>0.15035</v>
      </c>
      <c r="AF294" t="n" s="10">
        <v>0.13712</v>
      </c>
      <c r="AG294" t="n" s="10">
        <v>0.16166</v>
      </c>
      <c r="AH294" t="n" s="10">
        <v>0.11502</v>
      </c>
      <c r="AI294" t="n" s="10">
        <v>0.054334</v>
      </c>
      <c r="AJ294" t="n" s="10">
        <v>0.058099</v>
      </c>
      <c r="AK294" t="n" s="10">
        <v>0.047728</v>
      </c>
      <c r="AL294" t="n" s="10">
        <v>0.41314</v>
      </c>
      <c r="AM294" t="n" s="10">
        <v>0.46514</v>
      </c>
      <c r="AN294" t="n" s="10">
        <v>0.71098</v>
      </c>
      <c r="AO294" t="n" s="10">
        <v>0.16881</v>
      </c>
      <c r="AP294" t="n" s="10">
        <v>0.16464</v>
      </c>
      <c r="AQ294" t="n" s="10">
        <v>0.13112</v>
      </c>
      <c r="AR294" t="n" s="10">
        <v>0.10208</v>
      </c>
      <c r="AS294" t="n" s="10">
        <v>0.094963</v>
      </c>
      <c r="AT294" t="n" s="10">
        <v>0.070876</v>
      </c>
      <c r="AU294" t="n" s="10">
        <v>0.086473</v>
      </c>
      <c r="AV294" t="n" s="10">
        <v>0.10936</v>
      </c>
      <c r="AW294" t="n" s="10">
        <v>0.081217</v>
      </c>
      <c r="AX294" t="n" s="10">
        <v>0.39049</v>
      </c>
      <c r="AY294" t="n" s="10">
        <v>0.40373</v>
      </c>
      <c r="AZ294" t="n" s="10">
        <v>0.33041</v>
      </c>
      <c r="BA294" t="n" s="10">
        <v>0.25208</v>
      </c>
      <c r="BB294" t="n" s="10">
        <v>0.30572</v>
      </c>
      <c r="BC294" t="n" s="10">
        <v>0.31507</v>
      </c>
      <c r="BD294" t="n" s="10">
        <v>0.16903</v>
      </c>
      <c r="BE294" t="n" s="10">
        <v>0.18044</v>
      </c>
      <c r="BF294" t="n" s="10">
        <v>0.18872</v>
      </c>
      <c r="BG294" t="n" s="10">
        <v>0.075489</v>
      </c>
      <c r="BH294" t="n" s="10">
        <v>0.079605</v>
      </c>
      <c r="BI294" t="n" s="10">
        <v>0.052219</v>
      </c>
      <c r="BJ294" t="n" s="10">
        <v>0.27817</v>
      </c>
      <c r="BK294" t="n" s="10">
        <v>0.23992</v>
      </c>
      <c r="BL294" t="n" s="10">
        <v>0.14163</v>
      </c>
      <c r="BM294" t="n" s="10">
        <v>0.097331</v>
      </c>
      <c r="BN294" t="n" s="10">
        <v>0.09913</v>
      </c>
      <c r="BO294" t="n" s="10">
        <v>0.076354</v>
      </c>
      <c r="BP294" t="n" s="10">
        <v>0.28134</v>
      </c>
      <c r="BQ294" t="n" s="10">
        <v>0.28706</v>
      </c>
      <c r="BR294" t="n" s="10">
        <v>0.24683</v>
      </c>
      <c r="BS294" t="n" s="10">
        <v>0.1648</v>
      </c>
      <c r="BT294" t="n" s="10">
        <v>0.1636</v>
      </c>
      <c r="BU294" t="n" s="10">
        <v>0.13184</v>
      </c>
      <c r="BV294" t="n" s="10">
        <v>0.074218</v>
      </c>
      <c r="BW294" t="n" s="10">
        <v>0.071167</v>
      </c>
      <c r="BX294" t="n" s="10">
        <v>0.050574</v>
      </c>
      <c r="BY294" t="n" s="10">
        <v>0.11886</v>
      </c>
      <c r="BZ294" t="n" s="10">
        <v>0.11943</v>
      </c>
      <c r="CA294" t="n" s="10">
        <v>0.089972</v>
      </c>
    </row>
    <row r="295" spans="1:79">
      <c r="A295" t="n" s="19">
        <v>1982</v>
      </c>
      <c r="B295" t="n" s="13">
        <v>0.12041</v>
      </c>
      <c r="C295" t="n" s="13">
        <v>0.13913</v>
      </c>
      <c r="D295" t="n" s="13">
        <v>0.12073</v>
      </c>
      <c r="E295" t="n" s="13">
        <v>0.27047</v>
      </c>
      <c r="F295" t="n" s="13">
        <v>0.28552</v>
      </c>
      <c r="G295" t="n" s="13">
        <v>0.20763</v>
      </c>
      <c r="H295" t="n" s="15">
        <v>0.48465</v>
      </c>
      <c r="I295" t="n" s="15">
        <v>0.50406</v>
      </c>
      <c r="J295" t="n" s="15">
        <v>0.37665</v>
      </c>
      <c r="K295" t="n" s="15">
        <v>0.21183</v>
      </c>
      <c r="L295" t="n" s="15">
        <v>0.223</v>
      </c>
      <c r="M295" t="n" s="15">
        <v>0.19206</v>
      </c>
      <c r="N295" t="n" s="15">
        <v>0.068314</v>
      </c>
      <c r="O295" t="n" s="15">
        <v>0.059093</v>
      </c>
      <c r="P295" t="n" s="15">
        <v>0.053849</v>
      </c>
      <c r="Q295" t="n" s="15">
        <v>0.15847</v>
      </c>
      <c r="R295" t="n" s="10">
        <v>0.16376</v>
      </c>
      <c r="S295" t="n" s="10">
        <v>0.12613</v>
      </c>
      <c r="T295" t="n" s="10">
        <v>0.33261</v>
      </c>
      <c r="U295" t="n" s="10">
        <v>0.34225</v>
      </c>
      <c r="V295" t="n" s="10">
        <v>0.30671</v>
      </c>
      <c r="W295" t="n" s="10">
        <v>0.24062</v>
      </c>
      <c r="X295" t="n" s="10">
        <v>0.2424</v>
      </c>
      <c r="Y295" t="n" s="10">
        <v>0.19071</v>
      </c>
      <c r="Z295" t="n" s="10">
        <v>0.1851</v>
      </c>
      <c r="AA295" t="n" s="10">
        <v>0.184</v>
      </c>
      <c r="AB295" t="n" s="10">
        <v>0.12388</v>
      </c>
      <c r="AC295" t="n" s="10">
        <v>0.23115</v>
      </c>
      <c r="AD295" t="n" s="10">
        <v>0.21563</v>
      </c>
      <c r="AE295" t="n" s="10">
        <v>0.14622</v>
      </c>
      <c r="AF295" t="n" s="10">
        <v>0.13344</v>
      </c>
      <c r="AG295" t="n" s="10">
        <v>0.16044</v>
      </c>
      <c r="AH295" t="n" s="10">
        <v>0.11049</v>
      </c>
      <c r="AI295" t="n" s="10">
        <v>0.054175</v>
      </c>
      <c r="AJ295" t="n" s="10">
        <v>0.062749</v>
      </c>
      <c r="AK295" t="n" s="10">
        <v>0.050608</v>
      </c>
      <c r="AL295" t="n" s="10">
        <v>0.39192</v>
      </c>
      <c r="AM295" t="n" s="10">
        <v>0.43779</v>
      </c>
      <c r="AN295" t="n" s="10">
        <v>0.71379</v>
      </c>
      <c r="AO295" t="n" s="10">
        <v>0.17816</v>
      </c>
      <c r="AP295" t="n" s="10">
        <v>0.17432</v>
      </c>
      <c r="AQ295" t="n" s="10">
        <v>0.13617</v>
      </c>
      <c r="AR295" t="n" s="10">
        <v>0.10756</v>
      </c>
      <c r="AS295" t="n" s="10">
        <v>0.099209</v>
      </c>
      <c r="AT295" t="n" s="10">
        <v>0.074681</v>
      </c>
      <c r="AU295" t="n" s="10">
        <v>0.095691</v>
      </c>
      <c r="AV295" t="n" s="10">
        <v>0.11941</v>
      </c>
      <c r="AW295" t="n" s="10">
        <v>0.089456</v>
      </c>
      <c r="AX295" t="n" s="10">
        <v>0.38428</v>
      </c>
      <c r="AY295" t="n" s="10">
        <v>0.39478</v>
      </c>
      <c r="AZ295" t="n" s="10">
        <v>0.3246</v>
      </c>
      <c r="BA295" t="n" s="10">
        <v>0.24745</v>
      </c>
      <c r="BB295" t="n" s="10">
        <v>0.30168</v>
      </c>
      <c r="BC295" t="n" s="10">
        <v>0.30525</v>
      </c>
      <c r="BD295" t="n" s="10">
        <v>0.16519</v>
      </c>
      <c r="BE295" t="n" s="10">
        <v>0.17894</v>
      </c>
      <c r="BF295" t="n" s="10">
        <v>0.18871</v>
      </c>
      <c r="BG295" t="n" s="10">
        <v>0.072514</v>
      </c>
      <c r="BH295" t="n" s="10">
        <v>0.075001</v>
      </c>
      <c r="BI295" t="n" s="10">
        <v>0.049585</v>
      </c>
      <c r="BJ295" t="n" s="10">
        <v>0.23946</v>
      </c>
      <c r="BK295" t="n" s="10">
        <v>0.20851</v>
      </c>
      <c r="BL295" t="n" s="10">
        <v>0.1326</v>
      </c>
      <c r="BM295" t="n" s="10">
        <v>0.099535</v>
      </c>
      <c r="BN295" t="n" s="10">
        <v>0.10141</v>
      </c>
      <c r="BO295" t="n" s="10">
        <v>0.075269</v>
      </c>
      <c r="BP295" t="n" s="10">
        <v>0.30538</v>
      </c>
      <c r="BQ295" t="n" s="10">
        <v>0.30243</v>
      </c>
      <c r="BR295" t="n" s="10">
        <v>0.24804</v>
      </c>
      <c r="BS295" t="n" s="10">
        <v>0.16948</v>
      </c>
      <c r="BT295" t="n" s="10">
        <v>0.16836</v>
      </c>
      <c r="BU295" t="n" s="10">
        <v>0.13377</v>
      </c>
      <c r="BV295" t="n" s="10">
        <v>0.070412</v>
      </c>
      <c r="BW295" t="n" s="10">
        <v>0.069496</v>
      </c>
      <c r="BX295" t="n" s="10">
        <v>0.049552</v>
      </c>
      <c r="BY295" t="n" s="10">
        <v>0.11769</v>
      </c>
      <c r="BZ295" t="n" s="10">
        <v>0.1178</v>
      </c>
      <c r="CA295" t="n" s="10">
        <v>0.087566</v>
      </c>
    </row>
    <row r="296" spans="1:79">
      <c r="A296" t="n" s="19">
        <v>1983</v>
      </c>
      <c r="B296" t="n" s="13">
        <v>0.10566</v>
      </c>
      <c r="C296" t="n" s="13">
        <v>0.12644</v>
      </c>
      <c r="D296" t="n" s="13">
        <v>0.1151</v>
      </c>
      <c r="E296" t="n" s="13">
        <v>0.27512</v>
      </c>
      <c r="F296" t="n" s="13">
        <v>0.28875</v>
      </c>
      <c r="G296" t="n" s="13">
        <v>0.34245</v>
      </c>
      <c r="H296" t="n" s="15">
        <v>0.48627</v>
      </c>
      <c r="I296" t="n" s="15">
        <v>0.48789</v>
      </c>
      <c r="J296" t="n" s="15">
        <v>0.37101</v>
      </c>
      <c r="K296" t="n" s="15">
        <v>0.20849</v>
      </c>
      <c r="L296" t="n" s="15">
        <v>0.2198</v>
      </c>
      <c r="M296" t="n" s="15">
        <v>0.18754</v>
      </c>
      <c r="N296" t="n" s="15">
        <v>0.063961</v>
      </c>
      <c r="O296" t="n" s="15">
        <v>0.056541</v>
      </c>
      <c r="P296" t="n" s="15">
        <v>0.055487</v>
      </c>
      <c r="Q296" t="n" s="15">
        <v>0.15329</v>
      </c>
      <c r="R296" t="n" s="10">
        <v>0.15548</v>
      </c>
      <c r="S296" t="n" s="10">
        <v>0.1328</v>
      </c>
      <c r="T296" t="n" s="10">
        <v>0.3338</v>
      </c>
      <c r="U296" t="n" s="10">
        <v>0.348</v>
      </c>
      <c r="V296" t="n" s="10">
        <v>0.34405</v>
      </c>
      <c r="W296" t="n" s="10">
        <v>0.24424</v>
      </c>
      <c r="X296" t="n" s="10">
        <v>0.24024</v>
      </c>
      <c r="Y296" t="n" s="10">
        <v>0.18729</v>
      </c>
      <c r="Z296" t="n" s="10">
        <v>0.18706</v>
      </c>
      <c r="AA296" t="n" s="10">
        <v>0.18662</v>
      </c>
      <c r="AB296" t="n" s="10">
        <v>0.12758</v>
      </c>
      <c r="AC296" t="n" s="10">
        <v>0.22868</v>
      </c>
      <c r="AD296" t="n" s="10">
        <v>0.21665</v>
      </c>
      <c r="AE296" t="n" s="10">
        <v>0.14728</v>
      </c>
      <c r="AF296" t="n" s="10">
        <v>0.14184</v>
      </c>
      <c r="AG296" t="n" s="10">
        <v>0.16341</v>
      </c>
      <c r="AH296" t="n" s="10">
        <v>0.11612</v>
      </c>
      <c r="AI296" t="n" s="10">
        <v>0.060148</v>
      </c>
      <c r="AJ296" t="n" s="10">
        <v>0.067187</v>
      </c>
      <c r="AK296" t="n" s="10">
        <v>0.05505</v>
      </c>
      <c r="AL296" t="n" s="10">
        <v>0.43461</v>
      </c>
      <c r="AM296" t="n" s="10">
        <v>0.43565</v>
      </c>
      <c r="AN296" t="n" s="10">
        <v>0.72201</v>
      </c>
      <c r="AO296" t="n" s="10">
        <v>0.16598</v>
      </c>
      <c r="AP296" t="n" s="10">
        <v>0.16125</v>
      </c>
      <c r="AQ296" t="n" s="10">
        <v>0.13144</v>
      </c>
      <c r="AR296" t="n" s="10">
        <v>0.10065</v>
      </c>
      <c r="AS296" t="n" s="10">
        <v>0.092786</v>
      </c>
      <c r="AT296" t="n" s="10">
        <v>0.070378</v>
      </c>
      <c r="AU296" t="n" s="10">
        <v>0.11191</v>
      </c>
      <c r="AV296" t="n" s="10">
        <v>0.1266</v>
      </c>
      <c r="AW296" t="n" s="10">
        <v>0.10013</v>
      </c>
      <c r="AX296" t="n" s="10">
        <v>0.38952</v>
      </c>
      <c r="AY296" t="n" s="10">
        <v>0.39653</v>
      </c>
      <c r="AZ296" t="n" s="10">
        <v>0.32433</v>
      </c>
      <c r="BA296" t="n" s="10">
        <v>0.25624</v>
      </c>
      <c r="BB296" t="n" s="10">
        <v>0.30278</v>
      </c>
      <c r="BC296" t="n" s="10">
        <v>0.30991</v>
      </c>
      <c r="BD296" t="n" s="10">
        <v>0.18046</v>
      </c>
      <c r="BE296" t="n" s="10">
        <v>0.18765</v>
      </c>
      <c r="BF296" t="n" s="10">
        <v>0.18783</v>
      </c>
      <c r="BG296" t="n" s="10">
        <v>0.073305</v>
      </c>
      <c r="BH296" t="n" s="10">
        <v>0.074285</v>
      </c>
      <c r="BI296" t="n" s="10">
        <v>0.050275</v>
      </c>
      <c r="BJ296" t="n" s="10">
        <v>0.22606</v>
      </c>
      <c r="BK296" t="n" s="10">
        <v>0.20304</v>
      </c>
      <c r="BL296" t="n" s="10">
        <v>0.12925</v>
      </c>
      <c r="BM296" t="n" s="10">
        <v>0.11016</v>
      </c>
      <c r="BN296" t="n" s="10">
        <v>0.10862</v>
      </c>
      <c r="BO296" t="n" s="10">
        <v>0.080608</v>
      </c>
      <c r="BP296" t="n" s="10">
        <v>0.32181</v>
      </c>
      <c r="BQ296" t="n" s="10">
        <v>0.31481</v>
      </c>
      <c r="BR296" t="n" s="10">
        <v>0.25028</v>
      </c>
      <c r="BS296" t="n" s="10">
        <v>0.17703</v>
      </c>
      <c r="BT296" t="n" s="10">
        <v>0.17761</v>
      </c>
      <c r="BU296" t="n" s="10">
        <v>0.13941</v>
      </c>
      <c r="BV296" t="n" s="10">
        <v>0.067344</v>
      </c>
      <c r="BW296" t="n" s="10">
        <v>0.068347</v>
      </c>
      <c r="BX296" t="n" s="10">
        <v>0.048421</v>
      </c>
      <c r="BY296" t="n" s="10">
        <v>0.115</v>
      </c>
      <c r="BZ296" t="n" s="10">
        <v>0.11496</v>
      </c>
      <c r="CA296" t="n" s="10">
        <v>0.087072</v>
      </c>
    </row>
    <row r="297" spans="1:79">
      <c r="A297" t="n" s="19">
        <v>1984</v>
      </c>
      <c r="B297" t="n" s="13">
        <v>0.11918</v>
      </c>
      <c r="C297" t="n" s="13">
        <v>0.14077</v>
      </c>
      <c r="D297" t="n" s="13">
        <v>0.1168</v>
      </c>
      <c r="E297" t="n" s="13">
        <v>0.28394</v>
      </c>
      <c r="F297" t="n" s="13">
        <v>0.28913</v>
      </c>
      <c r="G297" t="n" s="13">
        <v>0.34794</v>
      </c>
      <c r="H297" t="n" s="15">
        <v>0.49324</v>
      </c>
      <c r="I297" t="n" s="15">
        <v>0.49819</v>
      </c>
      <c r="J297" t="n" s="15">
        <v>0.36926</v>
      </c>
      <c r="K297" t="n" s="15">
        <v>0.22911</v>
      </c>
      <c r="L297" t="n" s="15">
        <v>0.24326</v>
      </c>
      <c r="M297" t="n" s="15">
        <v>0.18974</v>
      </c>
      <c r="N297" t="n" s="15">
        <v>0.070749</v>
      </c>
      <c r="O297" t="n" s="15">
        <v>0.070562</v>
      </c>
      <c r="P297" t="n" s="15">
        <v>0.049935</v>
      </c>
      <c r="Q297" t="n" s="15">
        <v>0.16618</v>
      </c>
      <c r="R297" t="n" s="10">
        <v>0.15834</v>
      </c>
      <c r="S297" t="n" s="10">
        <v>0.13848</v>
      </c>
      <c r="T297" t="n" s="10">
        <v>0.34011</v>
      </c>
      <c r="U297" t="n" s="10">
        <v>0.34226</v>
      </c>
      <c r="V297" t="n" s="10">
        <v>0.34108</v>
      </c>
      <c r="W297" t="n" s="10">
        <v>0.2453</v>
      </c>
      <c r="X297" t="n" s="10">
        <v>0.23848</v>
      </c>
      <c r="Y297" t="n" s="10">
        <v>0.18405</v>
      </c>
      <c r="Z297" t="n" s="10">
        <v>0.19756</v>
      </c>
      <c r="AA297" t="n" s="10">
        <v>0.19425</v>
      </c>
      <c r="AB297" t="n" s="10">
        <v>0.12852</v>
      </c>
      <c r="AC297" t="n" s="10">
        <v>0.24195</v>
      </c>
      <c r="AD297" t="n" s="10">
        <v>0.22791</v>
      </c>
      <c r="AE297" t="n" s="10">
        <v>0.14974</v>
      </c>
      <c r="AF297" t="n" s="10">
        <v>0.14761</v>
      </c>
      <c r="AG297" t="n" s="10">
        <v>0.1705</v>
      </c>
      <c r="AH297" t="n" s="10">
        <v>0.12089</v>
      </c>
      <c r="AI297" t="n" s="10">
        <v>0.058641</v>
      </c>
      <c r="AJ297" t="n" s="10">
        <v>0.066286</v>
      </c>
      <c r="AK297" t="n" s="10">
        <v>0.05145</v>
      </c>
      <c r="AL297" t="n" s="10">
        <v>0.39979</v>
      </c>
      <c r="AM297" t="n" s="10">
        <v>0.43739</v>
      </c>
      <c r="AN297" t="n" s="10">
        <v>0.73048</v>
      </c>
      <c r="AO297" t="n" s="10">
        <v>0.17154</v>
      </c>
      <c r="AP297" t="n" s="10">
        <v>0.16612</v>
      </c>
      <c r="AQ297" t="n" s="10">
        <v>0.12975</v>
      </c>
      <c r="AR297" t="n" s="10">
        <v>0.10855</v>
      </c>
      <c r="AS297" t="n" s="10">
        <v>0.10119</v>
      </c>
      <c r="AT297" t="n" s="10">
        <v>0.071925</v>
      </c>
      <c r="AU297" t="n" s="10">
        <v>0.12723</v>
      </c>
      <c r="AV297" t="n" s="10">
        <v>0.14823</v>
      </c>
      <c r="AW297" t="n" s="10">
        <v>0.10291</v>
      </c>
      <c r="AX297" t="n" s="10">
        <v>0.4104</v>
      </c>
      <c r="AY297" t="n" s="10">
        <v>0.40479</v>
      </c>
      <c r="AZ297" t="n" s="10">
        <v>0.32731</v>
      </c>
      <c r="BA297" t="n" s="10">
        <v>0.26104</v>
      </c>
      <c r="BB297" t="n" s="10">
        <v>0.30029</v>
      </c>
      <c r="BC297" t="n" s="10">
        <v>0.30491</v>
      </c>
      <c r="BD297" t="n" s="10">
        <v>0.20348</v>
      </c>
      <c r="BE297" t="n" s="10">
        <v>0.2037</v>
      </c>
      <c r="BF297" t="n" s="10">
        <v>0.19125</v>
      </c>
      <c r="BG297" t="n" s="10">
        <v>0.078327</v>
      </c>
      <c r="BH297" t="n" s="10">
        <v>0.078987</v>
      </c>
      <c r="BI297" t="n" s="10">
        <v>0.051163</v>
      </c>
      <c r="BJ297" t="n" s="10">
        <v>0.23045</v>
      </c>
      <c r="BK297" t="n" s="10">
        <v>0.20725</v>
      </c>
      <c r="BL297" t="n" s="10">
        <v>0.12578</v>
      </c>
      <c r="BM297" t="n" s="10">
        <v>0.1131</v>
      </c>
      <c r="BN297" t="n" s="10">
        <v>0.11068</v>
      </c>
      <c r="BO297" t="n" s="10">
        <v>0.078972</v>
      </c>
      <c r="BP297" t="n" s="10">
        <v>0.32496</v>
      </c>
      <c r="BQ297" t="n" s="10">
        <v>0.31405</v>
      </c>
      <c r="BR297" t="n" s="10">
        <v>0.24627</v>
      </c>
      <c r="BS297" t="n" s="10">
        <v>0.19404</v>
      </c>
      <c r="BT297" t="n" s="10">
        <v>0.19566</v>
      </c>
      <c r="BU297" t="n" s="10">
        <v>0.14403</v>
      </c>
      <c r="BV297" t="n" s="10">
        <v>0.071247</v>
      </c>
      <c r="BW297" t="n" s="10">
        <v>0.071946</v>
      </c>
      <c r="BX297" t="n" s="10">
        <v>0.046831</v>
      </c>
      <c r="BY297" t="n" s="10">
        <v>0.11968</v>
      </c>
      <c r="BZ297" t="n" s="10">
        <v>0.11941</v>
      </c>
      <c r="CA297" t="n" s="10">
        <v>0.085532</v>
      </c>
    </row>
    <row r="298" spans="1:79">
      <c r="A298" t="n" s="19">
        <v>1985</v>
      </c>
      <c r="B298" t="n" s="13">
        <v>0.13681</v>
      </c>
      <c r="C298" t="n" s="13">
        <v>0.15992</v>
      </c>
      <c r="D298" t="n" s="13">
        <v>0.12613</v>
      </c>
      <c r="E298" t="n" s="13">
        <v>0.30975</v>
      </c>
      <c r="F298" t="n" s="13">
        <v>0.31071</v>
      </c>
      <c r="G298" t="n" s="13">
        <v>0.34144</v>
      </c>
      <c r="H298" t="n" s="15">
        <v>0.45295</v>
      </c>
      <c r="I298" t="n" s="15">
        <v>0.5344</v>
      </c>
      <c r="J298" t="n" s="15">
        <v>0.37044</v>
      </c>
      <c r="K298" t="n" s="15">
        <v>0.22664</v>
      </c>
      <c r="L298" t="n" s="15">
        <v>0.24078</v>
      </c>
      <c r="M298" t="n" s="15">
        <v>0.18956</v>
      </c>
      <c r="N298" t="n" s="15">
        <v>0.0715</v>
      </c>
      <c r="O298" t="n" s="15">
        <v>0.072566</v>
      </c>
      <c r="P298" t="n" s="15">
        <v>0.044566</v>
      </c>
      <c r="Q298" t="n" s="15">
        <v>0.16825</v>
      </c>
      <c r="R298" t="n" s="10">
        <v>0.1642</v>
      </c>
      <c r="S298" t="n" s="10">
        <v>0.14036</v>
      </c>
      <c r="T298" t="n" s="10">
        <v>0.34632</v>
      </c>
      <c r="U298" t="n" s="10">
        <v>0.33952</v>
      </c>
      <c r="V298" t="n" s="10">
        <v>0.33632</v>
      </c>
      <c r="W298" t="n" s="10">
        <v>0.25337</v>
      </c>
      <c r="X298" t="n" s="10">
        <v>0.24409</v>
      </c>
      <c r="Y298" t="n" s="10">
        <v>0.17889</v>
      </c>
      <c r="Z298" t="n" s="10">
        <v>0.19895</v>
      </c>
      <c r="AA298" t="n" s="10">
        <v>0.19024</v>
      </c>
      <c r="AB298" t="n" s="10">
        <v>0.12297</v>
      </c>
      <c r="AC298" t="n" s="10">
        <v>0.25426</v>
      </c>
      <c r="AD298" t="n" s="10">
        <v>0.23277</v>
      </c>
      <c r="AE298" t="n" s="10">
        <v>0.14638</v>
      </c>
      <c r="AF298" t="n" s="10">
        <v>0.15416</v>
      </c>
      <c r="AG298" t="n" s="10">
        <v>0.17502</v>
      </c>
      <c r="AH298" t="n" s="10">
        <v>0.11742</v>
      </c>
      <c r="AI298" t="n" s="10">
        <v>0.061801</v>
      </c>
      <c r="AJ298" t="n" s="10">
        <v>0.070065</v>
      </c>
      <c r="AK298" t="n" s="10">
        <v>0.051034</v>
      </c>
      <c r="AL298" t="n" s="10">
        <v>0.44282</v>
      </c>
      <c r="AM298" t="n" s="10">
        <v>0.42919</v>
      </c>
      <c r="AN298" t="n" s="10">
        <v>0.71422</v>
      </c>
      <c r="AO298" t="n" s="10">
        <v>0.1857</v>
      </c>
      <c r="AP298" t="n" s="10">
        <v>0.17724</v>
      </c>
      <c r="AQ298" t="n" s="10">
        <v>0.12705</v>
      </c>
      <c r="AR298" t="n" s="10">
        <v>0.10859</v>
      </c>
      <c r="AS298" t="n" s="10">
        <v>0.1006</v>
      </c>
      <c r="AT298" t="n" s="10">
        <v>0.070333</v>
      </c>
      <c r="AU298" t="n" s="10">
        <v>0.11918</v>
      </c>
      <c r="AV298" t="n" s="10">
        <v>0.1375</v>
      </c>
      <c r="AW298" t="n" s="10">
        <v>0.097766</v>
      </c>
      <c r="AX298" t="n" s="10">
        <v>0.41716</v>
      </c>
      <c r="AY298" t="n" s="10">
        <v>0.41336</v>
      </c>
      <c r="AZ298" t="n" s="10">
        <v>0.32976</v>
      </c>
      <c r="BA298" t="n" s="10">
        <v>0.26073</v>
      </c>
      <c r="BB298" t="n" s="10">
        <v>0.30497</v>
      </c>
      <c r="BC298" t="n" s="10">
        <v>0.30347</v>
      </c>
      <c r="BD298" t="n" s="10">
        <v>0.21051</v>
      </c>
      <c r="BE298" t="n" s="10">
        <v>0.20451</v>
      </c>
      <c r="BF298" t="n" s="10">
        <v>0.1802</v>
      </c>
      <c r="BG298" t="n" s="10">
        <v>0.079067</v>
      </c>
      <c r="BH298" t="n" s="10">
        <v>0.077957</v>
      </c>
      <c r="BI298" t="n" s="10">
        <v>0.050164</v>
      </c>
      <c r="BJ298" t="n" s="10">
        <v>0.23091</v>
      </c>
      <c r="BK298" t="n" s="10">
        <v>0.20634</v>
      </c>
      <c r="BL298" t="n" s="10">
        <v>0.12386</v>
      </c>
      <c r="BM298" t="n" s="10">
        <v>0.1223</v>
      </c>
      <c r="BN298" t="n" s="10">
        <v>0.11565</v>
      </c>
      <c r="BO298" t="n" s="10">
        <v>0.076563</v>
      </c>
      <c r="BP298" t="n" s="10">
        <v>0.33085</v>
      </c>
      <c r="BQ298" t="n" s="10">
        <v>0.3103</v>
      </c>
      <c r="BR298" t="n" s="10">
        <v>0.23955</v>
      </c>
      <c r="BS298" t="n" s="10">
        <v>0.1926</v>
      </c>
      <c r="BT298" t="n" s="10">
        <v>0.1896</v>
      </c>
      <c r="BU298" t="n" s="10">
        <v>0.13963</v>
      </c>
      <c r="BV298" t="n" s="10">
        <v>0.069527</v>
      </c>
      <c r="BW298" t="n" s="10">
        <v>0.072671</v>
      </c>
      <c r="BX298" t="n" s="10">
        <v>0.046516</v>
      </c>
      <c r="BY298" t="n" s="10">
        <v>0.12024</v>
      </c>
      <c r="BZ298" t="n" s="10">
        <v>0.11962</v>
      </c>
      <c r="CA298" t="n" s="10">
        <v>0.083598</v>
      </c>
    </row>
    <row r="299" spans="1:79">
      <c r="A299" t="n" s="19">
        <v>1986</v>
      </c>
      <c r="B299" t="n" s="13">
        <v>0.13506</v>
      </c>
      <c r="C299" t="n" s="13">
        <v>0.16241</v>
      </c>
      <c r="D299" t="n" s="13">
        <v>0.12877</v>
      </c>
      <c r="E299" t="n" s="13">
        <v>0.29617</v>
      </c>
      <c r="F299" t="n" s="13">
        <v>0.30054</v>
      </c>
      <c r="G299" t="n" s="13">
        <v>0.36221</v>
      </c>
      <c r="H299" t="n" s="15">
        <v>0.45247</v>
      </c>
      <c r="I299" t="n" s="15">
        <v>0.52345</v>
      </c>
      <c r="J299" t="n" s="15">
        <v>0.35789</v>
      </c>
      <c r="K299" t="n" s="15">
        <v>0.23666</v>
      </c>
      <c r="L299" t="n" s="15">
        <v>0.25098</v>
      </c>
      <c r="M299" t="n" s="15">
        <v>0.19401</v>
      </c>
      <c r="N299" t="n" s="15">
        <v>0.08117</v>
      </c>
      <c r="O299" t="n" s="15">
        <v>0.077549</v>
      </c>
      <c r="P299" t="n" s="15">
        <v>0.04809</v>
      </c>
      <c r="Q299" t="n" s="15">
        <v>0.19761</v>
      </c>
      <c r="R299" t="n" s="10">
        <v>0.17509</v>
      </c>
      <c r="S299" t="n" s="10">
        <v>0.1498</v>
      </c>
      <c r="T299" t="n" s="10">
        <v>0.33052</v>
      </c>
      <c r="U299" t="n" s="10">
        <v>0.33249</v>
      </c>
      <c r="V299" t="n" s="10">
        <v>0.32959</v>
      </c>
      <c r="W299" t="n" s="10">
        <v>0.24126</v>
      </c>
      <c r="X299" t="n" s="10">
        <v>0.24283</v>
      </c>
      <c r="Y299" t="n" s="10">
        <v>0.17689</v>
      </c>
      <c r="Z299" t="n" s="10">
        <v>0.18863</v>
      </c>
      <c r="AA299" t="n" s="10">
        <v>0.18504</v>
      </c>
      <c r="AB299" t="n" s="10">
        <v>0.11994</v>
      </c>
      <c r="AC299" t="n" s="10">
        <v>0.24044</v>
      </c>
      <c r="AD299" t="n" s="10">
        <v>0.21936</v>
      </c>
      <c r="AE299" t="n" s="10">
        <v>0.13821</v>
      </c>
      <c r="AF299" t="n" s="10">
        <v>0.16613</v>
      </c>
      <c r="AG299" t="n" s="10">
        <v>0.1865</v>
      </c>
      <c r="AH299" t="n" s="10">
        <v>0.12112</v>
      </c>
      <c r="AI299" t="n" s="10">
        <v>0.065674</v>
      </c>
      <c r="AJ299" t="n" s="10">
        <v>0.0736</v>
      </c>
      <c r="AK299" t="n" s="10">
        <v>0.058553</v>
      </c>
      <c r="AL299" t="n" s="10">
        <v>0.43012</v>
      </c>
      <c r="AM299" t="n" s="10">
        <v>0.42197</v>
      </c>
      <c r="AN299" t="n" s="10">
        <v>0.70442</v>
      </c>
      <c r="AO299" t="n" s="10">
        <v>0.17297</v>
      </c>
      <c r="AP299" t="n" s="10">
        <v>0.16674</v>
      </c>
      <c r="AQ299" t="n" s="10">
        <v>0.11886</v>
      </c>
      <c r="AR299" t="n" s="10">
        <v>0.090157</v>
      </c>
      <c r="AS299" t="n" s="10">
        <v>0.084671</v>
      </c>
      <c r="AT299" t="n" s="10">
        <v>0.060122</v>
      </c>
      <c r="AU299" t="n" s="10">
        <v>0.17181</v>
      </c>
      <c r="AV299" t="n" s="10">
        <v>0.17796</v>
      </c>
      <c r="AW299" t="n" s="10">
        <v>0.11682</v>
      </c>
      <c r="AX299" t="n" s="10">
        <v>0.4048</v>
      </c>
      <c r="AY299" t="n" s="10">
        <v>0.40228</v>
      </c>
      <c r="AZ299" t="n" s="10">
        <v>0.32441</v>
      </c>
      <c r="BA299" t="n" s="10">
        <v>0.25552</v>
      </c>
      <c r="BB299" t="n" s="10">
        <v>0.29163</v>
      </c>
      <c r="BC299" t="n" s="10">
        <v>0.3001</v>
      </c>
      <c r="BD299" t="n" s="10">
        <v>0.21978</v>
      </c>
      <c r="BE299" t="n" s="10">
        <v>0.21685</v>
      </c>
      <c r="BF299" t="n" s="10">
        <v>0.17374</v>
      </c>
      <c r="BG299" t="n" s="10">
        <v>0.089228</v>
      </c>
      <c r="BH299" t="n" s="10">
        <v>0.087369</v>
      </c>
      <c r="BI299" t="n" s="10">
        <v>0.055767</v>
      </c>
      <c r="BJ299" t="n" s="10">
        <v>0.24274</v>
      </c>
      <c r="BK299" t="n" s="10">
        <v>0.2138</v>
      </c>
      <c r="BL299" t="n" s="10">
        <v>0.12337</v>
      </c>
      <c r="BM299" t="n" s="10">
        <v>0.12385</v>
      </c>
      <c r="BN299" t="n" s="10">
        <v>0.12239</v>
      </c>
      <c r="BO299" t="n" s="10">
        <v>0.073823</v>
      </c>
      <c r="BP299" t="n" s="10">
        <v>0.30816</v>
      </c>
      <c r="BQ299" t="n" s="10">
        <v>0.28952</v>
      </c>
      <c r="BR299" t="n" s="10">
        <v>0.2382</v>
      </c>
      <c r="BS299" t="n" s="10">
        <v>0.19905</v>
      </c>
      <c r="BT299" t="n" s="10">
        <v>0.19954</v>
      </c>
      <c r="BU299" t="n" s="10">
        <v>0.14014</v>
      </c>
      <c r="BV299" t="n" s="10">
        <v>0.072117</v>
      </c>
      <c r="BW299" t="n" s="10">
        <v>0.076839</v>
      </c>
      <c r="BX299" t="n" s="10">
        <v>0.048588</v>
      </c>
      <c r="BY299" t="n" s="10">
        <v>0.12646</v>
      </c>
      <c r="BZ299" t="n" s="10">
        <v>0.12604</v>
      </c>
      <c r="CA299" t="n" s="10">
        <v>0.087983</v>
      </c>
    </row>
    <row r="300" spans="1:79">
      <c r="A300" t="n" s="19">
        <v>1987</v>
      </c>
      <c r="B300" t="n" s="13">
        <v>0.12816</v>
      </c>
      <c r="C300" t="n" s="13">
        <v>0.15812</v>
      </c>
      <c r="D300" t="n" s="13">
        <v>0.12166</v>
      </c>
      <c r="E300" t="n" s="13">
        <v>0.28243</v>
      </c>
      <c r="F300" t="n" s="13">
        <v>0.29613</v>
      </c>
      <c r="G300" t="n" s="13">
        <v>0.34083</v>
      </c>
      <c r="H300" t="n" s="15">
        <v>0.4331</v>
      </c>
      <c r="I300" t="n" s="15">
        <v>0.51231</v>
      </c>
      <c r="J300" t="n" s="15">
        <v>0.35474</v>
      </c>
      <c r="K300" t="n" s="15">
        <v>0.22766</v>
      </c>
      <c r="L300" t="n" s="15">
        <v>0.24043</v>
      </c>
      <c r="M300" t="n" s="15">
        <v>0.18818</v>
      </c>
      <c r="N300" t="n" s="15">
        <v>0.096566</v>
      </c>
      <c r="O300" t="n" s="15">
        <v>0.08605</v>
      </c>
      <c r="P300" t="n" s="15">
        <v>0.052403</v>
      </c>
      <c r="Q300" t="n" s="15">
        <v>0.18221</v>
      </c>
      <c r="R300" t="n" s="10">
        <v>0.16993</v>
      </c>
      <c r="S300" t="n" s="10">
        <v>0.15391</v>
      </c>
      <c r="T300" t="n" s="10">
        <v>0.31172</v>
      </c>
      <c r="U300" t="n" s="10">
        <v>0.32685</v>
      </c>
      <c r="V300" t="n" s="10">
        <v>0.30884</v>
      </c>
      <c r="W300" t="n" s="10">
        <v>0.24043</v>
      </c>
      <c r="X300" t="n" s="10">
        <v>0.24115</v>
      </c>
      <c r="Y300" t="n" s="10">
        <v>0.17501</v>
      </c>
      <c r="Z300" t="n" s="10">
        <v>0.18593</v>
      </c>
      <c r="AA300" t="n" s="10">
        <v>0.18737</v>
      </c>
      <c r="AB300" t="n" s="10">
        <v>0.11773</v>
      </c>
      <c r="AC300" t="n" s="10">
        <v>0.22716</v>
      </c>
      <c r="AD300" t="n" s="10">
        <v>0.21252</v>
      </c>
      <c r="AE300" t="n" s="10">
        <v>0.13432</v>
      </c>
      <c r="AF300" t="n" s="10">
        <v>0.17243</v>
      </c>
      <c r="AG300" t="n" s="10">
        <v>0.19571</v>
      </c>
      <c r="AH300" t="n" s="10">
        <v>0.12249</v>
      </c>
      <c r="AI300" t="n" s="10">
        <v>0.058667</v>
      </c>
      <c r="AJ300" t="n" s="10">
        <v>0.068403</v>
      </c>
      <c r="AK300" t="n" s="10">
        <v>0.055552</v>
      </c>
      <c r="AL300" t="n" s="10">
        <v>0.4033</v>
      </c>
      <c r="AM300" t="n" s="10">
        <v>0.41475</v>
      </c>
      <c r="AN300" t="n" s="10">
        <v>0.69559</v>
      </c>
      <c r="AO300" t="n" s="10">
        <v>0.16747</v>
      </c>
      <c r="AP300" t="n" s="10">
        <v>0.16602</v>
      </c>
      <c r="AQ300" t="n" s="10">
        <v>0.11456</v>
      </c>
      <c r="AR300" t="n" s="10">
        <v>0.082755</v>
      </c>
      <c r="AS300" t="n" s="10">
        <v>0.079678</v>
      </c>
      <c r="AT300" t="n" s="10">
        <v>0.056521</v>
      </c>
      <c r="AU300" t="n" s="10">
        <v>0.15804</v>
      </c>
      <c r="AV300" t="n" s="10">
        <v>0.16752</v>
      </c>
      <c r="AW300" t="n" s="10">
        <v>0.11473</v>
      </c>
      <c r="AX300" t="n" s="10">
        <v>0.37952</v>
      </c>
      <c r="AY300" t="n" s="10">
        <v>0.39511</v>
      </c>
      <c r="AZ300" t="n" s="10">
        <v>0.32985</v>
      </c>
      <c r="BA300" t="n" s="10">
        <v>0.24965</v>
      </c>
      <c r="BB300" t="n" s="10">
        <v>0.27793</v>
      </c>
      <c r="BC300" t="n" s="10">
        <v>0.29413</v>
      </c>
      <c r="BD300" t="n" s="10">
        <v>0.22399</v>
      </c>
      <c r="BE300" t="n" s="10">
        <v>0.23616</v>
      </c>
      <c r="BF300" t="n" s="10">
        <v>0.17259</v>
      </c>
      <c r="BG300" t="n" s="10">
        <v>0.094096</v>
      </c>
      <c r="BH300" t="n" s="10">
        <v>0.090107</v>
      </c>
      <c r="BI300" t="n" s="10">
        <v>0.056055</v>
      </c>
      <c r="BJ300" t="n" s="10">
        <v>0.24765</v>
      </c>
      <c r="BK300" t="n" s="10">
        <v>0.2164</v>
      </c>
      <c r="BL300" t="n" s="10">
        <v>0.11852</v>
      </c>
      <c r="BM300" t="n" s="10">
        <v>0.12642</v>
      </c>
      <c r="BN300" t="n" s="10">
        <v>0.12797</v>
      </c>
      <c r="BO300" t="n" s="10">
        <v>0.071817</v>
      </c>
      <c r="BP300" t="n" s="10">
        <v>0.29532</v>
      </c>
      <c r="BQ300" t="n" s="10">
        <v>0.2821</v>
      </c>
      <c r="BR300" t="n" s="10">
        <v>0.23395</v>
      </c>
      <c r="BS300" t="n" s="10">
        <v>0.19721</v>
      </c>
      <c r="BT300" t="n" s="10">
        <v>0.19707</v>
      </c>
      <c r="BU300" t="n" s="10">
        <v>0.13274</v>
      </c>
      <c r="BV300" t="n" s="10">
        <v>0.072637</v>
      </c>
      <c r="BW300" t="n" s="10">
        <v>0.076237</v>
      </c>
      <c r="BX300" t="n" s="10">
        <v>0.04943</v>
      </c>
      <c r="BY300" t="n" s="10">
        <v>0.12785</v>
      </c>
      <c r="BZ300" t="n" s="10">
        <v>0.12833</v>
      </c>
      <c r="CA300" t="n" s="10">
        <v>0.089217</v>
      </c>
    </row>
    <row r="301" spans="1:79">
      <c r="A301" t="n" s="19">
        <v>1988</v>
      </c>
      <c r="B301" t="n" s="13">
        <v>0.13064</v>
      </c>
      <c r="C301" t="n" s="13">
        <v>0.16148</v>
      </c>
      <c r="D301" t="n" s="13">
        <v>0.11869</v>
      </c>
      <c r="E301" t="n" s="13">
        <v>0.29611</v>
      </c>
      <c r="F301" t="n" s="13">
        <v>0.31878</v>
      </c>
      <c r="G301" t="n" s="13">
        <v>0.34665</v>
      </c>
      <c r="H301" t="n" s="15">
        <v>0.44014</v>
      </c>
      <c r="I301" t="n" s="15">
        <v>0.5129</v>
      </c>
      <c r="J301" t="n" s="15">
        <v>0.3541</v>
      </c>
      <c r="K301" t="n" s="15">
        <v>0.23059</v>
      </c>
      <c r="L301" t="n" s="15">
        <v>0.24608</v>
      </c>
      <c r="M301" t="n" s="15">
        <v>0.18474</v>
      </c>
      <c r="N301" t="n" s="15">
        <v>0.11055</v>
      </c>
      <c r="O301" t="n" s="15">
        <v>0.097692</v>
      </c>
      <c r="P301" t="n" s="15">
        <v>0.053519</v>
      </c>
      <c r="Q301" t="n" s="15">
        <v>0.18291</v>
      </c>
      <c r="R301" t="n" s="10">
        <v>0.17301</v>
      </c>
      <c r="S301" t="n" s="10">
        <v>0.15039</v>
      </c>
      <c r="T301" t="n" s="10">
        <v>0.32141</v>
      </c>
      <c r="U301" t="n" s="10">
        <v>0.33795</v>
      </c>
      <c r="V301" t="n" s="10">
        <v>0.32258</v>
      </c>
      <c r="W301" t="n" s="10">
        <v>0.23707</v>
      </c>
      <c r="X301" t="n" s="10">
        <v>0.23477</v>
      </c>
      <c r="Y301" t="n" s="10">
        <v>0.17119</v>
      </c>
      <c r="Z301" t="n" s="10">
        <v>0.19212</v>
      </c>
      <c r="AA301" t="n" s="10">
        <v>0.19526</v>
      </c>
      <c r="AB301" t="n" s="10">
        <v>0.11827</v>
      </c>
      <c r="AC301" t="n" s="10">
        <v>0.2302</v>
      </c>
      <c r="AD301" t="n" s="10">
        <v>0.21504</v>
      </c>
      <c r="AE301" t="n" s="10">
        <v>0.13149</v>
      </c>
      <c r="AF301" t="n" s="10">
        <v>0.16661</v>
      </c>
      <c r="AG301" t="n" s="10">
        <v>0.19008</v>
      </c>
      <c r="AH301" t="n" s="10">
        <v>0.11859</v>
      </c>
      <c r="AI301" t="n" s="10">
        <v>0.062875</v>
      </c>
      <c r="AJ301" t="n" s="10">
        <v>0.071316</v>
      </c>
      <c r="AK301" t="n" s="10">
        <v>0.055467</v>
      </c>
      <c r="AL301" t="n" s="10">
        <v>0.40298</v>
      </c>
      <c r="AM301" t="n" s="10">
        <v>0.41889</v>
      </c>
      <c r="AN301" t="n" s="10">
        <v>0.68719</v>
      </c>
      <c r="AO301" t="n" s="10">
        <v>0.16657</v>
      </c>
      <c r="AP301" t="n" s="10">
        <v>0.16507</v>
      </c>
      <c r="AQ301" t="n" s="10">
        <v>0.11643</v>
      </c>
      <c r="AR301" t="n" s="10">
        <v>0.082707</v>
      </c>
      <c r="AS301" t="n" s="10">
        <v>0.081044</v>
      </c>
      <c r="AT301" t="n" s="10">
        <v>0.054682</v>
      </c>
      <c r="AU301" t="n" s="10">
        <v>0.15182</v>
      </c>
      <c r="AV301" t="n" s="10">
        <v>0.1704</v>
      </c>
      <c r="AW301" t="n" s="10">
        <v>0.1065</v>
      </c>
      <c r="AX301" t="n" s="10">
        <v>0.39295</v>
      </c>
      <c r="AY301" t="n" s="10">
        <v>0.41245</v>
      </c>
      <c r="AZ301" t="n" s="10">
        <v>0.33363</v>
      </c>
      <c r="BA301" t="n" s="10">
        <v>0.27689</v>
      </c>
      <c r="BB301" t="n" s="10">
        <v>0.30542</v>
      </c>
      <c r="BC301" t="n" s="10">
        <v>0.30163</v>
      </c>
      <c r="BD301" t="n" s="10">
        <v>0.25176</v>
      </c>
      <c r="BE301" t="n" s="10">
        <v>0.25844</v>
      </c>
      <c r="BF301" t="n" s="10">
        <v>0.16609</v>
      </c>
      <c r="BG301" t="n" s="10">
        <v>0.10405</v>
      </c>
      <c r="BH301" t="n" s="10">
        <v>0.099075</v>
      </c>
      <c r="BI301" t="n" s="10">
        <v>0.057775</v>
      </c>
      <c r="BJ301" t="n" s="10">
        <v>0.23527</v>
      </c>
      <c r="BK301" t="n" s="10">
        <v>0.20924</v>
      </c>
      <c r="BL301" t="n" s="10">
        <v>0.10882</v>
      </c>
      <c r="BM301" t="n" s="10">
        <v>0.12834</v>
      </c>
      <c r="BN301" t="n" s="10">
        <v>0.13286</v>
      </c>
      <c r="BO301" t="n" s="10">
        <v>0.069609</v>
      </c>
      <c r="BP301" t="n" s="10">
        <v>0.29802</v>
      </c>
      <c r="BQ301" t="n" s="10">
        <v>0.28855</v>
      </c>
      <c r="BR301" t="n" s="10">
        <v>0.23222</v>
      </c>
      <c r="BS301" t="n" s="10">
        <v>0.19253</v>
      </c>
      <c r="BT301" t="n" s="10">
        <v>0.19403</v>
      </c>
      <c r="BU301" t="n" s="10">
        <v>0.12723</v>
      </c>
      <c r="BV301" t="n" s="10">
        <v>0.078538</v>
      </c>
      <c r="BW301" t="n" s="10">
        <v>0.081324</v>
      </c>
      <c r="BX301" t="n" s="10">
        <v>0.049546</v>
      </c>
      <c r="BY301" t="n" s="10">
        <v>0.13275</v>
      </c>
      <c r="BZ301" t="n" s="10">
        <v>0.13347</v>
      </c>
      <c r="CA301" t="n" s="10">
        <v>0.088974</v>
      </c>
    </row>
    <row r="302" spans="1:79">
      <c r="A302" t="n" s="19">
        <v>1989</v>
      </c>
      <c r="B302" t="n" s="13">
        <v>0.13422</v>
      </c>
      <c r="C302" t="n" s="13">
        <v>0.16633</v>
      </c>
      <c r="D302" t="n" s="13">
        <v>0.11666</v>
      </c>
      <c r="E302" t="n" s="13">
        <v>0.30322</v>
      </c>
      <c r="F302" t="n" s="13">
        <v>0.32505</v>
      </c>
      <c r="G302" t="n" s="13">
        <v>0.35918</v>
      </c>
      <c r="H302" t="n" s="15">
        <v>0.45481</v>
      </c>
      <c r="I302" t="n" s="15">
        <v>0.5061</v>
      </c>
      <c r="J302" t="n" s="15">
        <v>0.34829</v>
      </c>
      <c r="K302" t="n" s="15">
        <v>0.22749</v>
      </c>
      <c r="L302" t="n" s="15">
        <v>0.24716</v>
      </c>
      <c r="M302" t="n" s="15">
        <v>0.18102</v>
      </c>
      <c r="N302" t="n" s="15">
        <v>0.11284</v>
      </c>
      <c r="O302" t="n" s="15">
        <v>0.097339</v>
      </c>
      <c r="P302" t="n" s="15">
        <v>0.048137</v>
      </c>
      <c r="Q302" t="n" s="15">
        <v>0.17359</v>
      </c>
      <c r="R302" t="n" s="10">
        <v>0.1722</v>
      </c>
      <c r="S302" t="n" s="10">
        <v>0.15131</v>
      </c>
      <c r="T302" t="n" s="10">
        <v>0.32524</v>
      </c>
      <c r="U302" t="n" s="10">
        <v>0.33148</v>
      </c>
      <c r="V302" t="n" s="10">
        <v>0.31155</v>
      </c>
      <c r="W302" t="n" s="10">
        <v>0.24022</v>
      </c>
      <c r="X302" t="n" s="10">
        <v>0.23827</v>
      </c>
      <c r="Y302" t="n" s="10">
        <v>0.16754</v>
      </c>
      <c r="Z302" t="n" s="10">
        <v>0.20255</v>
      </c>
      <c r="AA302" t="n" s="10">
        <v>0.20457</v>
      </c>
      <c r="AB302" t="n" s="10">
        <v>0.11705</v>
      </c>
      <c r="AC302" t="n" s="10">
        <v>0.24135</v>
      </c>
      <c r="AD302" t="n" s="10">
        <v>0.2229</v>
      </c>
      <c r="AE302" t="n" s="10">
        <v>0.13061</v>
      </c>
      <c r="AF302" t="n" s="10">
        <v>0.17216</v>
      </c>
      <c r="AG302" t="n" s="10">
        <v>0.20181</v>
      </c>
      <c r="AH302" t="n" s="10">
        <v>0.11718</v>
      </c>
      <c r="AI302" t="n" s="10">
        <v>0.070112</v>
      </c>
      <c r="AJ302" t="n" s="10">
        <v>0.077025</v>
      </c>
      <c r="AK302" t="n" s="10">
        <v>0.056854</v>
      </c>
      <c r="AL302" t="n" s="10">
        <v>0.40607</v>
      </c>
      <c r="AM302" t="n" s="10">
        <v>0.41682</v>
      </c>
      <c r="AN302" t="n" s="10">
        <v>0.66558</v>
      </c>
      <c r="AO302" t="n" s="10">
        <v>0.17181</v>
      </c>
      <c r="AP302" t="n" s="10">
        <v>0.16925</v>
      </c>
      <c r="AQ302" t="n" s="10">
        <v>0.11528</v>
      </c>
      <c r="AR302" t="n" s="10">
        <v>0.088579</v>
      </c>
      <c r="AS302" t="n" s="10">
        <v>0.087852</v>
      </c>
      <c r="AT302" t="n" s="10">
        <v>0.056298</v>
      </c>
      <c r="AU302" t="n" s="10">
        <v>0.13924</v>
      </c>
      <c r="AV302" t="n" s="10">
        <v>0.16173</v>
      </c>
      <c r="AW302" t="n" s="10">
        <v>0.1021</v>
      </c>
      <c r="AX302" t="n" s="10">
        <v>0.40106</v>
      </c>
      <c r="AY302" t="n" s="10">
        <v>0.41343</v>
      </c>
      <c r="AZ302" t="n" s="10">
        <v>0.33063</v>
      </c>
      <c r="BA302" t="n" s="10">
        <v>0.27498</v>
      </c>
      <c r="BB302" t="n" s="10">
        <v>0.31992</v>
      </c>
      <c r="BC302" t="n" s="10">
        <v>0.30339</v>
      </c>
      <c r="BD302" t="n" s="10">
        <v>0.26345</v>
      </c>
      <c r="BE302" t="n" s="10">
        <v>0.26471</v>
      </c>
      <c r="BF302" t="n" s="10">
        <v>0.16386</v>
      </c>
      <c r="BG302" t="n" s="10">
        <v>0.1075</v>
      </c>
      <c r="BH302" t="n" s="10">
        <v>0.10227</v>
      </c>
      <c r="BI302" t="n" s="10">
        <v>0.056611</v>
      </c>
      <c r="BJ302" t="n" s="10">
        <v>0.20686</v>
      </c>
      <c r="BK302" t="n" s="10">
        <v>0.19345</v>
      </c>
      <c r="BL302" t="n" s="10">
        <v>0.10289</v>
      </c>
      <c r="BM302" t="n" s="10">
        <v>0.12793</v>
      </c>
      <c r="BN302" t="n" s="10">
        <v>0.13477</v>
      </c>
      <c r="BO302" t="n" s="10">
        <v>0.066833</v>
      </c>
      <c r="BP302" t="n" s="10">
        <v>0.29886</v>
      </c>
      <c r="BQ302" t="n" s="10">
        <v>0.29078</v>
      </c>
      <c r="BR302" t="n" s="10">
        <v>0.22722</v>
      </c>
      <c r="BS302" t="n" s="10">
        <v>0.20295</v>
      </c>
      <c r="BT302" t="n" s="10">
        <v>0.2041</v>
      </c>
      <c r="BU302" t="n" s="10">
        <v>0.12627</v>
      </c>
      <c r="BV302" t="n" s="10">
        <v>0.080567</v>
      </c>
      <c r="BW302" t="n" s="10">
        <v>0.082999</v>
      </c>
      <c r="BX302" t="n" s="10">
        <v>0.047844</v>
      </c>
      <c r="BY302" t="n" s="10">
        <v>0.13621</v>
      </c>
      <c r="BZ302" t="n" s="10">
        <v>0.13673</v>
      </c>
      <c r="CA302" t="n" s="10">
        <v>0.08725</v>
      </c>
    </row>
    <row r="303" spans="1:79">
      <c r="A303" t="n" s="19">
        <v>1990</v>
      </c>
      <c r="B303" t="n" s="13">
        <v>0.1456</v>
      </c>
      <c r="C303" t="n" s="13">
        <v>0.17101</v>
      </c>
      <c r="D303" t="n" s="13">
        <v>0.11567</v>
      </c>
      <c r="E303" t="n" s="13">
        <v>0.32187</v>
      </c>
      <c r="F303" t="n" s="13">
        <v>0.3298</v>
      </c>
      <c r="G303" t="n" s="13">
        <v>0.39675</v>
      </c>
      <c r="H303" t="n" s="15">
        <v>0.45391</v>
      </c>
      <c r="I303" t="n" s="15">
        <v>0.50135</v>
      </c>
      <c r="J303" t="n" s="15">
        <v>0.34556</v>
      </c>
      <c r="K303" t="n" s="15">
        <v>0.23322</v>
      </c>
      <c r="L303" t="n" s="15">
        <v>0.25408</v>
      </c>
      <c r="M303" t="n" s="15">
        <v>0.18193</v>
      </c>
      <c r="N303" t="n" s="15">
        <v>0.13472</v>
      </c>
      <c r="O303" t="n" s="15">
        <v>0.11368</v>
      </c>
      <c r="P303" t="n" s="15">
        <v>0.050138</v>
      </c>
      <c r="Q303" t="n" s="15">
        <v>0.18584</v>
      </c>
      <c r="R303" t="n" s="10">
        <v>0.17824</v>
      </c>
      <c r="S303" t="n" s="10">
        <v>0.15066</v>
      </c>
      <c r="T303" t="n" s="10">
        <v>0.32672</v>
      </c>
      <c r="U303" t="n" s="10">
        <v>0.32945</v>
      </c>
      <c r="V303" t="n" s="10">
        <v>0.26602</v>
      </c>
      <c r="W303" t="n" s="10">
        <v>0.2314</v>
      </c>
      <c r="X303" t="n" s="10">
        <v>0.22804</v>
      </c>
      <c r="Y303" t="n" s="10">
        <v>0.1577</v>
      </c>
      <c r="Z303" t="n" s="10">
        <v>0.206</v>
      </c>
      <c r="AA303" t="n" s="10">
        <v>0.20552</v>
      </c>
      <c r="AB303" t="n" s="10">
        <v>0.1152</v>
      </c>
      <c r="AC303" t="n" s="10">
        <v>0.24204</v>
      </c>
      <c r="AD303" t="n" s="10">
        <v>0.22288</v>
      </c>
      <c r="AE303" t="n" s="10">
        <v>0.12826</v>
      </c>
      <c r="AF303" t="n" s="10">
        <v>0.1624</v>
      </c>
      <c r="AG303" t="n" s="10">
        <v>0.20063</v>
      </c>
      <c r="AH303" t="n" s="10">
        <v>0.1172</v>
      </c>
      <c r="AI303" t="n" s="10">
        <v>0.069886</v>
      </c>
      <c r="AJ303" t="n" s="10">
        <v>0.075412</v>
      </c>
      <c r="AK303" t="n" s="10">
        <v>0.056311</v>
      </c>
      <c r="AL303" t="n" s="10">
        <v>0.38976</v>
      </c>
      <c r="AM303" t="n" s="10">
        <v>0.40183</v>
      </c>
      <c r="AN303" t="n" s="10">
        <v>0.64375</v>
      </c>
      <c r="AO303" t="n" s="10">
        <v>0.1713</v>
      </c>
      <c r="AP303" t="n" s="10">
        <v>0.16987</v>
      </c>
      <c r="AQ303" t="n" s="10">
        <v>0.11452</v>
      </c>
      <c r="AR303" t="n" s="10">
        <v>0.096731</v>
      </c>
      <c r="AS303" t="n" s="10">
        <v>0.093608</v>
      </c>
      <c r="AT303" t="n" s="10">
        <v>0.057675</v>
      </c>
      <c r="AU303" t="n" s="10">
        <v>0.14186</v>
      </c>
      <c r="AV303" t="n" s="10">
        <v>0.17111</v>
      </c>
      <c r="AW303" t="n" s="10">
        <v>0.097187</v>
      </c>
      <c r="AX303" t="n" s="10">
        <v>0.39756</v>
      </c>
      <c r="AY303" t="n" s="10">
        <v>0.40771</v>
      </c>
      <c r="AZ303" t="n" s="10">
        <v>0.32484</v>
      </c>
      <c r="BA303" t="n" s="10">
        <v>0.26446</v>
      </c>
      <c r="BB303" t="n" s="10">
        <v>0.31046</v>
      </c>
      <c r="BC303" t="n" s="10">
        <v>0.29348</v>
      </c>
      <c r="BD303" t="n" s="10">
        <v>0.27364</v>
      </c>
      <c r="BE303" t="n" s="10">
        <v>0.28101</v>
      </c>
      <c r="BF303" t="n" s="10">
        <v>0.15262</v>
      </c>
      <c r="BG303" t="n" s="10">
        <v>0.13508</v>
      </c>
      <c r="BH303" t="n" s="10">
        <v>0.13491</v>
      </c>
      <c r="BI303" t="n" s="10">
        <v>0.064442</v>
      </c>
      <c r="BJ303" t="n" s="10">
        <v>0.19723</v>
      </c>
      <c r="BK303" t="n" s="10">
        <v>0.18408</v>
      </c>
      <c r="BL303" t="n" s="10">
        <v>0.0976</v>
      </c>
      <c r="BM303" t="n" s="10">
        <v>0.13143</v>
      </c>
      <c r="BN303" t="n" s="10">
        <v>0.13848</v>
      </c>
      <c r="BO303" t="n" s="10">
        <v>0.064157</v>
      </c>
      <c r="BP303" t="n" s="10">
        <v>0.29631</v>
      </c>
      <c r="BQ303" t="n" s="10">
        <v>0.28788</v>
      </c>
      <c r="BR303" t="n" s="10">
        <v>0.22645</v>
      </c>
      <c r="BS303" t="n" s="10">
        <v>0.21125</v>
      </c>
      <c r="BT303" t="n" s="10">
        <v>0.21086</v>
      </c>
      <c r="BU303" t="n" s="10">
        <v>0.12562</v>
      </c>
      <c r="BV303" t="n" s="10">
        <v>0.084889</v>
      </c>
      <c r="BW303" t="n" s="10">
        <v>0.086646</v>
      </c>
      <c r="BX303" t="n" s="10">
        <v>0.047786</v>
      </c>
      <c r="BY303" t="n" s="10">
        <v>0.14905</v>
      </c>
      <c r="BZ303" t="n" s="10">
        <v>0.14939</v>
      </c>
      <c r="CA303" t="n" s="10">
        <v>0.091163</v>
      </c>
    </row>
    <row r="304" spans="1:79">
      <c r="A304" t="n" s="19">
        <v>1991</v>
      </c>
      <c r="B304" t="n" s="13">
        <v>0.12951</v>
      </c>
      <c r="C304" t="n" s="13">
        <v>0.1611</v>
      </c>
      <c r="D304" t="n" s="13">
        <v>0.10736</v>
      </c>
      <c r="E304" t="n" s="13">
        <v>0.31464</v>
      </c>
      <c r="F304" t="n" s="13">
        <v>0.32776</v>
      </c>
      <c r="G304" t="n" s="13">
        <v>0.37107</v>
      </c>
      <c r="H304" t="n" s="15">
        <v>0.37839</v>
      </c>
      <c r="I304" t="n" s="15">
        <v>0.49098</v>
      </c>
      <c r="J304" t="n" s="15">
        <v>0.34967</v>
      </c>
      <c r="K304" t="n" s="15">
        <v>0.23498</v>
      </c>
      <c r="L304" t="n" s="15">
        <v>0.25946</v>
      </c>
      <c r="M304" t="n" s="15">
        <v>0.17903</v>
      </c>
      <c r="N304" t="n" s="15">
        <v>0.1497</v>
      </c>
      <c r="O304" t="n" s="15">
        <v>0.12891</v>
      </c>
      <c r="P304" t="n" s="15">
        <v>0.047821</v>
      </c>
      <c r="Q304" t="n" s="15">
        <v>0.19208</v>
      </c>
      <c r="R304" t="n" s="10">
        <v>0.1829</v>
      </c>
      <c r="S304" t="n" s="10">
        <v>0.14791</v>
      </c>
      <c r="T304" t="n" s="10">
        <v>0.32532</v>
      </c>
      <c r="U304" t="n" s="10">
        <v>0.33445</v>
      </c>
      <c r="V304" t="n" s="10">
        <v>0.2545</v>
      </c>
      <c r="W304" t="n" s="10">
        <v>0.22557</v>
      </c>
      <c r="X304" t="n" s="10">
        <v>0.23928</v>
      </c>
      <c r="Y304" t="n" s="10">
        <v>0.16925</v>
      </c>
      <c r="Z304" t="n" s="10">
        <v>0.2045</v>
      </c>
      <c r="AA304" t="n" s="10">
        <v>0.20471</v>
      </c>
      <c r="AB304" t="n" s="10">
        <v>0.11259</v>
      </c>
      <c r="AC304" t="n" s="10">
        <v>0.23756</v>
      </c>
      <c r="AD304" t="n" s="10">
        <v>0.22165</v>
      </c>
      <c r="AE304" t="n" s="10">
        <v>0.12321</v>
      </c>
      <c r="AF304" t="n" s="10">
        <v>0.1658</v>
      </c>
      <c r="AG304" t="n" s="10">
        <v>0.20354</v>
      </c>
      <c r="AH304" t="n" s="10">
        <v>0.11559</v>
      </c>
      <c r="AI304" t="n" s="10">
        <v>0.073083</v>
      </c>
      <c r="AJ304" t="n" s="10">
        <v>0.075805</v>
      </c>
      <c r="AK304" t="n" s="10">
        <v>0.050292</v>
      </c>
      <c r="AL304" t="n" s="10">
        <v>0.42429</v>
      </c>
      <c r="AM304" t="n" s="10">
        <v>0.43027</v>
      </c>
      <c r="AN304" t="n" s="10">
        <v>0.55729</v>
      </c>
      <c r="AO304" t="n" s="10">
        <v>0.16781</v>
      </c>
      <c r="AP304" t="n" s="10">
        <v>0.16548</v>
      </c>
      <c r="AQ304" t="n" s="10">
        <v>0.10793</v>
      </c>
      <c r="AR304" t="n" s="10">
        <v>0.09046</v>
      </c>
      <c r="AS304" t="n" s="10">
        <v>0.087243</v>
      </c>
      <c r="AT304" t="n" s="10">
        <v>0.053609</v>
      </c>
      <c r="AU304" t="n" s="10">
        <v>0.13941</v>
      </c>
      <c r="AV304" t="n" s="10">
        <v>0.16919</v>
      </c>
      <c r="AW304" t="n" s="10">
        <v>0.091236</v>
      </c>
      <c r="AX304" t="n" s="10">
        <v>0.38292</v>
      </c>
      <c r="AY304" t="n" s="10">
        <v>0.39849</v>
      </c>
      <c r="AZ304" t="n" s="10">
        <v>0.31484</v>
      </c>
      <c r="BA304" t="n" s="10">
        <v>0.27617</v>
      </c>
      <c r="BB304" t="n" s="10">
        <v>0.32433</v>
      </c>
      <c r="BC304" t="n" s="10">
        <v>0.31117</v>
      </c>
      <c r="BD304" t="n" s="10">
        <v>0.25953</v>
      </c>
      <c r="BE304" t="n" s="10">
        <v>0.27139</v>
      </c>
      <c r="BF304" t="n" s="10">
        <v>0.1673</v>
      </c>
      <c r="BG304" t="n" s="10">
        <v>0.13432</v>
      </c>
      <c r="BH304" t="n" s="10">
        <v>0.13077</v>
      </c>
      <c r="BI304" t="n" s="10">
        <v>0.060057</v>
      </c>
      <c r="BJ304" t="n" s="10">
        <v>0.18423</v>
      </c>
      <c r="BK304" t="n" s="10">
        <v>0.17467</v>
      </c>
      <c r="BL304" t="n" s="10">
        <v>0.089308</v>
      </c>
      <c r="BM304" t="n" s="10">
        <v>0.13328</v>
      </c>
      <c r="BN304" t="n" s="10">
        <v>0.14028</v>
      </c>
      <c r="BO304" t="n" s="10">
        <v>0.059792</v>
      </c>
      <c r="BP304" t="n" s="10">
        <v>0.28205</v>
      </c>
      <c r="BQ304" t="n" s="10">
        <v>0.28274</v>
      </c>
      <c r="BR304" t="n" s="10">
        <v>0.22308</v>
      </c>
      <c r="BS304" t="n" s="10">
        <v>0.1968</v>
      </c>
      <c r="BT304" t="n" s="10">
        <v>0.19933</v>
      </c>
      <c r="BU304" t="n" s="10">
        <v>0.11671</v>
      </c>
      <c r="BV304" t="n" s="10">
        <v>0.086219</v>
      </c>
      <c r="BW304" t="n" s="10">
        <v>0.088142</v>
      </c>
      <c r="BX304" t="n" s="10">
        <v>0.047097</v>
      </c>
      <c r="BY304" t="n" s="10">
        <v>0.14549</v>
      </c>
      <c r="BZ304" t="n" s="10">
        <v>0.14673</v>
      </c>
      <c r="CA304" t="n" s="10">
        <v>0.087009</v>
      </c>
    </row>
    <row r="305" spans="1:79">
      <c r="A305" t="n" s="19">
        <v>1992</v>
      </c>
      <c r="B305" t="n" s="13">
        <v>0.12978</v>
      </c>
      <c r="C305" t="n" s="13">
        <v>0.15782</v>
      </c>
      <c r="D305" t="n" s="13">
        <v>0.10641</v>
      </c>
      <c r="E305" t="n" s="13">
        <v>0.30985</v>
      </c>
      <c r="F305" t="n" s="13">
        <v>0.33061</v>
      </c>
      <c r="G305" t="n" s="13">
        <v>0.34812</v>
      </c>
      <c r="H305" t="n" s="15">
        <v>0.42948</v>
      </c>
      <c r="I305" t="n" s="15">
        <v>0.49351</v>
      </c>
      <c r="J305" t="n" s="15">
        <v>0.33479</v>
      </c>
      <c r="K305" t="n" s="15">
        <v>0.25558</v>
      </c>
      <c r="L305" t="n" s="15">
        <v>0.27612</v>
      </c>
      <c r="M305" t="n" s="15">
        <v>0.18033</v>
      </c>
      <c r="N305" t="n" s="15">
        <v>0.16401</v>
      </c>
      <c r="O305" t="n" s="15">
        <v>0.13338</v>
      </c>
      <c r="P305" t="n" s="15">
        <v>0.037523</v>
      </c>
      <c r="Q305" t="n" s="15">
        <v>0.18561</v>
      </c>
      <c r="R305" t="n" s="10">
        <v>0.19057</v>
      </c>
      <c r="S305" t="n" s="10">
        <v>0.14389</v>
      </c>
      <c r="T305" t="n" s="10">
        <v>0.33145</v>
      </c>
      <c r="U305" t="n" s="10">
        <v>0.33903</v>
      </c>
      <c r="V305" t="n" s="10">
        <v>0.262</v>
      </c>
      <c r="W305" t="n" s="10">
        <v>0.26407</v>
      </c>
      <c r="X305" t="n" s="10">
        <v>0.26545</v>
      </c>
      <c r="Y305" t="n" s="10">
        <v>0.1767</v>
      </c>
      <c r="Z305" t="n" s="10">
        <v>0.20297</v>
      </c>
      <c r="AA305" t="n" s="10">
        <v>0.20263</v>
      </c>
      <c r="AB305" t="n" s="10">
        <v>0.10812</v>
      </c>
      <c r="AC305" t="n" s="10">
        <v>0.2281</v>
      </c>
      <c r="AD305" t="n" s="10">
        <v>0.21474</v>
      </c>
      <c r="AE305" t="n" s="10">
        <v>0.11747</v>
      </c>
      <c r="AF305" t="n" s="10">
        <v>0.15756</v>
      </c>
      <c r="AG305" t="n" s="10">
        <v>0.20083</v>
      </c>
      <c r="AH305" t="n" s="10">
        <v>0.11682</v>
      </c>
      <c r="AI305" t="n" s="10">
        <v>0.078915</v>
      </c>
      <c r="AJ305" t="n" s="10">
        <v>0.080014</v>
      </c>
      <c r="AK305" t="n" s="10">
        <v>0.047956</v>
      </c>
      <c r="AL305" t="n" s="10">
        <v>0.42687</v>
      </c>
      <c r="AM305" t="n" s="10">
        <v>0.41896</v>
      </c>
      <c r="AN305" t="n" s="10">
        <v>0.53671</v>
      </c>
      <c r="AO305" t="n" s="10">
        <v>0.16492</v>
      </c>
      <c r="AP305" t="n" s="10">
        <v>0.16359</v>
      </c>
      <c r="AQ305" t="n" s="10">
        <v>0.10402</v>
      </c>
      <c r="AR305" t="n" s="10">
        <v>0.086079</v>
      </c>
      <c r="AS305" t="n" s="10">
        <v>0.082155</v>
      </c>
      <c r="AT305" t="n" s="10">
        <v>0.049726</v>
      </c>
      <c r="AU305" t="n" s="10">
        <v>0.14766</v>
      </c>
      <c r="AV305" t="n" s="10">
        <v>0.18567</v>
      </c>
      <c r="AW305" t="n" s="10">
        <v>0.087484</v>
      </c>
      <c r="AX305" t="n" s="10">
        <v>0.37529</v>
      </c>
      <c r="AY305" t="n" s="10">
        <v>0.39403</v>
      </c>
      <c r="AZ305" t="n" s="10">
        <v>0.30646</v>
      </c>
      <c r="BA305" t="n" s="10">
        <v>0.26549</v>
      </c>
      <c r="BB305" t="n" s="10">
        <v>0.31818</v>
      </c>
      <c r="BC305" t="n" s="10">
        <v>0.31256</v>
      </c>
      <c r="BD305" t="n" s="10">
        <v>0.24677</v>
      </c>
      <c r="BE305" t="n" s="10">
        <v>0.26689</v>
      </c>
      <c r="BF305" t="n" s="10">
        <v>0.16158</v>
      </c>
      <c r="BG305" t="n" s="10">
        <v>0.14666</v>
      </c>
      <c r="BH305" t="n" s="10">
        <v>0.14852</v>
      </c>
      <c r="BI305" t="n" s="10">
        <v>0.06057</v>
      </c>
      <c r="BJ305" t="n" s="10">
        <v>0.17634</v>
      </c>
      <c r="BK305" t="n" s="10">
        <v>0.16544</v>
      </c>
      <c r="BL305" t="n" s="10">
        <v>0.084157</v>
      </c>
      <c r="BM305" t="n" s="10">
        <v>0.13755</v>
      </c>
      <c r="BN305" t="n" s="10">
        <v>0.14924</v>
      </c>
      <c r="BO305" t="n" s="10">
        <v>0.059259</v>
      </c>
      <c r="BP305" t="n" s="10">
        <v>0.27365</v>
      </c>
      <c r="BQ305" t="n" s="10">
        <v>0.27896</v>
      </c>
      <c r="BR305" t="n" s="10">
        <v>0.22088</v>
      </c>
      <c r="BS305" t="n" s="10">
        <v>0.20802</v>
      </c>
      <c r="BT305" t="n" s="10">
        <v>0.21196</v>
      </c>
      <c r="BU305" t="n" s="10">
        <v>0.11751</v>
      </c>
      <c r="BV305" t="n" s="10">
        <v>0.089413</v>
      </c>
      <c r="BW305" t="n" s="10">
        <v>0.090076</v>
      </c>
      <c r="BX305" t="n" s="10">
        <v>0.045048</v>
      </c>
      <c r="BY305" t="n" s="10">
        <v>0.14911</v>
      </c>
      <c r="BZ305" t="n" s="10">
        <v>0.15058</v>
      </c>
      <c r="CA305" t="n" s="10">
        <v>0.084754</v>
      </c>
    </row>
    <row r="306" spans="1:79">
      <c r="A306" t="n" s="19">
        <v>1993</v>
      </c>
      <c r="B306" t="n" s="13">
        <v>0.13328</v>
      </c>
      <c r="C306" t="n" s="13">
        <v>0.15784</v>
      </c>
      <c r="D306" t="n" s="13">
        <v>0.10313</v>
      </c>
      <c r="E306" t="n" s="13">
        <v>0.29936</v>
      </c>
      <c r="F306" t="n" s="13">
        <v>0.32342</v>
      </c>
      <c r="G306" t="n" s="13">
        <v>0.35393</v>
      </c>
      <c r="H306" t="n" s="15">
        <v>0.39487</v>
      </c>
      <c r="I306" t="n" s="15">
        <v>0.45542</v>
      </c>
      <c r="J306" t="n" s="15">
        <v>0.32883</v>
      </c>
      <c r="K306" t="n" s="15">
        <v>0.27184</v>
      </c>
      <c r="L306" t="n" s="15">
        <v>0.28952</v>
      </c>
      <c r="M306" t="n" s="15">
        <v>0.18102</v>
      </c>
      <c r="N306" t="n" s="15">
        <v>0.16549</v>
      </c>
      <c r="O306" t="n" s="15">
        <v>0.1261</v>
      </c>
      <c r="P306" t="n" s="15">
        <v>0.034966</v>
      </c>
      <c r="Q306" t="n" s="15">
        <v>0.17063</v>
      </c>
      <c r="R306" t="n" s="10">
        <v>0.17962</v>
      </c>
      <c r="S306" t="n" s="10">
        <v>0.12642</v>
      </c>
      <c r="T306" t="n" s="10">
        <v>0.28282</v>
      </c>
      <c r="U306" t="n" s="10">
        <v>0.29187</v>
      </c>
      <c r="V306" t="n" s="10">
        <v>0.3001</v>
      </c>
      <c r="W306" t="n" s="10">
        <v>0.30861</v>
      </c>
      <c r="X306" t="n" s="10">
        <v>0.28725</v>
      </c>
      <c r="Y306" t="n" s="10">
        <v>0.18503</v>
      </c>
      <c r="Z306" t="n" s="10">
        <v>0.18825</v>
      </c>
      <c r="AA306" t="n" s="10">
        <v>0.19162</v>
      </c>
      <c r="AB306" t="n" s="10">
        <v>0.10743</v>
      </c>
      <c r="AC306" t="n" s="10">
        <v>0.20821</v>
      </c>
      <c r="AD306" t="n" s="10">
        <v>0.20147</v>
      </c>
      <c r="AE306" t="n" s="10">
        <v>0.11609</v>
      </c>
      <c r="AF306" t="n" s="10">
        <v>0.14958</v>
      </c>
      <c r="AG306" t="n" s="10">
        <v>0.19141</v>
      </c>
      <c r="AH306" t="n" s="10">
        <v>0.11456</v>
      </c>
      <c r="AI306" t="n" s="10">
        <v>0.083671</v>
      </c>
      <c r="AJ306" t="n" s="10">
        <v>0.084683</v>
      </c>
      <c r="AK306" t="n" s="10">
        <v>0.046986</v>
      </c>
      <c r="AL306" t="n" s="10">
        <v>0.4221</v>
      </c>
      <c r="AM306" t="n" s="10">
        <v>0.42218</v>
      </c>
      <c r="AN306" t="n" s="10">
        <v>0.48961</v>
      </c>
      <c r="AO306" t="n" s="10">
        <v>0.17</v>
      </c>
      <c r="AP306" t="n" s="10">
        <v>0.16604</v>
      </c>
      <c r="AQ306" t="n" s="10">
        <v>0.10891</v>
      </c>
      <c r="AR306" t="n" s="10">
        <v>0.080588</v>
      </c>
      <c r="AS306" t="n" s="10">
        <v>0.078514</v>
      </c>
      <c r="AT306" t="n" s="10">
        <v>0.047217</v>
      </c>
      <c r="AU306" t="n" s="10">
        <v>0.14576</v>
      </c>
      <c r="AV306" t="n" s="10">
        <v>0.18554</v>
      </c>
      <c r="AW306" t="n" s="10">
        <v>0.088406</v>
      </c>
      <c r="AX306" t="n" s="10">
        <v>0.34729</v>
      </c>
      <c r="AY306" t="n" s="10">
        <v>0.35724</v>
      </c>
      <c r="AZ306" t="n" s="10">
        <v>0.2907</v>
      </c>
      <c r="BA306" t="n" s="10">
        <v>0.26865</v>
      </c>
      <c r="BB306" t="n" s="10">
        <v>0.30137</v>
      </c>
      <c r="BC306" t="n" s="10">
        <v>0.27073</v>
      </c>
      <c r="BD306" t="n" s="10">
        <v>0.24231</v>
      </c>
      <c r="BE306" t="n" s="10">
        <v>0.27719</v>
      </c>
      <c r="BF306" t="n" s="10">
        <v>0.16909</v>
      </c>
      <c r="BG306" t="n" s="10">
        <v>0.14861</v>
      </c>
      <c r="BH306" t="n" s="10">
        <v>0.15042</v>
      </c>
      <c r="BI306" t="n" s="10">
        <v>0.059934</v>
      </c>
      <c r="BJ306" t="n" s="10">
        <v>0.17148</v>
      </c>
      <c r="BK306" t="n" s="10">
        <v>0.1591</v>
      </c>
      <c r="BL306" t="n" s="10">
        <v>0.080427</v>
      </c>
      <c r="BM306" t="n" s="10">
        <v>0.13315</v>
      </c>
      <c r="BN306" t="n" s="10">
        <v>0.14534</v>
      </c>
      <c r="BO306" t="n" s="10">
        <v>0.060437</v>
      </c>
      <c r="BP306" t="n" s="10">
        <v>0.32584</v>
      </c>
      <c r="BQ306" t="n" s="10">
        <v>0.31853</v>
      </c>
      <c r="BR306" t="n" s="10">
        <v>0.23736</v>
      </c>
      <c r="BS306" t="n" s="10">
        <v>0.21299</v>
      </c>
      <c r="BT306" t="n" s="10">
        <v>0.20924</v>
      </c>
      <c r="BU306" t="n" s="10">
        <v>0.11569</v>
      </c>
      <c r="BV306" t="n" s="10">
        <v>0.089541</v>
      </c>
      <c r="BW306" t="n" s="10">
        <v>0.089899</v>
      </c>
      <c r="BX306" t="n" s="10">
        <v>0.043207</v>
      </c>
      <c r="BY306" t="n" s="10">
        <v>0.14233</v>
      </c>
      <c r="BZ306" t="n" s="10">
        <v>0.14358</v>
      </c>
      <c r="CA306" t="n" s="10">
        <v>0.080665</v>
      </c>
    </row>
    <row r="307" spans="1:79">
      <c r="A307" t="n" s="19">
        <v>1994</v>
      </c>
      <c r="B307" t="n" s="13">
        <v>0.13392</v>
      </c>
      <c r="C307" t="n" s="13">
        <v>0.15843</v>
      </c>
      <c r="D307" t="n" s="13">
        <v>0.10183</v>
      </c>
      <c r="E307" t="n" s="13">
        <v>0.30149</v>
      </c>
      <c r="F307" t="n" s="13">
        <v>0.32588</v>
      </c>
      <c r="G307" t="n" s="13">
        <v>0.34099</v>
      </c>
      <c r="H307" t="n" s="15">
        <v>0.39344</v>
      </c>
      <c r="I307" t="n" s="15">
        <v>0.46449</v>
      </c>
      <c r="J307" t="n" s="15">
        <v>0.32847</v>
      </c>
      <c r="K307" t="n" s="15">
        <v>0.29519</v>
      </c>
      <c r="L307" t="n" s="15">
        <v>0.30899</v>
      </c>
      <c r="M307" t="n" s="15">
        <v>0.18414</v>
      </c>
      <c r="N307" t="n" s="15">
        <v>0.18033</v>
      </c>
      <c r="O307" t="n" s="15">
        <v>0.14089</v>
      </c>
      <c r="P307" t="n" s="15">
        <v>0.033833</v>
      </c>
      <c r="Q307" t="n" s="15">
        <v>0.17598</v>
      </c>
      <c r="R307" t="n" s="10">
        <v>0.19039</v>
      </c>
      <c r="S307" t="n" s="10">
        <v>0.13587</v>
      </c>
      <c r="T307" t="n" s="10">
        <v>0.30482</v>
      </c>
      <c r="U307" t="n" s="10">
        <v>0.30875</v>
      </c>
      <c r="V307" t="n" s="10">
        <v>0.30619</v>
      </c>
      <c r="W307" t="n" s="10">
        <v>0.29945</v>
      </c>
      <c r="X307" t="n" s="10">
        <v>0.27665</v>
      </c>
      <c r="Y307" t="n" s="10">
        <v>0.17881</v>
      </c>
      <c r="Z307" t="n" s="10">
        <v>0.20069</v>
      </c>
      <c r="AA307" t="n" s="10">
        <v>0.20168</v>
      </c>
      <c r="AB307" t="n" s="10">
        <v>0.10721</v>
      </c>
      <c r="AC307" t="n" s="10">
        <v>0.2167</v>
      </c>
      <c r="AD307" t="n" s="10">
        <v>0.21077</v>
      </c>
      <c r="AE307" t="n" s="10">
        <v>0.11509</v>
      </c>
      <c r="AF307" t="n" s="10">
        <v>0.15034</v>
      </c>
      <c r="AG307" t="n" s="10">
        <v>0.18864</v>
      </c>
      <c r="AH307" t="n" s="10">
        <v>0.1127</v>
      </c>
      <c r="AI307" t="n" s="10">
        <v>0.088388</v>
      </c>
      <c r="AJ307" t="n" s="10">
        <v>0.088967</v>
      </c>
      <c r="AK307" t="n" s="10">
        <v>0.045523</v>
      </c>
      <c r="AL307" t="n" s="10">
        <v>0.41845</v>
      </c>
      <c r="AM307" t="n" s="10">
        <v>0.4122</v>
      </c>
      <c r="AN307" t="n" s="10">
        <v>0.5155</v>
      </c>
      <c r="AO307" t="n" s="10">
        <v>0.18358</v>
      </c>
      <c r="AP307" t="n" s="10">
        <v>0.17589</v>
      </c>
      <c r="AQ307" t="n" s="10">
        <v>0.10715</v>
      </c>
      <c r="AR307" t="n" s="10">
        <v>0.074934</v>
      </c>
      <c r="AS307" t="n" s="10">
        <v>0.074494</v>
      </c>
      <c r="AT307" t="n" s="10">
        <v>0.043182</v>
      </c>
      <c r="AU307" t="n" s="10">
        <v>0.14951</v>
      </c>
      <c r="AV307" t="n" s="10">
        <v>0.19205</v>
      </c>
      <c r="AW307" t="n" s="10">
        <v>0.087488</v>
      </c>
      <c r="AX307" t="n" s="10">
        <v>0.35925</v>
      </c>
      <c r="AY307" t="n" s="10">
        <v>0.36661</v>
      </c>
      <c r="AZ307" t="n" s="10">
        <v>0.28984</v>
      </c>
      <c r="BA307" t="n" s="10">
        <v>0.26581</v>
      </c>
      <c r="BB307" t="n" s="10">
        <v>0.30195</v>
      </c>
      <c r="BC307" t="n" s="10">
        <v>0.29207</v>
      </c>
      <c r="BD307" t="n" s="10">
        <v>0.2406</v>
      </c>
      <c r="BE307" t="n" s="10">
        <v>0.26877</v>
      </c>
      <c r="BF307" t="n" s="10">
        <v>0.16764</v>
      </c>
      <c r="BG307" t="n" s="10">
        <v>0.1553</v>
      </c>
      <c r="BH307" t="n" s="10">
        <v>0.15359</v>
      </c>
      <c r="BI307" t="n" s="10">
        <v>0.058176</v>
      </c>
      <c r="BJ307" t="n" s="10">
        <v>0.16921</v>
      </c>
      <c r="BK307" t="n" s="10">
        <v>0.15919</v>
      </c>
      <c r="BL307" t="n" s="10">
        <v>0.076206</v>
      </c>
      <c r="BM307" t="n" s="10">
        <v>0.16719</v>
      </c>
      <c r="BN307" t="n" s="10">
        <v>0.17306</v>
      </c>
      <c r="BO307" t="n" s="10">
        <v>0.060896</v>
      </c>
      <c r="BP307" t="n" s="10">
        <v>0.33435</v>
      </c>
      <c r="BQ307" t="n" s="10">
        <v>0.31743</v>
      </c>
      <c r="BR307" t="n" s="10">
        <v>0.23239</v>
      </c>
      <c r="BS307" t="n" s="10">
        <v>0.2177</v>
      </c>
      <c r="BT307" t="n" s="10">
        <v>0.21741</v>
      </c>
      <c r="BU307" t="n" s="10">
        <v>0.11578</v>
      </c>
      <c r="BV307" t="n" s="10">
        <v>0.091622</v>
      </c>
      <c r="BW307" t="n" s="10">
        <v>0.092817</v>
      </c>
      <c r="BX307" t="n" s="10">
        <v>0.042423</v>
      </c>
      <c r="BY307" t="n" s="10">
        <v>0.14643</v>
      </c>
      <c r="BZ307" t="n" s="10">
        <v>0.14718</v>
      </c>
      <c r="CA307" t="n" s="10">
        <v>0.078904</v>
      </c>
    </row>
    <row r="308" spans="1:79">
      <c r="A308" t="n" s="19">
        <v>1995</v>
      </c>
      <c r="B308" t="n" s="13">
        <v>0.13447</v>
      </c>
      <c r="C308" t="n" s="13">
        <v>0.16274</v>
      </c>
      <c r="D308" t="n" s="13">
        <v>0.10065</v>
      </c>
      <c r="E308" t="n" s="13">
        <v>0.27998</v>
      </c>
      <c r="F308" t="n" s="13">
        <v>0.29998</v>
      </c>
      <c r="G308" t="n" s="13">
        <v>0.36086</v>
      </c>
      <c r="H308" t="n" s="15">
        <v>0.42314</v>
      </c>
      <c r="I308" t="n" s="15">
        <v>0.43864</v>
      </c>
      <c r="J308" t="n" s="15">
        <v>0.32307</v>
      </c>
      <c r="K308" t="n" s="15">
        <v>0.31445</v>
      </c>
      <c r="L308" t="n" s="15">
        <v>0.31215</v>
      </c>
      <c r="M308" t="n" s="15">
        <v>0.1835</v>
      </c>
      <c r="N308" t="n" s="15">
        <v>0.15694</v>
      </c>
      <c r="O308" t="n" s="15">
        <v>0.12768</v>
      </c>
      <c r="P308" t="n" s="15">
        <v>0.032017</v>
      </c>
      <c r="Q308" t="n" s="15">
        <v>0.18653</v>
      </c>
      <c r="R308" t="n" s="10">
        <v>0.19658</v>
      </c>
      <c r="S308" t="n" s="10">
        <v>0.13586</v>
      </c>
      <c r="T308" t="n" s="10">
        <v>0.3146</v>
      </c>
      <c r="U308" t="n" s="10">
        <v>0.33171</v>
      </c>
      <c r="V308" t="n" s="10">
        <v>0.33601</v>
      </c>
      <c r="W308" t="n" s="10">
        <v>0.27222</v>
      </c>
      <c r="X308" t="n" s="10">
        <v>0.25306</v>
      </c>
      <c r="Y308" t="n" s="10">
        <v>0.17597</v>
      </c>
      <c r="Z308" t="n" s="10">
        <v>0.2047</v>
      </c>
      <c r="AA308" t="n" s="10">
        <v>0.20449</v>
      </c>
      <c r="AB308" t="n" s="10">
        <v>0.10951</v>
      </c>
      <c r="AC308" t="n" s="10">
        <v>0.21738</v>
      </c>
      <c r="AD308" t="n" s="10">
        <v>0.21323</v>
      </c>
      <c r="AE308" t="n" s="10">
        <v>0.12034</v>
      </c>
      <c r="AF308" t="n" s="10">
        <v>0.15528</v>
      </c>
      <c r="AG308" t="n" s="10">
        <v>0.20301</v>
      </c>
      <c r="AH308" t="n" s="10">
        <v>0.11346</v>
      </c>
      <c r="AI308" t="n" s="10">
        <v>0.09256</v>
      </c>
      <c r="AJ308" t="n" s="10">
        <v>0.090764</v>
      </c>
      <c r="AK308" t="n" s="10">
        <v>0.046477</v>
      </c>
      <c r="AL308" t="n" s="10">
        <v>0.41308</v>
      </c>
      <c r="AM308" t="n" s="10">
        <v>0.40025</v>
      </c>
      <c r="AN308" t="n" s="10">
        <v>0.49635</v>
      </c>
      <c r="AO308" t="n" s="10">
        <v>0.20081</v>
      </c>
      <c r="AP308" t="n" s="10">
        <v>0.19134</v>
      </c>
      <c r="AQ308" t="n" s="10">
        <v>0.11325</v>
      </c>
      <c r="AR308" t="n" s="10">
        <v>0.081125</v>
      </c>
      <c r="AS308" t="n" s="10">
        <v>0.081566</v>
      </c>
      <c r="AT308" t="n" s="10">
        <v>0.045361</v>
      </c>
      <c r="AU308" t="n" s="10">
        <v>0.20644</v>
      </c>
      <c r="AV308" t="n" s="10">
        <v>0.24062</v>
      </c>
      <c r="AW308" t="n" s="10">
        <v>0.13872</v>
      </c>
      <c r="AX308" t="n" s="10">
        <v>0.35664</v>
      </c>
      <c r="AY308" t="n" s="10">
        <v>0.36905</v>
      </c>
      <c r="AZ308" t="n" s="10">
        <v>0.30249</v>
      </c>
      <c r="BA308" t="n" s="10">
        <v>0.2685</v>
      </c>
      <c r="BB308" t="n" s="10">
        <v>0.30231</v>
      </c>
      <c r="BC308" t="n" s="10">
        <v>0.2931</v>
      </c>
      <c r="BD308" t="n" s="10">
        <v>0.24969</v>
      </c>
      <c r="BE308" t="n" s="10">
        <v>0.26681</v>
      </c>
      <c r="BF308" t="n" s="10">
        <v>0.17019</v>
      </c>
      <c r="BG308" t="n" s="10">
        <v>0.16158</v>
      </c>
      <c r="BH308" t="n" s="10">
        <v>0.16328</v>
      </c>
      <c r="BI308" t="n" s="10">
        <v>0.060244</v>
      </c>
      <c r="BJ308" t="n" s="10">
        <v>0.17175</v>
      </c>
      <c r="BK308" t="n" s="10">
        <v>0.16427</v>
      </c>
      <c r="BL308" t="n" s="10">
        <v>0.078842</v>
      </c>
      <c r="BM308" t="n" s="10">
        <v>0.17692</v>
      </c>
      <c r="BN308" t="n" s="10">
        <v>0.18371</v>
      </c>
      <c r="BO308" t="n" s="10">
        <v>0.061812</v>
      </c>
      <c r="BP308" t="n" s="10">
        <v>0.32303</v>
      </c>
      <c r="BQ308" t="n" s="10">
        <v>0.29772</v>
      </c>
      <c r="BR308" t="n" s="10">
        <v>0.22814</v>
      </c>
      <c r="BS308" t="n" s="10">
        <v>0.23076</v>
      </c>
      <c r="BT308" t="n" s="10">
        <v>0.22609</v>
      </c>
      <c r="BU308" t="n" s="10">
        <v>0.11746</v>
      </c>
      <c r="BV308" t="n" s="10">
        <v>0.097234</v>
      </c>
      <c r="BW308" t="n" s="10">
        <v>0.098049</v>
      </c>
      <c r="BX308" t="n" s="10">
        <v>0.044233</v>
      </c>
      <c r="BY308" t="n" s="10">
        <v>0.15411</v>
      </c>
      <c r="BZ308" t="n" s="10">
        <v>0.15436</v>
      </c>
      <c r="CA308" t="n" s="10">
        <v>0.082927</v>
      </c>
    </row>
    <row r="309" spans="1:79">
      <c r="A309" t="n" s="19">
        <v>1996</v>
      </c>
      <c r="B309" t="n" s="13">
        <v>0.13683</v>
      </c>
      <c r="C309" t="n" s="13">
        <v>0.16348</v>
      </c>
      <c r="D309" t="n" s="13">
        <v>0.097863</v>
      </c>
      <c r="E309" t="n" s="13">
        <v>0.30186</v>
      </c>
      <c r="F309" t="n" s="13">
        <v>0.32307</v>
      </c>
      <c r="G309" t="n" s="13">
        <v>0.37663</v>
      </c>
      <c r="H309" t="n" s="15">
        <v>0.43434</v>
      </c>
      <c r="I309" t="n" s="15">
        <v>0.45148</v>
      </c>
      <c r="J309" t="n" s="15">
        <v>0.32799</v>
      </c>
      <c r="K309" t="n" s="15">
        <v>0.31289</v>
      </c>
      <c r="L309" t="n" s="15">
        <v>0.31565</v>
      </c>
      <c r="M309" t="n" s="15">
        <v>0.18354</v>
      </c>
      <c r="N309" t="n" s="15">
        <v>0.14392</v>
      </c>
      <c r="O309" t="n" s="15">
        <v>0.11374</v>
      </c>
      <c r="P309" t="n" s="15">
        <v>0.02874</v>
      </c>
      <c r="Q309" t="n" s="15">
        <v>0.17586</v>
      </c>
      <c r="R309" t="n" s="10">
        <v>0.1924</v>
      </c>
      <c r="S309" t="n" s="10">
        <v>0.13314</v>
      </c>
      <c r="T309" t="n" s="10">
        <v>0.3152</v>
      </c>
      <c r="U309" t="n" s="10">
        <v>0.33673</v>
      </c>
      <c r="V309" t="n" s="10">
        <v>0.34554</v>
      </c>
      <c r="W309" t="n" s="10">
        <v>0.28655</v>
      </c>
      <c r="X309" t="n" s="10">
        <v>0.27018</v>
      </c>
      <c r="Y309" t="n" s="10">
        <v>0.18143</v>
      </c>
      <c r="Z309" t="n" s="10">
        <v>0.21391</v>
      </c>
      <c r="AA309" t="n" s="10">
        <v>0.21427</v>
      </c>
      <c r="AB309" t="n" s="10">
        <v>0.1093</v>
      </c>
      <c r="AC309" t="n" s="10">
        <v>0.23099</v>
      </c>
      <c r="AD309" t="n" s="10">
        <v>0.22548</v>
      </c>
      <c r="AE309" t="n" s="10">
        <v>0.12454</v>
      </c>
      <c r="AF309" t="n" s="10">
        <v>0.1529</v>
      </c>
      <c r="AG309" t="n" s="10">
        <v>0.20093</v>
      </c>
      <c r="AH309" t="n" s="10">
        <v>0.10623</v>
      </c>
      <c r="AI309" t="n" s="10">
        <v>0.096838</v>
      </c>
      <c r="AJ309" t="n" s="10">
        <v>0.095726</v>
      </c>
      <c r="AK309" t="n" s="10">
        <v>0.046118</v>
      </c>
      <c r="AL309" t="n" s="10">
        <v>0.41627</v>
      </c>
      <c r="AM309" t="n" s="10">
        <v>0.41005</v>
      </c>
      <c r="AN309" t="n" s="10">
        <v>0.50178</v>
      </c>
      <c r="AO309" t="n" s="10">
        <v>0.19171</v>
      </c>
      <c r="AP309" t="n" s="10">
        <v>0.18355</v>
      </c>
      <c r="AQ309" t="n" s="10">
        <v>0.10875</v>
      </c>
      <c r="AR309" t="n" s="10">
        <v>0.091956</v>
      </c>
      <c r="AS309" t="n" s="10">
        <v>0.092585</v>
      </c>
      <c r="AT309" t="n" s="10">
        <v>0.05016</v>
      </c>
      <c r="AU309" t="n" s="10">
        <v>0.21281</v>
      </c>
      <c r="AV309" t="n" s="10">
        <v>0.23971</v>
      </c>
      <c r="AW309" t="n" s="10">
        <v>0.1297</v>
      </c>
      <c r="AX309" t="n" s="10">
        <v>0.36053</v>
      </c>
      <c r="AY309" t="n" s="10">
        <v>0.37617</v>
      </c>
      <c r="AZ309" t="n" s="10">
        <v>0.30658</v>
      </c>
      <c r="BA309" t="n" s="10">
        <v>0.25585</v>
      </c>
      <c r="BB309" t="n" s="10">
        <v>0.29949</v>
      </c>
      <c r="BC309" t="n" s="10">
        <v>0.2807</v>
      </c>
      <c r="BD309" t="n" s="10">
        <v>0.25448</v>
      </c>
      <c r="BE309" t="n" s="10">
        <v>0.26881</v>
      </c>
      <c r="BF309" t="n" s="10">
        <v>0.16831</v>
      </c>
      <c r="BG309" t="n" s="10">
        <v>0.16234</v>
      </c>
      <c r="BH309" t="n" s="10">
        <v>0.16604</v>
      </c>
      <c r="BI309" t="n" s="10">
        <v>0.060588</v>
      </c>
      <c r="BJ309" t="n" s="10">
        <v>0.1682</v>
      </c>
      <c r="BK309" t="n" s="10">
        <v>0.1642</v>
      </c>
      <c r="BL309" t="n" s="10">
        <v>0.077366</v>
      </c>
      <c r="BM309" t="n" s="10">
        <v>0.18558</v>
      </c>
      <c r="BN309" t="n" s="10">
        <v>0.19146</v>
      </c>
      <c r="BO309" t="n" s="10">
        <v>0.060899</v>
      </c>
      <c r="BP309" t="n" s="10">
        <v>0.31779</v>
      </c>
      <c r="BQ309" t="n" s="10">
        <v>0.2988</v>
      </c>
      <c r="BR309" t="n" s="10">
        <v>0.22186</v>
      </c>
      <c r="BS309" t="n" s="10">
        <v>0.25412</v>
      </c>
      <c r="BT309" t="n" s="10">
        <v>0.24996</v>
      </c>
      <c r="BU309" t="n" s="10">
        <v>0.1181</v>
      </c>
      <c r="BV309" t="n" s="10">
        <v>0.10004</v>
      </c>
      <c r="BW309" t="n" s="10">
        <v>0.10032</v>
      </c>
      <c r="BX309" t="n" s="10">
        <v>0.043589</v>
      </c>
      <c r="BY309" t="n" s="10">
        <v>0.16029</v>
      </c>
      <c r="BZ309" t="n" s="10">
        <v>0.16094</v>
      </c>
      <c r="CA309" t="n" s="10">
        <v>0.083818</v>
      </c>
    </row>
    <row r="310" spans="1:79">
      <c r="A310" t="n" s="19">
        <v>1997</v>
      </c>
      <c r="B310" t="n" s="13">
        <v>0.13401</v>
      </c>
      <c r="C310" t="n" s="13">
        <v>0.16456</v>
      </c>
      <c r="D310" t="n" s="13">
        <v>0.097505</v>
      </c>
      <c r="E310" t="n" s="13">
        <v>0.32578</v>
      </c>
      <c r="F310" t="n" s="13">
        <v>0.3407</v>
      </c>
      <c r="G310" t="n" s="13">
        <v>0.3832</v>
      </c>
      <c r="H310" t="n" s="15">
        <v>0.44241</v>
      </c>
      <c r="I310" t="n" s="15">
        <v>0.4669</v>
      </c>
      <c r="J310" t="n" s="15">
        <v>0.33506</v>
      </c>
      <c r="K310" t="n" s="15">
        <v>0.31282</v>
      </c>
      <c r="L310" t="n" s="15">
        <v>0.32878</v>
      </c>
      <c r="M310" t="n" s="15">
        <v>0.18234</v>
      </c>
      <c r="N310" t="n" s="15">
        <v>0.13332</v>
      </c>
      <c r="O310" t="n" s="15">
        <v>0.10564</v>
      </c>
      <c r="P310" t="n" s="15">
        <v>0.026202</v>
      </c>
      <c r="Q310" t="n" s="15">
        <v>0.17885</v>
      </c>
      <c r="R310" t="n" s="10">
        <v>0.19792</v>
      </c>
      <c r="S310" t="n" s="10">
        <v>0.1321</v>
      </c>
      <c r="T310" t="n" s="10">
        <v>0.34046</v>
      </c>
      <c r="U310" t="n" s="10">
        <v>0.35842</v>
      </c>
      <c r="V310" t="n" s="10">
        <v>0.33707</v>
      </c>
      <c r="W310" t="n" s="10">
        <v>0.30149</v>
      </c>
      <c r="X310" t="n" s="10">
        <v>0.27968</v>
      </c>
      <c r="Y310" t="n" s="10">
        <v>0.18826</v>
      </c>
      <c r="Z310" t="n" s="10">
        <v>0.23016</v>
      </c>
      <c r="AA310" t="n" s="10">
        <v>0.22614</v>
      </c>
      <c r="AB310" t="n" s="10">
        <v>0.11046</v>
      </c>
      <c r="AC310" t="n" s="10">
        <v>0.25473</v>
      </c>
      <c r="AD310" t="n" s="10">
        <v>0.24024</v>
      </c>
      <c r="AE310" t="n" s="10">
        <v>0.12606</v>
      </c>
      <c r="AF310" t="n" s="10">
        <v>0.15421</v>
      </c>
      <c r="AG310" t="n" s="10">
        <v>0.21145</v>
      </c>
      <c r="AH310" t="n" s="10">
        <v>0.1105</v>
      </c>
      <c r="AI310" t="n" s="10">
        <v>0.095805</v>
      </c>
      <c r="AJ310" t="n" s="10">
        <v>0.097694</v>
      </c>
      <c r="AK310" t="n" s="10">
        <v>0.04749</v>
      </c>
      <c r="AL310" t="n" s="10">
        <v>0.41487</v>
      </c>
      <c r="AM310" t="n" s="10">
        <v>0.40998</v>
      </c>
      <c r="AN310" t="n" s="10">
        <v>0.49698</v>
      </c>
      <c r="AO310" t="n" s="10">
        <v>0.19774</v>
      </c>
      <c r="AP310" t="n" s="10">
        <v>0.18826</v>
      </c>
      <c r="AQ310" t="n" s="10">
        <v>0.1083</v>
      </c>
      <c r="AR310" t="n" s="10">
        <v>0.098288</v>
      </c>
      <c r="AS310" t="n" s="10">
        <v>0.099083</v>
      </c>
      <c r="AT310" t="n" s="10">
        <v>0.051855</v>
      </c>
      <c r="AU310" t="n" s="10">
        <v>0.20232</v>
      </c>
      <c r="AV310" t="n" s="10">
        <v>0.23835</v>
      </c>
      <c r="AW310" t="n" s="10">
        <v>0.11696</v>
      </c>
      <c r="AX310" t="n" s="10">
        <v>0.36282</v>
      </c>
      <c r="AY310" t="n" s="10">
        <v>0.37949</v>
      </c>
      <c r="AZ310" t="n" s="10">
        <v>0.30919</v>
      </c>
      <c r="BA310" t="n" s="10">
        <v>0.25687</v>
      </c>
      <c r="BB310" t="n" s="10">
        <v>0.30036</v>
      </c>
      <c r="BC310" t="n" s="10">
        <v>0.27785</v>
      </c>
      <c r="BD310" t="n" s="10">
        <v>0.27049</v>
      </c>
      <c r="BE310" t="n" s="10">
        <v>0.2867</v>
      </c>
      <c r="BF310" t="n" s="10">
        <v>0.17236</v>
      </c>
      <c r="BG310" t="n" s="10">
        <v>0.16188</v>
      </c>
      <c r="BH310" t="n" s="10">
        <v>0.16688</v>
      </c>
      <c r="BI310" t="n" s="10">
        <v>0.06028</v>
      </c>
      <c r="BJ310" t="n" s="10">
        <v>0.17402</v>
      </c>
      <c r="BK310" t="n" s="10">
        <v>0.17151</v>
      </c>
      <c r="BL310" t="n" s="10">
        <v>0.073317</v>
      </c>
      <c r="BM310" t="n" s="10">
        <v>0.20288</v>
      </c>
      <c r="BN310" t="n" s="10">
        <v>0.20551</v>
      </c>
      <c r="BO310" t="n" s="10">
        <v>0.062347</v>
      </c>
      <c r="BP310" t="n" s="10">
        <v>0.34549</v>
      </c>
      <c r="BQ310" t="n" s="10">
        <v>0.32112</v>
      </c>
      <c r="BR310" t="n" s="10">
        <v>0.23377</v>
      </c>
      <c r="BS310" t="n" s="10">
        <v>0.23235</v>
      </c>
      <c r="BT310" t="n" s="10">
        <v>0.23058</v>
      </c>
      <c r="BU310" t="n" s="10">
        <v>0.11097</v>
      </c>
      <c r="BV310" t="n" s="10">
        <v>0.096756</v>
      </c>
      <c r="BW310" t="n" s="10">
        <v>0.097052</v>
      </c>
      <c r="BX310" t="n" s="10">
        <v>0.040934</v>
      </c>
      <c r="BY310" t="n" s="10">
        <v>0.16119</v>
      </c>
      <c r="BZ310" t="n" s="10">
        <v>0.16187</v>
      </c>
      <c r="CA310" t="n" s="10">
        <v>0.081463</v>
      </c>
    </row>
    <row r="311" spans="1:79">
      <c r="A311" t="n" s="19">
        <v>1998</v>
      </c>
      <c r="B311" t="n" s="13">
        <v>0.14177</v>
      </c>
      <c r="C311" t="n" s="13">
        <v>0.17086</v>
      </c>
      <c r="D311" t="n" s="13">
        <v>0.09819</v>
      </c>
      <c r="E311" t="n" s="13">
        <v>0.32679</v>
      </c>
      <c r="F311" t="n" s="13">
        <v>0.34229</v>
      </c>
      <c r="G311" t="n" s="13">
        <v>0.3874</v>
      </c>
      <c r="H311" t="n" s="15">
        <v>0.44357</v>
      </c>
      <c r="I311" t="n" s="15">
        <v>0.47399</v>
      </c>
      <c r="J311" t="n" s="15">
        <v>0.33522</v>
      </c>
      <c r="K311" t="n" s="15">
        <v>0.32904</v>
      </c>
      <c r="L311" t="n" s="15">
        <v>0.34026</v>
      </c>
      <c r="M311" t="n" s="15">
        <v>0.1831</v>
      </c>
      <c r="N311" t="n" s="15">
        <v>0.13111</v>
      </c>
      <c r="O311" t="n" s="15">
        <v>0.10984</v>
      </c>
      <c r="P311" t="n" s="15">
        <v>0.029602</v>
      </c>
      <c r="Q311" t="n" s="15">
        <v>0.19347</v>
      </c>
      <c r="R311" t="n" s="10">
        <v>0.20625</v>
      </c>
      <c r="S311" t="n" s="10">
        <v>0.1365</v>
      </c>
      <c r="T311" t="n" s="10">
        <v>0.34247</v>
      </c>
      <c r="U311" t="n" s="10">
        <v>0.3642</v>
      </c>
      <c r="V311" t="n" s="10">
        <v>0.33252</v>
      </c>
      <c r="W311" t="n" s="10">
        <v>0.31032</v>
      </c>
      <c r="X311" t="n" s="10">
        <v>0.28295</v>
      </c>
      <c r="Y311" t="n" s="10">
        <v>0.19</v>
      </c>
      <c r="Z311" t="n" s="10">
        <v>0.23591</v>
      </c>
      <c r="AA311" t="n" s="10">
        <v>0.23112</v>
      </c>
      <c r="AB311" t="n" s="10">
        <v>0.10929</v>
      </c>
      <c r="AC311" t="n" s="10">
        <v>0.26186</v>
      </c>
      <c r="AD311" t="n" s="10">
        <v>0.24875</v>
      </c>
      <c r="AE311" t="n" s="10">
        <v>0.1279</v>
      </c>
      <c r="AF311" t="n" s="10">
        <v>0.15533</v>
      </c>
      <c r="AG311" t="n" s="10">
        <v>0.21356</v>
      </c>
      <c r="AH311" t="n" s="10">
        <v>0.10811</v>
      </c>
      <c r="AI311" t="n" s="10">
        <v>0.10031</v>
      </c>
      <c r="AJ311" t="n" s="10">
        <v>0.10159</v>
      </c>
      <c r="AK311" t="n" s="10">
        <v>0.049918</v>
      </c>
      <c r="AL311" t="n" s="10">
        <v>0.427</v>
      </c>
      <c r="AM311" t="n" s="10">
        <v>0.41502</v>
      </c>
      <c r="AN311" t="n" s="10">
        <v>0.48587</v>
      </c>
      <c r="AO311" t="n" s="10">
        <v>0.20078</v>
      </c>
      <c r="AP311" t="n" s="10">
        <v>0.19267</v>
      </c>
      <c r="AQ311" t="n" s="10">
        <v>0.1065</v>
      </c>
      <c r="AR311" t="n" s="10">
        <v>0.098392</v>
      </c>
      <c r="AS311" t="n" s="10">
        <v>0.097066</v>
      </c>
      <c r="AT311" t="n" s="10">
        <v>0.049667</v>
      </c>
      <c r="AU311" t="n" s="10">
        <v>0.20299</v>
      </c>
      <c r="AV311" t="n" s="10">
        <v>0.24169</v>
      </c>
      <c r="AW311" t="n" s="10">
        <v>0.12219</v>
      </c>
      <c r="AX311" t="n" s="10">
        <v>0.36431</v>
      </c>
      <c r="AY311" t="n" s="10">
        <v>0.37439</v>
      </c>
      <c r="AZ311" t="n" s="10">
        <v>0.30779</v>
      </c>
      <c r="BA311" t="n" s="10">
        <v>0.27409</v>
      </c>
      <c r="BB311" t="n" s="10">
        <v>0.30808</v>
      </c>
      <c r="BC311" t="n" s="10">
        <v>0.279</v>
      </c>
      <c r="BD311" t="n" s="10">
        <v>0.26602</v>
      </c>
      <c r="BE311" t="n" s="10">
        <v>0.29406</v>
      </c>
      <c r="BF311" t="n" s="10">
        <v>0.17305</v>
      </c>
      <c r="BG311" t="n" s="10">
        <v>0.16944</v>
      </c>
      <c r="BH311" t="n" s="10">
        <v>0.17346</v>
      </c>
      <c r="BI311" t="n" s="10">
        <v>0.063165</v>
      </c>
      <c r="BJ311" t="n" s="10">
        <v>0.21192</v>
      </c>
      <c r="BK311" t="n" s="10">
        <v>0.18644</v>
      </c>
      <c r="BL311" t="n" s="10">
        <v>0.080068</v>
      </c>
      <c r="BM311" t="n" s="10">
        <v>0.21103</v>
      </c>
      <c r="BN311" t="n" s="10">
        <v>0.21537</v>
      </c>
      <c r="BO311" t="n" s="10">
        <v>0.061108</v>
      </c>
      <c r="BP311" t="n" s="10">
        <v>0.35079</v>
      </c>
      <c r="BQ311" t="n" s="10">
        <v>0.32681</v>
      </c>
      <c r="BR311" t="n" s="10">
        <v>0.23107</v>
      </c>
      <c r="BS311" t="n" s="10">
        <v>0.22614</v>
      </c>
      <c r="BT311" t="n" s="10">
        <v>0.22913</v>
      </c>
      <c r="BU311" t="n" s="10">
        <v>0.10878</v>
      </c>
      <c r="BV311" t="n" s="10">
        <v>0.094373</v>
      </c>
      <c r="BW311" t="n" s="10">
        <v>0.095676</v>
      </c>
      <c r="BX311" t="n" s="10">
        <v>0.039035</v>
      </c>
      <c r="BY311" t="n" s="10">
        <v>0.16405</v>
      </c>
      <c r="BZ311" t="n" s="10">
        <v>0.16461</v>
      </c>
      <c r="CA311" t="n" s="10">
        <v>0.081553</v>
      </c>
    </row>
    <row r="312" spans="1:79">
      <c r="A312" t="n" s="19">
        <v>1999</v>
      </c>
      <c r="B312" t="n" s="13">
        <v>0.14485</v>
      </c>
      <c r="C312" t="n" s="13">
        <v>0.1733</v>
      </c>
      <c r="D312" t="n" s="13">
        <v>0.10024</v>
      </c>
      <c r="E312" t="n" s="13">
        <v>0.32467</v>
      </c>
      <c r="F312" t="n" s="13">
        <v>0.33496</v>
      </c>
      <c r="G312" t="n" s="13">
        <v>0.37665</v>
      </c>
      <c r="H312" t="n" s="15">
        <v>0.4457</v>
      </c>
      <c r="I312" t="n" s="15">
        <v>0.46921</v>
      </c>
      <c r="J312" t="n" s="15">
        <v>0.33849</v>
      </c>
      <c r="K312" t="n" s="15">
        <v>0.32449</v>
      </c>
      <c r="L312" t="n" s="15">
        <v>0.33221</v>
      </c>
      <c r="M312" t="n" s="15">
        <v>0.17815</v>
      </c>
      <c r="N312" t="n" s="15">
        <v>0.14039</v>
      </c>
      <c r="O312" t="n" s="15">
        <v>0.11572</v>
      </c>
      <c r="P312" t="n" s="15">
        <v>0.02926</v>
      </c>
      <c r="Q312" t="n" s="15">
        <v>0.20274</v>
      </c>
      <c r="R312" t="n" s="10">
        <v>0.21199</v>
      </c>
      <c r="S312" t="n" s="10">
        <v>0.14643</v>
      </c>
      <c r="T312" t="n" s="10">
        <v>0.34175</v>
      </c>
      <c r="U312" t="n" s="10">
        <v>0.35987</v>
      </c>
      <c r="V312" t="n" s="10">
        <v>0.33483</v>
      </c>
      <c r="W312" t="n" s="10">
        <v>0.29856</v>
      </c>
      <c r="X312" t="n" s="10">
        <v>0.27311</v>
      </c>
      <c r="Y312" t="n" s="10">
        <v>0.1958</v>
      </c>
      <c r="Z312" t="n" s="10">
        <v>0.23403</v>
      </c>
      <c r="AA312" t="n" s="10">
        <v>0.23048</v>
      </c>
      <c r="AB312" t="n" s="10">
        <v>0.10955</v>
      </c>
      <c r="AC312" t="n" s="10">
        <v>0.25847</v>
      </c>
      <c r="AD312" t="n" s="10">
        <v>0.24769</v>
      </c>
      <c r="AE312" t="n" s="10">
        <v>0.12736</v>
      </c>
      <c r="AF312" t="n" s="10">
        <v>0.15902</v>
      </c>
      <c r="AG312" t="n" s="10">
        <v>0.21077</v>
      </c>
      <c r="AH312" t="n" s="10">
        <v>0.10933</v>
      </c>
      <c r="AI312" t="n" s="10">
        <v>0.093419</v>
      </c>
      <c r="AJ312" t="n" s="10">
        <v>0.09607</v>
      </c>
      <c r="AK312" t="n" s="10">
        <v>0.048012</v>
      </c>
      <c r="AL312" t="n" s="10">
        <v>0.45054</v>
      </c>
      <c r="AM312" t="n" s="10">
        <v>0.41892</v>
      </c>
      <c r="AN312" t="n" s="10">
        <v>0.50886</v>
      </c>
      <c r="AO312" t="n" s="10">
        <v>0.20041</v>
      </c>
      <c r="AP312" t="n" s="10">
        <v>0.19217</v>
      </c>
      <c r="AQ312" t="n" s="10">
        <v>0.10643</v>
      </c>
      <c r="AR312" t="n" s="10">
        <v>0.093834</v>
      </c>
      <c r="AS312" t="n" s="10">
        <v>0.093241</v>
      </c>
      <c r="AT312" t="n" s="10">
        <v>0.048259</v>
      </c>
      <c r="AU312" t="n" s="10">
        <v>0.19701</v>
      </c>
      <c r="AV312" t="n" s="10">
        <v>0.24026</v>
      </c>
      <c r="AW312" t="n" s="10">
        <v>0.12025</v>
      </c>
      <c r="AX312" t="n" s="10">
        <v>0.36092</v>
      </c>
      <c r="AY312" t="n" s="10">
        <v>0.37802</v>
      </c>
      <c r="AZ312" t="n" s="10">
        <v>0.30264</v>
      </c>
      <c r="BA312" t="n" s="10">
        <v>0.2586</v>
      </c>
      <c r="BB312" t="n" s="10">
        <v>0.29064</v>
      </c>
      <c r="BC312" t="n" s="10">
        <v>0.27011</v>
      </c>
      <c r="BD312" t="n" s="10">
        <v>0.26748</v>
      </c>
      <c r="BE312" t="n" s="10">
        <v>0.29651</v>
      </c>
      <c r="BF312" t="n" s="10">
        <v>0.18427</v>
      </c>
      <c r="BG312" t="n" s="10">
        <v>0.17888</v>
      </c>
      <c r="BH312" t="n" s="10">
        <v>0.17927</v>
      </c>
      <c r="BI312" t="n" s="10">
        <v>0.06454</v>
      </c>
      <c r="BJ312" t="n" s="10">
        <v>0.20329</v>
      </c>
      <c r="BK312" t="n" s="10">
        <v>0.1779</v>
      </c>
      <c r="BL312" t="n" s="10">
        <v>0.074524</v>
      </c>
      <c r="BM312" t="n" s="10">
        <v>0.20964</v>
      </c>
      <c r="BN312" t="n" s="10">
        <v>0.21767</v>
      </c>
      <c r="BO312" t="n" s="10">
        <v>0.062331</v>
      </c>
      <c r="BP312" t="n" s="10">
        <v>0.34253</v>
      </c>
      <c r="BQ312" t="n" s="10">
        <v>0.31324</v>
      </c>
      <c r="BR312" t="n" s="10">
        <v>0.22868</v>
      </c>
      <c r="BS312" t="n" s="10">
        <v>0.21668</v>
      </c>
      <c r="BT312" t="n" s="10">
        <v>0.22501</v>
      </c>
      <c r="BU312" t="n" s="10">
        <v>0.11234</v>
      </c>
      <c r="BV312" t="n" s="10">
        <v>0.091027</v>
      </c>
      <c r="BW312" t="n" s="10">
        <v>0.092734</v>
      </c>
      <c r="BX312" t="n" s="10">
        <v>0.038325</v>
      </c>
      <c r="BY312" t="n" s="10">
        <v>0.16069</v>
      </c>
      <c r="BZ312" t="n" s="10">
        <v>0.16113</v>
      </c>
      <c r="CA312" t="n" s="10">
        <v>0.080265</v>
      </c>
    </row>
    <row r="313" spans="1:79">
      <c r="A313" t="n" s="19">
        <v>2000</v>
      </c>
      <c r="B313" t="n" s="13">
        <v>0.15018</v>
      </c>
      <c r="C313" t="n" s="13">
        <v>0.17943</v>
      </c>
      <c r="D313" t="n" s="13">
        <v>0.099404</v>
      </c>
      <c r="E313" t="n" s="13">
        <v>0.33332</v>
      </c>
      <c r="F313" t="n" s="13">
        <v>0.33218</v>
      </c>
      <c r="G313" t="n" s="13">
        <v>0.38181</v>
      </c>
      <c r="H313" t="n" s="15">
        <v>0.45004</v>
      </c>
      <c r="I313" t="n" s="15">
        <v>0.45803</v>
      </c>
      <c r="J313" t="n" s="15">
        <v>0.33782</v>
      </c>
      <c r="K313" t="n" s="15">
        <v>0.30615</v>
      </c>
      <c r="L313" t="n" s="15">
        <v>0.31726</v>
      </c>
      <c r="M313" t="n" s="15">
        <v>0.17773</v>
      </c>
      <c r="N313" t="n" s="15">
        <v>0.15006</v>
      </c>
      <c r="O313" t="n" s="15">
        <v>0.12369</v>
      </c>
      <c r="P313" t="n" s="15">
        <v>0.027089</v>
      </c>
      <c r="Q313" t="n" s="15">
        <v>0.17452</v>
      </c>
      <c r="R313" t="n" s="10">
        <v>0.20322</v>
      </c>
      <c r="S313" t="n" s="10">
        <v>0.13092</v>
      </c>
      <c r="T313" t="n" s="10">
        <v>0.3412</v>
      </c>
      <c r="U313" t="n" s="10">
        <v>0.35268</v>
      </c>
      <c r="V313" t="n" s="10">
        <v>0.33695</v>
      </c>
      <c r="W313" t="n" s="10">
        <v>0.30469</v>
      </c>
      <c r="X313" t="n" s="10">
        <v>0.27725</v>
      </c>
      <c r="Y313" t="n" s="10">
        <v>0.19929</v>
      </c>
      <c r="Z313" t="n" s="10">
        <v>0.23944</v>
      </c>
      <c r="AA313" t="n" s="10">
        <v>0.23262</v>
      </c>
      <c r="AB313" t="n" s="10">
        <v>0.10913</v>
      </c>
      <c r="AC313" t="n" s="10">
        <v>0.27509</v>
      </c>
      <c r="AD313" t="n" s="10">
        <v>0.25112</v>
      </c>
      <c r="AE313" t="n" s="10">
        <v>0.12767</v>
      </c>
      <c r="AF313" t="n" s="10">
        <v>0.16656</v>
      </c>
      <c r="AG313" t="n" s="10">
        <v>0.21609</v>
      </c>
      <c r="AH313" t="n" s="10">
        <v>0.10747</v>
      </c>
      <c r="AI313" t="n" s="10">
        <v>0.099404</v>
      </c>
      <c r="AJ313" t="n" s="10">
        <v>0.095281</v>
      </c>
      <c r="AK313" t="n" s="10">
        <v>0.044988</v>
      </c>
      <c r="AL313" t="n" s="10">
        <v>0.4514</v>
      </c>
      <c r="AM313" t="n" s="10">
        <v>0.4284</v>
      </c>
      <c r="AN313" t="n" s="10">
        <v>0.45006</v>
      </c>
      <c r="AO313" t="n" s="10">
        <v>0.20687</v>
      </c>
      <c r="AP313" t="n" s="10">
        <v>0.19713</v>
      </c>
      <c r="AQ313" t="n" s="10">
        <v>0.10543</v>
      </c>
      <c r="AR313" t="n" s="10">
        <v>0.095742</v>
      </c>
      <c r="AS313" t="n" s="10">
        <v>0.09481</v>
      </c>
      <c r="AT313" t="n" s="10">
        <v>0.047209</v>
      </c>
      <c r="AU313" t="n" s="10">
        <v>0.19065</v>
      </c>
      <c r="AV313" t="n" s="10">
        <v>0.2348</v>
      </c>
      <c r="AW313" t="n" s="10">
        <v>0.11327</v>
      </c>
      <c r="AX313" t="n" s="10">
        <v>0.35583</v>
      </c>
      <c r="AY313" t="n" s="10">
        <v>0.36693</v>
      </c>
      <c r="AZ313" t="n" s="10">
        <v>0.29551</v>
      </c>
      <c r="BA313" t="n" s="10">
        <v>0.2388</v>
      </c>
      <c r="BB313" t="n" s="10">
        <v>0.2781</v>
      </c>
      <c r="BC313" t="n" s="10">
        <v>0.26562</v>
      </c>
      <c r="BD313" t="n" s="10">
        <v>0.27053</v>
      </c>
      <c r="BE313" t="n" s="10">
        <v>0.29856</v>
      </c>
      <c r="BF313" t="n" s="10">
        <v>0.18077</v>
      </c>
      <c r="BG313" t="n" s="10">
        <v>0.17555</v>
      </c>
      <c r="BH313" t="n" s="10">
        <v>0.17626</v>
      </c>
      <c r="BI313" t="n" s="10">
        <v>0.05984</v>
      </c>
      <c r="BJ313" t="n" s="10">
        <v>0.20374</v>
      </c>
      <c r="BK313" t="n" s="10">
        <v>0.17901</v>
      </c>
      <c r="BL313" t="n" s="10">
        <v>0.070328</v>
      </c>
      <c r="BM313" t="n" s="10">
        <v>0.21526</v>
      </c>
      <c r="BN313" t="n" s="10">
        <v>0.21907</v>
      </c>
      <c r="BO313" t="n" s="10">
        <v>0.060937</v>
      </c>
      <c r="BP313" t="n" s="10">
        <v>0.34065</v>
      </c>
      <c r="BQ313" t="n" s="10">
        <v>0.30895</v>
      </c>
      <c r="BR313" t="n" s="10">
        <v>0.22167</v>
      </c>
      <c r="BS313" t="n" s="10">
        <v>0.22066</v>
      </c>
      <c r="BT313" t="n" s="10">
        <v>0.23063</v>
      </c>
      <c r="BU313" t="n" s="10">
        <v>0.10766</v>
      </c>
      <c r="BV313" t="n" s="10">
        <v>0.092466</v>
      </c>
      <c r="BW313" t="n" s="10">
        <v>0.095707</v>
      </c>
      <c r="BX313" t="n" s="10">
        <v>0.038298</v>
      </c>
      <c r="BY313" t="n" s="10">
        <v>0.15932</v>
      </c>
      <c r="BZ313" t="n" s="10">
        <v>0.15912</v>
      </c>
      <c r="CA313" t="n" s="10">
        <v>0.076065</v>
      </c>
    </row>
    <row r="314" spans="1:79">
      <c r="A314" t="n" s="19">
        <v>2001</v>
      </c>
      <c r="B314" t="n" s="13">
        <v>0.15487</v>
      </c>
      <c r="C314" t="n" s="13">
        <v>0.17962</v>
      </c>
      <c r="D314" t="n" s="13">
        <v>0.097026</v>
      </c>
      <c r="E314" t="n" s="13">
        <v>0.36008</v>
      </c>
      <c r="F314" t="n" s="13">
        <v>0.34802</v>
      </c>
      <c r="G314" t="n" s="13">
        <v>0.37417</v>
      </c>
      <c r="H314" t="n" s="15">
        <v>0.46019</v>
      </c>
      <c r="I314" t="n" s="15">
        <v>0.46424</v>
      </c>
      <c r="J314" t="n" s="15">
        <v>0.33178</v>
      </c>
      <c r="K314" t="n" s="15">
        <v>0.31389</v>
      </c>
      <c r="L314" t="n" s="15">
        <v>0.31965</v>
      </c>
      <c r="M314" t="n" s="15">
        <v>0.17135</v>
      </c>
      <c r="N314" t="n" s="15">
        <v>0.14767</v>
      </c>
      <c r="O314" t="n" s="15">
        <v>0.12049</v>
      </c>
      <c r="P314" t="n" s="15">
        <v>0.025691</v>
      </c>
      <c r="Q314" t="n" s="15">
        <v>0.17093</v>
      </c>
      <c r="R314" t="n" s="10">
        <v>0.19946</v>
      </c>
      <c r="S314" t="n" s="10">
        <v>0.12474</v>
      </c>
      <c r="T314" t="n" s="10">
        <v>0.3607</v>
      </c>
      <c r="U314" t="n" s="10">
        <v>0.36373</v>
      </c>
      <c r="V314" t="n" s="10">
        <v>0.33406</v>
      </c>
      <c r="W314" t="n" s="10">
        <v>0.32081</v>
      </c>
      <c r="X314" t="n" s="10">
        <v>0.28277</v>
      </c>
      <c r="Y314" t="n" s="10">
        <v>0.19841</v>
      </c>
      <c r="Z314" t="n" s="10">
        <v>0.24283</v>
      </c>
      <c r="AA314" t="n" s="10">
        <v>0.23107</v>
      </c>
      <c r="AB314" t="n" s="10">
        <v>0.10641</v>
      </c>
      <c r="AC314" t="n" s="10">
        <v>0.28654</v>
      </c>
      <c r="AD314" t="n" s="10">
        <v>0.25624</v>
      </c>
      <c r="AE314" t="n" s="10">
        <v>0.12506</v>
      </c>
      <c r="AF314" t="n" s="10">
        <v>0.1661</v>
      </c>
      <c r="AG314" t="n" s="10">
        <v>0.21362</v>
      </c>
      <c r="AH314" t="n" s="10">
        <v>0.09971</v>
      </c>
      <c r="AI314" t="n" s="10">
        <v>0.098052</v>
      </c>
      <c r="AJ314" t="n" s="10">
        <v>0.093803</v>
      </c>
      <c r="AK314" t="n" s="10">
        <v>0.038238</v>
      </c>
      <c r="AL314" t="n" s="10">
        <v>0.41586</v>
      </c>
      <c r="AM314" t="n" s="10">
        <v>0.40198</v>
      </c>
      <c r="AN314" t="n" s="10">
        <v>0.43003</v>
      </c>
      <c r="AO314" t="n" s="10">
        <v>0.20938</v>
      </c>
      <c r="AP314" t="n" s="10">
        <v>0.19601</v>
      </c>
      <c r="AQ314" t="n" s="10">
        <v>0.10197</v>
      </c>
      <c r="AR314" t="n" s="10">
        <v>0.10221</v>
      </c>
      <c r="AS314" t="n" s="10">
        <v>0.10144</v>
      </c>
      <c r="AT314" t="n" s="10">
        <v>0.05026</v>
      </c>
      <c r="AU314" t="n" s="10">
        <v>0.18692</v>
      </c>
      <c r="AV314" t="n" s="10">
        <v>0.23333</v>
      </c>
      <c r="AW314" t="n" s="10">
        <v>0.11109</v>
      </c>
      <c r="AX314" t="n" s="10">
        <v>0.35286</v>
      </c>
      <c r="AY314" t="n" s="10">
        <v>0.36065</v>
      </c>
      <c r="AZ314" t="n" s="10">
        <v>0.28739</v>
      </c>
      <c r="BA314" t="n" s="10">
        <v>0.23966</v>
      </c>
      <c r="BB314" t="n" s="10">
        <v>0.27811</v>
      </c>
      <c r="BC314" t="n" s="10">
        <v>0.25746</v>
      </c>
      <c r="BD314" t="n" s="10">
        <v>0.27457</v>
      </c>
      <c r="BE314" t="n" s="10">
        <v>0.29371</v>
      </c>
      <c r="BF314" t="n" s="10">
        <v>0.17669</v>
      </c>
      <c r="BG314" t="n" s="10">
        <v>0.18046</v>
      </c>
      <c r="BH314" t="n" s="10">
        <v>0.1779</v>
      </c>
      <c r="BI314" t="n" s="10">
        <v>0.058143</v>
      </c>
      <c r="BJ314" t="n" s="10">
        <v>0.2085</v>
      </c>
      <c r="BK314" t="n" s="10">
        <v>0.18679</v>
      </c>
      <c r="BL314" t="n" s="10">
        <v>0.07318</v>
      </c>
      <c r="BM314" t="n" s="10">
        <v>0.21516</v>
      </c>
      <c r="BN314" t="n" s="10">
        <v>0.21556</v>
      </c>
      <c r="BO314" t="n" s="10">
        <v>0.056194</v>
      </c>
      <c r="BP314" t="n" s="10">
        <v>0.34672</v>
      </c>
      <c r="BQ314" t="n" s="10">
        <v>0.30951</v>
      </c>
      <c r="BR314" t="n" s="10">
        <v>0.22093</v>
      </c>
      <c r="BS314" t="n" s="10">
        <v>0.22298</v>
      </c>
      <c r="BT314" t="n" s="10">
        <v>0.23365</v>
      </c>
      <c r="BU314" t="n" s="10">
        <v>0.11004</v>
      </c>
      <c r="BV314" t="n" s="10">
        <v>0.08968</v>
      </c>
      <c r="BW314" t="n" s="10">
        <v>0.095022</v>
      </c>
      <c r="BX314" t="n" s="10">
        <v>0.037372</v>
      </c>
      <c r="BY314" t="n" s="10">
        <v>0.16202</v>
      </c>
      <c r="BZ314" t="n" s="10">
        <v>0.1609</v>
      </c>
      <c r="CA314" t="n" s="10">
        <v>0.075019</v>
      </c>
    </row>
    <row r="315" spans="1:79">
      <c r="A315" t="n" s="19">
        <v>2002</v>
      </c>
      <c r="B315" t="n" s="13">
        <v>0.15684</v>
      </c>
      <c r="C315" t="n" s="13">
        <v>0.17767</v>
      </c>
      <c r="D315" t="n" s="13">
        <v>0.096921</v>
      </c>
      <c r="E315" t="n" s="13">
        <v>0.35701</v>
      </c>
      <c r="F315" t="n" s="13">
        <v>0.34335</v>
      </c>
      <c r="G315" t="n" s="13">
        <v>0.39377</v>
      </c>
      <c r="H315" t="n" s="15">
        <v>0.47033</v>
      </c>
      <c r="I315" t="n" s="15">
        <v>0.47485</v>
      </c>
      <c r="J315" t="n" s="15">
        <v>0.33088</v>
      </c>
      <c r="K315" t="n" s="15">
        <v>0.30509</v>
      </c>
      <c r="L315" t="n" s="15">
        <v>0.30784</v>
      </c>
      <c r="M315" t="n" s="15">
        <v>0.16772</v>
      </c>
      <c r="N315" t="n" s="15">
        <v>0.15351</v>
      </c>
      <c r="O315" t="n" s="15">
        <v>0.12397</v>
      </c>
      <c r="P315" t="n" s="15">
        <v>0.024777</v>
      </c>
      <c r="Q315" t="n" s="15">
        <v>0.17036</v>
      </c>
      <c r="R315" t="n" s="10">
        <v>0.19683</v>
      </c>
      <c r="S315" t="n" s="10">
        <v>0.12475</v>
      </c>
      <c r="T315" t="n" s="10">
        <v>0.36772</v>
      </c>
      <c r="U315" t="n" s="10">
        <v>0.3765</v>
      </c>
      <c r="V315" t="n" s="10">
        <v>0.32393</v>
      </c>
      <c r="W315" t="n" s="10">
        <v>0.30974</v>
      </c>
      <c r="X315" t="n" s="10">
        <v>0.27252</v>
      </c>
      <c r="Y315" t="n" s="10">
        <v>0.19375</v>
      </c>
      <c r="Z315" t="n" s="10">
        <v>0.24342</v>
      </c>
      <c r="AA315" t="n" s="10">
        <v>0.2348</v>
      </c>
      <c r="AB315" t="n" s="10">
        <v>0.10494</v>
      </c>
      <c r="AC315" t="n" s="10">
        <v>0.29012</v>
      </c>
      <c r="AD315" t="n" s="10">
        <v>0.26359</v>
      </c>
      <c r="AE315" t="n" s="10">
        <v>0.12383</v>
      </c>
      <c r="AF315" t="n" s="10">
        <v>0.1622</v>
      </c>
      <c r="AG315" t="n" s="10">
        <v>0.21277</v>
      </c>
      <c r="AH315" t="n" s="10">
        <v>0.10087</v>
      </c>
      <c r="AI315" t="n" s="10">
        <v>0.10105</v>
      </c>
      <c r="AJ315" t="n" s="10">
        <v>0.098079</v>
      </c>
      <c r="AK315" t="n" s="10">
        <v>0.041787</v>
      </c>
      <c r="AL315" t="n" s="10">
        <v>0.395</v>
      </c>
      <c r="AM315" t="n" s="10">
        <v>0.39539</v>
      </c>
      <c r="AN315" t="n" s="10">
        <v>0.41954</v>
      </c>
      <c r="AO315" t="n" s="10">
        <v>0.20383</v>
      </c>
      <c r="AP315" t="n" s="10">
        <v>0.18996</v>
      </c>
      <c r="AQ315" t="n" s="10">
        <v>0.099594</v>
      </c>
      <c r="AR315" t="n" s="10">
        <v>0.10347</v>
      </c>
      <c r="AS315" t="n" s="10">
        <v>0.10134</v>
      </c>
      <c r="AT315" t="n" s="10">
        <v>0.049212</v>
      </c>
      <c r="AU315" t="n" s="10">
        <v>0.17845</v>
      </c>
      <c r="AV315" t="n" s="10">
        <v>0.22915</v>
      </c>
      <c r="AW315" t="n" s="10">
        <v>0.10918</v>
      </c>
      <c r="AX315" t="n" s="10">
        <v>0.34831</v>
      </c>
      <c r="AY315" t="n" s="10">
        <v>0.35958</v>
      </c>
      <c r="AZ315" t="n" s="10">
        <v>0.28236</v>
      </c>
      <c r="BA315" t="n" s="10">
        <v>0.23554</v>
      </c>
      <c r="BB315" t="n" s="10">
        <v>0.27303</v>
      </c>
      <c r="BC315" t="n" s="10">
        <v>0.24849</v>
      </c>
      <c r="BD315" t="n" s="10">
        <v>0.27946</v>
      </c>
      <c r="BE315" t="n" s="10">
        <v>0.29449</v>
      </c>
      <c r="BF315" t="n" s="10">
        <v>0.17339</v>
      </c>
      <c r="BG315" t="n" s="10">
        <v>0.18616</v>
      </c>
      <c r="BH315" t="n" s="10">
        <v>0.17975</v>
      </c>
      <c r="BI315" t="n" s="10">
        <v>0.058479</v>
      </c>
      <c r="BJ315" t="n" s="10">
        <v>0.20249</v>
      </c>
      <c r="BK315" t="n" s="10">
        <v>0.1827</v>
      </c>
      <c r="BL315" t="n" s="10">
        <v>0.067815</v>
      </c>
      <c r="BM315" t="n" s="10">
        <v>0.21033</v>
      </c>
      <c r="BN315" t="n" s="10">
        <v>0.21452</v>
      </c>
      <c r="BO315" t="n" s="10">
        <v>0.058498</v>
      </c>
      <c r="BP315" t="n" s="10">
        <v>0.33109</v>
      </c>
      <c r="BQ315" t="n" s="10">
        <v>0.30363</v>
      </c>
      <c r="BR315" t="n" s="10">
        <v>0.21251</v>
      </c>
      <c r="BS315" t="n" s="10">
        <v>0.20735</v>
      </c>
      <c r="BT315" t="n" s="10">
        <v>0.22184</v>
      </c>
      <c r="BU315" t="n" s="10">
        <v>0.10739</v>
      </c>
      <c r="BV315" t="n" s="10">
        <v>0.087986</v>
      </c>
      <c r="BW315" t="n" s="10">
        <v>0.094094</v>
      </c>
      <c r="BX315" t="n" s="10">
        <v>0.036301</v>
      </c>
      <c r="BY315" t="n" s="10">
        <v>0.16329</v>
      </c>
      <c r="BZ315" t="n" s="10">
        <v>0.16222</v>
      </c>
      <c r="CA315" t="n" s="10">
        <v>0.075111</v>
      </c>
    </row>
    <row r="316" spans="1:79">
      <c r="A316" t="n" s="19">
        <v>2003</v>
      </c>
      <c r="B316" t="n" s="13">
        <v>0.13697</v>
      </c>
      <c r="C316" t="n" s="13">
        <v>0.16218</v>
      </c>
      <c r="D316" t="n" s="13">
        <v>0.089068</v>
      </c>
      <c r="E316" t="n" s="13">
        <v>0.33896</v>
      </c>
      <c r="F316" t="n" s="13">
        <v>0.33302</v>
      </c>
      <c r="G316" t="n" s="13">
        <v>0.38907</v>
      </c>
      <c r="H316" t="n" s="15">
        <v>0.45483</v>
      </c>
      <c r="I316" t="n" s="15">
        <v>0.46713</v>
      </c>
      <c r="J316" t="n" s="15">
        <v>0.33699</v>
      </c>
      <c r="K316" t="n" s="15">
        <v>0.27459</v>
      </c>
      <c r="L316" t="n" s="15">
        <v>0.28942</v>
      </c>
      <c r="M316" t="n" s="15">
        <v>0.15995</v>
      </c>
      <c r="N316" t="n" s="15">
        <v>0.15886</v>
      </c>
      <c r="O316" t="n" s="15">
        <v>0.11869</v>
      </c>
      <c r="P316" t="n" s="15">
        <v>0.018243</v>
      </c>
      <c r="Q316" t="n" s="15">
        <v>0.16927</v>
      </c>
      <c r="R316" t="n" s="10">
        <v>0.19256</v>
      </c>
      <c r="S316" t="n" s="10">
        <v>0.12713</v>
      </c>
      <c r="T316" t="n" s="10">
        <v>0.35126</v>
      </c>
      <c r="U316" t="n" s="10">
        <v>0.36619</v>
      </c>
      <c r="V316" t="n" s="10">
        <v>0.33823</v>
      </c>
      <c r="W316" t="n" s="10">
        <v>0.29425</v>
      </c>
      <c r="X316" t="n" s="10">
        <v>0.26438</v>
      </c>
      <c r="Y316" t="n" s="10">
        <v>0.191</v>
      </c>
      <c r="Z316" t="n" s="10">
        <v>0.23435</v>
      </c>
      <c r="AA316" t="n" s="10">
        <v>0.23117</v>
      </c>
      <c r="AB316" t="n" s="10">
        <v>0.10317</v>
      </c>
      <c r="AC316" t="n" s="10">
        <v>0.28624</v>
      </c>
      <c r="AD316" t="n" s="10">
        <v>0.261</v>
      </c>
      <c r="AE316" t="n" s="10">
        <v>0.12386</v>
      </c>
      <c r="AF316" t="n" s="10">
        <v>0.15532</v>
      </c>
      <c r="AG316" t="n" s="10">
        <v>0.21171</v>
      </c>
      <c r="AH316" t="n" s="10">
        <v>0.097167</v>
      </c>
      <c r="AI316" t="n" s="10">
        <v>0.095925</v>
      </c>
      <c r="AJ316" t="n" s="10">
        <v>0.095605</v>
      </c>
      <c r="AK316" t="n" s="10">
        <v>0.041513</v>
      </c>
      <c r="AL316" t="n" s="10">
        <v>0.3537</v>
      </c>
      <c r="AM316" t="n" s="10">
        <v>0.36474</v>
      </c>
      <c r="AN316" t="n" s="10">
        <v>0.4004</v>
      </c>
      <c r="AO316" t="n" s="10">
        <v>0.19165</v>
      </c>
      <c r="AP316" t="n" s="10">
        <v>0.18226</v>
      </c>
      <c r="AQ316" t="n" s="10">
        <v>0.09756</v>
      </c>
      <c r="AR316" t="n" s="10">
        <v>0.10513</v>
      </c>
      <c r="AS316" t="n" s="10">
        <v>0.10317</v>
      </c>
      <c r="AT316" t="n" s="10">
        <v>0.050361</v>
      </c>
      <c r="AU316" t="n" s="10">
        <v>0.172</v>
      </c>
      <c r="AV316" t="n" s="10">
        <v>0.21227</v>
      </c>
      <c r="AW316" t="n" s="10">
        <v>0.07728</v>
      </c>
      <c r="AX316" t="n" s="10">
        <v>0.33864</v>
      </c>
      <c r="AY316" t="n" s="10">
        <v>0.3497</v>
      </c>
      <c r="AZ316" t="n" s="10">
        <v>0.2798</v>
      </c>
      <c r="BA316" t="n" s="10">
        <v>0.22595</v>
      </c>
      <c r="BB316" t="n" s="10">
        <v>0.26655</v>
      </c>
      <c r="BC316" t="n" s="10">
        <v>0.24885</v>
      </c>
      <c r="BD316" t="n" s="10">
        <v>0.2567</v>
      </c>
      <c r="BE316" t="n" s="10">
        <v>0.28264</v>
      </c>
      <c r="BF316" t="n" s="10">
        <v>0.18862</v>
      </c>
      <c r="BG316" t="n" s="10">
        <v>0.18966</v>
      </c>
      <c r="BH316" t="n" s="10">
        <v>0.17995</v>
      </c>
      <c r="BI316" t="n" s="10">
        <v>0.056306</v>
      </c>
      <c r="BJ316" t="n" s="10">
        <v>0.20291</v>
      </c>
      <c r="BK316" t="n" s="10">
        <v>0.1866</v>
      </c>
      <c r="BL316" t="n" s="10">
        <v>0.066764</v>
      </c>
      <c r="BM316" t="n" s="10">
        <v>0.20535</v>
      </c>
      <c r="BN316" t="n" s="10">
        <v>0.21161</v>
      </c>
      <c r="BO316" t="n" s="10">
        <v>0.057676</v>
      </c>
      <c r="BP316" t="n" s="10">
        <v>0.32258</v>
      </c>
      <c r="BQ316" t="n" s="10">
        <v>0.29709</v>
      </c>
      <c r="BR316" t="n" s="10">
        <v>0.20853</v>
      </c>
      <c r="BS316" t="n" s="10">
        <v>0.21171</v>
      </c>
      <c r="BT316" t="n" s="10">
        <v>0.22925</v>
      </c>
      <c r="BU316" t="n" s="10">
        <v>0.10855</v>
      </c>
      <c r="BV316" t="n" s="10">
        <v>0.089354</v>
      </c>
      <c r="BW316" t="n" s="10">
        <v>0.096866</v>
      </c>
      <c r="BX316" t="n" s="10">
        <v>0.037603</v>
      </c>
      <c r="BY316" t="n" s="10">
        <v>0.16592</v>
      </c>
      <c r="BZ316" t="n" s="10">
        <v>0.16526</v>
      </c>
      <c r="CA316" t="n" s="10">
        <v>0.076539</v>
      </c>
    </row>
    <row r="317" spans="1:79">
      <c r="A317" t="n" s="19">
        <v>2004</v>
      </c>
      <c r="B317" t="n" s="13">
        <v>0.13197</v>
      </c>
      <c r="C317" t="n" s="13">
        <v>0.15655</v>
      </c>
      <c r="D317" t="n" s="13">
        <v>0.085236</v>
      </c>
      <c r="E317" t="n" s="13">
        <v>0.35008</v>
      </c>
      <c r="F317" t="n" s="13">
        <v>0.34813</v>
      </c>
      <c r="G317" t="n" s="13">
        <v>0.38188</v>
      </c>
      <c r="H317" t="n" s="15">
        <v>0.4473</v>
      </c>
      <c r="I317" t="n" s="15">
        <v>0.46459</v>
      </c>
      <c r="J317" t="n" s="15">
        <v>0.34826</v>
      </c>
      <c r="K317" t="n" s="15">
        <v>0.26937</v>
      </c>
      <c r="L317" t="n" s="15">
        <v>0.30045</v>
      </c>
      <c r="M317" t="n" s="15">
        <v>0.1921</v>
      </c>
      <c r="N317" t="n" s="15">
        <v>0.15559</v>
      </c>
      <c r="O317" t="n" s="15">
        <v>0.11591</v>
      </c>
      <c r="P317" t="n" s="15">
        <v>0.016699</v>
      </c>
      <c r="Q317" t="n" s="15">
        <v>0.16955</v>
      </c>
      <c r="R317" t="n" s="10">
        <v>0.19268</v>
      </c>
      <c r="S317" t="n" s="10">
        <v>0.12565</v>
      </c>
      <c r="T317" t="n" s="10">
        <v>0.34381</v>
      </c>
      <c r="U317" t="n" s="10">
        <v>0.36682</v>
      </c>
      <c r="V317" t="n" s="10">
        <v>0.30453</v>
      </c>
      <c r="W317" t="n" s="10">
        <v>0.28589</v>
      </c>
      <c r="X317" t="n" s="10">
        <v>0.2657</v>
      </c>
      <c r="Y317" t="n" s="10">
        <v>0.18471</v>
      </c>
      <c r="Z317" t="n" s="10">
        <v>0.22573</v>
      </c>
      <c r="AA317" t="n" s="10">
        <v>0.2255</v>
      </c>
      <c r="AB317" t="n" s="10">
        <v>0.10206</v>
      </c>
      <c r="AC317" t="n" s="10">
        <v>0.28891</v>
      </c>
      <c r="AD317" t="n" s="10">
        <v>0.26409</v>
      </c>
      <c r="AE317" t="n" s="10">
        <v>0.12024</v>
      </c>
      <c r="AF317" t="n" s="10">
        <v>0.15042</v>
      </c>
      <c r="AG317" t="n" s="10">
        <v>0.21337</v>
      </c>
      <c r="AH317" t="n" s="10">
        <v>0.09415</v>
      </c>
      <c r="AI317" t="n" s="10">
        <v>0.10087</v>
      </c>
      <c r="AJ317" t="n" s="10">
        <v>0.10517</v>
      </c>
      <c r="AK317" t="n" s="10">
        <v>0.043734</v>
      </c>
      <c r="AL317" t="n" s="10">
        <v>0.35259</v>
      </c>
      <c r="AM317" t="n" s="10">
        <v>0.36348</v>
      </c>
      <c r="AN317" t="n" s="10">
        <v>0.3812</v>
      </c>
      <c r="AO317" t="n" s="10">
        <v>0.19226</v>
      </c>
      <c r="AP317" t="n" s="10">
        <v>0.18523</v>
      </c>
      <c r="AQ317" t="n" s="10">
        <v>0.095222</v>
      </c>
      <c r="AR317" t="n" s="10">
        <v>0.1099</v>
      </c>
      <c r="AS317" t="n" s="10">
        <v>0.10874</v>
      </c>
      <c r="AT317" t="n" s="10">
        <v>0.052811</v>
      </c>
      <c r="AU317" t="n" s="10">
        <v>0.15627</v>
      </c>
      <c r="AV317" t="n" s="10">
        <v>0.21197</v>
      </c>
      <c r="AW317" t="n" s="10">
        <v>0.12117</v>
      </c>
      <c r="AX317" t="n" s="10">
        <v>0.33499</v>
      </c>
      <c r="AY317" t="n" s="10">
        <v>0.34831</v>
      </c>
      <c r="AZ317" t="n" s="10">
        <v>0.27875</v>
      </c>
      <c r="BA317" t="n" s="10">
        <v>0.22451</v>
      </c>
      <c r="BB317" t="n" s="10">
        <v>0.27148</v>
      </c>
      <c r="BC317" t="n" s="10">
        <v>0.24822</v>
      </c>
      <c r="BD317" t="n" s="10">
        <v>0.26506</v>
      </c>
      <c r="BE317" t="n" s="10">
        <v>0.2876</v>
      </c>
      <c r="BF317" t="n" s="10">
        <v>0.17886</v>
      </c>
      <c r="BG317" t="n" s="10">
        <v>0.18248</v>
      </c>
      <c r="BH317" t="n" s="10">
        <v>0.17308</v>
      </c>
      <c r="BI317" t="n" s="10">
        <v>0.054432</v>
      </c>
      <c r="BJ317" t="n" s="10">
        <v>0.21142</v>
      </c>
      <c r="BK317" t="n" s="10">
        <v>0.18909</v>
      </c>
      <c r="BL317" t="n" s="10">
        <v>0.069687</v>
      </c>
      <c r="BM317" t="n" s="10">
        <v>0.20194</v>
      </c>
      <c r="BN317" t="n" s="10">
        <v>0.21497</v>
      </c>
      <c r="BO317" t="n" s="10">
        <v>0.063159</v>
      </c>
      <c r="BP317" t="n" s="10">
        <v>0.33411</v>
      </c>
      <c r="BQ317" t="n" s="10">
        <v>0.31072</v>
      </c>
      <c r="BR317" t="n" s="10">
        <v>0.21215</v>
      </c>
      <c r="BS317" t="n" s="10">
        <v>0.20341</v>
      </c>
      <c r="BT317" t="n" s="10">
        <v>0.22558</v>
      </c>
      <c r="BU317" t="n" s="10">
        <v>0.10654</v>
      </c>
      <c r="BV317" t="n" s="10">
        <v>0.092279</v>
      </c>
      <c r="BW317" t="n" s="10">
        <v>0.097889</v>
      </c>
      <c r="BX317" t="n" s="10">
        <v>0.04033</v>
      </c>
      <c r="BY317" t="n" s="10">
        <v>0.167</v>
      </c>
      <c r="BZ317" t="n" s="10">
        <v>0.16735</v>
      </c>
      <c r="CA317" t="n" s="10">
        <v>0.079029</v>
      </c>
    </row>
    <row r="318" spans="1:79">
      <c r="A318" t="n" s="19">
        <v>2005</v>
      </c>
      <c r="B318" t="n" s="13">
        <v>0.12814</v>
      </c>
      <c r="C318" t="n" s="13">
        <v>0.15663</v>
      </c>
      <c r="D318" t="n" s="13">
        <v>0.085835</v>
      </c>
      <c r="E318" t="n" s="13">
        <v>0.36602</v>
      </c>
      <c r="F318" t="n" s="13">
        <v>0.36271</v>
      </c>
      <c r="G318" t="n" s="13">
        <v>0.39861</v>
      </c>
      <c r="H318" t="n" s="15">
        <v>0.46159</v>
      </c>
      <c r="I318" t="n" s="15">
        <v>0.47331</v>
      </c>
      <c r="J318" t="n" s="15">
        <v>0.35691</v>
      </c>
      <c r="K318" t="n" s="15">
        <v>0.25603</v>
      </c>
      <c r="L318" t="n" s="15">
        <v>0.29715</v>
      </c>
      <c r="M318" t="n" s="15">
        <v>0.19057</v>
      </c>
      <c r="N318" t="n" s="15">
        <v>0.15273</v>
      </c>
      <c r="O318" t="n" s="15">
        <v>0.1121</v>
      </c>
      <c r="P318" t="n" s="15">
        <v>0.01687</v>
      </c>
      <c r="Q318" t="n" s="15">
        <v>0.16701</v>
      </c>
      <c r="R318" t="n" s="10">
        <v>0.19463</v>
      </c>
      <c r="S318" t="n" s="10">
        <v>0.1301</v>
      </c>
      <c r="T318" t="n" s="10">
        <v>0.33341</v>
      </c>
      <c r="U318" t="n" s="10">
        <v>0.37248</v>
      </c>
      <c r="V318" t="n" s="10">
        <v>0.36242</v>
      </c>
      <c r="W318" t="n" s="10">
        <v>0.29826</v>
      </c>
      <c r="X318" t="n" s="10">
        <v>0.27386</v>
      </c>
      <c r="Y318" t="n" s="10">
        <v>0.18707</v>
      </c>
      <c r="Z318" t="n" s="10">
        <v>0.23299</v>
      </c>
      <c r="AA318" t="n" s="10">
        <v>0.23007</v>
      </c>
      <c r="AB318" t="n" s="10">
        <v>0.10253</v>
      </c>
      <c r="AC318" t="n" s="10">
        <v>0.30949</v>
      </c>
      <c r="AD318" t="n" s="10">
        <v>0.27773</v>
      </c>
      <c r="AE318" t="n" s="10">
        <v>0.12512</v>
      </c>
      <c r="AF318" t="n" s="10">
        <v>0.16221</v>
      </c>
      <c r="AG318" t="n" s="10">
        <v>0.2193</v>
      </c>
      <c r="AH318" t="n" s="10">
        <v>0.1014</v>
      </c>
      <c r="AI318" t="n" s="10">
        <v>0.10563</v>
      </c>
      <c r="AJ318" t="n" s="10">
        <v>0.10928</v>
      </c>
      <c r="AK318" t="n" s="10">
        <v>0.042819</v>
      </c>
      <c r="AL318" t="n" s="10">
        <v>0.35407</v>
      </c>
      <c r="AM318" t="n" s="10">
        <v>0.37211</v>
      </c>
      <c r="AN318" t="n" s="10">
        <v>0.37986</v>
      </c>
      <c r="AO318" t="n" s="10">
        <v>0.19824</v>
      </c>
      <c r="AP318" t="n" s="10">
        <v>0.1901</v>
      </c>
      <c r="AQ318" t="n" s="10">
        <v>0.096744</v>
      </c>
      <c r="AR318" t="n" s="10">
        <v>0.11384</v>
      </c>
      <c r="AS318" t="n" s="10">
        <v>0.11294</v>
      </c>
      <c r="AT318" t="n" s="10">
        <v>0.054489</v>
      </c>
      <c r="AU318" t="n" s="10">
        <v>0.15331</v>
      </c>
      <c r="AV318" t="n" s="10">
        <v>0.21043</v>
      </c>
      <c r="AW318" t="n" s="10">
        <v>0.1204</v>
      </c>
      <c r="AX318" t="n" s="10">
        <v>0.34907</v>
      </c>
      <c r="AY318" t="n" s="10">
        <v>0.35399</v>
      </c>
      <c r="AZ318" t="n" s="10">
        <v>0.27842</v>
      </c>
      <c r="BA318" t="n" s="10">
        <v>0.2136</v>
      </c>
      <c r="BB318" t="n" s="10">
        <v>0.26253</v>
      </c>
      <c r="BC318" t="n" s="10">
        <v>0.24275</v>
      </c>
      <c r="BD318" t="n" s="10">
        <v>0.2654</v>
      </c>
      <c r="BE318" t="n" s="10">
        <v>0.28855</v>
      </c>
      <c r="BF318" t="n" s="10">
        <v>0.17818</v>
      </c>
      <c r="BG318" t="n" s="10">
        <v>0.17207</v>
      </c>
      <c r="BH318" t="n" s="10">
        <v>0.16376</v>
      </c>
      <c r="BI318" t="n" s="10">
        <v>0.052069</v>
      </c>
      <c r="BJ318" t="n" s="10">
        <v>0.19951</v>
      </c>
      <c r="BK318" t="n" s="10">
        <v>0.18015</v>
      </c>
      <c r="BL318" t="n" s="10">
        <v>0.068902</v>
      </c>
      <c r="BM318" t="n" s="10">
        <v>0.20483</v>
      </c>
      <c r="BN318" t="n" s="10">
        <v>0.21756</v>
      </c>
      <c r="BO318" t="n" s="10">
        <v>0.062802</v>
      </c>
      <c r="BP318" t="n" s="10">
        <v>0.35091</v>
      </c>
      <c r="BQ318" t="n" s="10">
        <v>0.32219</v>
      </c>
      <c r="BR318" t="n" s="10">
        <v>0.22247</v>
      </c>
      <c r="BS318" t="n" s="10">
        <v>0.2075</v>
      </c>
      <c r="BT318" t="n" s="10">
        <v>0.23053</v>
      </c>
      <c r="BU318" t="n" s="10">
        <v>0.11077</v>
      </c>
      <c r="BV318" t="n" s="10">
        <v>0.093643</v>
      </c>
      <c r="BW318" t="n" s="10">
        <v>0.10035</v>
      </c>
      <c r="BX318" t="n" s="10">
        <v>0.040723</v>
      </c>
      <c r="BY318" t="n" s="10">
        <v>0.16797</v>
      </c>
      <c r="BZ318" t="n" s="10">
        <v>0.16835</v>
      </c>
      <c r="CA318" t="n" s="10">
        <v>0.079342</v>
      </c>
    </row>
    <row r="319" spans="1:79">
      <c r="A319" t="n" s="19">
        <v>2006</v>
      </c>
      <c r="B319" t="n" s="13">
        <v>0.13158</v>
      </c>
      <c r="C319" t="n" s="13">
        <v>0.15951</v>
      </c>
      <c r="D319" t="n" s="13">
        <v>0.088565</v>
      </c>
      <c r="E319" t="n" s="13">
        <v>0.37894</v>
      </c>
      <c r="F319" t="n" s="13">
        <v>0.37253</v>
      </c>
      <c r="G319" t="n" s="13">
        <v>0.40556</v>
      </c>
      <c r="H319" t="n" s="15">
        <v>0.45287</v>
      </c>
      <c r="I319" t="n" s="15">
        <v>0.48085</v>
      </c>
      <c r="J319" t="n" s="15">
        <v>0.34873</v>
      </c>
      <c r="K319" t="n" s="15">
        <v>0.25175</v>
      </c>
      <c r="L319" t="n" s="15">
        <v>0.29601</v>
      </c>
      <c r="M319" t="n" s="15">
        <v>0.18707</v>
      </c>
      <c r="N319" t="n" s="15">
        <v>0.15179</v>
      </c>
      <c r="O319" t="n" s="15">
        <v>0.10868</v>
      </c>
      <c r="P319" t="n" s="15">
        <v>0.01613</v>
      </c>
      <c r="Q319" t="n" s="15">
        <v>0.17023</v>
      </c>
      <c r="R319" t="n" s="10">
        <v>0.19611</v>
      </c>
      <c r="S319" t="n" s="10">
        <v>0.13286</v>
      </c>
      <c r="T319" t="n" s="10">
        <v>0.35695</v>
      </c>
      <c r="U319" t="n" s="10">
        <v>0.37322</v>
      </c>
      <c r="V319" t="n" s="10">
        <v>0.35402</v>
      </c>
      <c r="W319" t="n" s="10">
        <v>0.30922</v>
      </c>
      <c r="X319" t="n" s="10">
        <v>0.28152</v>
      </c>
      <c r="Y319" t="n" s="10">
        <v>0.19303</v>
      </c>
      <c r="Z319" t="n" s="10">
        <v>0.23929</v>
      </c>
      <c r="AA319" t="n" s="10">
        <v>0.24138</v>
      </c>
      <c r="AB319" t="n" s="10">
        <v>0.10456</v>
      </c>
      <c r="AC319" t="n" s="10">
        <v>0.31991</v>
      </c>
      <c r="AD319" t="n" s="10">
        <v>0.2862</v>
      </c>
      <c r="AE319" t="n" s="10">
        <v>0.12623</v>
      </c>
      <c r="AF319" t="n" s="10">
        <v>0.16728</v>
      </c>
      <c r="AG319" t="n" s="10">
        <v>0.22283</v>
      </c>
      <c r="AH319" t="n" s="10">
        <v>0.10077</v>
      </c>
      <c r="AI319" t="n" s="10">
        <v>0.11851</v>
      </c>
      <c r="AJ319" t="n" s="10">
        <v>0.11791</v>
      </c>
      <c r="AK319" t="n" s="10">
        <v>0.039231</v>
      </c>
      <c r="AL319" t="n" s="10">
        <v>0.38353</v>
      </c>
      <c r="AM319" t="n" s="10">
        <v>0.39134</v>
      </c>
      <c r="AN319" t="n" s="10">
        <v>0.37877</v>
      </c>
      <c r="AO319" t="n" s="10">
        <v>0.20753</v>
      </c>
      <c r="AP319" t="n" s="10">
        <v>0.19846</v>
      </c>
      <c r="AQ319" t="n" s="10">
        <v>0.098108</v>
      </c>
      <c r="AR319" t="n" s="10">
        <v>0.12103</v>
      </c>
      <c r="AS319" t="n" s="10">
        <v>0.11992</v>
      </c>
      <c r="AT319" t="n" s="10">
        <v>0.055673</v>
      </c>
      <c r="AU319" t="n" s="10">
        <v>0.15643</v>
      </c>
      <c r="AV319" t="n" s="10">
        <v>0.20843</v>
      </c>
      <c r="AW319" t="n" s="10">
        <v>0.11561</v>
      </c>
      <c r="AX319" t="n" s="10">
        <v>0.35225</v>
      </c>
      <c r="AY319" t="n" s="10">
        <v>0.3603</v>
      </c>
      <c r="AZ319" t="n" s="10">
        <v>0.27702</v>
      </c>
      <c r="BA319" t="n" s="10">
        <v>0.21666</v>
      </c>
      <c r="BB319" t="n" s="10">
        <v>0.26407</v>
      </c>
      <c r="BC319" t="n" s="10">
        <v>0.24395</v>
      </c>
      <c r="BD319" t="n" s="10">
        <v>0.28205</v>
      </c>
      <c r="BE319" t="n" s="10">
        <v>0.30898</v>
      </c>
      <c r="BF319" t="n" s="10">
        <v>0.29158</v>
      </c>
      <c r="BG319" t="n" s="10">
        <v>0.16494</v>
      </c>
      <c r="BH319" t="n" s="10">
        <v>0.15885</v>
      </c>
      <c r="BI319" t="n" s="10">
        <v>0.050292</v>
      </c>
      <c r="BJ319" t="n" s="10">
        <v>0.1954</v>
      </c>
      <c r="BK319" t="n" s="10">
        <v>0.17412</v>
      </c>
      <c r="BL319" t="n" s="10">
        <v>0.065842</v>
      </c>
      <c r="BM319" t="n" s="10">
        <v>0.20705</v>
      </c>
      <c r="BN319" t="n" s="10">
        <v>0.22013</v>
      </c>
      <c r="BO319" t="n" s="10">
        <v>0.061585</v>
      </c>
      <c r="BP319" t="n" s="10">
        <v>0.3487</v>
      </c>
      <c r="BQ319" t="n" s="10">
        <v>0.32297</v>
      </c>
      <c r="BR319" t="n" s="10">
        <v>0.22159</v>
      </c>
      <c r="BS319" t="n" s="10">
        <v>0.20813</v>
      </c>
      <c r="BT319" t="n" s="10">
        <v>0.22853</v>
      </c>
      <c r="BU319" t="n" s="10">
        <v>0.11204</v>
      </c>
      <c r="BV319" t="n" s="10">
        <v>0.096879</v>
      </c>
      <c r="BW319" t="n" s="10">
        <v>0.10533</v>
      </c>
      <c r="BX319" t="n" s="10">
        <v>0.041786</v>
      </c>
      <c r="BY319" t="n" s="10">
        <v>0.17065</v>
      </c>
      <c r="BZ319" t="n" s="10">
        <v>0.17134</v>
      </c>
      <c r="CA319" t="n" s="10">
        <v>0.079296</v>
      </c>
    </row>
    <row r="320" spans="1:79">
      <c r="A320" t="n" s="19">
        <v>2007</v>
      </c>
      <c r="B320" t="n" s="13">
        <v>0.12077</v>
      </c>
      <c r="C320" t="n" s="13">
        <v>0.15389</v>
      </c>
      <c r="D320" t="n" s="13">
        <v>0.083362</v>
      </c>
      <c r="E320" t="n" s="13">
        <v>0.37391</v>
      </c>
      <c r="F320" t="n" s="13">
        <v>0.36581</v>
      </c>
      <c r="G320" t="n" s="13">
        <v>0.39422</v>
      </c>
      <c r="H320" t="n" s="15">
        <v>0.4107</v>
      </c>
      <c r="I320" t="n" s="15">
        <v>0.47614</v>
      </c>
      <c r="J320" t="n" s="15">
        <v>0.3619</v>
      </c>
      <c r="K320" t="n" s="15">
        <v>0.24384</v>
      </c>
      <c r="L320" t="n" s="15">
        <v>0.26733</v>
      </c>
      <c r="M320" t="n" s="15">
        <v>0.14491</v>
      </c>
      <c r="N320" t="n" s="15">
        <v>0.12777</v>
      </c>
      <c r="O320" t="n" s="15">
        <v>0.093496</v>
      </c>
      <c r="P320" t="n" s="15">
        <v>0.014316</v>
      </c>
      <c r="Q320" t="n" s="15">
        <v>0.16225</v>
      </c>
      <c r="R320" t="n" s="10">
        <v>0.19237</v>
      </c>
      <c r="S320" t="n" s="10">
        <v>0.12567</v>
      </c>
      <c r="T320" t="n" s="10">
        <v>0.34978</v>
      </c>
      <c r="U320" t="n" s="10">
        <v>0.37339</v>
      </c>
      <c r="V320" t="n" s="10">
        <v>0.35405</v>
      </c>
      <c r="W320" t="n" s="10">
        <v>0.28519</v>
      </c>
      <c r="X320" t="n" s="10">
        <v>0.26828</v>
      </c>
      <c r="Y320" t="n" s="10">
        <v>0.18503</v>
      </c>
      <c r="Z320" t="n" s="10">
        <v>0.23571</v>
      </c>
      <c r="AA320" t="n" s="10">
        <v>0.23717</v>
      </c>
      <c r="AB320" t="n" s="10">
        <v>0.10388</v>
      </c>
      <c r="AC320" t="n" s="10">
        <v>0.32184</v>
      </c>
      <c r="AD320" t="n" s="10">
        <v>0.28441</v>
      </c>
      <c r="AE320" t="n" s="10">
        <v>0.12484</v>
      </c>
      <c r="AF320" t="n" s="10">
        <v>0.16193</v>
      </c>
      <c r="AG320" t="n" s="10">
        <v>0.22593</v>
      </c>
      <c r="AH320" t="n" s="10">
        <v>0.10233</v>
      </c>
      <c r="AI320" t="n" s="10">
        <v>0.1108</v>
      </c>
      <c r="AJ320" t="n" s="10">
        <v>0.11243</v>
      </c>
      <c r="AK320" t="n" s="10">
        <v>0.037178</v>
      </c>
      <c r="AL320" t="n" s="10">
        <v>0.33878</v>
      </c>
      <c r="AM320" t="n" s="10">
        <v>0.36058</v>
      </c>
      <c r="AN320" t="n" s="10">
        <v>0.36879</v>
      </c>
      <c r="AO320" t="n" s="10">
        <v>0.20449</v>
      </c>
      <c r="AP320" t="n" s="10">
        <v>0.19422</v>
      </c>
      <c r="AQ320" t="n" s="10">
        <v>0.096923</v>
      </c>
      <c r="AR320" t="n" s="10">
        <v>0.12093</v>
      </c>
      <c r="AS320" t="n" s="10">
        <v>0.12002</v>
      </c>
      <c r="AT320" t="n" s="10">
        <v>0.057552</v>
      </c>
      <c r="AU320" t="n" s="10">
        <v>0.15779</v>
      </c>
      <c r="AV320" t="n" s="10">
        <v>0.21057</v>
      </c>
      <c r="AW320" t="n" s="10">
        <v>0.11781</v>
      </c>
      <c r="AX320" t="n" s="10">
        <v>0.35968</v>
      </c>
      <c r="AY320" t="n" s="10">
        <v>0.36622</v>
      </c>
      <c r="AZ320" t="n" s="10">
        <v>0.27227</v>
      </c>
      <c r="BA320" t="n" s="10">
        <v>0.22253</v>
      </c>
      <c r="BB320" t="n" s="10">
        <v>0.27455</v>
      </c>
      <c r="BC320" t="n" s="10">
        <v>0.24776</v>
      </c>
      <c r="BD320" t="n" s="10">
        <v>0.27554</v>
      </c>
      <c r="BE320" t="n" s="10">
        <v>0.30694</v>
      </c>
      <c r="BF320" t="n" s="10">
        <v>0.2507</v>
      </c>
      <c r="BG320" t="n" s="10">
        <v>0.15585</v>
      </c>
      <c r="BH320" t="n" s="10">
        <v>0.15113</v>
      </c>
      <c r="BI320" t="n" s="10">
        <v>0.047077</v>
      </c>
      <c r="BJ320" t="n" s="10">
        <v>0.20264</v>
      </c>
      <c r="BK320" t="n" s="10">
        <v>0.19408</v>
      </c>
      <c r="BL320" t="n" s="10">
        <v>0.064205</v>
      </c>
      <c r="BM320" t="n" s="10">
        <v>0.20642</v>
      </c>
      <c r="BN320" t="n" s="10">
        <v>0.2217</v>
      </c>
      <c r="BO320" t="n" s="10">
        <v>0.055095</v>
      </c>
      <c r="BP320" t="n" s="10">
        <v>0.33423</v>
      </c>
      <c r="BQ320" t="n" s="10">
        <v>0.31393</v>
      </c>
      <c r="BR320" t="n" s="10">
        <v>0.21876</v>
      </c>
      <c r="BS320" t="n" s="10">
        <v>0.20815</v>
      </c>
      <c r="BT320" t="n" s="10">
        <v>0.23087</v>
      </c>
      <c r="BU320" t="n" s="10">
        <v>0.10793</v>
      </c>
      <c r="BV320" t="n" s="10">
        <v>0.099018</v>
      </c>
      <c r="BW320" t="n" s="10">
        <v>0.10743</v>
      </c>
      <c r="BX320" t="n" s="10">
        <v>0.041476</v>
      </c>
      <c r="BY320" t="n" s="10">
        <v>0.16832</v>
      </c>
      <c r="BZ320" t="n" s="10">
        <v>0.16964</v>
      </c>
      <c r="CA320" t="n" s="10">
        <v>0.076898</v>
      </c>
    </row>
    <row r="321" spans="1:79">
      <c r="A321" s="19"/>
      <c r="B321" s="13"/>
      <c r="C321" s="13"/>
      <c r="D321" s="13"/>
      <c r="E321" s="13"/>
      <c r="F321" s="13"/>
      <c r="G321" s="13"/>
      <c r="H321" s="15"/>
      <c r="I321" s="15"/>
      <c r="J321" s="15"/>
      <c r="K321" s="15"/>
      <c r="L321" s="15"/>
      <c r="M321" s="15"/>
      <c r="N321" s="15"/>
      <c r="O321" s="15"/>
      <c r="P321" s="15"/>
      <c r="Q321" s="15"/>
    </row>
    <row r="322" spans="1:79">
      <c r="A322" s="19"/>
      <c r="B322" s="13"/>
      <c r="C322" s="13"/>
      <c r="D322" s="13"/>
      <c r="E322" s="13"/>
      <c r="F322" s="13"/>
      <c r="G322" s="13"/>
      <c r="H322" s="15"/>
      <c r="I322" s="15"/>
      <c r="J322" s="15"/>
      <c r="K322" s="15"/>
      <c r="L322" s="15"/>
      <c r="M322" s="15"/>
      <c r="N322" s="15"/>
      <c r="O322" s="15"/>
      <c r="P322" s="15"/>
      <c r="Q322" s="15"/>
    </row>
    <row r="323" spans="1:79">
      <c r="A323" s="19"/>
      <c r="B323" s="13"/>
      <c r="C323" s="13"/>
      <c r="D323" s="13"/>
      <c r="E323" s="13"/>
      <c r="F323" s="13"/>
      <c r="G323" s="13"/>
      <c r="H323" s="15"/>
      <c r="I323" s="15"/>
      <c r="J323" s="15"/>
      <c r="K323" s="15"/>
      <c r="L323" s="15"/>
      <c r="M323" s="15"/>
      <c r="N323" s="15"/>
      <c r="O323" s="15"/>
      <c r="P323" s="15"/>
      <c r="Q323" s="15"/>
    </row>
    <row r="324" spans="1:79">
      <c r="A324" s="19"/>
      <c r="B324" s="13"/>
      <c r="C324" s="13"/>
      <c r="D324" s="13"/>
      <c r="E324" s="13"/>
      <c r="F324" s="13"/>
      <c r="G324" s="13"/>
      <c r="H324" s="15"/>
      <c r="I324" s="15"/>
      <c r="J324" s="15"/>
      <c r="K324" s="15"/>
      <c r="L324" s="15"/>
      <c r="M324" s="15"/>
      <c r="N324" s="15"/>
      <c r="O324" s="15"/>
      <c r="P324" s="15"/>
      <c r="Q324" s="15"/>
    </row>
    <row r="325" spans="1:79">
      <c r="A325" s="19"/>
      <c r="B325" s="13"/>
      <c r="C325" s="13"/>
      <c r="D325" s="13"/>
      <c r="E325" s="13"/>
      <c r="F325" s="13"/>
      <c r="G325" s="13"/>
      <c r="H325" s="15"/>
      <c r="I325" s="15"/>
      <c r="J325" s="15"/>
      <c r="K325" s="15"/>
      <c r="L325" s="15"/>
      <c r="M325" s="15"/>
      <c r="N325" s="15"/>
      <c r="O325" s="15"/>
      <c r="P325" s="15"/>
      <c r="Q325" s="15"/>
    </row>
    <row r="326" spans="1:79">
      <c r="A326" s="19"/>
      <c r="B326" s="13"/>
      <c r="C326" s="13"/>
      <c r="D326" s="13"/>
      <c r="E326" s="13"/>
      <c r="F326" s="13"/>
      <c r="G326" s="13"/>
      <c r="H326" s="15"/>
      <c r="I326" s="15"/>
      <c r="J326" s="15"/>
      <c r="K326" s="15"/>
      <c r="L326" s="15"/>
      <c r="M326" s="15"/>
      <c r="N326" s="15"/>
      <c r="O326" s="15"/>
      <c r="P326" s="15"/>
      <c r="Q326" s="15"/>
    </row>
    <row r="327" spans="1:79">
      <c r="A327" s="19"/>
      <c r="B327" s="13"/>
      <c r="C327" s="13"/>
      <c r="D327" s="13"/>
      <c r="E327" s="13"/>
      <c r="F327" s="13"/>
      <c r="G327" s="13"/>
      <c r="H327" s="15"/>
      <c r="I327" s="15"/>
      <c r="J327" s="15"/>
      <c r="K327" s="15"/>
      <c r="L327" s="15"/>
      <c r="M327" s="15"/>
      <c r="N327" s="15"/>
      <c r="O327" s="15"/>
      <c r="P327" s="15"/>
      <c r="Q327" s="15"/>
    </row>
    <row r="328" spans="1:79">
      <c r="A328" s="19"/>
      <c r="B328" s="13"/>
      <c r="C328" s="13"/>
      <c r="D328" s="13"/>
      <c r="E328" s="13"/>
      <c r="F328" s="13"/>
      <c r="G328" s="13"/>
      <c r="H328" s="15"/>
      <c r="I328" s="15"/>
      <c r="J328" s="15"/>
      <c r="K328" s="15"/>
      <c r="L328" s="15"/>
      <c r="M328" s="15"/>
      <c r="N328" s="15"/>
      <c r="O328" s="15"/>
      <c r="P328" s="15"/>
      <c r="Q328" s="15"/>
    </row>
    <row r="329" spans="1:79">
      <c r="A329" s="19"/>
      <c r="B329" s="13"/>
      <c r="C329" s="13"/>
      <c r="D329" s="13"/>
      <c r="E329" s="13"/>
      <c r="F329" s="13"/>
      <c r="G329" s="13"/>
      <c r="H329" s="15"/>
      <c r="I329" s="15"/>
      <c r="J329" s="15"/>
      <c r="K329" s="15"/>
      <c r="L329" s="15"/>
      <c r="M329" s="15"/>
      <c r="N329" s="15"/>
      <c r="O329" s="15"/>
      <c r="P329" s="15"/>
      <c r="Q329" s="15"/>
    </row>
    <row r="330" spans="1:79">
      <c r="A330" s="19"/>
      <c r="B330" s="13"/>
      <c r="C330" s="13"/>
      <c r="D330" s="13"/>
      <c r="E330" s="13"/>
      <c r="F330" s="13"/>
      <c r="G330" s="13"/>
      <c r="H330" s="15"/>
      <c r="I330" s="15"/>
      <c r="J330" s="15"/>
      <c r="K330" s="15"/>
      <c r="L330" s="15"/>
      <c r="M330" s="15"/>
      <c r="N330" s="15"/>
      <c r="O330" s="15"/>
      <c r="P330" s="15"/>
      <c r="Q330" s="15"/>
    </row>
    <row r="331" spans="1:79">
      <c r="A331" s="19"/>
      <c r="B331" s="13"/>
      <c r="C331" s="13"/>
      <c r="D331" s="13"/>
      <c r="E331" s="13"/>
      <c r="F331" s="13"/>
      <c r="G331" s="13"/>
      <c r="H331" s="15"/>
      <c r="I331" s="15"/>
      <c r="J331" s="15"/>
      <c r="K331" s="15"/>
      <c r="L331" s="15"/>
      <c r="M331" s="15"/>
      <c r="N331" s="15"/>
      <c r="O331" s="15"/>
      <c r="P331" s="15"/>
      <c r="Q331" s="15"/>
    </row>
    <row r="332" spans="1:79">
      <c r="A332" s="19"/>
      <c r="B332" s="13"/>
      <c r="C332" s="13"/>
      <c r="D332" s="13"/>
      <c r="E332" s="13"/>
      <c r="F332" s="13"/>
      <c r="G332" s="13"/>
      <c r="H332" s="15"/>
      <c r="I332" s="15"/>
      <c r="J332" s="15"/>
      <c r="K332" s="15"/>
      <c r="L332" s="15"/>
      <c r="M332" s="15"/>
      <c r="N332" s="15"/>
      <c r="O332" s="15"/>
      <c r="P332" s="15"/>
      <c r="Q332" s="15"/>
    </row>
    <row r="333" spans="1:79">
      <c r="A333" s="19"/>
      <c r="B333" s="13"/>
      <c r="C333" s="13"/>
      <c r="D333" s="13"/>
      <c r="E333" s="13"/>
      <c r="F333" s="13"/>
      <c r="G333" s="13"/>
      <c r="H333" s="15"/>
      <c r="I333" s="15"/>
      <c r="J333" s="15"/>
      <c r="K333" s="15"/>
      <c r="L333" s="15"/>
      <c r="M333" s="15"/>
      <c r="N333" s="15"/>
      <c r="O333" s="15"/>
      <c r="P333" s="15"/>
      <c r="Q333" s="15"/>
    </row>
    <row r="334" spans="1:79">
      <c r="A334" s="19"/>
      <c r="B334" s="13"/>
      <c r="C334" s="13"/>
      <c r="D334" s="13"/>
      <c r="E334" s="13"/>
      <c r="F334" s="13"/>
      <c r="G334" s="13"/>
      <c r="H334" s="15"/>
      <c r="I334" s="15"/>
      <c r="J334" s="15"/>
      <c r="K334" s="15"/>
      <c r="L334" s="15"/>
      <c r="M334" s="15"/>
      <c r="N334" s="15"/>
      <c r="O334" s="15"/>
      <c r="P334" s="15"/>
      <c r="Q334" s="15"/>
    </row>
    <row r="335" spans="1:79">
      <c r="A335" s="19"/>
      <c r="B335" s="13"/>
      <c r="C335" s="13"/>
      <c r="D335" s="13"/>
      <c r="E335" s="13"/>
      <c r="F335" s="13"/>
      <c r="G335" s="13"/>
      <c r="H335" s="15"/>
      <c r="I335" s="15"/>
      <c r="J335" s="15"/>
      <c r="K335" s="15"/>
      <c r="L335" s="15"/>
      <c r="M335" s="15"/>
      <c r="N335" s="15"/>
      <c r="O335" s="15"/>
      <c r="P335" s="15"/>
      <c r="Q335" s="15"/>
    </row>
    <row r="336" spans="1:79">
      <c r="A336" s="19"/>
      <c r="B336" s="13"/>
      <c r="C336" s="13"/>
      <c r="D336" s="13"/>
      <c r="E336" s="13"/>
      <c r="F336" s="13"/>
      <c r="G336" s="13"/>
      <c r="H336" s="15"/>
      <c r="I336" s="15"/>
      <c r="J336" s="15"/>
      <c r="K336" s="15"/>
      <c r="L336" s="15"/>
      <c r="M336" s="15"/>
      <c r="N336" s="15"/>
      <c r="O336" s="15"/>
      <c r="P336" s="15"/>
      <c r="Q336" s="15"/>
    </row>
    <row r="337" spans="1:79">
      <c r="A337" s="19"/>
      <c r="B337" s="13"/>
      <c r="C337" s="13"/>
      <c r="D337" s="13"/>
      <c r="E337" s="13"/>
      <c r="F337" s="13"/>
      <c r="G337" s="13"/>
      <c r="H337" s="15"/>
      <c r="I337" s="15"/>
      <c r="J337" s="15"/>
      <c r="K337" s="15"/>
      <c r="L337" s="15"/>
      <c r="M337" s="15"/>
      <c r="N337" s="15"/>
      <c r="O337" s="15"/>
      <c r="P337" s="15"/>
      <c r="Q337" s="15"/>
    </row>
    <row r="338" spans="1:79">
      <c r="A338" s="19"/>
      <c r="B338" s="13"/>
      <c r="C338" s="13"/>
      <c r="D338" s="13"/>
      <c r="E338" s="13"/>
      <c r="F338" s="13"/>
      <c r="G338" s="13"/>
      <c r="H338" s="15"/>
      <c r="I338" s="15"/>
      <c r="J338" s="15"/>
      <c r="K338" s="15"/>
      <c r="L338" s="15"/>
      <c r="M338" s="15"/>
      <c r="N338" s="15"/>
      <c r="O338" s="15"/>
      <c r="P338" s="15"/>
      <c r="Q338" s="15"/>
    </row>
    <row r="339" spans="1:79">
      <c r="A339" s="19"/>
      <c r="B339" s="13"/>
      <c r="C339" s="13"/>
      <c r="D339" s="13"/>
      <c r="E339" s="13"/>
      <c r="F339" s="13"/>
      <c r="G339" s="13"/>
      <c r="H339" s="15"/>
      <c r="I339" s="15"/>
      <c r="J339" s="15"/>
      <c r="K339" s="15"/>
      <c r="L339" s="15"/>
      <c r="M339" s="15"/>
      <c r="N339" s="15"/>
      <c r="O339" s="15"/>
      <c r="P339" s="15"/>
      <c r="Q339" s="15"/>
    </row>
    <row r="340" spans="1:79">
      <c r="A340" s="19"/>
      <c r="B340" s="13"/>
      <c r="C340" s="13"/>
      <c r="D340" s="13"/>
      <c r="E340" s="13"/>
      <c r="F340" s="13"/>
      <c r="G340" s="13"/>
      <c r="H340" s="15"/>
      <c r="I340" s="15"/>
      <c r="J340" s="15"/>
      <c r="K340" s="15"/>
      <c r="L340" s="15"/>
      <c r="M340" s="15"/>
      <c r="N340" s="15"/>
      <c r="O340" s="15"/>
      <c r="P340" s="15"/>
      <c r="Q340" s="15"/>
    </row>
    <row r="341" spans="1:79">
      <c r="A341" s="19"/>
      <c r="B341" s="13"/>
      <c r="C341" s="13"/>
      <c r="D341" s="13"/>
      <c r="E341" s="13"/>
      <c r="F341" s="13"/>
      <c r="G341" s="13"/>
      <c r="H341" s="15"/>
      <c r="I341" s="15"/>
      <c r="J341" s="15"/>
      <c r="K341" s="15"/>
      <c r="L341" s="15"/>
      <c r="M341" s="15"/>
      <c r="N341" s="15"/>
      <c r="O341" s="15"/>
      <c r="P341" s="15"/>
      <c r="Q341" s="15"/>
    </row>
    <row r="342" spans="1:79">
      <c r="A342" s="19"/>
      <c r="B342" s="13"/>
      <c r="C342" s="13"/>
      <c r="D342" s="13"/>
      <c r="E342" s="13"/>
      <c r="F342" s="13"/>
      <c r="G342" s="13"/>
      <c r="H342" s="15"/>
      <c r="I342" s="15"/>
      <c r="J342" s="15"/>
      <c r="K342" s="15"/>
      <c r="L342" s="15"/>
      <c r="M342" s="15"/>
      <c r="N342" s="15"/>
      <c r="O342" s="15"/>
      <c r="P342" s="15"/>
      <c r="Q342" s="15"/>
    </row>
    <row r="343" spans="1:79">
      <c r="A343" s="19"/>
      <c r="B343" s="13"/>
      <c r="C343" s="13"/>
      <c r="D343" s="13"/>
      <c r="E343" s="13"/>
      <c r="F343" s="13"/>
      <c r="G343" s="13"/>
      <c r="H343" s="15"/>
      <c r="I343" s="15"/>
      <c r="J343" s="15"/>
      <c r="K343" s="15"/>
      <c r="L343" s="15"/>
      <c r="M343" s="15"/>
      <c r="N343" s="15"/>
      <c r="O343" s="15"/>
      <c r="P343" s="15"/>
      <c r="Q343" s="15"/>
    </row>
    <row r="344" spans="1:79">
      <c r="A344" s="19"/>
      <c r="B344" s="13"/>
      <c r="C344" s="13"/>
      <c r="D344" s="13"/>
      <c r="E344" s="13"/>
      <c r="F344" s="13"/>
      <c r="G344" s="13"/>
      <c r="H344" s="15"/>
      <c r="I344" s="15"/>
      <c r="J344" s="15"/>
      <c r="K344" s="15"/>
      <c r="L344" s="15"/>
      <c r="M344" s="15"/>
      <c r="N344" s="15"/>
      <c r="O344" s="15"/>
      <c r="P344" s="15"/>
      <c r="Q344" s="15"/>
    </row>
    <row r="345" spans="1:79">
      <c r="A345" s="19"/>
      <c r="B345" s="13"/>
      <c r="C345" s="13"/>
      <c r="D345" s="13"/>
      <c r="E345" s="13"/>
      <c r="F345" s="13"/>
      <c r="G345" s="13"/>
      <c r="H345" s="15"/>
      <c r="I345" s="15"/>
      <c r="J345" s="15"/>
      <c r="K345" s="15"/>
      <c r="L345" s="15"/>
      <c r="M345" s="15"/>
      <c r="N345" s="15"/>
      <c r="O345" s="15"/>
      <c r="P345" s="15"/>
      <c r="Q345" s="15"/>
    </row>
    <row r="346" spans="1:79">
      <c r="A346" s="19"/>
      <c r="B346" s="13"/>
      <c r="C346" s="13"/>
      <c r="D346" s="13"/>
      <c r="E346" s="13"/>
      <c r="F346" s="13"/>
      <c r="G346" s="13"/>
      <c r="H346" s="15"/>
      <c r="I346" s="15"/>
      <c r="J346" s="15"/>
      <c r="K346" s="15"/>
      <c r="L346" s="15"/>
      <c r="M346" s="15"/>
      <c r="N346" s="15"/>
      <c r="O346" s="15"/>
      <c r="P346" s="15"/>
      <c r="Q346" s="15"/>
    </row>
    <row r="347" spans="1:79">
      <c r="A347" s="19"/>
      <c r="B347" s="13"/>
      <c r="C347" s="13"/>
      <c r="D347" s="13"/>
      <c r="E347" s="13"/>
      <c r="F347" s="13"/>
      <c r="G347" s="13"/>
      <c r="H347" s="15"/>
      <c r="I347" s="15"/>
      <c r="J347" s="15"/>
      <c r="K347" s="15"/>
      <c r="L347" s="15"/>
      <c r="M347" s="15"/>
      <c r="N347" s="15"/>
      <c r="O347" s="15"/>
      <c r="P347" s="15"/>
      <c r="Q347" s="15"/>
    </row>
    <row r="348" spans="1:79">
      <c r="A348" s="19"/>
      <c r="B348" s="13"/>
      <c r="C348" s="13"/>
      <c r="D348" s="13"/>
      <c r="E348" s="13"/>
      <c r="F348" s="13"/>
      <c r="G348" s="13"/>
      <c r="H348" s="15"/>
      <c r="I348" s="15"/>
      <c r="J348" s="15"/>
      <c r="K348" s="15"/>
      <c r="L348" s="15"/>
      <c r="M348" s="15"/>
      <c r="N348" s="15"/>
      <c r="O348" s="15"/>
      <c r="P348" s="15"/>
      <c r="Q348" s="15"/>
    </row>
    <row r="349" spans="1:79">
      <c r="A349" s="19"/>
      <c r="B349" s="13"/>
      <c r="C349" s="13"/>
      <c r="D349" s="13"/>
      <c r="E349" s="13"/>
      <c r="F349" s="13"/>
      <c r="G349" s="13"/>
      <c r="H349" s="15"/>
      <c r="I349" s="15"/>
      <c r="J349" s="15"/>
      <c r="K349" s="15"/>
      <c r="L349" s="15"/>
      <c r="M349" s="15"/>
      <c r="N349" s="15"/>
      <c r="O349" s="15"/>
      <c r="P349" s="15"/>
      <c r="Q349" s="15"/>
    </row>
    <row r="350" spans="1:79">
      <c r="A350" s="19"/>
      <c r="B350" s="13"/>
      <c r="C350" s="13"/>
      <c r="D350" s="13"/>
      <c r="E350" s="13"/>
      <c r="F350" s="13"/>
      <c r="G350" s="13"/>
      <c r="H350" s="15"/>
      <c r="I350" s="15"/>
      <c r="J350" s="15"/>
      <c r="K350" s="15"/>
      <c r="L350" s="15"/>
      <c r="M350" s="15"/>
      <c r="N350" s="15"/>
      <c r="O350" s="15"/>
      <c r="P350" s="15"/>
      <c r="Q350" s="15"/>
    </row>
    <row r="351" spans="1:79">
      <c r="A351" s="19"/>
      <c r="B351" s="13"/>
      <c r="C351" s="13"/>
      <c r="D351" s="13"/>
      <c r="E351" s="13"/>
      <c r="F351" s="13"/>
      <c r="G351" s="13"/>
      <c r="H351" s="15"/>
      <c r="I351" s="15"/>
      <c r="J351" s="15"/>
      <c r="K351" s="15"/>
      <c r="L351" s="15"/>
      <c r="M351" s="15"/>
      <c r="N351" s="15"/>
      <c r="O351" s="15"/>
      <c r="P351" s="15"/>
      <c r="Q351" s="15"/>
    </row>
    <row r="352" spans="1:79">
      <c r="A352" s="19"/>
      <c r="B352" s="13"/>
      <c r="C352" s="13"/>
      <c r="D352" s="13"/>
      <c r="E352" s="13"/>
      <c r="F352" s="13"/>
      <c r="G352" s="13"/>
      <c r="H352" s="15"/>
      <c r="I352" s="15"/>
      <c r="J352" s="15"/>
      <c r="K352" s="15"/>
      <c r="L352" s="15"/>
      <c r="M352" s="15"/>
      <c r="N352" s="15"/>
      <c r="O352" s="15"/>
      <c r="P352" s="15"/>
      <c r="Q352" s="15"/>
    </row>
    <row r="353" spans="1:79">
      <c r="A353" s="19"/>
      <c r="B353" s="13"/>
      <c r="C353" s="13"/>
      <c r="D353" s="13"/>
      <c r="E353" s="13"/>
      <c r="F353" s="13"/>
      <c r="G353" s="13"/>
      <c r="H353" s="15"/>
      <c r="I353" s="15"/>
      <c r="J353" s="15"/>
      <c r="K353" s="15"/>
      <c r="L353" s="15"/>
      <c r="M353" s="15"/>
      <c r="N353" s="15"/>
      <c r="O353" s="15"/>
      <c r="P353" s="15"/>
      <c r="Q353" s="15"/>
    </row>
    <row r="354" spans="1:79">
      <c r="A354" s="19"/>
      <c r="B354" s="13"/>
      <c r="C354" s="13"/>
      <c r="D354" s="13"/>
      <c r="E354" s="13"/>
      <c r="F354" s="13"/>
      <c r="G354" s="13"/>
      <c r="H354" s="15"/>
      <c r="I354" s="15"/>
      <c r="J354" s="15"/>
      <c r="K354" s="15"/>
      <c r="L354" s="15"/>
      <c r="M354" s="15"/>
      <c r="N354" s="15"/>
      <c r="O354" s="15"/>
      <c r="P354" s="15"/>
      <c r="Q354" s="15"/>
    </row>
    <row r="355" spans="1:79">
      <c r="A355" s="19"/>
      <c r="B355" s="13"/>
      <c r="C355" s="13"/>
      <c r="D355" s="13"/>
      <c r="E355" s="13"/>
      <c r="F355" s="13"/>
      <c r="G355" s="13"/>
      <c r="H355" s="15"/>
      <c r="I355" s="15"/>
      <c r="J355" s="15"/>
      <c r="K355" s="15"/>
      <c r="L355" s="15"/>
      <c r="M355" s="15"/>
      <c r="N355" s="15"/>
      <c r="O355" s="15"/>
      <c r="P355" s="15"/>
      <c r="Q355" s="15"/>
    </row>
    <row r="356" spans="1:79">
      <c r="A356" s="19"/>
      <c r="B356" s="13"/>
      <c r="C356" s="13"/>
      <c r="D356" s="13"/>
      <c r="E356" s="13"/>
      <c r="F356" s="13"/>
      <c r="G356" s="13"/>
      <c r="H356" s="15"/>
      <c r="I356" s="15"/>
      <c r="J356" s="15"/>
      <c r="K356" s="15"/>
      <c r="L356" s="15"/>
      <c r="M356" s="15"/>
      <c r="N356" s="15"/>
      <c r="O356" s="15"/>
      <c r="P356" s="15"/>
      <c r="Q356" s="15"/>
    </row>
    <row r="357" spans="1:79">
      <c r="A357" s="19"/>
      <c r="B357" s="13"/>
      <c r="C357" s="13"/>
      <c r="D357" s="13"/>
      <c r="E357" s="13"/>
      <c r="F357" s="13"/>
      <c r="G357" s="13"/>
      <c r="H357" s="15"/>
      <c r="I357" s="15"/>
      <c r="J357" s="15"/>
      <c r="K357" s="15"/>
      <c r="L357" s="15"/>
      <c r="M357" s="15"/>
      <c r="N357" s="15"/>
      <c r="O357" s="15"/>
      <c r="P357" s="15"/>
      <c r="Q357" s="15"/>
    </row>
    <row r="358" spans="1:79">
      <c r="A358" s="19"/>
      <c r="B358" s="13"/>
      <c r="C358" s="13"/>
      <c r="D358" s="13"/>
      <c r="E358" s="13"/>
      <c r="F358" s="13"/>
      <c r="G358" s="13"/>
      <c r="H358" s="15"/>
      <c r="I358" s="15"/>
      <c r="J358" s="15"/>
      <c r="K358" s="15"/>
      <c r="L358" s="15"/>
      <c r="M358" s="15"/>
      <c r="N358" s="15"/>
      <c r="O358" s="15"/>
      <c r="P358" s="15"/>
      <c r="Q358" s="15"/>
    </row>
    <row r="359" spans="1:79">
      <c r="A359" s="19"/>
      <c r="B359" s="13"/>
      <c r="C359" s="13"/>
      <c r="D359" s="13"/>
      <c r="E359" s="13"/>
      <c r="F359" s="13"/>
      <c r="G359" s="13"/>
      <c r="H359" s="15"/>
      <c r="I359" s="15"/>
      <c r="J359" s="15"/>
      <c r="K359" s="15"/>
      <c r="L359" s="15"/>
      <c r="M359" s="15"/>
      <c r="N359" s="15"/>
      <c r="O359" s="15"/>
      <c r="P359" s="15"/>
      <c r="Q359" s="15"/>
    </row>
    <row r="360" spans="1:79">
      <c r="A360" s="19"/>
      <c r="B360" s="13"/>
      <c r="C360" s="13"/>
      <c r="D360" s="13"/>
      <c r="E360" s="13"/>
      <c r="F360" s="13"/>
      <c r="G360" s="13"/>
      <c r="H360" s="15"/>
      <c r="I360" s="15"/>
      <c r="J360" s="15"/>
      <c r="K360" s="15"/>
      <c r="L360" s="15"/>
      <c r="M360" s="15"/>
      <c r="N360" s="15"/>
      <c r="O360" s="15"/>
      <c r="P360" s="15"/>
      <c r="Q360" s="15"/>
    </row>
    <row r="361" spans="1:79">
      <c r="A361" s="19"/>
      <c r="B361" s="13"/>
      <c r="C361" s="13"/>
      <c r="D361" s="13"/>
      <c r="E361" s="13"/>
      <c r="F361" s="13"/>
      <c r="G361" s="13"/>
      <c r="H361" s="15"/>
      <c r="I361" s="15"/>
      <c r="J361" s="15"/>
      <c r="K361" s="15"/>
      <c r="L361" s="15"/>
      <c r="M361" s="15"/>
      <c r="N361" s="15"/>
      <c r="O361" s="15"/>
      <c r="P361" s="15"/>
      <c r="Q361" s="15"/>
    </row>
    <row r="362" spans="1:79">
      <c r="A362" s="19"/>
      <c r="B362" s="13"/>
      <c r="C362" s="13"/>
      <c r="D362" s="13"/>
      <c r="E362" s="13"/>
      <c r="F362" s="13"/>
      <c r="G362" s="13"/>
      <c r="H362" s="15"/>
      <c r="I362" s="15"/>
      <c r="J362" s="15"/>
      <c r="K362" s="15"/>
      <c r="L362" s="15"/>
      <c r="M362" s="15"/>
      <c r="N362" s="15"/>
      <c r="O362" s="15"/>
      <c r="P362" s="15"/>
      <c r="Q362" s="15"/>
    </row>
    <row r="363" spans="1:79">
      <c r="A363" s="19"/>
      <c r="B363" s="13"/>
      <c r="C363" s="13"/>
      <c r="D363" s="13"/>
      <c r="E363" s="13"/>
      <c r="F363" s="13"/>
      <c r="G363" s="13"/>
      <c r="H363" s="15"/>
      <c r="I363" s="15"/>
      <c r="J363" s="15"/>
      <c r="K363" s="15"/>
      <c r="L363" s="15"/>
      <c r="M363" s="15"/>
      <c r="N363" s="15"/>
      <c r="O363" s="15"/>
      <c r="P363" s="15"/>
      <c r="Q363" s="15"/>
    </row>
    <row r="364" spans="1:79">
      <c r="A364" s="19"/>
      <c r="B364" s="13"/>
      <c r="C364" s="13"/>
      <c r="D364" s="13"/>
      <c r="E364" s="13"/>
      <c r="F364" s="13"/>
      <c r="G364" s="13"/>
      <c r="H364" s="15"/>
      <c r="I364" s="15"/>
      <c r="J364" s="15"/>
      <c r="K364" s="15"/>
      <c r="L364" s="15"/>
      <c r="M364" s="15"/>
      <c r="N364" s="15"/>
      <c r="O364" s="15"/>
      <c r="P364" s="15"/>
      <c r="Q364" s="15"/>
    </row>
    <row r="365" spans="1:79">
      <c r="A365" s="19"/>
      <c r="B365" s="13"/>
      <c r="C365" s="13"/>
      <c r="D365" s="13"/>
      <c r="E365" s="13"/>
      <c r="F365" s="13"/>
      <c r="G365" s="13"/>
      <c r="H365" s="15"/>
      <c r="I365" s="15"/>
      <c r="J365" s="15"/>
      <c r="K365" s="15"/>
      <c r="L365" s="15"/>
      <c r="M365" s="15"/>
      <c r="N365" s="15"/>
      <c r="O365" s="15"/>
      <c r="P365" s="15"/>
      <c r="Q365" s="15"/>
    </row>
    <row r="366" spans="1:79">
      <c r="A366" s="19"/>
      <c r="B366" s="13"/>
      <c r="C366" s="13"/>
      <c r="D366" s="13"/>
      <c r="E366" s="13"/>
      <c r="F366" s="13"/>
      <c r="G366" s="13"/>
      <c r="H366" s="15"/>
      <c r="I366" s="15"/>
      <c r="J366" s="15"/>
      <c r="K366" s="15"/>
      <c r="L366" s="15"/>
      <c r="M366" s="15"/>
      <c r="N366" s="15"/>
      <c r="O366" s="15"/>
      <c r="P366" s="15"/>
      <c r="Q366" s="15"/>
    </row>
    <row r="367" spans="1:79">
      <c r="A367" s="19"/>
      <c r="B367" s="13"/>
      <c r="C367" s="13"/>
      <c r="D367" s="13"/>
      <c r="E367" s="13"/>
      <c r="F367" s="13"/>
      <c r="G367" s="13"/>
      <c r="H367" s="15"/>
      <c r="I367" s="15"/>
      <c r="J367" s="15"/>
      <c r="K367" s="15"/>
      <c r="L367" s="15"/>
      <c r="M367" s="15"/>
      <c r="N367" s="15"/>
      <c r="O367" s="15"/>
      <c r="P367" s="15"/>
      <c r="Q367" s="15"/>
    </row>
    <row r="368" spans="1:79">
      <c r="A368" s="19"/>
      <c r="B368" s="13"/>
      <c r="C368" s="13"/>
      <c r="D368" s="13"/>
      <c r="E368" s="13"/>
      <c r="F368" s="13"/>
      <c r="G368" s="13"/>
      <c r="H368" s="15"/>
      <c r="I368" s="15"/>
      <c r="J368" s="15"/>
      <c r="K368" s="15"/>
      <c r="L368" s="15"/>
      <c r="M368" s="15"/>
      <c r="N368" s="15"/>
      <c r="O368" s="15"/>
      <c r="P368" s="15"/>
      <c r="Q368" s="15"/>
    </row>
    <row r="369" spans="1:79">
      <c r="A369" s="19"/>
      <c r="B369" s="13"/>
      <c r="C369" s="13"/>
      <c r="D369" s="13"/>
      <c r="E369" s="13"/>
      <c r="F369" s="13"/>
      <c r="G369" s="13"/>
      <c r="H369" s="15"/>
      <c r="I369" s="15"/>
      <c r="J369" s="15"/>
      <c r="K369" s="15"/>
      <c r="L369" s="15"/>
      <c r="M369" s="15"/>
      <c r="N369" s="15"/>
      <c r="O369" s="15"/>
      <c r="P369" s="15"/>
      <c r="Q369" s="15"/>
    </row>
    <row r="370" spans="1:79">
      <c r="A370" s="19"/>
      <c r="B370" s="13"/>
      <c r="C370" s="13"/>
      <c r="D370" s="13"/>
      <c r="E370" s="13"/>
      <c r="F370" s="13"/>
      <c r="G370" s="13"/>
      <c r="H370" s="15"/>
      <c r="I370" s="15"/>
      <c r="J370" s="15"/>
      <c r="K370" s="15"/>
      <c r="L370" s="15"/>
      <c r="M370" s="15"/>
      <c r="N370" s="15"/>
      <c r="O370" s="15"/>
      <c r="P370" s="15"/>
      <c r="Q370" s="15"/>
    </row>
    <row r="371" spans="1:79">
      <c r="A371" s="19"/>
      <c r="B371" s="13"/>
      <c r="C371" s="13"/>
      <c r="D371" s="13"/>
      <c r="E371" s="13"/>
      <c r="F371" s="13"/>
      <c r="G371" s="13"/>
      <c r="H371" s="15"/>
      <c r="I371" s="15"/>
      <c r="J371" s="15"/>
      <c r="K371" s="15"/>
      <c r="L371" s="15"/>
      <c r="M371" s="15"/>
      <c r="N371" s="15"/>
      <c r="O371" s="15"/>
      <c r="P371" s="15"/>
      <c r="Q371" s="15"/>
    </row>
    <row r="372" spans="1:79">
      <c r="A372" s="19"/>
      <c r="B372" s="13"/>
      <c r="C372" s="13"/>
      <c r="D372" s="13"/>
      <c r="E372" s="13"/>
      <c r="F372" s="13"/>
      <c r="G372" s="13"/>
      <c r="H372" s="15"/>
      <c r="I372" s="15"/>
      <c r="J372" s="15"/>
      <c r="K372" s="15"/>
      <c r="L372" s="15"/>
      <c r="M372" s="15"/>
      <c r="N372" s="15"/>
      <c r="O372" s="15"/>
      <c r="P372" s="15"/>
      <c r="Q372" s="15"/>
    </row>
    <row r="373" spans="1:79">
      <c r="A373" s="19"/>
      <c r="B373" s="13"/>
      <c r="C373" s="13"/>
      <c r="D373" s="13"/>
      <c r="E373" s="13"/>
      <c r="F373" s="13"/>
      <c r="G373" s="13"/>
      <c r="H373" s="15"/>
      <c r="I373" s="15"/>
      <c r="J373" s="15"/>
      <c r="K373" s="15"/>
      <c r="L373" s="15"/>
      <c r="M373" s="15"/>
      <c r="N373" s="15"/>
      <c r="O373" s="15"/>
      <c r="P373" s="15"/>
      <c r="Q373" s="15"/>
    </row>
    <row r="374" spans="1:79">
      <c r="A374" s="19"/>
      <c r="B374" s="13"/>
      <c r="C374" s="13"/>
      <c r="D374" s="13"/>
      <c r="E374" s="13"/>
      <c r="F374" s="13"/>
      <c r="G374" s="13"/>
      <c r="H374" s="15"/>
      <c r="I374" s="15"/>
      <c r="J374" s="15"/>
      <c r="K374" s="15"/>
      <c r="L374" s="15"/>
      <c r="M374" s="15"/>
      <c r="N374" s="15"/>
      <c r="O374" s="15"/>
      <c r="P374" s="15"/>
      <c r="Q374" s="15"/>
    </row>
    <row r="375" spans="1:79">
      <c r="A375" s="19"/>
      <c r="B375" s="13"/>
      <c r="C375" s="13"/>
      <c r="D375" s="13"/>
      <c r="E375" s="13"/>
      <c r="F375" s="13"/>
      <c r="G375" s="13"/>
      <c r="H375" s="15"/>
      <c r="I375" s="15"/>
      <c r="J375" s="15"/>
      <c r="K375" s="15"/>
      <c r="L375" s="15"/>
      <c r="M375" s="15"/>
      <c r="N375" s="15"/>
      <c r="O375" s="15"/>
      <c r="P375" s="15"/>
      <c r="Q375" s="15"/>
    </row>
    <row r="376" spans="1:79">
      <c r="A376" s="19"/>
      <c r="B376" s="13"/>
      <c r="C376" s="13"/>
      <c r="D376" s="13"/>
      <c r="E376" s="13"/>
      <c r="F376" s="13"/>
      <c r="G376" s="13"/>
      <c r="H376" s="15"/>
      <c r="I376" s="15"/>
      <c r="J376" s="15"/>
      <c r="K376" s="15"/>
      <c r="L376" s="15"/>
      <c r="M376" s="15"/>
      <c r="N376" s="15"/>
      <c r="O376" s="15"/>
      <c r="P376" s="15"/>
      <c r="Q376" s="15"/>
    </row>
    <row r="377" spans="1:79">
      <c r="A377" s="19"/>
      <c r="B377" s="13"/>
      <c r="C377" s="13"/>
      <c r="D377" s="13"/>
      <c r="E377" s="13"/>
      <c r="F377" s="13"/>
      <c r="G377" s="13"/>
      <c r="H377" s="15"/>
      <c r="I377" s="15"/>
      <c r="J377" s="15"/>
      <c r="K377" s="15"/>
      <c r="L377" s="15"/>
      <c r="M377" s="15"/>
      <c r="N377" s="15"/>
      <c r="O377" s="15"/>
      <c r="P377" s="15"/>
      <c r="Q377" s="15"/>
    </row>
    <row r="378" spans="1:79">
      <c r="A378" s="19"/>
      <c r="B378" s="13"/>
      <c r="C378" s="13"/>
      <c r="D378" s="13"/>
      <c r="E378" s="13"/>
      <c r="F378" s="13"/>
      <c r="G378" s="13"/>
      <c r="H378" s="15"/>
      <c r="I378" s="15"/>
      <c r="J378" s="15"/>
      <c r="K378" s="15"/>
      <c r="L378" s="15"/>
      <c r="M378" s="15"/>
      <c r="N378" s="15"/>
      <c r="O378" s="15"/>
      <c r="P378" s="15"/>
      <c r="Q378" s="15"/>
    </row>
    <row r="379" spans="1:79">
      <c r="A379" s="19"/>
      <c r="B379" s="13"/>
      <c r="C379" s="13"/>
      <c r="D379" s="13"/>
      <c r="E379" s="13"/>
      <c r="F379" s="13"/>
      <c r="G379" s="13"/>
      <c r="H379" s="15"/>
      <c r="I379" s="15"/>
      <c r="J379" s="15"/>
      <c r="K379" s="15"/>
      <c r="L379" s="15"/>
      <c r="M379" s="15"/>
      <c r="N379" s="15"/>
      <c r="O379" s="15"/>
      <c r="P379" s="15"/>
      <c r="Q379" s="15"/>
    </row>
    <row r="380" spans="1:79">
      <c r="A380" s="19"/>
      <c r="B380" s="13"/>
      <c r="C380" s="13"/>
      <c r="D380" s="13"/>
      <c r="E380" s="13"/>
      <c r="F380" s="13"/>
      <c r="G380" s="13"/>
      <c r="H380" s="15"/>
      <c r="I380" s="15"/>
      <c r="J380" s="15"/>
      <c r="K380" s="15"/>
      <c r="L380" s="15"/>
      <c r="M380" s="15"/>
      <c r="N380" s="15"/>
      <c r="O380" s="15"/>
      <c r="P380" s="15"/>
      <c r="Q380" s="15"/>
    </row>
    <row r="381" spans="1:79">
      <c r="A381" s="19"/>
      <c r="B381" s="13"/>
      <c r="C381" s="13"/>
      <c r="D381" s="13"/>
      <c r="E381" s="13"/>
      <c r="F381" s="13"/>
      <c r="G381" s="13"/>
      <c r="H381" s="15"/>
      <c r="I381" s="15"/>
      <c r="J381" s="15"/>
      <c r="K381" s="15"/>
      <c r="L381" s="15"/>
      <c r="M381" s="15"/>
      <c r="N381" s="15"/>
      <c r="O381" s="15"/>
      <c r="P381" s="15"/>
      <c r="Q381" s="15"/>
    </row>
    <row r="382" spans="1:79">
      <c r="A382" s="19"/>
      <c r="B382" s="13"/>
      <c r="C382" s="13"/>
      <c r="D382" s="13"/>
      <c r="E382" s="13"/>
      <c r="F382" s="13"/>
      <c r="G382" s="13"/>
      <c r="H382" s="15"/>
      <c r="I382" s="15"/>
      <c r="J382" s="15"/>
      <c r="K382" s="15"/>
      <c r="L382" s="15"/>
      <c r="M382" s="15"/>
      <c r="N382" s="15"/>
      <c r="O382" s="15"/>
      <c r="P382" s="15"/>
      <c r="Q382" s="15"/>
    </row>
    <row r="383" spans="1:79">
      <c r="A383" s="19"/>
      <c r="B383" s="13"/>
      <c r="C383" s="13"/>
      <c r="D383" s="13"/>
      <c r="E383" s="13"/>
      <c r="F383" s="13"/>
      <c r="G383" s="13"/>
      <c r="H383" s="15"/>
      <c r="I383" s="15"/>
      <c r="J383" s="15"/>
      <c r="K383" s="15"/>
      <c r="L383" s="15"/>
      <c r="M383" s="15"/>
      <c r="N383" s="15"/>
      <c r="O383" s="15"/>
      <c r="P383" s="15"/>
      <c r="Q383" s="15"/>
    </row>
    <row r="384" spans="1:79">
      <c r="A384" s="19"/>
      <c r="B384" s="13"/>
      <c r="C384" s="13"/>
      <c r="D384" s="13"/>
      <c r="E384" s="13"/>
      <c r="F384" s="13"/>
      <c r="G384" s="13"/>
      <c r="H384" s="15"/>
      <c r="I384" s="15"/>
      <c r="J384" s="15"/>
      <c r="K384" s="15"/>
      <c r="L384" s="15"/>
      <c r="M384" s="15"/>
      <c r="N384" s="15"/>
      <c r="O384" s="15"/>
      <c r="P384" s="15"/>
      <c r="Q384" s="15"/>
    </row>
    <row r="385" spans="1:79">
      <c r="A385" s="19"/>
      <c r="B385" s="13"/>
      <c r="C385" s="13"/>
      <c r="D385" s="13"/>
      <c r="E385" s="13"/>
      <c r="F385" s="13"/>
      <c r="G385" s="13"/>
      <c r="H385" s="15"/>
      <c r="I385" s="15"/>
      <c r="J385" s="15"/>
      <c r="K385" s="15"/>
      <c r="L385" s="15"/>
      <c r="M385" s="15"/>
      <c r="N385" s="15"/>
      <c r="O385" s="15"/>
      <c r="P385" s="15"/>
      <c r="Q385" s="15"/>
    </row>
    <row r="386" spans="1:79">
      <c r="A386" s="19"/>
      <c r="B386" s="13"/>
      <c r="C386" s="13"/>
      <c r="D386" s="13"/>
      <c r="E386" s="13"/>
      <c r="F386" s="13"/>
      <c r="G386" s="13"/>
      <c r="H386" s="15"/>
      <c r="I386" s="15"/>
      <c r="J386" s="15"/>
      <c r="K386" s="15"/>
      <c r="L386" s="15"/>
      <c r="M386" s="15"/>
      <c r="N386" s="15"/>
      <c r="O386" s="15"/>
      <c r="P386" s="15"/>
      <c r="Q386" s="15"/>
    </row>
    <row r="387" spans="1:79">
      <c r="A387" s="19"/>
      <c r="B387" s="13"/>
      <c r="C387" s="13"/>
      <c r="D387" s="13"/>
      <c r="E387" s="13"/>
      <c r="F387" s="13"/>
      <c r="G387" s="13"/>
      <c r="H387" s="15"/>
      <c r="I387" s="15"/>
      <c r="J387" s="15"/>
      <c r="K387" s="15"/>
      <c r="L387" s="15"/>
      <c r="M387" s="15"/>
      <c r="N387" s="15"/>
      <c r="O387" s="15"/>
      <c r="P387" s="15"/>
      <c r="Q387" s="15"/>
    </row>
    <row r="388" spans="1:79">
      <c r="A388" s="19"/>
      <c r="B388" s="13"/>
      <c r="C388" s="13"/>
      <c r="D388" s="13"/>
      <c r="E388" s="13"/>
      <c r="F388" s="13"/>
      <c r="G388" s="13"/>
      <c r="H388" s="15"/>
      <c r="I388" s="15"/>
      <c r="J388" s="15"/>
      <c r="K388" s="15"/>
      <c r="L388" s="15"/>
      <c r="M388" s="15"/>
      <c r="N388" s="15"/>
      <c r="O388" s="15"/>
      <c r="P388" s="15"/>
      <c r="Q388" s="15"/>
    </row>
    <row r="389" spans="1:79">
      <c r="A389" s="19"/>
      <c r="B389" s="13"/>
      <c r="C389" s="13"/>
      <c r="D389" s="13"/>
      <c r="E389" s="13"/>
      <c r="F389" s="13"/>
      <c r="G389" s="13"/>
      <c r="H389" s="15"/>
      <c r="I389" s="15"/>
      <c r="J389" s="15"/>
      <c r="K389" s="15"/>
      <c r="L389" s="15"/>
      <c r="M389" s="15"/>
      <c r="N389" s="15"/>
      <c r="O389" s="15"/>
      <c r="P389" s="15"/>
      <c r="Q389" s="15"/>
    </row>
    <row r="390" spans="1:79">
      <c r="A390" s="19"/>
      <c r="B390" s="13"/>
      <c r="C390" s="13"/>
      <c r="D390" s="13"/>
      <c r="E390" s="13"/>
      <c r="F390" s="13"/>
      <c r="G390" s="13"/>
      <c r="H390" s="15"/>
      <c r="I390" s="15"/>
      <c r="J390" s="15"/>
      <c r="K390" s="15"/>
      <c r="L390" s="15"/>
      <c r="M390" s="15"/>
      <c r="N390" s="15"/>
      <c r="O390" s="15"/>
      <c r="P390" s="15"/>
      <c r="Q390" s="15"/>
    </row>
    <row r="391" spans="1:79">
      <c r="A391" s="19"/>
      <c r="B391" s="13"/>
      <c r="C391" s="13"/>
      <c r="D391" s="13"/>
      <c r="E391" s="13"/>
      <c r="F391" s="13"/>
      <c r="G391" s="13"/>
      <c r="H391" s="15"/>
      <c r="I391" s="15"/>
      <c r="J391" s="15"/>
      <c r="K391" s="15"/>
      <c r="L391" s="15"/>
      <c r="M391" s="15"/>
      <c r="N391" s="15"/>
      <c r="O391" s="15"/>
      <c r="P391" s="15"/>
      <c r="Q391" s="15"/>
    </row>
    <row r="392" spans="1:79">
      <c r="A392" s="19"/>
      <c r="B392" s="13"/>
      <c r="C392" s="13"/>
      <c r="D392" s="13"/>
      <c r="E392" s="13"/>
      <c r="F392" s="13"/>
      <c r="G392" s="13"/>
      <c r="H392" s="15"/>
      <c r="I392" s="15"/>
      <c r="J392" s="15"/>
      <c r="K392" s="15"/>
      <c r="L392" s="15"/>
      <c r="M392" s="15"/>
      <c r="N392" s="15"/>
      <c r="O392" s="15"/>
      <c r="P392" s="15"/>
      <c r="Q392" s="15"/>
    </row>
    <row r="393" spans="1:79">
      <c r="A393" s="19"/>
      <c r="B393" s="13"/>
      <c r="C393" s="13"/>
      <c r="D393" s="13"/>
      <c r="E393" s="13"/>
      <c r="F393" s="13"/>
      <c r="G393" s="13"/>
      <c r="H393" s="15"/>
      <c r="I393" s="15"/>
      <c r="J393" s="15"/>
      <c r="K393" s="15"/>
      <c r="L393" s="15"/>
      <c r="M393" s="15"/>
      <c r="N393" s="15"/>
      <c r="O393" s="15"/>
      <c r="P393" s="15"/>
      <c r="Q393" s="15"/>
    </row>
    <row r="394" spans="1:79">
      <c r="A394" s="19"/>
      <c r="B394" s="13"/>
      <c r="C394" s="13"/>
      <c r="D394" s="13"/>
      <c r="E394" s="13"/>
      <c r="F394" s="13"/>
      <c r="G394" s="13"/>
      <c r="H394" s="15"/>
      <c r="I394" s="15"/>
      <c r="J394" s="15"/>
      <c r="K394" s="15"/>
      <c r="L394" s="15"/>
      <c r="M394" s="15"/>
      <c r="N394" s="15"/>
      <c r="O394" s="15"/>
      <c r="P394" s="15"/>
      <c r="Q394" s="15"/>
    </row>
    <row r="395" spans="1:79">
      <c r="A395" s="19"/>
      <c r="B395" s="13"/>
      <c r="C395" s="13"/>
      <c r="D395" s="13"/>
      <c r="E395" s="13"/>
      <c r="F395" s="13"/>
      <c r="G395" s="13"/>
      <c r="H395" s="15"/>
      <c r="I395" s="15"/>
      <c r="J395" s="15"/>
      <c r="K395" s="15"/>
      <c r="L395" s="15"/>
      <c r="M395" s="15"/>
      <c r="N395" s="15"/>
      <c r="O395" s="15"/>
      <c r="P395" s="15"/>
      <c r="Q395" s="15"/>
    </row>
    <row r="396" spans="1:79">
      <c r="A396" s="19"/>
      <c r="B396" s="13"/>
      <c r="C396" s="13"/>
      <c r="D396" s="13"/>
      <c r="E396" s="13"/>
      <c r="F396" s="13"/>
      <c r="G396" s="13"/>
      <c r="H396" s="15"/>
      <c r="I396" s="15"/>
      <c r="J396" s="15"/>
      <c r="K396" s="15"/>
      <c r="L396" s="15"/>
      <c r="M396" s="15"/>
      <c r="N396" s="15"/>
      <c r="O396" s="15"/>
      <c r="P396" s="15"/>
      <c r="Q396" s="15"/>
    </row>
    <row r="397" spans="1:79">
      <c r="A397" s="19"/>
      <c r="B397" s="13"/>
      <c r="C397" s="13"/>
      <c r="D397" s="13"/>
      <c r="E397" s="13"/>
      <c r="F397" s="13"/>
      <c r="G397" s="13"/>
      <c r="H397" s="15"/>
      <c r="I397" s="15"/>
      <c r="J397" s="15"/>
      <c r="K397" s="15"/>
      <c r="L397" s="15"/>
      <c r="M397" s="15"/>
      <c r="N397" s="15"/>
      <c r="O397" s="15"/>
      <c r="P397" s="15"/>
      <c r="Q397" s="15"/>
    </row>
    <row r="398" spans="1:79">
      <c r="A398" s="19"/>
      <c r="B398" s="13"/>
      <c r="C398" s="13"/>
      <c r="D398" s="13"/>
      <c r="E398" s="13"/>
      <c r="F398" s="13"/>
      <c r="G398" s="13"/>
      <c r="H398" s="15"/>
      <c r="I398" s="15"/>
      <c r="J398" s="15"/>
      <c r="K398" s="15"/>
      <c r="L398" s="15"/>
      <c r="M398" s="15"/>
      <c r="N398" s="15"/>
      <c r="O398" s="15"/>
      <c r="P398" s="15"/>
      <c r="Q398" s="15"/>
    </row>
    <row r="399" spans="1:79">
      <c r="A399" s="19"/>
      <c r="B399" s="13"/>
      <c r="C399" s="13"/>
      <c r="D399" s="13"/>
      <c r="E399" s="13"/>
      <c r="F399" s="13"/>
      <c r="G399" s="13"/>
      <c r="H399" s="15"/>
      <c r="I399" s="15"/>
      <c r="J399" s="15"/>
      <c r="K399" s="15"/>
      <c r="L399" s="15"/>
      <c r="M399" s="15"/>
      <c r="N399" s="15"/>
      <c r="O399" s="15"/>
      <c r="P399" s="15"/>
      <c r="Q399" s="15"/>
    </row>
    <row r="400" spans="1:79">
      <c r="A400" s="19"/>
      <c r="B400" s="13"/>
      <c r="C400" s="13"/>
      <c r="D400" s="13"/>
      <c r="E400" s="13"/>
      <c r="F400" s="13"/>
      <c r="G400" s="13"/>
      <c r="H400" s="15"/>
      <c r="I400" s="15"/>
      <c r="J400" s="15"/>
      <c r="K400" s="15"/>
      <c r="L400" s="15"/>
      <c r="M400" s="15"/>
      <c r="N400" s="15"/>
      <c r="O400" s="15"/>
      <c r="P400" s="15"/>
      <c r="Q400" s="15"/>
    </row>
    <row r="401" spans="1:79">
      <c r="A401" s="19"/>
      <c r="B401" s="13"/>
      <c r="C401" s="13"/>
      <c r="D401" s="13"/>
      <c r="E401" s="13"/>
      <c r="F401" s="13"/>
      <c r="G401" s="13"/>
      <c r="H401" s="15"/>
      <c r="I401" s="15"/>
      <c r="J401" s="15"/>
      <c r="K401" s="15"/>
      <c r="L401" s="15"/>
      <c r="M401" s="15"/>
      <c r="N401" s="15"/>
      <c r="O401" s="15"/>
      <c r="P401" s="15"/>
      <c r="Q401" s="15"/>
    </row>
    <row r="402" spans="1:79">
      <c r="A402" s="19"/>
      <c r="B402" s="13"/>
      <c r="C402" s="13"/>
      <c r="D402" s="13"/>
      <c r="E402" s="13"/>
      <c r="F402" s="13"/>
      <c r="G402" s="13"/>
      <c r="H402" s="15"/>
      <c r="I402" s="15"/>
      <c r="J402" s="15"/>
      <c r="K402" s="15"/>
      <c r="L402" s="15"/>
      <c r="M402" s="15"/>
      <c r="N402" s="15"/>
      <c r="O402" s="15"/>
      <c r="P402" s="15"/>
      <c r="Q402" s="15"/>
    </row>
    <row r="403" spans="1:79">
      <c r="A403" s="19"/>
      <c r="B403" s="13"/>
      <c r="C403" s="13"/>
      <c r="D403" s="13"/>
      <c r="E403" s="13"/>
      <c r="F403" s="13"/>
      <c r="G403" s="13"/>
      <c r="H403" s="15"/>
      <c r="I403" s="15"/>
      <c r="J403" s="15"/>
      <c r="K403" s="15"/>
      <c r="L403" s="15"/>
      <c r="M403" s="15"/>
      <c r="N403" s="15"/>
      <c r="O403" s="15"/>
      <c r="P403" s="15"/>
      <c r="Q403" s="15"/>
    </row>
    <row r="404" spans="1:79">
      <c r="A404" s="19"/>
      <c r="B404" s="13"/>
      <c r="C404" s="13"/>
      <c r="D404" s="13"/>
      <c r="E404" s="13"/>
      <c r="F404" s="13"/>
      <c r="G404" s="13"/>
      <c r="H404" s="15"/>
      <c r="I404" s="15"/>
      <c r="J404" s="15"/>
      <c r="K404" s="15"/>
      <c r="L404" s="15"/>
      <c r="M404" s="15"/>
      <c r="N404" s="15"/>
      <c r="O404" s="15"/>
      <c r="P404" s="15"/>
      <c r="Q404" s="15"/>
    </row>
    <row r="405" spans="1:79">
      <c r="A405" s="19"/>
      <c r="B405" s="13"/>
      <c r="C405" s="13"/>
      <c r="D405" s="13"/>
      <c r="E405" s="13"/>
      <c r="F405" s="13"/>
      <c r="G405" s="13"/>
      <c r="H405" s="15"/>
      <c r="I405" s="15"/>
      <c r="J405" s="15"/>
      <c r="K405" s="15"/>
      <c r="L405" s="15"/>
      <c r="M405" s="15"/>
      <c r="N405" s="15"/>
      <c r="O405" s="15"/>
      <c r="P405" s="15"/>
      <c r="Q405" s="15"/>
    </row>
    <row r="406" spans="1:79">
      <c r="A406" s="19"/>
      <c r="B406" s="13"/>
      <c r="C406" s="13"/>
      <c r="D406" s="13"/>
      <c r="E406" s="13"/>
      <c r="F406" s="13"/>
      <c r="G406" s="13"/>
      <c r="H406" s="15"/>
      <c r="I406" s="15"/>
      <c r="J406" s="15"/>
      <c r="K406" s="15"/>
      <c r="L406" s="15"/>
      <c r="M406" s="15"/>
      <c r="N406" s="15"/>
      <c r="O406" s="15"/>
      <c r="P406" s="15"/>
      <c r="Q406" s="15"/>
    </row>
    <row r="407" spans="1:79">
      <c r="A407" s="19"/>
      <c r="B407" s="13"/>
      <c r="C407" s="13"/>
      <c r="D407" s="13"/>
      <c r="E407" s="13"/>
      <c r="F407" s="13"/>
      <c r="G407" s="13"/>
      <c r="H407" s="15"/>
      <c r="I407" s="15"/>
      <c r="J407" s="15"/>
      <c r="K407" s="15"/>
      <c r="L407" s="15"/>
      <c r="M407" s="15"/>
      <c r="N407" s="15"/>
      <c r="O407" s="15"/>
      <c r="P407" s="15"/>
      <c r="Q407" s="15"/>
    </row>
    <row r="408" spans="1:79">
      <c r="A408" s="19"/>
      <c r="B408" s="13"/>
      <c r="C408" s="13"/>
      <c r="D408" s="13"/>
      <c r="E408" s="13"/>
      <c r="F408" s="13"/>
      <c r="G408" s="13"/>
      <c r="H408" s="15"/>
      <c r="I408" s="15"/>
      <c r="J408" s="15"/>
      <c r="K408" s="15"/>
      <c r="L408" s="15"/>
      <c r="M408" s="15"/>
      <c r="N408" s="15"/>
      <c r="O408" s="15"/>
      <c r="P408" s="15"/>
      <c r="Q408" s="15"/>
    </row>
    <row r="409" spans="1:79">
      <c r="A409" s="19"/>
      <c r="B409" s="13"/>
      <c r="C409" s="13"/>
      <c r="D409" s="13"/>
      <c r="E409" s="13"/>
      <c r="F409" s="13"/>
      <c r="G409" s="13"/>
      <c r="H409" s="15"/>
      <c r="I409" s="15"/>
      <c r="J409" s="15"/>
      <c r="K409" s="15"/>
      <c r="L409" s="15"/>
      <c r="M409" s="15"/>
      <c r="N409" s="15"/>
      <c r="O409" s="15"/>
      <c r="P409" s="15"/>
      <c r="Q409" s="15"/>
    </row>
    <row r="410" spans="1:79">
      <c r="A410" s="19"/>
      <c r="B410" s="13"/>
      <c r="C410" s="13"/>
      <c r="D410" s="13"/>
      <c r="E410" s="13"/>
      <c r="F410" s="13"/>
      <c r="G410" s="13"/>
      <c r="H410" s="15"/>
      <c r="I410" s="15"/>
      <c r="J410" s="15"/>
      <c r="K410" s="15"/>
      <c r="L410" s="15"/>
      <c r="M410" s="15"/>
      <c r="N410" s="15"/>
      <c r="O410" s="15"/>
      <c r="P410" s="15"/>
      <c r="Q410" s="15"/>
    </row>
    <row r="411" spans="1:79">
      <c r="A411" s="19"/>
      <c r="B411" s="13"/>
      <c r="C411" s="13"/>
      <c r="D411" s="13"/>
      <c r="E411" s="13"/>
      <c r="F411" s="13"/>
      <c r="G411" s="13"/>
      <c r="H411" s="15"/>
      <c r="I411" s="15"/>
      <c r="J411" s="15"/>
      <c r="K411" s="15"/>
      <c r="L411" s="15"/>
      <c r="M411" s="15"/>
      <c r="N411" s="15"/>
      <c r="O411" s="15"/>
      <c r="P411" s="15"/>
      <c r="Q411" s="15"/>
    </row>
    <row r="412" spans="1:79">
      <c r="A412" s="19"/>
      <c r="B412" s="13"/>
      <c r="C412" s="13"/>
      <c r="D412" s="13"/>
      <c r="E412" s="13"/>
      <c r="F412" s="13"/>
      <c r="G412" s="13"/>
      <c r="H412" s="15"/>
      <c r="I412" s="15"/>
      <c r="J412" s="15"/>
      <c r="K412" s="15"/>
      <c r="L412" s="15"/>
      <c r="M412" s="15"/>
      <c r="N412" s="15"/>
      <c r="O412" s="15"/>
      <c r="P412" s="15"/>
      <c r="Q412" s="15"/>
    </row>
    <row r="413" spans="1:79">
      <c r="A413" s="19"/>
      <c r="B413" s="13"/>
      <c r="C413" s="13"/>
      <c r="D413" s="13"/>
      <c r="E413" s="13"/>
      <c r="F413" s="13"/>
      <c r="G413" s="13"/>
      <c r="H413" s="15"/>
      <c r="I413" s="15"/>
      <c r="J413" s="15"/>
      <c r="K413" s="15"/>
      <c r="L413" s="15"/>
      <c r="M413" s="15"/>
      <c r="N413" s="15"/>
      <c r="O413" s="15"/>
      <c r="P413" s="15"/>
      <c r="Q413" s="15"/>
    </row>
    <row r="414" spans="1:79">
      <c r="A414" s="19"/>
      <c r="B414" s="13"/>
      <c r="C414" s="13"/>
      <c r="D414" s="13"/>
      <c r="E414" s="13"/>
      <c r="F414" s="13"/>
      <c r="G414" s="13"/>
      <c r="H414" s="15"/>
      <c r="I414" s="15"/>
      <c r="J414" s="15"/>
      <c r="K414" s="15"/>
      <c r="L414" s="15"/>
      <c r="M414" s="15"/>
      <c r="N414" s="15"/>
      <c r="O414" s="15"/>
      <c r="P414" s="15"/>
      <c r="Q414" s="15"/>
    </row>
    <row r="415" spans="1:79">
      <c r="A415" s="19"/>
      <c r="B415" s="13"/>
      <c r="C415" s="13"/>
      <c r="D415" s="13"/>
      <c r="E415" s="13"/>
      <c r="F415" s="13"/>
      <c r="G415" s="13"/>
      <c r="H415" s="15"/>
      <c r="I415" s="15"/>
      <c r="J415" s="15"/>
      <c r="K415" s="15"/>
      <c r="L415" s="15"/>
      <c r="M415" s="15"/>
      <c r="N415" s="15"/>
      <c r="O415" s="15"/>
      <c r="P415" s="15"/>
      <c r="Q415" s="15"/>
    </row>
    <row r="416" spans="1:79">
      <c r="A416" s="19"/>
      <c r="B416" s="13"/>
      <c r="C416" s="13"/>
      <c r="D416" s="13"/>
      <c r="E416" s="13"/>
      <c r="F416" s="13"/>
      <c r="G416" s="13"/>
      <c r="H416" s="15"/>
      <c r="I416" s="15"/>
      <c r="J416" s="15"/>
      <c r="K416" s="15"/>
      <c r="L416" s="15"/>
      <c r="M416" s="15"/>
      <c r="N416" s="15"/>
      <c r="O416" s="15"/>
      <c r="P416" s="15"/>
      <c r="Q416" s="15"/>
    </row>
    <row r="417" spans="1:79">
      <c r="A417" s="19"/>
      <c r="B417" s="13"/>
      <c r="C417" s="13"/>
      <c r="D417" s="13"/>
      <c r="E417" s="13"/>
      <c r="F417" s="13"/>
      <c r="G417" s="13"/>
      <c r="H417" s="15"/>
      <c r="I417" s="15"/>
      <c r="J417" s="15"/>
      <c r="K417" s="15"/>
      <c r="L417" s="15"/>
      <c r="M417" s="15"/>
      <c r="N417" s="15"/>
      <c r="O417" s="15"/>
      <c r="P417" s="15"/>
      <c r="Q417" s="15"/>
    </row>
    <row r="418" spans="1:79">
      <c r="A418" s="19"/>
      <c r="B418" s="13"/>
      <c r="C418" s="13"/>
      <c r="D418" s="13"/>
      <c r="E418" s="13"/>
      <c r="F418" s="13"/>
      <c r="G418" s="13"/>
      <c r="H418" s="15"/>
      <c r="I418" s="15"/>
      <c r="J418" s="15"/>
      <c r="K418" s="15"/>
      <c r="L418" s="15"/>
      <c r="M418" s="15"/>
      <c r="N418" s="15"/>
      <c r="O418" s="15"/>
      <c r="P418" s="15"/>
      <c r="Q418" s="15"/>
    </row>
    <row r="419" spans="1:79">
      <c r="A419" s="19"/>
      <c r="B419" s="13"/>
      <c r="C419" s="13"/>
      <c r="D419" s="13"/>
      <c r="E419" s="13"/>
      <c r="F419" s="13"/>
      <c r="G419" s="13"/>
      <c r="H419" s="15"/>
      <c r="I419" s="15"/>
      <c r="J419" s="15"/>
      <c r="K419" s="15"/>
      <c r="L419" s="15"/>
      <c r="M419" s="15"/>
      <c r="N419" s="15"/>
      <c r="O419" s="15"/>
      <c r="P419" s="15"/>
      <c r="Q419" s="15"/>
    </row>
    <row r="420" spans="1:79">
      <c r="A420" s="19"/>
      <c r="B420" s="13"/>
      <c r="C420" s="13"/>
      <c r="D420" s="13"/>
      <c r="E420" s="13"/>
      <c r="F420" s="13"/>
      <c r="G420" s="13"/>
      <c r="H420" s="15"/>
      <c r="I420" s="15"/>
      <c r="J420" s="15"/>
      <c r="K420" s="15"/>
      <c r="L420" s="15"/>
      <c r="M420" s="15"/>
      <c r="N420" s="15"/>
      <c r="O420" s="15"/>
      <c r="P420" s="15"/>
      <c r="Q420" s="15"/>
    </row>
    <row r="421" spans="1:79">
      <c r="A421" s="19"/>
      <c r="B421" s="13"/>
      <c r="C421" s="13"/>
      <c r="D421" s="13"/>
      <c r="E421" s="13"/>
      <c r="F421" s="13"/>
      <c r="G421" s="13"/>
      <c r="H421" s="15"/>
      <c r="I421" s="15"/>
      <c r="J421" s="15"/>
      <c r="K421" s="15"/>
      <c r="L421" s="15"/>
      <c r="M421" s="15"/>
      <c r="N421" s="15"/>
      <c r="O421" s="15"/>
      <c r="P421" s="15"/>
      <c r="Q421" s="15"/>
    </row>
    <row r="422" spans="1:79">
      <c r="A422" s="19"/>
      <c r="B422" s="13"/>
      <c r="C422" s="13"/>
      <c r="D422" s="13"/>
      <c r="E422" s="13"/>
      <c r="F422" s="13"/>
      <c r="G422" s="13"/>
      <c r="H422" s="15"/>
      <c r="I422" s="15"/>
      <c r="J422" s="15"/>
      <c r="K422" s="15"/>
      <c r="L422" s="15"/>
      <c r="M422" s="15"/>
      <c r="N422" s="15"/>
      <c r="O422" s="15"/>
      <c r="P422" s="15"/>
      <c r="Q422" s="15"/>
    </row>
    <row r="423" spans="1:79">
      <c r="A423" s="19"/>
      <c r="B423" s="13"/>
      <c r="C423" s="13"/>
      <c r="D423" s="13"/>
      <c r="E423" s="13"/>
      <c r="F423" s="13"/>
      <c r="G423" s="13"/>
      <c r="H423" s="15"/>
      <c r="I423" s="15"/>
      <c r="J423" s="15"/>
      <c r="K423" s="15"/>
      <c r="L423" s="15"/>
      <c r="M423" s="15"/>
      <c r="N423" s="15"/>
      <c r="O423" s="15"/>
      <c r="P423" s="15"/>
      <c r="Q423" s="15"/>
    </row>
    <row r="424" spans="1:79">
      <c r="A424" s="19"/>
      <c r="B424" s="13"/>
      <c r="C424" s="13"/>
      <c r="D424" s="13"/>
      <c r="E424" s="13"/>
      <c r="F424" s="13"/>
      <c r="G424" s="13"/>
      <c r="H424" s="15"/>
      <c r="I424" s="15"/>
      <c r="J424" s="15"/>
      <c r="K424" s="15"/>
      <c r="L424" s="15"/>
      <c r="M424" s="15"/>
      <c r="N424" s="15"/>
      <c r="O424" s="15"/>
      <c r="P424" s="15"/>
      <c r="Q424" s="15"/>
    </row>
    <row r="425" spans="1:79">
      <c r="A425" s="19"/>
      <c r="B425" s="13"/>
      <c r="C425" s="13"/>
      <c r="D425" s="13"/>
      <c r="E425" s="13"/>
      <c r="F425" s="13"/>
      <c r="G425" s="13"/>
      <c r="H425" s="15"/>
      <c r="I425" s="15"/>
      <c r="J425" s="15"/>
      <c r="K425" s="15"/>
      <c r="L425" s="15"/>
      <c r="M425" s="15"/>
      <c r="N425" s="15"/>
      <c r="O425" s="15"/>
      <c r="P425" s="15"/>
      <c r="Q425" s="15"/>
    </row>
    <row r="426" spans="1:79">
      <c r="A426" s="19"/>
      <c r="B426" s="13"/>
      <c r="C426" s="13"/>
      <c r="D426" s="13"/>
      <c r="E426" s="13"/>
      <c r="F426" s="13"/>
      <c r="G426" s="13"/>
      <c r="H426" s="15"/>
      <c r="I426" s="15"/>
      <c r="J426" s="15"/>
      <c r="K426" s="15"/>
      <c r="L426" s="15"/>
      <c r="M426" s="15"/>
      <c r="N426" s="15"/>
      <c r="O426" s="15"/>
      <c r="P426" s="15"/>
      <c r="Q426" s="15"/>
    </row>
    <row r="427" spans="1:79">
      <c r="A427" s="19"/>
      <c r="B427" s="13"/>
      <c r="C427" s="13"/>
      <c r="D427" s="13"/>
      <c r="E427" s="13"/>
      <c r="F427" s="13"/>
      <c r="G427" s="13"/>
      <c r="H427" s="15"/>
      <c r="I427" s="15"/>
      <c r="J427" s="15"/>
      <c r="K427" s="15"/>
      <c r="L427" s="15"/>
      <c r="M427" s="15"/>
      <c r="N427" s="15"/>
      <c r="O427" s="15"/>
      <c r="P427" s="15"/>
      <c r="Q427" s="15"/>
    </row>
    <row r="428" spans="1:79">
      <c r="A428" s="19"/>
      <c r="B428" s="13"/>
      <c r="C428" s="13"/>
      <c r="D428" s="13"/>
      <c r="E428" s="13"/>
      <c r="F428" s="13"/>
      <c r="G428" s="13"/>
      <c r="H428" s="15"/>
      <c r="I428" s="15"/>
      <c r="J428" s="15"/>
      <c r="K428" s="15"/>
      <c r="L428" s="15"/>
      <c r="M428" s="15"/>
      <c r="N428" s="15"/>
      <c r="O428" s="15"/>
      <c r="P428" s="15"/>
      <c r="Q428" s="15"/>
    </row>
    <row r="429" spans="1:79">
      <c r="A429" s="19"/>
      <c r="B429" s="13"/>
      <c r="C429" s="13"/>
      <c r="D429" s="13"/>
      <c r="E429" s="13"/>
      <c r="F429" s="13"/>
      <c r="G429" s="13"/>
      <c r="H429" s="15"/>
      <c r="I429" s="15"/>
      <c r="J429" s="15"/>
      <c r="K429" s="15"/>
      <c r="L429" s="15"/>
      <c r="M429" s="15"/>
      <c r="N429" s="15"/>
      <c r="O429" s="15"/>
      <c r="P429" s="15"/>
      <c r="Q429" s="15"/>
    </row>
    <row r="430" spans="1:79">
      <c r="A430" s="19"/>
      <c r="B430" s="13"/>
      <c r="C430" s="13"/>
      <c r="D430" s="13"/>
      <c r="E430" s="13"/>
      <c r="F430" s="13"/>
      <c r="G430" s="13"/>
      <c r="H430" s="15"/>
      <c r="I430" s="15"/>
      <c r="J430" s="15"/>
      <c r="K430" s="15"/>
      <c r="L430" s="15"/>
      <c r="M430" s="15"/>
      <c r="N430" s="15"/>
      <c r="O430" s="15"/>
      <c r="P430" s="15"/>
      <c r="Q430" s="15"/>
    </row>
    <row r="431" spans="1:79">
      <c r="A431" s="19"/>
      <c r="B431" s="13"/>
      <c r="C431" s="13"/>
      <c r="D431" s="13"/>
      <c r="E431" s="13"/>
      <c r="F431" s="13"/>
      <c r="G431" s="13"/>
      <c r="H431" s="15"/>
      <c r="I431" s="15"/>
      <c r="J431" s="15"/>
      <c r="K431" s="15"/>
      <c r="L431" s="15"/>
      <c r="M431" s="15"/>
      <c r="N431" s="15"/>
      <c r="O431" s="15"/>
      <c r="P431" s="15"/>
      <c r="Q431" s="15"/>
    </row>
    <row r="432" spans="1:79">
      <c r="A432" s="19"/>
      <c r="B432" s="13"/>
      <c r="C432" s="13"/>
      <c r="D432" s="13"/>
      <c r="E432" s="13"/>
      <c r="F432" s="13"/>
      <c r="G432" s="13"/>
      <c r="H432" s="15"/>
      <c r="I432" s="15"/>
      <c r="J432" s="15"/>
      <c r="K432" s="15"/>
      <c r="L432" s="15"/>
      <c r="M432" s="15"/>
      <c r="N432" s="15"/>
      <c r="O432" s="15"/>
      <c r="P432" s="15"/>
      <c r="Q432" s="15"/>
    </row>
    <row r="433" spans="1:79">
      <c r="A433" s="19"/>
      <c r="B433" s="13"/>
      <c r="C433" s="13"/>
      <c r="D433" s="13"/>
      <c r="E433" s="13"/>
      <c r="F433" s="13"/>
      <c r="G433" s="13"/>
      <c r="H433" s="15"/>
      <c r="I433" s="15"/>
      <c r="J433" s="15"/>
      <c r="K433" s="15"/>
      <c r="L433" s="15"/>
      <c r="M433" s="15"/>
      <c r="N433" s="15"/>
      <c r="O433" s="15"/>
      <c r="P433" s="15"/>
      <c r="Q433" s="15"/>
    </row>
    <row r="434" spans="1:79">
      <c r="A434" s="19"/>
      <c r="B434" s="13"/>
      <c r="C434" s="13"/>
      <c r="D434" s="13"/>
      <c r="E434" s="13"/>
      <c r="F434" s="13"/>
      <c r="G434" s="13"/>
      <c r="H434" s="15"/>
      <c r="I434" s="15"/>
      <c r="J434" s="15"/>
      <c r="K434" s="15"/>
      <c r="L434" s="15"/>
      <c r="M434" s="15"/>
      <c r="N434" s="15"/>
      <c r="O434" s="15"/>
      <c r="P434" s="15"/>
      <c r="Q434" s="15"/>
    </row>
    <row r="435" spans="1:79">
      <c r="A435" s="19"/>
      <c r="B435" s="13"/>
      <c r="C435" s="13"/>
      <c r="D435" s="13"/>
      <c r="E435" s="13"/>
      <c r="F435" s="13"/>
      <c r="G435" s="13"/>
      <c r="H435" s="15"/>
      <c r="I435" s="15"/>
      <c r="J435" s="15"/>
      <c r="K435" s="15"/>
      <c r="L435" s="15"/>
      <c r="M435" s="15"/>
      <c r="N435" s="15"/>
      <c r="O435" s="15"/>
      <c r="P435" s="15"/>
      <c r="Q435" s="15"/>
    </row>
    <row r="436" spans="1:79">
      <c r="A436" s="19"/>
      <c r="B436" s="13"/>
      <c r="C436" s="13"/>
      <c r="D436" s="13"/>
      <c r="E436" s="13"/>
      <c r="F436" s="13"/>
      <c r="G436" s="13"/>
      <c r="H436" s="15"/>
      <c r="I436" s="15"/>
      <c r="J436" s="15"/>
      <c r="K436" s="15"/>
      <c r="L436" s="15"/>
      <c r="M436" s="15"/>
      <c r="N436" s="15"/>
      <c r="O436" s="15"/>
      <c r="P436" s="15"/>
      <c r="Q436" s="15"/>
    </row>
    <row r="437" spans="1:79">
      <c r="A437" s="19"/>
      <c r="B437" s="13"/>
      <c r="C437" s="13"/>
      <c r="D437" s="13"/>
      <c r="E437" s="13"/>
      <c r="F437" s="13"/>
      <c r="G437" s="13"/>
      <c r="H437" s="15"/>
      <c r="I437" s="15"/>
      <c r="J437" s="15"/>
      <c r="K437" s="15"/>
      <c r="L437" s="15"/>
      <c r="M437" s="15"/>
      <c r="N437" s="15"/>
      <c r="O437" s="15"/>
      <c r="P437" s="15"/>
      <c r="Q437" s="15"/>
    </row>
    <row r="438" spans="1:79">
      <c r="A438" s="19"/>
      <c r="B438" s="13"/>
      <c r="C438" s="13"/>
      <c r="D438" s="13"/>
      <c r="E438" s="13"/>
      <c r="F438" s="13"/>
      <c r="G438" s="13"/>
      <c r="H438" s="15"/>
      <c r="I438" s="15"/>
      <c r="J438" s="15"/>
      <c r="K438" s="15"/>
      <c r="L438" s="15"/>
      <c r="M438" s="15"/>
      <c r="N438" s="15"/>
      <c r="O438" s="15"/>
      <c r="P438" s="15"/>
      <c r="Q438" s="15"/>
    </row>
    <row r="439" spans="1:79">
      <c r="A439" s="19"/>
      <c r="B439" s="13"/>
      <c r="C439" s="13"/>
      <c r="D439" s="13"/>
      <c r="E439" s="13"/>
      <c r="F439" s="13"/>
      <c r="G439" s="13"/>
      <c r="H439" s="15"/>
      <c r="I439" s="15"/>
      <c r="J439" s="15"/>
      <c r="K439" s="15"/>
      <c r="L439" s="15"/>
      <c r="M439" s="15"/>
      <c r="N439" s="15"/>
      <c r="O439" s="15"/>
      <c r="P439" s="15"/>
      <c r="Q439" s="15"/>
    </row>
    <row r="440" spans="1:79">
      <c r="A440" s="19"/>
      <c r="B440" s="13"/>
      <c r="C440" s="13"/>
      <c r="D440" s="13"/>
      <c r="E440" s="13"/>
      <c r="F440" s="13"/>
      <c r="G440" s="13"/>
      <c r="H440" s="15"/>
      <c r="I440" s="15"/>
      <c r="J440" s="15"/>
      <c r="K440" s="15"/>
      <c r="L440" s="15"/>
      <c r="M440" s="15"/>
      <c r="N440" s="15"/>
      <c r="O440" s="15"/>
      <c r="P440" s="15"/>
      <c r="Q440" s="15"/>
    </row>
    <row r="441" spans="1:79">
      <c r="A441" s="19"/>
      <c r="B441" s="13"/>
      <c r="C441" s="13"/>
      <c r="D441" s="13"/>
      <c r="E441" s="13"/>
      <c r="F441" s="13"/>
      <c r="G441" s="13"/>
      <c r="H441" s="15"/>
      <c r="I441" s="15"/>
      <c r="J441" s="15"/>
      <c r="K441" s="15"/>
      <c r="L441" s="15"/>
      <c r="M441" s="15"/>
      <c r="N441" s="15"/>
      <c r="O441" s="15"/>
      <c r="P441" s="15"/>
      <c r="Q441" s="15"/>
    </row>
    <row r="442" spans="1:79">
      <c r="A442" s="19"/>
      <c r="B442" s="13"/>
      <c r="C442" s="13"/>
      <c r="D442" s="13"/>
      <c r="E442" s="13"/>
      <c r="F442" s="13"/>
      <c r="G442" s="13"/>
      <c r="H442" s="15"/>
      <c r="I442" s="15"/>
      <c r="J442" s="15"/>
      <c r="K442" s="15"/>
      <c r="L442" s="15"/>
      <c r="M442" s="15"/>
      <c r="N442" s="15"/>
      <c r="O442" s="15"/>
      <c r="P442" s="15"/>
      <c r="Q442" s="15"/>
    </row>
    <row r="443" spans="1:79">
      <c r="A443" s="19"/>
      <c r="B443" s="13"/>
      <c r="C443" s="13"/>
      <c r="D443" s="13"/>
      <c r="E443" s="13"/>
      <c r="F443" s="13"/>
      <c r="G443" s="13"/>
      <c r="H443" s="15"/>
      <c r="I443" s="15"/>
      <c r="J443" s="15"/>
      <c r="K443" s="15"/>
      <c r="L443" s="15"/>
      <c r="M443" s="15"/>
      <c r="N443" s="15"/>
      <c r="O443" s="15"/>
      <c r="P443" s="15"/>
      <c r="Q443" s="15"/>
    </row>
    <row r="444" spans="1:79">
      <c r="A444" s="19"/>
      <c r="B444" s="13"/>
      <c r="C444" s="13"/>
      <c r="D444" s="13"/>
      <c r="E444" s="13"/>
      <c r="F444" s="13"/>
      <c r="G444" s="13"/>
      <c r="H444" s="15"/>
      <c r="I444" s="15"/>
      <c r="J444" s="15"/>
      <c r="K444" s="15"/>
      <c r="L444" s="15"/>
      <c r="M444" s="15"/>
      <c r="N444" s="15"/>
      <c r="O444" s="15"/>
      <c r="P444" s="15"/>
      <c r="Q444" s="15"/>
    </row>
    <row r="445" spans="1:79">
      <c r="A445" s="19"/>
      <c r="B445" s="13"/>
      <c r="C445" s="13"/>
      <c r="D445" s="13"/>
      <c r="E445" s="13"/>
      <c r="F445" s="13"/>
      <c r="G445" s="13"/>
      <c r="H445" s="15"/>
      <c r="I445" s="15"/>
      <c r="J445" s="15"/>
      <c r="K445" s="15"/>
      <c r="L445" s="15"/>
      <c r="M445" s="15"/>
      <c r="N445" s="15"/>
      <c r="O445" s="15"/>
      <c r="P445" s="15"/>
      <c r="Q445" s="15"/>
    </row>
    <row r="446" spans="1:79">
      <c r="A446" s="19"/>
      <c r="B446" s="13"/>
      <c r="C446" s="13"/>
      <c r="D446" s="13"/>
      <c r="E446" s="13"/>
      <c r="F446" s="13"/>
      <c r="G446" s="13"/>
      <c r="H446" s="15"/>
      <c r="I446" s="15"/>
      <c r="J446" s="15"/>
      <c r="K446" s="15"/>
      <c r="L446" s="15"/>
      <c r="M446" s="15"/>
      <c r="N446" s="15"/>
      <c r="O446" s="15"/>
      <c r="P446" s="15"/>
      <c r="Q446" s="15"/>
    </row>
    <row r="447" spans="1:79">
      <c r="A447" s="19"/>
      <c r="B447" s="13"/>
      <c r="C447" s="13"/>
      <c r="D447" s="13"/>
      <c r="E447" s="13"/>
      <c r="F447" s="13"/>
      <c r="G447" s="13"/>
      <c r="H447" s="15"/>
      <c r="I447" s="15"/>
      <c r="J447" s="15"/>
      <c r="K447" s="15"/>
      <c r="L447" s="15"/>
      <c r="M447" s="15"/>
      <c r="N447" s="15"/>
      <c r="O447" s="15"/>
      <c r="P447" s="15"/>
      <c r="Q447" s="15"/>
    </row>
    <row r="448" spans="1:79">
      <c r="A448" s="19"/>
      <c r="B448" s="13"/>
      <c r="C448" s="13"/>
      <c r="D448" s="13"/>
      <c r="E448" s="13"/>
      <c r="F448" s="13"/>
      <c r="G448" s="13"/>
      <c r="H448" s="15"/>
      <c r="I448" s="15"/>
      <c r="J448" s="15"/>
      <c r="K448" s="15"/>
      <c r="L448" s="15"/>
      <c r="M448" s="15"/>
      <c r="N448" s="15"/>
      <c r="O448" s="15"/>
      <c r="P448" s="15"/>
      <c r="Q448" s="15"/>
    </row>
    <row r="449" spans="1:79">
      <c r="A449" s="19"/>
      <c r="B449" s="13"/>
      <c r="C449" s="13"/>
      <c r="D449" s="13"/>
      <c r="E449" s="13"/>
      <c r="F449" s="13"/>
      <c r="G449" s="13"/>
      <c r="H449" s="15"/>
      <c r="I449" s="15"/>
      <c r="J449" s="15"/>
      <c r="K449" s="15"/>
      <c r="L449" s="15"/>
      <c r="M449" s="15"/>
      <c r="N449" s="15"/>
      <c r="O449" s="15"/>
      <c r="P449" s="15"/>
      <c r="Q449" s="15"/>
    </row>
    <row r="450" spans="1:79">
      <c r="A450" s="19"/>
      <c r="B450" s="13"/>
      <c r="C450" s="13"/>
      <c r="D450" s="13"/>
      <c r="E450" s="13"/>
      <c r="F450" s="13"/>
      <c r="G450" s="13"/>
      <c r="H450" s="15"/>
      <c r="I450" s="15"/>
      <c r="J450" s="15"/>
      <c r="K450" s="15"/>
      <c r="L450" s="15"/>
      <c r="M450" s="15"/>
      <c r="N450" s="15"/>
      <c r="O450" s="15"/>
      <c r="P450" s="15"/>
      <c r="Q450" s="15"/>
    </row>
    <row r="451" spans="1:79">
      <c r="A451" s="19"/>
      <c r="B451" s="13"/>
      <c r="C451" s="13"/>
      <c r="D451" s="13"/>
      <c r="E451" s="13"/>
      <c r="F451" s="13"/>
      <c r="G451" s="13"/>
      <c r="H451" s="15"/>
      <c r="I451" s="15"/>
      <c r="J451" s="15"/>
      <c r="K451" s="15"/>
      <c r="L451" s="15"/>
      <c r="M451" s="15"/>
      <c r="N451" s="15"/>
      <c r="O451" s="15"/>
      <c r="P451" s="15"/>
      <c r="Q451" s="15"/>
    </row>
    <row r="452" spans="1:79">
      <c r="A452" s="19"/>
      <c r="B452" s="13"/>
      <c r="C452" s="13"/>
      <c r="D452" s="13"/>
      <c r="E452" s="13"/>
      <c r="F452" s="13"/>
      <c r="G452" s="13"/>
      <c r="H452" s="15"/>
      <c r="I452" s="15"/>
      <c r="J452" s="15"/>
      <c r="K452" s="15"/>
      <c r="L452" s="15"/>
      <c r="M452" s="15"/>
      <c r="N452" s="15"/>
      <c r="O452" s="15"/>
      <c r="P452" s="15"/>
      <c r="Q452" s="15"/>
    </row>
    <row r="453" spans="1:79">
      <c r="A453" s="19"/>
      <c r="B453" s="13"/>
      <c r="C453" s="13"/>
      <c r="D453" s="13"/>
      <c r="E453" s="13"/>
      <c r="F453" s="13"/>
      <c r="G453" s="13"/>
      <c r="H453" s="15"/>
      <c r="I453" s="15"/>
      <c r="J453" s="15"/>
      <c r="K453" s="15"/>
      <c r="L453" s="15"/>
      <c r="M453" s="15"/>
      <c r="N453" s="15"/>
      <c r="O453" s="15"/>
      <c r="P453" s="15"/>
      <c r="Q453" s="15"/>
    </row>
    <row r="454" spans="1:79">
      <c r="A454" s="19"/>
      <c r="B454" s="13"/>
      <c r="C454" s="13"/>
      <c r="D454" s="13"/>
      <c r="E454" s="13"/>
      <c r="F454" s="13"/>
      <c r="G454" s="13"/>
      <c r="H454" s="15"/>
      <c r="I454" s="15"/>
      <c r="J454" s="15"/>
      <c r="K454" s="15"/>
      <c r="L454" s="15"/>
      <c r="M454" s="15"/>
      <c r="N454" s="15"/>
      <c r="O454" s="15"/>
      <c r="P454" s="15"/>
      <c r="Q454" s="15"/>
    </row>
    <row r="455" spans="1:79">
      <c r="A455" s="19"/>
      <c r="B455" s="13"/>
      <c r="C455" s="13"/>
      <c r="D455" s="13"/>
      <c r="E455" s="13"/>
      <c r="F455" s="13"/>
      <c r="G455" s="13"/>
      <c r="H455" s="15"/>
      <c r="I455" s="15"/>
      <c r="J455" s="15"/>
      <c r="K455" s="15"/>
      <c r="L455" s="15"/>
      <c r="M455" s="15"/>
      <c r="N455" s="15"/>
      <c r="O455" s="15"/>
      <c r="P455" s="15"/>
      <c r="Q455" s="15"/>
    </row>
    <row r="456" spans="1:79">
      <c r="A456" s="19"/>
      <c r="B456" s="13"/>
      <c r="C456" s="13"/>
      <c r="D456" s="13"/>
      <c r="E456" s="13"/>
      <c r="F456" s="13"/>
      <c r="G456" s="13"/>
      <c r="H456" s="15"/>
      <c r="I456" s="15"/>
      <c r="J456" s="15"/>
      <c r="K456" s="15"/>
      <c r="L456" s="15"/>
      <c r="M456" s="15"/>
      <c r="N456" s="15"/>
      <c r="O456" s="15"/>
      <c r="P456" s="15"/>
      <c r="Q456" s="15"/>
    </row>
    <row r="457" spans="1:79">
      <c r="A457" s="19"/>
      <c r="B457" s="13"/>
      <c r="C457" s="13"/>
      <c r="D457" s="13"/>
      <c r="E457" s="13"/>
      <c r="F457" s="13"/>
      <c r="G457" s="13"/>
      <c r="H457" s="15"/>
      <c r="I457" s="15"/>
      <c r="J457" s="15"/>
      <c r="K457" s="15"/>
      <c r="L457" s="15"/>
      <c r="M457" s="15"/>
      <c r="N457" s="15"/>
      <c r="O457" s="15"/>
      <c r="P457" s="15"/>
      <c r="Q457" s="15"/>
    </row>
    <row r="458" spans="1:79">
      <c r="A458" s="19"/>
      <c r="B458" s="13"/>
      <c r="C458" s="13"/>
      <c r="D458" s="13"/>
      <c r="E458" s="13"/>
      <c r="F458" s="13"/>
      <c r="G458" s="13"/>
      <c r="H458" s="15"/>
      <c r="I458" s="15"/>
      <c r="J458" s="15"/>
      <c r="K458" s="15"/>
      <c r="L458" s="15"/>
      <c r="M458" s="15"/>
      <c r="N458" s="15"/>
      <c r="O458" s="15"/>
      <c r="P458" s="15"/>
      <c r="Q458" s="15"/>
    </row>
    <row r="459" spans="1:79">
      <c r="A459" s="19"/>
      <c r="B459" s="13"/>
      <c r="C459" s="13"/>
      <c r="D459" s="13"/>
      <c r="E459" s="13"/>
      <c r="F459" s="13"/>
      <c r="G459" s="13"/>
      <c r="H459" s="15"/>
      <c r="I459" s="15"/>
      <c r="J459" s="15"/>
      <c r="K459" s="15"/>
      <c r="L459" s="15"/>
      <c r="M459" s="15"/>
      <c r="N459" s="15"/>
      <c r="O459" s="15"/>
      <c r="P459" s="15"/>
      <c r="Q459" s="15"/>
    </row>
    <row r="460" spans="1:79">
      <c r="A460" s="19"/>
      <c r="B460" s="13"/>
      <c r="C460" s="13"/>
      <c r="D460" s="13"/>
      <c r="E460" s="13"/>
      <c r="F460" s="13"/>
      <c r="G460" s="13"/>
      <c r="H460" s="15"/>
      <c r="I460" s="15"/>
      <c r="J460" s="15"/>
      <c r="K460" s="15"/>
      <c r="L460" s="15"/>
      <c r="M460" s="15"/>
      <c r="N460" s="15"/>
      <c r="O460" s="15"/>
      <c r="P460" s="15"/>
      <c r="Q460" s="15"/>
    </row>
    <row r="461" spans="1:79">
      <c r="A461" s="19"/>
      <c r="B461" s="13"/>
      <c r="C461" s="13"/>
      <c r="D461" s="13"/>
      <c r="E461" s="13"/>
      <c r="F461" s="13"/>
      <c r="G461" s="13"/>
      <c r="H461" s="15"/>
      <c r="I461" s="15"/>
      <c r="J461" s="15"/>
      <c r="K461" s="15"/>
      <c r="L461" s="15"/>
      <c r="M461" s="15"/>
      <c r="N461" s="15"/>
      <c r="O461" s="15"/>
      <c r="P461" s="15"/>
      <c r="Q461" s="15"/>
    </row>
    <row r="462" spans="1:79">
      <c r="A462" s="19"/>
      <c r="B462" s="13"/>
      <c r="C462" s="13"/>
      <c r="D462" s="13"/>
      <c r="E462" s="13"/>
      <c r="F462" s="13"/>
      <c r="G462" s="13"/>
      <c r="H462" s="15"/>
      <c r="I462" s="15"/>
      <c r="J462" s="15"/>
      <c r="K462" s="15"/>
      <c r="L462" s="15"/>
      <c r="M462" s="15"/>
      <c r="N462" s="15"/>
      <c r="O462" s="15"/>
      <c r="P462" s="15"/>
      <c r="Q462" s="15"/>
    </row>
    <row r="463" spans="1:79">
      <c r="A463" s="19"/>
      <c r="B463" s="13"/>
      <c r="C463" s="13"/>
      <c r="D463" s="13"/>
      <c r="E463" s="13"/>
      <c r="F463" s="13"/>
      <c r="G463" s="13"/>
      <c r="H463" s="15"/>
      <c r="I463" s="15"/>
      <c r="J463" s="15"/>
      <c r="K463" s="15"/>
      <c r="L463" s="15"/>
      <c r="M463" s="15"/>
      <c r="N463" s="15"/>
      <c r="O463" s="15"/>
      <c r="P463" s="15"/>
      <c r="Q463" s="15"/>
    </row>
    <row r="464" spans="1:79">
      <c r="A464" s="19"/>
      <c r="B464" s="13"/>
      <c r="C464" s="13"/>
      <c r="D464" s="13"/>
      <c r="E464" s="13"/>
      <c r="F464" s="13"/>
      <c r="G464" s="13"/>
      <c r="H464" s="15"/>
      <c r="I464" s="15"/>
      <c r="J464" s="15"/>
      <c r="K464" s="15"/>
      <c r="L464" s="15"/>
      <c r="M464" s="15"/>
      <c r="N464" s="15"/>
      <c r="O464" s="15"/>
      <c r="P464" s="15"/>
      <c r="Q464" s="15"/>
    </row>
    <row r="465" spans="1:79">
      <c r="A465" s="19"/>
      <c r="B465" s="13"/>
      <c r="C465" s="13"/>
      <c r="D465" s="13"/>
      <c r="E465" s="13"/>
      <c r="F465" s="13"/>
      <c r="G465" s="13"/>
      <c r="H465" s="15"/>
      <c r="I465" s="15"/>
      <c r="J465" s="15"/>
      <c r="K465" s="15"/>
      <c r="L465" s="15"/>
      <c r="M465" s="15"/>
      <c r="N465" s="15"/>
      <c r="O465" s="15"/>
      <c r="P465" s="15"/>
      <c r="Q465" s="15"/>
    </row>
    <row r="466" spans="1:79">
      <c r="A466" s="19"/>
      <c r="B466" s="13"/>
      <c r="C466" s="13"/>
      <c r="D466" s="13"/>
      <c r="E466" s="13"/>
      <c r="F466" s="13"/>
      <c r="G466" s="13"/>
      <c r="H466" s="15"/>
      <c r="I466" s="15"/>
      <c r="J466" s="15"/>
      <c r="K466" s="15"/>
      <c r="L466" s="15"/>
      <c r="M466" s="15"/>
      <c r="N466" s="15"/>
      <c r="O466" s="15"/>
      <c r="P466" s="15"/>
      <c r="Q466" s="15"/>
    </row>
    <row r="467" spans="1:79">
      <c r="A467" s="19"/>
      <c r="B467" s="13"/>
      <c r="C467" s="13"/>
      <c r="D467" s="13"/>
      <c r="E467" s="13"/>
      <c r="F467" s="13"/>
      <c r="G467" s="13"/>
      <c r="H467" s="15"/>
      <c r="I467" s="15"/>
      <c r="J467" s="15"/>
      <c r="K467" s="15"/>
      <c r="L467" s="15"/>
      <c r="M467" s="15"/>
      <c r="N467" s="15"/>
      <c r="O467" s="15"/>
      <c r="P467" s="15"/>
      <c r="Q467" s="15"/>
    </row>
    <row r="468" spans="1:79">
      <c r="A468" s="19"/>
      <c r="B468" s="13"/>
      <c r="C468" s="13"/>
      <c r="D468" s="13"/>
      <c r="E468" s="13"/>
      <c r="F468" s="13"/>
      <c r="G468" s="13"/>
      <c r="H468" s="15"/>
      <c r="I468" s="15"/>
      <c r="J468" s="15"/>
      <c r="K468" s="15"/>
      <c r="L468" s="15"/>
      <c r="M468" s="15"/>
      <c r="N468" s="15"/>
      <c r="O468" s="15"/>
      <c r="P468" s="15"/>
      <c r="Q468" s="15"/>
    </row>
    <row r="469" spans="1:79">
      <c r="A469" s="19"/>
      <c r="B469" s="13"/>
      <c r="C469" s="13"/>
      <c r="D469" s="13"/>
      <c r="E469" s="13"/>
      <c r="F469" s="13"/>
      <c r="G469" s="13"/>
      <c r="H469" s="15"/>
      <c r="I469" s="15"/>
      <c r="J469" s="15"/>
      <c r="K469" s="15"/>
      <c r="L469" s="15"/>
      <c r="M469" s="15"/>
      <c r="N469" s="15"/>
      <c r="O469" s="15"/>
      <c r="P469" s="15"/>
      <c r="Q469" s="15"/>
    </row>
    <row r="470" spans="1:79">
      <c r="A470" s="19"/>
      <c r="B470" s="13"/>
      <c r="C470" s="13"/>
      <c r="D470" s="13"/>
      <c r="E470" s="13"/>
      <c r="F470" s="13"/>
      <c r="G470" s="13"/>
      <c r="H470" s="15"/>
      <c r="I470" s="15"/>
      <c r="J470" s="15"/>
      <c r="K470" s="15"/>
      <c r="L470" s="15"/>
      <c r="M470" s="15"/>
      <c r="N470" s="15"/>
      <c r="O470" s="15"/>
      <c r="P470" s="15"/>
      <c r="Q470" s="15"/>
    </row>
    <row r="471" spans="1:79">
      <c r="A471" s="19"/>
      <c r="B471" s="13"/>
      <c r="C471" s="13"/>
      <c r="D471" s="13"/>
      <c r="E471" s="13"/>
      <c r="F471" s="13"/>
      <c r="G471" s="13"/>
      <c r="H471" s="15"/>
      <c r="I471" s="15"/>
      <c r="J471" s="15"/>
      <c r="K471" s="15"/>
      <c r="L471" s="15"/>
      <c r="M471" s="15"/>
      <c r="N471" s="15"/>
      <c r="O471" s="15"/>
      <c r="P471" s="15"/>
      <c r="Q471" s="15"/>
    </row>
    <row r="472" spans="1:79">
      <c r="A472" s="19"/>
      <c r="B472" s="13"/>
      <c r="C472" s="13"/>
      <c r="D472" s="13"/>
      <c r="E472" s="13"/>
      <c r="F472" s="13"/>
      <c r="G472" s="13"/>
      <c r="H472" s="15"/>
      <c r="I472" s="15"/>
      <c r="J472" s="15"/>
      <c r="K472" s="15"/>
      <c r="L472" s="15"/>
      <c r="M472" s="15"/>
      <c r="N472" s="15"/>
      <c r="O472" s="15"/>
      <c r="P472" s="15"/>
      <c r="Q472" s="15"/>
    </row>
    <row r="473" spans="1:79">
      <c r="A473" s="19"/>
      <c r="B473" s="13"/>
      <c r="C473" s="13"/>
      <c r="D473" s="13"/>
      <c r="E473" s="13"/>
      <c r="F473" s="13"/>
      <c r="G473" s="13"/>
      <c r="H473" s="15"/>
      <c r="I473" s="15"/>
      <c r="J473" s="15"/>
      <c r="K473" s="15"/>
      <c r="L473" s="15"/>
      <c r="M473" s="15"/>
      <c r="N473" s="15"/>
      <c r="O473" s="15"/>
      <c r="P473" s="15"/>
      <c r="Q473" s="15"/>
    </row>
    <row r="474" spans="1:79">
      <c r="A474" s="19"/>
      <c r="B474" s="13"/>
      <c r="C474" s="13"/>
      <c r="D474" s="13"/>
      <c r="E474" s="13"/>
      <c r="F474" s="13"/>
      <c r="G474" s="13"/>
      <c r="H474" s="15"/>
      <c r="I474" s="15"/>
      <c r="J474" s="15"/>
      <c r="K474" s="15"/>
      <c r="L474" s="15"/>
      <c r="M474" s="15"/>
      <c r="N474" s="15"/>
      <c r="O474" s="15"/>
      <c r="P474" s="15"/>
      <c r="Q474" s="15"/>
    </row>
    <row r="475" spans="1:79">
      <c r="A475" s="19"/>
      <c r="B475" s="13"/>
      <c r="C475" s="13"/>
      <c r="D475" s="13"/>
      <c r="E475" s="13"/>
      <c r="F475" s="13"/>
      <c r="G475" s="13"/>
      <c r="H475" s="15"/>
      <c r="I475" s="15"/>
      <c r="J475" s="15"/>
      <c r="K475" s="15"/>
      <c r="L475" s="15"/>
      <c r="M475" s="15"/>
      <c r="N475" s="15"/>
      <c r="O475" s="15"/>
      <c r="P475" s="15"/>
      <c r="Q475" s="15"/>
    </row>
    <row r="476" spans="1:79">
      <c r="A476" s="19"/>
      <c r="B476" s="13"/>
      <c r="C476" s="13"/>
      <c r="D476" s="13"/>
      <c r="E476" s="13"/>
      <c r="F476" s="13"/>
      <c r="G476" s="13"/>
      <c r="H476" s="15"/>
      <c r="I476" s="15"/>
      <c r="J476" s="15"/>
      <c r="K476" s="15"/>
      <c r="L476" s="15"/>
      <c r="M476" s="15"/>
      <c r="N476" s="15"/>
      <c r="O476" s="15"/>
      <c r="P476" s="15"/>
      <c r="Q476" s="15"/>
    </row>
    <row r="477" spans="1:79">
      <c r="A477" s="19"/>
      <c r="B477" s="13"/>
      <c r="C477" s="13"/>
      <c r="D477" s="13"/>
      <c r="E477" s="13"/>
      <c r="F477" s="13"/>
      <c r="G477" s="13"/>
      <c r="H477" s="15"/>
      <c r="I477" s="15"/>
      <c r="J477" s="15"/>
      <c r="K477" s="15"/>
      <c r="L477" s="15"/>
      <c r="M477" s="15"/>
      <c r="N477" s="15"/>
      <c r="O477" s="15"/>
      <c r="P477" s="15"/>
      <c r="Q477" s="15"/>
    </row>
    <row r="478" spans="1:79">
      <c r="A478" s="19"/>
      <c r="B478" s="13"/>
      <c r="C478" s="13"/>
      <c r="D478" s="13"/>
      <c r="E478" s="13"/>
      <c r="F478" s="13"/>
      <c r="G478" s="13"/>
      <c r="H478" s="15"/>
      <c r="I478" s="15"/>
      <c r="J478" s="15"/>
      <c r="K478" s="15"/>
      <c r="L478" s="15"/>
      <c r="M478" s="15"/>
      <c r="N478" s="15"/>
      <c r="O478" s="15"/>
      <c r="P478" s="15"/>
      <c r="Q478" s="15"/>
    </row>
    <row r="479" spans="1:79">
      <c r="A479" s="19"/>
      <c r="B479" s="13"/>
      <c r="C479" s="13"/>
      <c r="D479" s="13"/>
      <c r="E479" s="13"/>
      <c r="F479" s="13"/>
      <c r="G479" s="13"/>
      <c r="H479" s="15"/>
      <c r="I479" s="15"/>
      <c r="J479" s="15"/>
      <c r="K479" s="15"/>
      <c r="L479" s="15"/>
      <c r="M479" s="15"/>
      <c r="N479" s="15"/>
      <c r="O479" s="15"/>
      <c r="P479" s="15"/>
      <c r="Q479" s="15"/>
    </row>
    <row r="480" spans="1:79">
      <c r="A480" s="19"/>
      <c r="B480" s="13"/>
      <c r="C480" s="13"/>
      <c r="D480" s="13"/>
      <c r="E480" s="13"/>
      <c r="F480" s="13"/>
      <c r="G480" s="13"/>
      <c r="H480" s="15"/>
      <c r="I480" s="15"/>
      <c r="J480" s="15"/>
      <c r="K480" s="15"/>
      <c r="L480" s="15"/>
      <c r="M480" s="15"/>
      <c r="N480" s="15"/>
      <c r="O480" s="15"/>
      <c r="P480" s="15"/>
      <c r="Q480" s="15"/>
    </row>
    <row r="481" spans="1:79">
      <c r="A481" s="19"/>
      <c r="B481" s="13"/>
      <c r="C481" s="13"/>
      <c r="D481" s="13"/>
      <c r="E481" s="13"/>
      <c r="F481" s="13"/>
      <c r="G481" s="13"/>
      <c r="H481" s="15"/>
      <c r="I481" s="15"/>
      <c r="J481" s="15"/>
      <c r="K481" s="15"/>
      <c r="L481" s="15"/>
      <c r="M481" s="15"/>
      <c r="N481" s="15"/>
      <c r="O481" s="15"/>
      <c r="P481" s="15"/>
      <c r="Q481" s="15"/>
    </row>
    <row r="482" spans="1:79">
      <c r="A482" s="19"/>
      <c r="B482" s="13"/>
      <c r="C482" s="13"/>
      <c r="D482" s="13"/>
      <c r="E482" s="13"/>
      <c r="F482" s="13"/>
      <c r="G482" s="13"/>
      <c r="H482" s="15"/>
      <c r="I482" s="15"/>
      <c r="J482" s="15"/>
      <c r="K482" s="15"/>
      <c r="L482" s="15"/>
      <c r="M482" s="15"/>
      <c r="N482" s="15"/>
      <c r="O482" s="15"/>
      <c r="P482" s="15"/>
      <c r="Q482" s="15"/>
    </row>
    <row r="483" spans="1:79">
      <c r="A483" s="19"/>
      <c r="B483" s="13"/>
      <c r="C483" s="13"/>
      <c r="D483" s="13"/>
      <c r="E483" s="13"/>
      <c r="F483" s="13"/>
      <c r="G483" s="13"/>
      <c r="H483" s="15"/>
      <c r="I483" s="15"/>
      <c r="J483" s="15"/>
      <c r="K483" s="15"/>
      <c r="L483" s="15"/>
      <c r="M483" s="15"/>
      <c r="N483" s="15"/>
      <c r="O483" s="15"/>
      <c r="P483" s="15"/>
      <c r="Q483" s="15"/>
    </row>
    <row r="484" spans="1:79">
      <c r="A484" s="19"/>
      <c r="B484" s="13"/>
      <c r="C484" s="13"/>
      <c r="D484" s="13"/>
      <c r="E484" s="13"/>
      <c r="F484" s="13"/>
      <c r="G484" s="13"/>
      <c r="H484" s="15"/>
      <c r="I484" s="15"/>
      <c r="J484" s="15"/>
      <c r="K484" s="15"/>
      <c r="L484" s="15"/>
      <c r="M484" s="15"/>
      <c r="N484" s="15"/>
      <c r="O484" s="15"/>
      <c r="P484" s="15"/>
      <c r="Q484" s="15"/>
    </row>
    <row r="485" spans="1:79">
      <c r="A485" s="19"/>
      <c r="B485" s="13"/>
      <c r="C485" s="13"/>
      <c r="D485" s="13"/>
      <c r="E485" s="13"/>
      <c r="F485" s="13"/>
      <c r="G485" s="13"/>
      <c r="H485" s="15"/>
      <c r="I485" s="15"/>
      <c r="J485" s="15"/>
      <c r="K485" s="15"/>
      <c r="L485" s="15"/>
      <c r="M485" s="15"/>
      <c r="N485" s="15"/>
      <c r="O485" s="15"/>
      <c r="P485" s="15"/>
      <c r="Q485" s="15"/>
    </row>
    <row r="486" spans="1:79">
      <c r="A486" s="19"/>
      <c r="B486" s="13"/>
      <c r="C486" s="13"/>
      <c r="D486" s="13"/>
      <c r="E486" s="13"/>
      <c r="F486" s="13"/>
      <c r="G486" s="13"/>
      <c r="H486" s="15"/>
      <c r="I486" s="15"/>
      <c r="J486" s="15"/>
      <c r="K486" s="15"/>
      <c r="L486" s="15"/>
      <c r="M486" s="15"/>
      <c r="N486" s="15"/>
      <c r="O486" s="15"/>
      <c r="P486" s="15"/>
      <c r="Q486" s="15"/>
    </row>
    <row r="487" spans="1:79">
      <c r="A487" s="19"/>
      <c r="B487" s="13"/>
      <c r="C487" s="13"/>
      <c r="D487" s="13"/>
      <c r="E487" s="13"/>
      <c r="F487" s="13"/>
      <c r="G487" s="13"/>
      <c r="H487" s="15"/>
      <c r="I487" s="15"/>
      <c r="J487" s="15"/>
      <c r="K487" s="15"/>
      <c r="L487" s="15"/>
      <c r="M487" s="15"/>
      <c r="N487" s="15"/>
      <c r="O487" s="15"/>
      <c r="P487" s="15"/>
      <c r="Q487" s="15"/>
    </row>
    <row r="488" spans="1:79">
      <c r="A488" s="19"/>
      <c r="B488" s="13"/>
      <c r="C488" s="13"/>
      <c r="D488" s="13"/>
      <c r="E488" s="13"/>
      <c r="F488" s="13"/>
      <c r="G488" s="13"/>
      <c r="H488" s="15"/>
      <c r="I488" s="15"/>
      <c r="J488" s="15"/>
      <c r="K488" s="15"/>
      <c r="L488" s="15"/>
      <c r="M488" s="15"/>
      <c r="N488" s="15"/>
      <c r="O488" s="15"/>
      <c r="P488" s="15"/>
      <c r="Q488" s="15"/>
    </row>
    <row r="489" spans="1:79">
      <c r="A489" s="19"/>
      <c r="B489" s="13"/>
      <c r="C489" s="13"/>
      <c r="D489" s="13"/>
      <c r="E489" s="13"/>
      <c r="F489" s="13"/>
      <c r="G489" s="13"/>
      <c r="H489" s="15"/>
      <c r="I489" s="15"/>
      <c r="J489" s="15"/>
      <c r="K489" s="15"/>
      <c r="L489" s="15"/>
      <c r="M489" s="15"/>
      <c r="N489" s="15"/>
      <c r="O489" s="15"/>
      <c r="P489" s="15"/>
      <c r="Q489" s="15"/>
    </row>
    <row r="490" spans="1:79">
      <c r="A490" s="19"/>
      <c r="B490" s="13"/>
      <c r="C490" s="13"/>
      <c r="D490" s="13"/>
      <c r="E490" s="13"/>
      <c r="F490" s="13"/>
      <c r="G490" s="13"/>
      <c r="H490" s="15"/>
      <c r="I490" s="15"/>
      <c r="J490" s="15"/>
      <c r="K490" s="15"/>
      <c r="L490" s="15"/>
      <c r="M490" s="15"/>
      <c r="N490" s="15"/>
      <c r="O490" s="15"/>
      <c r="P490" s="15"/>
      <c r="Q490" s="15"/>
    </row>
    <row r="491" spans="1:79">
      <c r="A491" s="19"/>
      <c r="B491" s="13"/>
      <c r="C491" s="13"/>
      <c r="D491" s="13"/>
      <c r="E491" s="13"/>
      <c r="F491" s="13"/>
      <c r="G491" s="13"/>
      <c r="H491" s="15"/>
      <c r="I491" s="15"/>
      <c r="J491" s="15"/>
      <c r="K491" s="15"/>
      <c r="L491" s="15"/>
      <c r="M491" s="15"/>
      <c r="N491" s="15"/>
      <c r="O491" s="15"/>
      <c r="P491" s="15"/>
      <c r="Q491" s="15"/>
    </row>
    <row r="492" spans="1:79">
      <c r="A492" s="19"/>
      <c r="B492" s="13"/>
      <c r="C492" s="13"/>
      <c r="D492" s="13"/>
      <c r="E492" s="13"/>
      <c r="F492" s="13"/>
      <c r="G492" s="13"/>
      <c r="H492" s="15"/>
      <c r="I492" s="15"/>
      <c r="J492" s="15"/>
      <c r="K492" s="15"/>
      <c r="L492" s="15"/>
      <c r="M492" s="15"/>
      <c r="N492" s="15"/>
      <c r="O492" s="15"/>
      <c r="P492" s="15"/>
      <c r="Q492" s="15"/>
    </row>
    <row r="493" spans="1:79">
      <c r="A493" s="19"/>
      <c r="B493" s="13"/>
      <c r="C493" s="13"/>
      <c r="D493" s="13"/>
      <c r="E493" s="13"/>
      <c r="F493" s="13"/>
      <c r="G493" s="13"/>
      <c r="H493" s="15"/>
      <c r="I493" s="15"/>
      <c r="J493" s="15"/>
      <c r="K493" s="15"/>
      <c r="L493" s="15"/>
      <c r="M493" s="15"/>
      <c r="N493" s="15"/>
      <c r="O493" s="15"/>
      <c r="P493" s="15"/>
      <c r="Q493" s="15"/>
    </row>
    <row r="494" spans="1:79">
      <c r="A494" s="19"/>
      <c r="B494" s="13"/>
      <c r="C494" s="13"/>
      <c r="D494" s="13"/>
      <c r="E494" s="13"/>
      <c r="F494" s="13"/>
      <c r="G494" s="13"/>
      <c r="H494" s="15"/>
      <c r="I494" s="15"/>
      <c r="J494" s="15"/>
      <c r="K494" s="15"/>
      <c r="L494" s="15"/>
      <c r="M494" s="15"/>
      <c r="N494" s="15"/>
      <c r="O494" s="15"/>
      <c r="P494" s="15"/>
      <c r="Q494" s="15"/>
    </row>
    <row r="495" spans="1:79">
      <c r="A495" s="19"/>
      <c r="B495" s="13"/>
      <c r="C495" s="13"/>
      <c r="D495" s="13"/>
      <c r="E495" s="13"/>
      <c r="F495" s="13"/>
      <c r="G495" s="13"/>
      <c r="H495" s="15"/>
      <c r="I495" s="15"/>
      <c r="J495" s="15"/>
      <c r="K495" s="15"/>
      <c r="L495" s="15"/>
      <c r="M495" s="15"/>
      <c r="N495" s="15"/>
      <c r="O495" s="15"/>
      <c r="P495" s="15"/>
      <c r="Q495" s="15"/>
    </row>
    <row r="496" spans="1:79">
      <c r="A496" s="19"/>
      <c r="B496" s="13"/>
      <c r="C496" s="13"/>
      <c r="D496" s="13"/>
      <c r="E496" s="13"/>
      <c r="F496" s="13"/>
      <c r="G496" s="13"/>
      <c r="H496" s="15"/>
      <c r="I496" s="15"/>
      <c r="J496" s="15"/>
      <c r="K496" s="15"/>
      <c r="L496" s="15"/>
      <c r="M496" s="15"/>
      <c r="N496" s="15"/>
      <c r="O496" s="15"/>
      <c r="P496" s="15"/>
      <c r="Q496" s="15"/>
    </row>
    <row r="497" spans="1:79">
      <c r="A497" s="19"/>
      <c r="B497" s="13"/>
      <c r="C497" s="13"/>
      <c r="D497" s="13"/>
      <c r="E497" s="13"/>
      <c r="F497" s="13"/>
      <c r="G497" s="13"/>
      <c r="H497" s="15"/>
      <c r="I497" s="15"/>
      <c r="J497" s="15"/>
      <c r="K497" s="15"/>
      <c r="L497" s="15"/>
      <c r="M497" s="15"/>
      <c r="N497" s="15"/>
      <c r="O497" s="15"/>
      <c r="P497" s="15"/>
      <c r="Q497" s="15"/>
    </row>
    <row r="498" spans="1:79">
      <c r="A498" s="19"/>
      <c r="B498" s="13"/>
      <c r="C498" s="13"/>
      <c r="D498" s="13"/>
      <c r="E498" s="13"/>
      <c r="F498" s="13"/>
      <c r="G498" s="13"/>
      <c r="H498" s="15"/>
      <c r="I498" s="15"/>
      <c r="J498" s="15"/>
      <c r="K498" s="15"/>
      <c r="L498" s="15"/>
      <c r="M498" s="15"/>
      <c r="N498" s="15"/>
      <c r="O498" s="15"/>
      <c r="P498" s="15"/>
      <c r="Q498" s="15"/>
    </row>
    <row r="499" spans="1:79">
      <c r="A499" s="19"/>
      <c r="B499" s="13"/>
      <c r="C499" s="13"/>
      <c r="D499" s="13"/>
      <c r="E499" s="13"/>
      <c r="F499" s="13"/>
      <c r="G499" s="13"/>
      <c r="H499" s="15"/>
      <c r="I499" s="15"/>
      <c r="J499" s="15"/>
      <c r="K499" s="15"/>
      <c r="L499" s="15"/>
      <c r="M499" s="15"/>
      <c r="N499" s="15"/>
      <c r="O499" s="15"/>
      <c r="P499" s="15"/>
      <c r="Q499" s="15"/>
    </row>
    <row r="500" spans="1:79">
      <c r="A500" s="19"/>
      <c r="B500" s="13"/>
      <c r="C500" s="13"/>
      <c r="D500" s="13"/>
      <c r="E500" s="13"/>
      <c r="F500" s="13"/>
      <c r="G500" s="13"/>
      <c r="H500" s="15"/>
      <c r="I500" s="15"/>
      <c r="J500" s="15"/>
      <c r="K500" s="15"/>
      <c r="L500" s="15"/>
      <c r="M500" s="15"/>
      <c r="N500" s="15"/>
      <c r="O500" s="15"/>
      <c r="P500" s="15"/>
      <c r="Q500" s="15"/>
    </row>
    <row r="501" spans="1:79">
      <c r="A501" s="19"/>
      <c r="B501" s="13"/>
      <c r="C501" s="13"/>
      <c r="D501" s="13"/>
      <c r="E501" s="13"/>
      <c r="F501" s="13"/>
      <c r="G501" s="13"/>
      <c r="H501" s="15"/>
      <c r="I501" s="15"/>
      <c r="J501" s="15"/>
      <c r="K501" s="15"/>
      <c r="L501" s="15"/>
      <c r="M501" s="15"/>
      <c r="N501" s="15"/>
      <c r="O501" s="15"/>
      <c r="P501" s="15"/>
      <c r="Q501" s="15"/>
    </row>
    <row r="502" spans="1:79">
      <c r="A502" s="19"/>
      <c r="B502" s="13"/>
      <c r="C502" s="13"/>
      <c r="D502" s="13"/>
      <c r="E502" s="13"/>
      <c r="F502" s="13"/>
      <c r="G502" s="13"/>
      <c r="H502" s="15"/>
      <c r="I502" s="15"/>
      <c r="J502" s="15"/>
      <c r="K502" s="15"/>
      <c r="L502" s="15"/>
      <c r="M502" s="15"/>
      <c r="N502" s="15"/>
      <c r="O502" s="15"/>
      <c r="P502" s="15"/>
      <c r="Q502" s="15"/>
    </row>
    <row r="503" spans="1:79">
      <c r="A503" s="19"/>
      <c r="B503" s="13"/>
      <c r="C503" s="13"/>
      <c r="D503" s="13"/>
      <c r="E503" s="13"/>
      <c r="F503" s="13"/>
      <c r="G503" s="13"/>
      <c r="H503" s="15"/>
      <c r="I503" s="15"/>
      <c r="J503" s="15"/>
      <c r="K503" s="15"/>
      <c r="L503" s="15"/>
      <c r="M503" s="15"/>
      <c r="N503" s="15"/>
      <c r="O503" s="15"/>
      <c r="P503" s="15"/>
      <c r="Q503" s="15"/>
    </row>
    <row r="504" spans="1:79">
      <c r="A504" s="19"/>
      <c r="B504" s="13"/>
      <c r="C504" s="13"/>
      <c r="D504" s="13"/>
      <c r="E504" s="13"/>
      <c r="F504" s="13"/>
      <c r="G504" s="13"/>
      <c r="H504" s="15"/>
      <c r="I504" s="15"/>
      <c r="J504" s="15"/>
      <c r="K504" s="15"/>
      <c r="L504" s="15"/>
      <c r="M504" s="15"/>
      <c r="N504" s="15"/>
      <c r="O504" s="15"/>
      <c r="P504" s="15"/>
      <c r="Q504" s="15"/>
    </row>
    <row r="505" spans="1:79">
      <c r="A505" s="19"/>
      <c r="B505" s="13"/>
      <c r="C505" s="13"/>
      <c r="D505" s="13"/>
      <c r="E505" s="13"/>
      <c r="F505" s="13"/>
      <c r="G505" s="13"/>
      <c r="H505" s="15"/>
      <c r="I505" s="15"/>
      <c r="J505" s="15"/>
      <c r="K505" s="15"/>
      <c r="L505" s="15"/>
      <c r="M505" s="15"/>
      <c r="N505" s="15"/>
      <c r="O505" s="15"/>
      <c r="P505" s="15"/>
      <c r="Q505" s="15"/>
    </row>
    <row r="506" spans="1:79">
      <c r="A506" s="19"/>
      <c r="B506" s="13"/>
      <c r="C506" s="13"/>
      <c r="D506" s="13"/>
      <c r="E506" s="13"/>
      <c r="F506" s="13"/>
      <c r="G506" s="13"/>
      <c r="H506" s="15"/>
      <c r="I506" s="15"/>
      <c r="J506" s="15"/>
      <c r="K506" s="15"/>
      <c r="L506" s="15"/>
      <c r="M506" s="15"/>
      <c r="N506" s="15"/>
      <c r="O506" s="15"/>
      <c r="P506" s="15"/>
      <c r="Q506" s="15"/>
    </row>
    <row r="507" spans="1:79">
      <c r="A507" s="19"/>
      <c r="B507" s="13"/>
      <c r="C507" s="13"/>
      <c r="D507" s="13"/>
      <c r="E507" s="13"/>
      <c r="F507" s="13"/>
      <c r="G507" s="13"/>
      <c r="H507" s="15"/>
      <c r="I507" s="15"/>
      <c r="J507" s="15"/>
      <c r="K507" s="15"/>
      <c r="L507" s="15"/>
      <c r="M507" s="15"/>
      <c r="N507" s="15"/>
      <c r="O507" s="15"/>
      <c r="P507" s="15"/>
      <c r="Q507" s="15"/>
    </row>
    <row r="508" spans="1:79">
      <c r="A508" s="19"/>
      <c r="B508" s="13"/>
      <c r="C508" s="13"/>
      <c r="D508" s="13"/>
      <c r="E508" s="13"/>
      <c r="F508" s="13"/>
      <c r="G508" s="13"/>
      <c r="H508" s="15"/>
      <c r="I508" s="15"/>
      <c r="J508" s="15"/>
      <c r="K508" s="15"/>
      <c r="L508" s="15"/>
      <c r="M508" s="15"/>
      <c r="N508" s="15"/>
      <c r="O508" s="15"/>
      <c r="P508" s="15"/>
      <c r="Q508" s="15"/>
    </row>
    <row r="509" spans="1:79">
      <c r="A509" s="19"/>
      <c r="B509" s="13"/>
      <c r="C509" s="13"/>
      <c r="D509" s="13"/>
      <c r="E509" s="13"/>
      <c r="F509" s="13"/>
      <c r="G509" s="13"/>
      <c r="H509" s="15"/>
      <c r="I509" s="15"/>
      <c r="J509" s="15"/>
      <c r="K509" s="15"/>
      <c r="L509" s="15"/>
      <c r="M509" s="15"/>
      <c r="N509" s="15"/>
      <c r="O509" s="15"/>
      <c r="P509" s="15"/>
      <c r="Q509" s="15"/>
    </row>
    <row r="510" spans="1:79">
      <c r="A510" s="19"/>
      <c r="B510" s="13"/>
      <c r="C510" s="13"/>
      <c r="D510" s="13"/>
      <c r="E510" s="13"/>
      <c r="F510" s="13"/>
      <c r="G510" s="13"/>
      <c r="H510" s="15"/>
      <c r="I510" s="15"/>
      <c r="J510" s="15"/>
      <c r="K510" s="15"/>
      <c r="L510" s="15"/>
      <c r="M510" s="15"/>
      <c r="N510" s="15"/>
      <c r="O510" s="15"/>
      <c r="P510" s="15"/>
      <c r="Q510" s="15"/>
    </row>
    <row r="511" spans="1:79">
      <c r="A511" s="19"/>
      <c r="B511" s="13"/>
      <c r="C511" s="13"/>
      <c r="D511" s="13"/>
      <c r="E511" s="13"/>
      <c r="F511" s="13"/>
      <c r="G511" s="13"/>
      <c r="H511" s="15"/>
      <c r="I511" s="15"/>
      <c r="J511" s="15"/>
      <c r="K511" s="15"/>
      <c r="L511" s="15"/>
      <c r="M511" s="15"/>
      <c r="N511" s="15"/>
      <c r="O511" s="15"/>
      <c r="P511" s="15"/>
      <c r="Q511" s="15"/>
    </row>
    <row r="512" spans="1:79">
      <c r="A512" s="19"/>
      <c r="B512" s="13"/>
      <c r="C512" s="13"/>
      <c r="D512" s="13"/>
      <c r="E512" s="13"/>
      <c r="F512" s="13"/>
      <c r="G512" s="13"/>
      <c r="H512" s="15"/>
      <c r="I512" s="15"/>
      <c r="J512" s="15"/>
      <c r="K512" s="15"/>
      <c r="L512" s="15"/>
      <c r="M512" s="15"/>
      <c r="N512" s="15"/>
      <c r="O512" s="15"/>
      <c r="P512" s="15"/>
      <c r="Q512" s="15"/>
    </row>
    <row r="513" spans="1:79">
      <c r="A513" s="19"/>
      <c r="B513" s="13"/>
      <c r="C513" s="13"/>
      <c r="D513" s="13"/>
      <c r="E513" s="13"/>
      <c r="F513" s="13"/>
      <c r="G513" s="13"/>
      <c r="H513" s="15"/>
      <c r="I513" s="15"/>
      <c r="J513" s="15"/>
      <c r="K513" s="15"/>
      <c r="L513" s="15"/>
      <c r="M513" s="15"/>
      <c r="N513" s="15"/>
      <c r="O513" s="15"/>
      <c r="P513" s="15"/>
      <c r="Q513" s="15"/>
    </row>
    <row r="514" spans="1:79">
      <c r="A514" s="19"/>
      <c r="B514" s="13"/>
      <c r="C514" s="13"/>
      <c r="D514" s="13"/>
      <c r="E514" s="13"/>
      <c r="F514" s="13"/>
      <c r="G514" s="13"/>
      <c r="H514" s="15"/>
      <c r="I514" s="15"/>
      <c r="J514" s="15"/>
      <c r="K514" s="15"/>
      <c r="L514" s="15"/>
      <c r="M514" s="15"/>
      <c r="N514" s="15"/>
      <c r="O514" s="15"/>
      <c r="P514" s="15"/>
      <c r="Q514" s="15"/>
    </row>
    <row r="515" spans="1:79">
      <c r="A515" s="19"/>
      <c r="B515" s="13"/>
      <c r="C515" s="13"/>
      <c r="D515" s="13"/>
      <c r="E515" s="13"/>
      <c r="F515" s="13"/>
      <c r="G515" s="13"/>
      <c r="H515" s="15"/>
      <c r="I515" s="15"/>
      <c r="J515" s="15"/>
      <c r="K515" s="15"/>
      <c r="L515" s="15"/>
      <c r="M515" s="15"/>
      <c r="N515" s="15"/>
      <c r="O515" s="15"/>
      <c r="P515" s="15"/>
      <c r="Q515" s="15"/>
    </row>
    <row r="516" spans="1:79">
      <c r="A516" s="19"/>
      <c r="B516" s="13"/>
      <c r="C516" s="13"/>
      <c r="D516" s="13"/>
      <c r="E516" s="13"/>
      <c r="F516" s="13"/>
      <c r="G516" s="13"/>
      <c r="H516" s="15"/>
      <c r="I516" s="15"/>
      <c r="J516" s="15"/>
      <c r="K516" s="15"/>
      <c r="L516" s="15"/>
      <c r="M516" s="15"/>
      <c r="N516" s="15"/>
      <c r="O516" s="15"/>
      <c r="P516" s="15"/>
      <c r="Q516" s="15"/>
    </row>
    <row r="517" spans="1:79">
      <c r="A517" s="19"/>
      <c r="B517" s="13"/>
      <c r="C517" s="13"/>
      <c r="D517" s="13"/>
      <c r="E517" s="13"/>
      <c r="F517" s="13"/>
      <c r="G517" s="13"/>
      <c r="H517" s="15"/>
      <c r="I517" s="15"/>
      <c r="J517" s="15"/>
      <c r="K517" s="15"/>
      <c r="L517" s="15"/>
      <c r="M517" s="15"/>
      <c r="N517" s="15"/>
      <c r="O517" s="15"/>
      <c r="P517" s="15"/>
      <c r="Q517" s="15"/>
    </row>
    <row r="518" spans="1:79">
      <c r="A518" s="19"/>
      <c r="B518" s="13"/>
      <c r="C518" s="13"/>
      <c r="D518" s="13"/>
      <c r="E518" s="13"/>
      <c r="F518" s="13"/>
      <c r="G518" s="13"/>
      <c r="H518" s="15"/>
      <c r="I518" s="15"/>
      <c r="J518" s="15"/>
      <c r="K518" s="15"/>
      <c r="L518" s="15"/>
      <c r="M518" s="15"/>
      <c r="N518" s="15"/>
      <c r="O518" s="15"/>
      <c r="P518" s="15"/>
      <c r="Q518" s="15"/>
    </row>
    <row r="519" spans="1:79">
      <c r="A519" s="19"/>
      <c r="B519" s="13"/>
      <c r="C519" s="13"/>
      <c r="D519" s="13"/>
      <c r="E519" s="13"/>
      <c r="F519" s="13"/>
      <c r="G519" s="13"/>
      <c r="H519" s="15"/>
      <c r="I519" s="15"/>
      <c r="J519" s="15"/>
      <c r="K519" s="15"/>
      <c r="L519" s="15"/>
      <c r="M519" s="15"/>
      <c r="N519" s="15"/>
      <c r="O519" s="15"/>
      <c r="P519" s="15"/>
      <c r="Q519" s="15"/>
    </row>
    <row r="520" spans="1:79">
      <c r="A520" s="19"/>
      <c r="B520" s="13"/>
      <c r="C520" s="13"/>
      <c r="D520" s="13"/>
      <c r="E520" s="13"/>
      <c r="F520" s="13"/>
      <c r="G520" s="13"/>
      <c r="H520" s="15"/>
      <c r="I520" s="15"/>
      <c r="J520" s="15"/>
      <c r="K520" s="15"/>
      <c r="L520" s="15"/>
      <c r="M520" s="15"/>
      <c r="N520" s="15"/>
      <c r="O520" s="15"/>
      <c r="P520" s="15"/>
      <c r="Q520" s="15"/>
    </row>
    <row r="521" spans="1:79">
      <c r="A521" s="19"/>
      <c r="B521" s="13"/>
      <c r="C521" s="13"/>
      <c r="D521" s="13"/>
      <c r="E521" s="13"/>
      <c r="F521" s="13"/>
      <c r="G521" s="13"/>
      <c r="H521" s="15"/>
      <c r="I521" s="15"/>
      <c r="J521" s="15"/>
      <c r="K521" s="15"/>
      <c r="L521" s="15"/>
      <c r="M521" s="15"/>
      <c r="N521" s="15"/>
      <c r="O521" s="15"/>
      <c r="P521" s="15"/>
      <c r="Q521" s="15"/>
    </row>
    <row r="522" spans="1:79">
      <c r="A522" s="19"/>
      <c r="B522" s="13"/>
      <c r="C522" s="13"/>
      <c r="D522" s="13"/>
      <c r="E522" s="13"/>
      <c r="F522" s="13"/>
      <c r="G522" s="13"/>
      <c r="H522" s="15"/>
      <c r="I522" s="15"/>
      <c r="J522" s="15"/>
      <c r="K522" s="15"/>
      <c r="L522" s="15"/>
      <c r="M522" s="15"/>
      <c r="N522" s="15"/>
      <c r="O522" s="15"/>
      <c r="P522" s="15"/>
      <c r="Q522" s="15"/>
    </row>
    <row r="523" spans="1:79">
      <c r="A523" s="19"/>
      <c r="B523" s="13"/>
      <c r="C523" s="13"/>
      <c r="D523" s="13"/>
      <c r="E523" s="13"/>
      <c r="F523" s="13"/>
      <c r="G523" s="13"/>
      <c r="H523" s="15"/>
      <c r="I523" s="15"/>
      <c r="J523" s="15"/>
      <c r="K523" s="15"/>
      <c r="L523" s="15"/>
      <c r="M523" s="15"/>
      <c r="N523" s="15"/>
      <c r="O523" s="15"/>
      <c r="P523" s="15"/>
      <c r="Q523" s="15"/>
    </row>
    <row r="524" spans="1:79">
      <c r="A524" s="19"/>
      <c r="B524" s="13"/>
      <c r="C524" s="13"/>
      <c r="D524" s="13"/>
      <c r="E524" s="13"/>
      <c r="F524" s="13"/>
      <c r="G524" s="13"/>
      <c r="H524" s="15"/>
      <c r="I524" s="15"/>
      <c r="J524" s="15"/>
      <c r="K524" s="15"/>
      <c r="L524" s="15"/>
      <c r="M524" s="15"/>
      <c r="N524" s="15"/>
      <c r="O524" s="15"/>
      <c r="P524" s="15"/>
      <c r="Q524" s="15"/>
    </row>
    <row r="525" spans="1:79">
      <c r="A525" s="19"/>
      <c r="B525" s="13"/>
      <c r="C525" s="13"/>
      <c r="D525" s="13"/>
      <c r="E525" s="13"/>
      <c r="F525" s="13"/>
      <c r="G525" s="13"/>
      <c r="H525" s="15"/>
      <c r="I525" s="15"/>
      <c r="J525" s="15"/>
      <c r="K525" s="15"/>
      <c r="L525" s="15"/>
      <c r="M525" s="15"/>
      <c r="N525" s="15"/>
      <c r="O525" s="15"/>
      <c r="P525" s="15"/>
      <c r="Q525" s="15"/>
    </row>
    <row r="526" spans="1:79">
      <c r="A526" s="19"/>
      <c r="B526" s="13"/>
      <c r="C526" s="13"/>
      <c r="D526" s="13"/>
      <c r="E526" s="13"/>
      <c r="F526" s="13"/>
      <c r="G526" s="13"/>
      <c r="H526" s="15"/>
      <c r="I526" s="15"/>
      <c r="J526" s="15"/>
      <c r="K526" s="15"/>
      <c r="L526" s="15"/>
      <c r="M526" s="15"/>
      <c r="N526" s="15"/>
      <c r="O526" s="15"/>
      <c r="P526" s="15"/>
      <c r="Q526" s="15"/>
    </row>
    <row r="527" spans="1:79">
      <c r="A527" s="19"/>
      <c r="B527" s="13"/>
      <c r="C527" s="13"/>
      <c r="D527" s="13"/>
      <c r="E527" s="13"/>
      <c r="F527" s="13"/>
      <c r="G527" s="13"/>
      <c r="H527" s="15"/>
      <c r="I527" s="15"/>
      <c r="J527" s="15"/>
      <c r="K527" s="15"/>
      <c r="L527" s="15"/>
      <c r="M527" s="15"/>
      <c r="N527" s="15"/>
      <c r="O527" s="15"/>
      <c r="P527" s="15"/>
      <c r="Q527" s="15"/>
    </row>
    <row r="528" spans="1:79">
      <c r="A528" s="19"/>
      <c r="B528" s="13"/>
      <c r="C528" s="13"/>
      <c r="D528" s="13"/>
      <c r="E528" s="13"/>
      <c r="F528" s="13"/>
      <c r="G528" s="13"/>
      <c r="H528" s="15"/>
      <c r="I528" s="15"/>
      <c r="J528" s="15"/>
      <c r="K528" s="15"/>
      <c r="L528" s="15"/>
      <c r="M528" s="15"/>
      <c r="N528" s="15"/>
      <c r="O528" s="15"/>
      <c r="P528" s="15"/>
      <c r="Q528" s="15"/>
    </row>
    <row r="529" spans="1:79">
      <c r="A529" s="19"/>
      <c r="B529" s="13"/>
      <c r="C529" s="13"/>
      <c r="D529" s="13"/>
      <c r="E529" s="13"/>
      <c r="F529" s="13"/>
      <c r="G529" s="13"/>
      <c r="H529" s="15"/>
      <c r="I529" s="15"/>
      <c r="J529" s="15"/>
      <c r="K529" s="15"/>
      <c r="L529" s="15"/>
      <c r="M529" s="15"/>
      <c r="N529" s="15"/>
      <c r="O529" s="15"/>
      <c r="P529" s="15"/>
      <c r="Q529" s="15"/>
    </row>
    <row r="530" spans="1:79">
      <c r="A530" s="19"/>
      <c r="B530" s="13"/>
      <c r="C530" s="13"/>
      <c r="D530" s="13"/>
      <c r="E530" s="13"/>
      <c r="F530" s="13"/>
      <c r="G530" s="13"/>
      <c r="H530" s="15"/>
      <c r="I530" s="15"/>
      <c r="J530" s="15"/>
      <c r="K530" s="15"/>
      <c r="L530" s="15"/>
      <c r="M530" s="15"/>
      <c r="N530" s="15"/>
      <c r="O530" s="15"/>
      <c r="P530" s="15"/>
      <c r="Q530" s="15"/>
    </row>
    <row r="531" spans="1:79">
      <c r="A531" s="19"/>
      <c r="B531" s="13"/>
      <c r="C531" s="13"/>
      <c r="D531" s="13"/>
      <c r="E531" s="13"/>
      <c r="F531" s="13"/>
      <c r="G531" s="13"/>
      <c r="H531" s="15"/>
      <c r="I531" s="15"/>
      <c r="J531" s="15"/>
      <c r="K531" s="15"/>
      <c r="L531" s="15"/>
      <c r="M531" s="15"/>
      <c r="N531" s="15"/>
      <c r="O531" s="15"/>
      <c r="P531" s="15"/>
      <c r="Q531" s="15"/>
    </row>
    <row r="532" spans="1:79">
      <c r="A532" s="19"/>
      <c r="B532" s="13"/>
      <c r="C532" s="13"/>
      <c r="D532" s="13"/>
      <c r="E532" s="13"/>
      <c r="F532" s="13"/>
      <c r="G532" s="13"/>
      <c r="H532" s="15"/>
      <c r="I532" s="15"/>
      <c r="J532" s="15"/>
      <c r="K532" s="15"/>
      <c r="L532" s="15"/>
      <c r="M532" s="15"/>
      <c r="N532" s="15"/>
      <c r="O532" s="15"/>
      <c r="P532" s="15"/>
      <c r="Q532" s="15"/>
    </row>
    <row r="533" spans="1:79">
      <c r="A533" s="19"/>
      <c r="B533" s="13"/>
      <c r="C533" s="13"/>
      <c r="D533" s="13"/>
      <c r="E533" s="13"/>
      <c r="F533" s="13"/>
      <c r="G533" s="13"/>
      <c r="H533" s="15"/>
      <c r="I533" s="15"/>
      <c r="J533" s="15"/>
      <c r="K533" s="15"/>
      <c r="L533" s="15"/>
      <c r="M533" s="15"/>
      <c r="N533" s="15"/>
      <c r="O533" s="15"/>
      <c r="P533" s="15"/>
      <c r="Q533" s="15"/>
    </row>
    <row r="534" spans="1:79">
      <c r="A534" s="19"/>
      <c r="B534" s="13"/>
      <c r="C534" s="13"/>
      <c r="D534" s="13"/>
      <c r="E534" s="13"/>
      <c r="F534" s="13"/>
      <c r="G534" s="13"/>
      <c r="H534" s="15"/>
      <c r="I534" s="15"/>
      <c r="J534" s="15"/>
      <c r="K534" s="15"/>
      <c r="L534" s="15"/>
      <c r="M534" s="15"/>
      <c r="N534" s="15"/>
      <c r="O534" s="15"/>
      <c r="P534" s="15"/>
      <c r="Q534" s="15"/>
    </row>
    <row r="535" spans="1:79">
      <c r="A535" s="19"/>
      <c r="B535" s="13"/>
      <c r="C535" s="13"/>
      <c r="D535" s="13"/>
      <c r="E535" s="13"/>
      <c r="F535" s="13"/>
      <c r="G535" s="13"/>
      <c r="H535" s="15"/>
      <c r="I535" s="15"/>
      <c r="J535" s="15"/>
      <c r="K535" s="15"/>
      <c r="L535" s="15"/>
      <c r="M535" s="15"/>
      <c r="N535" s="15"/>
      <c r="O535" s="15"/>
      <c r="P535" s="15"/>
      <c r="Q535" s="15"/>
    </row>
    <row r="536" spans="1:79">
      <c r="A536" s="19"/>
      <c r="B536" s="13"/>
      <c r="C536" s="13"/>
      <c r="D536" s="13"/>
      <c r="E536" s="13"/>
      <c r="F536" s="13"/>
      <c r="G536" s="13"/>
      <c r="H536" s="15"/>
      <c r="I536" s="15"/>
      <c r="J536" s="15"/>
      <c r="K536" s="15"/>
      <c r="L536" s="15"/>
      <c r="M536" s="15"/>
      <c r="N536" s="15"/>
      <c r="O536" s="15"/>
      <c r="P536" s="15"/>
      <c r="Q536" s="15"/>
    </row>
    <row r="537" spans="1:79">
      <c r="A537" s="19"/>
      <c r="B537" s="13"/>
      <c r="C537" s="13"/>
      <c r="D537" s="13"/>
      <c r="E537" s="13"/>
      <c r="F537" s="13"/>
      <c r="G537" s="13"/>
      <c r="H537" s="15"/>
      <c r="I537" s="15"/>
      <c r="J537" s="15"/>
      <c r="K537" s="15"/>
      <c r="L537" s="15"/>
      <c r="M537" s="15"/>
      <c r="N537" s="15"/>
      <c r="O537" s="15"/>
      <c r="P537" s="15"/>
      <c r="Q537" s="15"/>
    </row>
    <row r="538" spans="1:79">
      <c r="A538" s="19"/>
      <c r="B538" s="13"/>
      <c r="C538" s="13"/>
      <c r="D538" s="13"/>
      <c r="E538" s="13"/>
      <c r="F538" s="13"/>
      <c r="G538" s="13"/>
      <c r="H538" s="15"/>
      <c r="I538" s="15"/>
      <c r="J538" s="15"/>
      <c r="K538" s="15"/>
      <c r="L538" s="15"/>
      <c r="M538" s="15"/>
      <c r="N538" s="15"/>
      <c r="O538" s="15"/>
      <c r="P538" s="15"/>
      <c r="Q538" s="15"/>
    </row>
    <row r="539" spans="1:79">
      <c r="A539" s="19"/>
      <c r="B539" s="13"/>
      <c r="C539" s="13"/>
      <c r="D539" s="13"/>
      <c r="E539" s="13"/>
      <c r="F539" s="13"/>
      <c r="G539" s="13"/>
      <c r="H539" s="15"/>
      <c r="I539" s="15"/>
      <c r="J539" s="15"/>
      <c r="K539" s="15"/>
      <c r="L539" s="15"/>
      <c r="M539" s="15"/>
      <c r="N539" s="15"/>
      <c r="O539" s="15"/>
      <c r="P539" s="15"/>
      <c r="Q539" s="15"/>
    </row>
    <row r="540" spans="1:79">
      <c r="A540" s="19"/>
      <c r="B540" s="13"/>
      <c r="C540" s="13"/>
      <c r="D540" s="13"/>
      <c r="E540" s="13"/>
      <c r="F540" s="13"/>
      <c r="G540" s="13"/>
      <c r="H540" s="15"/>
      <c r="I540" s="15"/>
      <c r="J540" s="15"/>
      <c r="K540" s="15"/>
      <c r="L540" s="15"/>
      <c r="M540" s="15"/>
      <c r="N540" s="15"/>
      <c r="O540" s="15"/>
      <c r="P540" s="15"/>
      <c r="Q540" s="15"/>
    </row>
    <row r="541" spans="1:79">
      <c r="A541" s="19"/>
      <c r="B541" s="13"/>
      <c r="C541" s="13"/>
      <c r="D541" s="13"/>
      <c r="E541" s="13"/>
      <c r="F541" s="13"/>
      <c r="G541" s="13"/>
      <c r="H541" s="15"/>
      <c r="I541" s="15"/>
      <c r="J541" s="15"/>
      <c r="K541" s="15"/>
      <c r="L541" s="15"/>
      <c r="M541" s="15"/>
      <c r="N541" s="15"/>
      <c r="O541" s="15"/>
      <c r="P541" s="15"/>
      <c r="Q541" s="15"/>
    </row>
    <row r="542" spans="1:79">
      <c r="A542" s="19"/>
      <c r="B542" s="13"/>
      <c r="C542" s="13"/>
      <c r="D542" s="13"/>
      <c r="E542" s="13"/>
      <c r="F542" s="13"/>
      <c r="G542" s="13"/>
      <c r="H542" s="15"/>
      <c r="I542" s="15"/>
      <c r="J542" s="15"/>
      <c r="K542" s="15"/>
      <c r="L542" s="15"/>
      <c r="M542" s="15"/>
      <c r="N542" s="15"/>
      <c r="O542" s="15"/>
      <c r="P542" s="15"/>
      <c r="Q542" s="15"/>
    </row>
    <row r="543" spans="1:79">
      <c r="A543" s="19"/>
      <c r="B543" s="13"/>
      <c r="C543" s="13"/>
      <c r="D543" s="13"/>
      <c r="E543" s="13"/>
      <c r="F543" s="13"/>
      <c r="G543" s="13"/>
      <c r="H543" s="15"/>
      <c r="I543" s="15"/>
      <c r="J543" s="15"/>
      <c r="K543" s="15"/>
      <c r="L543" s="15"/>
      <c r="M543" s="15"/>
      <c r="N543" s="15"/>
      <c r="O543" s="15"/>
      <c r="P543" s="15"/>
      <c r="Q543" s="15"/>
    </row>
    <row r="544" spans="1:79">
      <c r="A544" s="19"/>
      <c r="B544" s="13"/>
      <c r="C544" s="13"/>
      <c r="D544" s="13"/>
      <c r="E544" s="13"/>
      <c r="F544" s="13"/>
      <c r="G544" s="13"/>
      <c r="H544" s="15"/>
      <c r="I544" s="15"/>
      <c r="J544" s="15"/>
      <c r="K544" s="15"/>
      <c r="L544" s="15"/>
      <c r="M544" s="15"/>
      <c r="N544" s="15"/>
      <c r="O544" s="15"/>
      <c r="P544" s="15"/>
      <c r="Q544" s="15"/>
    </row>
    <row r="545" spans="1:79">
      <c r="A545" s="19"/>
      <c r="B545" s="13"/>
      <c r="C545" s="13"/>
      <c r="D545" s="13"/>
      <c r="E545" s="13"/>
      <c r="F545" s="13"/>
      <c r="G545" s="13"/>
      <c r="H545" s="15"/>
      <c r="I545" s="15"/>
      <c r="J545" s="15"/>
      <c r="K545" s="15"/>
      <c r="L545" s="15"/>
      <c r="M545" s="15"/>
      <c r="N545" s="15"/>
      <c r="O545" s="15"/>
      <c r="P545" s="15"/>
      <c r="Q545" s="15"/>
    </row>
    <row r="546" spans="1:79">
      <c r="A546" s="19"/>
      <c r="B546" s="13"/>
      <c r="C546" s="13"/>
      <c r="D546" s="13"/>
      <c r="E546" s="13"/>
      <c r="F546" s="13"/>
      <c r="G546" s="13"/>
      <c r="H546" s="15"/>
      <c r="I546" s="15"/>
      <c r="J546" s="15"/>
      <c r="K546" s="15"/>
      <c r="L546" s="15"/>
      <c r="M546" s="15"/>
      <c r="N546" s="15"/>
      <c r="O546" s="15"/>
      <c r="P546" s="15"/>
      <c r="Q546" s="15"/>
    </row>
    <row r="547" spans="1:79">
      <c r="A547" s="19"/>
      <c r="B547" s="13"/>
      <c r="C547" s="13"/>
      <c r="D547" s="13"/>
      <c r="E547" s="13"/>
      <c r="F547" s="13"/>
      <c r="G547" s="13"/>
      <c r="H547" s="15"/>
      <c r="I547" s="15"/>
      <c r="J547" s="15"/>
      <c r="K547" s="15"/>
      <c r="L547" s="15"/>
      <c r="M547" s="15"/>
      <c r="N547" s="15"/>
      <c r="O547" s="15"/>
      <c r="P547" s="15"/>
      <c r="Q547" s="15"/>
    </row>
    <row r="548" spans="1:79">
      <c r="A548" s="19"/>
      <c r="B548" s="13"/>
      <c r="C548" s="13"/>
      <c r="D548" s="13"/>
      <c r="E548" s="13"/>
      <c r="F548" s="13"/>
      <c r="G548" s="13"/>
      <c r="H548" s="15"/>
      <c r="I548" s="15"/>
      <c r="J548" s="15"/>
      <c r="K548" s="15"/>
      <c r="L548" s="15"/>
      <c r="M548" s="15"/>
      <c r="N548" s="15"/>
      <c r="O548" s="15"/>
      <c r="P548" s="15"/>
      <c r="Q548" s="15"/>
    </row>
    <row r="549" spans="1:79">
      <c r="A549" s="19"/>
      <c r="B549" s="13"/>
      <c r="C549" s="13"/>
      <c r="D549" s="13"/>
      <c r="E549" s="13"/>
      <c r="F549" s="13"/>
      <c r="G549" s="13"/>
      <c r="H549" s="15"/>
      <c r="I549" s="15"/>
      <c r="J549" s="15"/>
      <c r="K549" s="15"/>
      <c r="L549" s="15"/>
      <c r="M549" s="15"/>
      <c r="N549" s="15"/>
      <c r="O549" s="15"/>
      <c r="P549" s="15"/>
      <c r="Q549" s="15"/>
    </row>
    <row r="550" spans="1:79">
      <c r="A550" s="19"/>
      <c r="B550" s="13"/>
      <c r="C550" s="13"/>
      <c r="D550" s="13"/>
      <c r="E550" s="13"/>
      <c r="F550" s="13"/>
      <c r="G550" s="13"/>
      <c r="H550" s="15"/>
      <c r="I550" s="15"/>
      <c r="J550" s="15"/>
      <c r="K550" s="15"/>
      <c r="L550" s="15"/>
      <c r="M550" s="15"/>
      <c r="N550" s="15"/>
      <c r="O550" s="15"/>
      <c r="P550" s="15"/>
      <c r="Q550" s="15"/>
    </row>
    <row r="551" spans="1:79">
      <c r="A551" s="19"/>
      <c r="B551" s="13"/>
      <c r="C551" s="13"/>
      <c r="D551" s="13"/>
      <c r="E551" s="13"/>
      <c r="F551" s="13"/>
      <c r="G551" s="13"/>
      <c r="H551" s="15"/>
      <c r="I551" s="15"/>
      <c r="J551" s="15"/>
      <c r="K551" s="15"/>
      <c r="L551" s="15"/>
      <c r="M551" s="15"/>
      <c r="N551" s="15"/>
      <c r="O551" s="15"/>
      <c r="P551" s="15"/>
      <c r="Q551" s="15"/>
    </row>
    <row r="552" spans="1:79">
      <c r="A552" s="19"/>
      <c r="B552" s="13"/>
      <c r="C552" s="13"/>
      <c r="D552" s="13"/>
      <c r="E552" s="13"/>
      <c r="F552" s="13"/>
      <c r="G552" s="13"/>
      <c r="H552" s="15"/>
      <c r="I552" s="15"/>
      <c r="J552" s="15"/>
      <c r="K552" s="15"/>
      <c r="L552" s="15"/>
      <c r="M552" s="15"/>
      <c r="N552" s="15"/>
      <c r="O552" s="15"/>
      <c r="P552" s="15"/>
      <c r="Q552" s="15"/>
    </row>
    <row r="553" spans="1:79">
      <c r="A553" s="19"/>
      <c r="B553" s="13"/>
      <c r="C553" s="13"/>
      <c r="D553" s="13"/>
      <c r="E553" s="13"/>
      <c r="F553" s="13"/>
      <c r="G553" s="13"/>
      <c r="H553" s="15"/>
      <c r="I553" s="15"/>
      <c r="J553" s="15"/>
      <c r="K553" s="15"/>
      <c r="L553" s="15"/>
      <c r="M553" s="15"/>
      <c r="N553" s="15"/>
      <c r="O553" s="15"/>
      <c r="P553" s="15"/>
      <c r="Q553" s="15"/>
    </row>
    <row r="554" spans="1:79">
      <c r="A554" s="19"/>
      <c r="B554" s="13"/>
      <c r="C554" s="13"/>
      <c r="D554" s="13"/>
      <c r="E554" s="13"/>
      <c r="F554" s="13"/>
      <c r="G554" s="13"/>
      <c r="H554" s="15"/>
      <c r="I554" s="15"/>
      <c r="J554" s="15"/>
      <c r="K554" s="15"/>
      <c r="L554" s="15"/>
      <c r="M554" s="15"/>
      <c r="N554" s="15"/>
      <c r="O554" s="15"/>
      <c r="P554" s="15"/>
      <c r="Q554" s="15"/>
    </row>
    <row r="555" spans="1:79">
      <c r="A555" s="19"/>
      <c r="B555" s="13"/>
      <c r="C555" s="13"/>
      <c r="D555" s="13"/>
      <c r="E555" s="13"/>
      <c r="F555" s="13"/>
      <c r="G555" s="13"/>
      <c r="H555" s="15"/>
      <c r="I555" s="15"/>
      <c r="J555" s="15"/>
      <c r="K555" s="15"/>
      <c r="L555" s="15"/>
      <c r="M555" s="15"/>
      <c r="N555" s="15"/>
      <c r="O555" s="15"/>
      <c r="P555" s="15"/>
      <c r="Q555" s="15"/>
    </row>
    <row r="556" spans="1:79">
      <c r="A556" s="19"/>
      <c r="B556" s="13"/>
      <c r="C556" s="13"/>
      <c r="D556" s="13"/>
      <c r="E556" s="13"/>
      <c r="F556" s="13"/>
      <c r="G556" s="13"/>
      <c r="H556" s="15"/>
      <c r="I556" s="15"/>
      <c r="J556" s="15"/>
      <c r="K556" s="15"/>
      <c r="L556" s="15"/>
      <c r="M556" s="15"/>
      <c r="N556" s="15"/>
      <c r="O556" s="15"/>
      <c r="P556" s="15"/>
      <c r="Q556" s="15"/>
    </row>
    <row r="557" spans="1:79">
      <c r="A557" s="19"/>
      <c r="B557" s="13"/>
      <c r="C557" s="13"/>
      <c r="D557" s="13"/>
      <c r="E557" s="13"/>
      <c r="F557" s="13"/>
      <c r="G557" s="13"/>
      <c r="H557" s="15"/>
      <c r="I557" s="15"/>
      <c r="J557" s="15"/>
      <c r="K557" s="15"/>
      <c r="L557" s="15"/>
      <c r="M557" s="15"/>
      <c r="N557" s="15"/>
      <c r="O557" s="15"/>
      <c r="P557" s="15"/>
      <c r="Q557" s="15"/>
    </row>
    <row r="558" spans="1:79">
      <c r="A558" s="19"/>
      <c r="B558" s="13"/>
      <c r="C558" s="13"/>
      <c r="D558" s="13"/>
      <c r="E558" s="13"/>
      <c r="F558" s="13"/>
      <c r="G558" s="13"/>
      <c r="H558" s="15"/>
      <c r="I558" s="15"/>
      <c r="J558" s="15"/>
      <c r="K558" s="15"/>
      <c r="L558" s="15"/>
      <c r="M558" s="15"/>
      <c r="N558" s="15"/>
      <c r="O558" s="15"/>
      <c r="P558" s="15"/>
      <c r="Q558" s="15"/>
    </row>
    <row r="559" spans="1:79">
      <c r="A559" s="19"/>
      <c r="B559" s="13"/>
      <c r="C559" s="13"/>
      <c r="D559" s="13"/>
      <c r="E559" s="13"/>
      <c r="F559" s="13"/>
      <c r="G559" s="13"/>
      <c r="H559" s="15"/>
      <c r="I559" s="15"/>
      <c r="J559" s="15"/>
      <c r="K559" s="15"/>
      <c r="L559" s="15"/>
      <c r="M559" s="15"/>
      <c r="N559" s="15"/>
      <c r="O559" s="15"/>
      <c r="P559" s="15"/>
      <c r="Q559" s="15"/>
    </row>
    <row r="560" spans="1:79">
      <c r="A560" s="19"/>
      <c r="B560" s="13"/>
      <c r="C560" s="13"/>
      <c r="D560" s="13"/>
      <c r="E560" s="13"/>
      <c r="F560" s="13"/>
      <c r="G560" s="13"/>
      <c r="H560" s="15"/>
      <c r="I560" s="15"/>
      <c r="J560" s="15"/>
      <c r="K560" s="15"/>
      <c r="L560" s="15"/>
      <c r="M560" s="15"/>
      <c r="N560" s="15"/>
      <c r="O560" s="15"/>
      <c r="P560" s="15"/>
      <c r="Q560" s="15"/>
    </row>
    <row r="561" spans="1:79">
      <c r="A561" s="19"/>
      <c r="B561" s="13"/>
      <c r="C561" s="13"/>
      <c r="D561" s="13"/>
      <c r="E561" s="13"/>
      <c r="F561" s="13"/>
      <c r="G561" s="13"/>
      <c r="H561" s="15"/>
      <c r="I561" s="15"/>
      <c r="J561" s="15"/>
      <c r="K561" s="15"/>
      <c r="L561" s="15"/>
      <c r="M561" s="15"/>
      <c r="N561" s="15"/>
      <c r="O561" s="15"/>
      <c r="P561" s="15"/>
      <c r="Q561" s="15"/>
    </row>
    <row r="562" spans="1:79">
      <c r="A562" s="19"/>
      <c r="B562" s="13"/>
      <c r="C562" s="13"/>
      <c r="D562" s="13"/>
      <c r="E562" s="13"/>
      <c r="F562" s="13"/>
      <c r="G562" s="13"/>
      <c r="H562" s="15"/>
      <c r="I562" s="15"/>
      <c r="J562" s="15"/>
      <c r="K562" s="15"/>
      <c r="L562" s="15"/>
      <c r="M562" s="15"/>
      <c r="N562" s="15"/>
      <c r="O562" s="15"/>
      <c r="P562" s="15"/>
      <c r="Q562" s="15"/>
    </row>
    <row r="563" spans="1:79">
      <c r="A563" s="19"/>
      <c r="B563" s="13"/>
      <c r="C563" s="13"/>
      <c r="D563" s="13"/>
      <c r="E563" s="13"/>
      <c r="F563" s="13"/>
      <c r="G563" s="13"/>
      <c r="H563" s="15"/>
      <c r="I563" s="15"/>
      <c r="J563" s="15"/>
      <c r="K563" s="15"/>
      <c r="L563" s="15"/>
      <c r="M563" s="15"/>
      <c r="N563" s="15"/>
      <c r="O563" s="15"/>
      <c r="P563" s="15"/>
      <c r="Q563" s="15"/>
    </row>
    <row r="564" spans="1:79">
      <c r="A564" s="19"/>
      <c r="B564" s="13"/>
      <c r="C564" s="13"/>
      <c r="D564" s="13"/>
      <c r="E564" s="13"/>
      <c r="F564" s="13"/>
      <c r="G564" s="13"/>
      <c r="H564" s="15"/>
      <c r="I564" s="15"/>
      <c r="J564" s="15"/>
      <c r="K564" s="15"/>
      <c r="L564" s="15"/>
      <c r="M564" s="15"/>
      <c r="N564" s="15"/>
      <c r="O564" s="15"/>
      <c r="P564" s="15"/>
      <c r="Q564" s="15"/>
    </row>
    <row r="565" spans="1:79">
      <c r="A565" s="19"/>
      <c r="B565" s="13"/>
      <c r="C565" s="13"/>
      <c r="D565" s="13"/>
      <c r="E565" s="13"/>
      <c r="F565" s="13"/>
      <c r="G565" s="13"/>
      <c r="H565" s="15"/>
      <c r="I565" s="15"/>
      <c r="J565" s="15"/>
      <c r="K565" s="15"/>
      <c r="L565" s="15"/>
      <c r="M565" s="15"/>
      <c r="N565" s="15"/>
      <c r="O565" s="15"/>
      <c r="P565" s="15"/>
      <c r="Q565" s="15"/>
    </row>
    <row r="566" spans="1:79">
      <c r="A566" s="19"/>
      <c r="B566" s="13"/>
      <c r="C566" s="13"/>
      <c r="D566" s="13"/>
      <c r="E566" s="13"/>
      <c r="F566" s="13"/>
      <c r="G566" s="13"/>
      <c r="H566" s="15"/>
      <c r="I566" s="15"/>
      <c r="J566" s="15"/>
      <c r="K566" s="15"/>
      <c r="L566" s="15"/>
      <c r="M566" s="15"/>
      <c r="N566" s="15"/>
      <c r="O566" s="15"/>
      <c r="P566" s="15"/>
      <c r="Q566" s="15"/>
    </row>
    <row r="567" spans="1:79">
      <c r="A567" s="19"/>
      <c r="B567" s="13"/>
      <c r="C567" s="13"/>
      <c r="D567" s="13"/>
      <c r="E567" s="13"/>
      <c r="F567" s="13"/>
      <c r="G567" s="13"/>
      <c r="H567" s="15"/>
      <c r="I567" s="15"/>
      <c r="J567" s="15"/>
      <c r="K567" s="15"/>
      <c r="L567" s="15"/>
      <c r="M567" s="15"/>
      <c r="N567" s="15"/>
      <c r="O567" s="15"/>
      <c r="P567" s="15"/>
      <c r="Q567" s="15"/>
    </row>
    <row r="568" spans="1:79">
      <c r="A568" s="19"/>
      <c r="B568" s="13"/>
      <c r="C568" s="13"/>
      <c r="D568" s="13"/>
      <c r="E568" s="13"/>
      <c r="F568" s="13"/>
      <c r="G568" s="13"/>
      <c r="H568" s="15"/>
      <c r="I568" s="15"/>
      <c r="J568" s="15"/>
      <c r="K568" s="15"/>
      <c r="L568" s="15"/>
      <c r="M568" s="15"/>
      <c r="N568" s="15"/>
      <c r="O568" s="15"/>
      <c r="P568" s="15"/>
      <c r="Q568" s="15"/>
    </row>
    <row r="569" spans="1:79">
      <c r="A569" s="19"/>
      <c r="B569" s="13"/>
      <c r="C569" s="13"/>
      <c r="D569" s="13"/>
      <c r="E569" s="13"/>
      <c r="F569" s="13"/>
      <c r="G569" s="13"/>
      <c r="H569" s="15"/>
      <c r="I569" s="15"/>
      <c r="J569" s="15"/>
      <c r="K569" s="15"/>
      <c r="L569" s="15"/>
      <c r="M569" s="15"/>
      <c r="N569" s="15"/>
      <c r="O569" s="15"/>
      <c r="P569" s="15"/>
      <c r="Q569" s="15"/>
    </row>
    <row r="570" spans="1:79">
      <c r="A570" s="19"/>
      <c r="B570" s="13"/>
      <c r="C570" s="13"/>
      <c r="D570" s="13"/>
      <c r="E570" s="13"/>
      <c r="F570" s="13"/>
      <c r="G570" s="13"/>
      <c r="H570" s="15"/>
      <c r="I570" s="15"/>
      <c r="J570" s="15"/>
      <c r="K570" s="15"/>
      <c r="L570" s="15"/>
      <c r="M570" s="15"/>
      <c r="N570" s="15"/>
      <c r="O570" s="15"/>
      <c r="P570" s="15"/>
      <c r="Q570" s="15"/>
    </row>
    <row r="571" spans="1:79">
      <c r="A571" s="19"/>
      <c r="B571" s="13"/>
      <c r="C571" s="13"/>
      <c r="D571" s="13"/>
      <c r="E571" s="13"/>
      <c r="F571" s="13"/>
      <c r="G571" s="13"/>
      <c r="H571" s="15"/>
      <c r="I571" s="15"/>
      <c r="J571" s="15"/>
      <c r="K571" s="15"/>
      <c r="L571" s="15"/>
      <c r="M571" s="15"/>
      <c r="N571" s="15"/>
      <c r="O571" s="15"/>
      <c r="P571" s="15"/>
      <c r="Q571" s="15"/>
    </row>
    <row r="572" spans="1:79">
      <c r="A572" s="19"/>
      <c r="B572" s="13"/>
      <c r="C572" s="13"/>
      <c r="D572" s="13"/>
      <c r="E572" s="13"/>
      <c r="F572" s="13"/>
      <c r="G572" s="13"/>
      <c r="H572" s="15"/>
      <c r="I572" s="15"/>
      <c r="J572" s="15"/>
      <c r="K572" s="15"/>
      <c r="L572" s="15"/>
      <c r="M572" s="15"/>
      <c r="N572" s="15"/>
      <c r="O572" s="15"/>
      <c r="P572" s="15"/>
      <c r="Q572" s="15"/>
    </row>
    <row r="573" spans="1:79">
      <c r="A573" s="19"/>
      <c r="B573" s="13"/>
      <c r="C573" s="13"/>
      <c r="D573" s="13"/>
      <c r="E573" s="13"/>
      <c r="F573" s="13"/>
      <c r="G573" s="13"/>
      <c r="H573" s="15"/>
      <c r="I573" s="15"/>
      <c r="J573" s="15"/>
      <c r="K573" s="15"/>
      <c r="L573" s="15"/>
      <c r="M573" s="15"/>
      <c r="N573" s="15"/>
      <c r="O573" s="15"/>
      <c r="P573" s="15"/>
      <c r="Q573" s="15"/>
    </row>
    <row r="574" spans="1:79">
      <c r="A574" s="19"/>
      <c r="B574" s="13"/>
      <c r="C574" s="13"/>
      <c r="D574" s="13"/>
      <c r="E574" s="13"/>
      <c r="F574" s="13"/>
      <c r="G574" s="13"/>
      <c r="H574" s="15"/>
      <c r="I574" s="15"/>
      <c r="J574" s="15"/>
      <c r="K574" s="15"/>
      <c r="L574" s="15"/>
      <c r="M574" s="15"/>
      <c r="N574" s="15"/>
      <c r="O574" s="15"/>
      <c r="P574" s="15"/>
      <c r="Q574" s="15"/>
    </row>
    <row r="575" spans="1:79">
      <c r="A575" s="19"/>
      <c r="B575" s="13"/>
      <c r="C575" s="13"/>
      <c r="D575" s="13"/>
      <c r="E575" s="13"/>
      <c r="F575" s="13"/>
      <c r="G575" s="13"/>
      <c r="H575" s="15"/>
      <c r="I575" s="15"/>
      <c r="J575" s="15"/>
      <c r="K575" s="15"/>
      <c r="L575" s="15"/>
      <c r="M575" s="15"/>
      <c r="N575" s="15"/>
      <c r="O575" s="15"/>
      <c r="P575" s="15"/>
      <c r="Q575" s="15"/>
    </row>
    <row r="576" spans="1:79">
      <c r="A576" s="19"/>
      <c r="B576" s="13"/>
      <c r="C576" s="13"/>
      <c r="D576" s="13"/>
      <c r="E576" s="13"/>
      <c r="F576" s="13"/>
      <c r="G576" s="13"/>
      <c r="H576" s="15"/>
      <c r="I576" s="15"/>
      <c r="J576" s="15"/>
      <c r="K576" s="15"/>
      <c r="L576" s="15"/>
      <c r="M576" s="15"/>
      <c r="N576" s="15"/>
      <c r="O576" s="15"/>
      <c r="P576" s="15"/>
      <c r="Q576" s="15"/>
    </row>
    <row r="577" spans="1:79">
      <c r="A577" s="19"/>
      <c r="B577" s="13"/>
      <c r="C577" s="13"/>
      <c r="D577" s="13"/>
      <c r="E577" s="13"/>
      <c r="F577" s="13"/>
      <c r="G577" s="13"/>
      <c r="H577" s="15"/>
      <c r="I577" s="15"/>
      <c r="J577" s="15"/>
      <c r="K577" s="15"/>
      <c r="L577" s="15"/>
      <c r="M577" s="15"/>
      <c r="N577" s="15"/>
      <c r="O577" s="15"/>
      <c r="P577" s="15"/>
      <c r="Q577" s="15"/>
    </row>
    <row r="578" spans="1:79">
      <c r="A578" s="19"/>
      <c r="B578" s="13"/>
      <c r="C578" s="13"/>
      <c r="D578" s="13"/>
      <c r="E578" s="13"/>
      <c r="F578" s="13"/>
      <c r="G578" s="13"/>
      <c r="H578" s="15"/>
      <c r="I578" s="15"/>
      <c r="J578" s="15"/>
      <c r="K578" s="15"/>
      <c r="L578" s="15"/>
      <c r="M578" s="15"/>
      <c r="N578" s="15"/>
      <c r="O578" s="15"/>
      <c r="P578" s="15"/>
      <c r="Q578" s="15"/>
    </row>
    <row r="579" spans="1:79">
      <c r="A579" s="19"/>
      <c r="B579" s="13"/>
      <c r="C579" s="13"/>
      <c r="D579" s="13"/>
      <c r="E579" s="13"/>
      <c r="F579" s="13"/>
      <c r="G579" s="13"/>
      <c r="H579" s="15"/>
      <c r="I579" s="15"/>
      <c r="J579" s="15"/>
      <c r="K579" s="15"/>
      <c r="L579" s="15"/>
      <c r="M579" s="15"/>
      <c r="N579" s="15"/>
      <c r="O579" s="15"/>
      <c r="P579" s="15"/>
      <c r="Q579" s="15"/>
    </row>
    <row r="580" spans="1:79">
      <c r="A580" s="19"/>
      <c r="B580" s="13"/>
      <c r="C580" s="13"/>
      <c r="D580" s="13"/>
      <c r="E580" s="13"/>
      <c r="F580" s="13"/>
      <c r="G580" s="13"/>
      <c r="H580" s="15"/>
      <c r="I580" s="15"/>
      <c r="J580" s="15"/>
      <c r="K580" s="15"/>
      <c r="L580" s="15"/>
      <c r="M580" s="15"/>
      <c r="N580" s="15"/>
      <c r="O580" s="15"/>
      <c r="P580" s="15"/>
      <c r="Q580" s="15"/>
    </row>
    <row r="581" spans="1:79">
      <c r="A581" s="19"/>
      <c r="B581" s="13"/>
      <c r="C581" s="13"/>
      <c r="D581" s="13"/>
      <c r="E581" s="13"/>
      <c r="F581" s="13"/>
      <c r="G581" s="13"/>
      <c r="H581" s="15"/>
      <c r="I581" s="15"/>
      <c r="J581" s="15"/>
      <c r="K581" s="15"/>
      <c r="L581" s="15"/>
      <c r="M581" s="15"/>
      <c r="N581" s="15"/>
      <c r="O581" s="15"/>
      <c r="P581" s="15"/>
      <c r="Q581" s="15"/>
    </row>
    <row r="582" spans="1:79">
      <c r="A582" s="19"/>
      <c r="B582" s="13"/>
      <c r="C582" s="13"/>
      <c r="D582" s="13"/>
      <c r="E582" s="13"/>
      <c r="F582" s="13"/>
      <c r="G582" s="13"/>
      <c r="H582" s="15"/>
      <c r="I582" s="15"/>
      <c r="J582" s="15"/>
      <c r="K582" s="15"/>
      <c r="L582" s="15"/>
      <c r="M582" s="15"/>
      <c r="N582" s="15"/>
      <c r="O582" s="15"/>
      <c r="P582" s="15"/>
      <c r="Q582" s="15"/>
    </row>
    <row r="583" spans="1:79">
      <c r="A583" s="19"/>
      <c r="B583" s="13"/>
      <c r="C583" s="13"/>
      <c r="D583" s="13"/>
      <c r="E583" s="13"/>
      <c r="F583" s="13"/>
      <c r="G583" s="13"/>
      <c r="H583" s="15"/>
      <c r="I583" s="15"/>
      <c r="J583" s="15"/>
      <c r="K583" s="15"/>
      <c r="L583" s="15"/>
      <c r="M583" s="15"/>
      <c r="N583" s="15"/>
      <c r="O583" s="15"/>
      <c r="P583" s="15"/>
      <c r="Q583" s="15"/>
    </row>
    <row r="584" spans="1:79">
      <c r="A584" s="19"/>
      <c r="B584" s="13"/>
      <c r="C584" s="13"/>
      <c r="D584" s="13"/>
      <c r="E584" s="13"/>
      <c r="F584" s="13"/>
      <c r="G584" s="13"/>
      <c r="H584" s="15"/>
      <c r="I584" s="15"/>
      <c r="J584" s="15"/>
      <c r="K584" s="15"/>
      <c r="L584" s="15"/>
      <c r="M584" s="15"/>
      <c r="N584" s="15"/>
      <c r="O584" s="15"/>
      <c r="P584" s="15"/>
      <c r="Q584" s="15"/>
    </row>
    <row r="585" spans="1:79">
      <c r="A585" s="19"/>
      <c r="B585" s="13"/>
      <c r="C585" s="13"/>
      <c r="D585" s="13"/>
      <c r="E585" s="13"/>
      <c r="F585" s="13"/>
      <c r="G585" s="13"/>
      <c r="H585" s="15"/>
      <c r="I585" s="15"/>
      <c r="J585" s="15"/>
      <c r="K585" s="15"/>
      <c r="L585" s="15"/>
      <c r="M585" s="15"/>
      <c r="N585" s="15"/>
      <c r="O585" s="15"/>
      <c r="P585" s="15"/>
      <c r="Q585" s="15"/>
    </row>
    <row r="586" spans="1:79">
      <c r="A586" s="19"/>
      <c r="B586" s="13"/>
      <c r="C586" s="13"/>
      <c r="D586" s="13"/>
      <c r="E586" s="13"/>
      <c r="F586" s="13"/>
      <c r="G586" s="13"/>
      <c r="H586" s="15"/>
      <c r="I586" s="15"/>
      <c r="J586" s="15"/>
      <c r="K586" s="15"/>
      <c r="L586" s="15"/>
      <c r="M586" s="15"/>
      <c r="N586" s="15"/>
      <c r="O586" s="15"/>
      <c r="P586" s="15"/>
      <c r="Q586" s="15"/>
    </row>
    <row r="587" spans="1:79">
      <c r="A587" s="19"/>
      <c r="B587" s="13"/>
      <c r="C587" s="13"/>
      <c r="D587" s="13"/>
      <c r="E587" s="13"/>
      <c r="F587" s="13"/>
      <c r="G587" s="13"/>
      <c r="H587" s="15"/>
      <c r="I587" s="15"/>
      <c r="J587" s="15"/>
      <c r="K587" s="15"/>
      <c r="L587" s="15"/>
      <c r="M587" s="15"/>
      <c r="N587" s="15"/>
      <c r="O587" s="15"/>
      <c r="P587" s="15"/>
      <c r="Q587" s="15"/>
    </row>
    <row r="588" spans="1:79">
      <c r="A588" s="19"/>
      <c r="B588" s="13"/>
      <c r="C588" s="13"/>
      <c r="D588" s="13"/>
      <c r="E588" s="13"/>
      <c r="F588" s="13"/>
      <c r="G588" s="13"/>
      <c r="H588" s="15"/>
      <c r="I588" s="15"/>
      <c r="J588" s="15"/>
      <c r="K588" s="15"/>
      <c r="L588" s="15"/>
      <c r="M588" s="15"/>
      <c r="N588" s="15"/>
      <c r="O588" s="15"/>
      <c r="P588" s="15"/>
      <c r="Q588" s="15"/>
    </row>
    <row r="589" spans="1:79">
      <c r="A589" s="19"/>
      <c r="B589" s="13"/>
      <c r="C589" s="13"/>
      <c r="D589" s="13"/>
      <c r="E589" s="13"/>
      <c r="F589" s="13"/>
      <c r="G589" s="13"/>
      <c r="H589" s="15"/>
      <c r="I589" s="15"/>
      <c r="J589" s="15"/>
      <c r="K589" s="15"/>
      <c r="L589" s="15"/>
      <c r="M589" s="15"/>
      <c r="N589" s="15"/>
      <c r="O589" s="15"/>
      <c r="P589" s="15"/>
      <c r="Q589" s="15"/>
    </row>
    <row r="590" spans="1:79">
      <c r="A590" s="19"/>
      <c r="B590" s="13"/>
      <c r="C590" s="13"/>
      <c r="D590" s="13"/>
      <c r="E590" s="13"/>
      <c r="F590" s="13"/>
      <c r="G590" s="13"/>
      <c r="H590" s="15"/>
      <c r="I590" s="15"/>
      <c r="J590" s="15"/>
      <c r="K590" s="15"/>
      <c r="L590" s="15"/>
      <c r="M590" s="15"/>
      <c r="N590" s="15"/>
      <c r="O590" s="15"/>
      <c r="P590" s="15"/>
      <c r="Q590" s="15"/>
    </row>
    <row r="591" spans="1:79">
      <c r="A591" s="19"/>
      <c r="B591" s="13"/>
      <c r="C591" s="13"/>
      <c r="D591" s="13"/>
      <c r="E591" s="13"/>
      <c r="F591" s="13"/>
      <c r="G591" s="13"/>
      <c r="H591" s="15"/>
      <c r="I591" s="15"/>
      <c r="J591" s="15"/>
      <c r="K591" s="15"/>
      <c r="L591" s="15"/>
      <c r="M591" s="15"/>
      <c r="N591" s="15"/>
      <c r="O591" s="15"/>
      <c r="P591" s="15"/>
      <c r="Q591" s="15"/>
    </row>
    <row r="592" spans="1:79">
      <c r="A592" s="19"/>
      <c r="B592" s="13"/>
      <c r="C592" s="13"/>
      <c r="D592" s="13"/>
      <c r="E592" s="13"/>
      <c r="F592" s="13"/>
      <c r="G592" s="13"/>
      <c r="H592" s="15"/>
      <c r="I592" s="15"/>
      <c r="J592" s="15"/>
      <c r="K592" s="15"/>
      <c r="L592" s="15"/>
      <c r="M592" s="15"/>
      <c r="N592" s="15"/>
      <c r="O592" s="15"/>
      <c r="P592" s="15"/>
      <c r="Q592" s="15"/>
    </row>
    <row r="593" spans="1:79">
      <c r="A593" s="19"/>
      <c r="B593" s="13"/>
      <c r="C593" s="13"/>
      <c r="D593" s="13"/>
      <c r="E593" s="13"/>
      <c r="F593" s="13"/>
      <c r="G593" s="13"/>
      <c r="H593" s="15"/>
      <c r="I593" s="15"/>
      <c r="J593" s="15"/>
      <c r="K593" s="15"/>
      <c r="L593" s="15"/>
      <c r="M593" s="15"/>
      <c r="N593" s="15"/>
      <c r="O593" s="15"/>
      <c r="P593" s="15"/>
      <c r="Q593" s="15"/>
    </row>
    <row r="594" spans="1:79">
      <c r="A594" s="19"/>
      <c r="B594" s="13"/>
      <c r="C594" s="13"/>
      <c r="D594" s="13"/>
      <c r="E594" s="13"/>
      <c r="F594" s="13"/>
      <c r="G594" s="13"/>
      <c r="H594" s="15"/>
      <c r="I594" s="15"/>
      <c r="J594" s="15"/>
      <c r="K594" s="15"/>
      <c r="L594" s="15"/>
      <c r="M594" s="15"/>
      <c r="N594" s="15"/>
      <c r="O594" s="15"/>
      <c r="P594" s="15"/>
      <c r="Q594" s="15"/>
    </row>
    <row r="595" spans="1:79">
      <c r="A595" s="19"/>
      <c r="B595" s="13"/>
      <c r="C595" s="13"/>
      <c r="D595" s="13"/>
      <c r="E595" s="13"/>
      <c r="F595" s="13"/>
      <c r="G595" s="13"/>
      <c r="H595" s="15"/>
      <c r="I595" s="15"/>
      <c r="J595" s="15"/>
      <c r="K595" s="15"/>
      <c r="L595" s="15"/>
      <c r="M595" s="15"/>
      <c r="N595" s="15"/>
      <c r="O595" s="15"/>
      <c r="P595" s="15"/>
      <c r="Q595" s="15"/>
    </row>
    <row r="596" spans="1:79">
      <c r="A596" s="19"/>
      <c r="B596" s="13"/>
      <c r="C596" s="13"/>
      <c r="D596" s="13"/>
      <c r="E596" s="13"/>
      <c r="F596" s="13"/>
      <c r="G596" s="13"/>
      <c r="H596" s="15"/>
      <c r="I596" s="15"/>
      <c r="J596" s="15"/>
      <c r="K596" s="15"/>
      <c r="L596" s="15"/>
      <c r="M596" s="15"/>
      <c r="N596" s="15"/>
      <c r="O596" s="15"/>
      <c r="P596" s="15"/>
      <c r="Q596" s="15"/>
    </row>
    <row r="597" spans="1:79">
      <c r="A597" s="19"/>
      <c r="B597" s="13"/>
      <c r="C597" s="13"/>
      <c r="D597" s="13"/>
      <c r="E597" s="13"/>
      <c r="F597" s="13"/>
      <c r="G597" s="13"/>
      <c r="H597" s="15"/>
      <c r="I597" s="15"/>
      <c r="J597" s="15"/>
      <c r="K597" s="15"/>
      <c r="L597" s="15"/>
      <c r="M597" s="15"/>
      <c r="N597" s="15"/>
      <c r="O597" s="15"/>
      <c r="P597" s="15"/>
      <c r="Q597" s="15"/>
    </row>
    <row r="598" spans="1:79">
      <c r="A598" s="19"/>
      <c r="B598" s="13"/>
      <c r="C598" s="13"/>
      <c r="D598" s="13"/>
      <c r="E598" s="13"/>
      <c r="F598" s="13"/>
      <c r="G598" s="13"/>
      <c r="H598" s="15"/>
      <c r="I598" s="15"/>
      <c r="J598" s="15"/>
      <c r="K598" s="15"/>
      <c r="L598" s="15"/>
      <c r="M598" s="15"/>
      <c r="N598" s="15"/>
      <c r="O598" s="15"/>
      <c r="P598" s="15"/>
      <c r="Q598" s="15"/>
    </row>
    <row r="599" spans="1:79">
      <c r="A599" s="19"/>
      <c r="B599" s="13"/>
      <c r="C599" s="13"/>
      <c r="D599" s="13"/>
      <c r="E599" s="13"/>
      <c r="F599" s="13"/>
      <c r="G599" s="13"/>
      <c r="H599" s="15"/>
      <c r="I599" s="15"/>
      <c r="J599" s="15"/>
      <c r="K599" s="15"/>
      <c r="L599" s="15"/>
      <c r="M599" s="15"/>
      <c r="N599" s="15"/>
      <c r="O599" s="15"/>
      <c r="P599" s="15"/>
      <c r="Q599" s="15"/>
    </row>
    <row r="600" spans="1:79">
      <c r="A600" s="19"/>
      <c r="B600" s="13"/>
      <c r="C600" s="13"/>
      <c r="D600" s="13"/>
      <c r="E600" s="13"/>
      <c r="F600" s="13"/>
      <c r="G600" s="13"/>
      <c r="H600" s="15"/>
      <c r="I600" s="15"/>
      <c r="J600" s="15"/>
      <c r="K600" s="15"/>
      <c r="L600" s="15"/>
      <c r="M600" s="15"/>
      <c r="N600" s="15"/>
      <c r="O600" s="15"/>
      <c r="P600" s="15"/>
      <c r="Q600" s="15"/>
    </row>
    <row r="601" spans="1:79">
      <c r="A601" s="19"/>
      <c r="B601" s="13"/>
      <c r="C601" s="13"/>
      <c r="D601" s="13"/>
      <c r="E601" s="13"/>
      <c r="F601" s="13"/>
      <c r="G601" s="13"/>
      <c r="H601" s="15"/>
      <c r="I601" s="15"/>
      <c r="J601" s="15"/>
      <c r="K601" s="15"/>
      <c r="L601" s="15"/>
      <c r="M601" s="15"/>
      <c r="N601" s="15"/>
      <c r="O601" s="15"/>
      <c r="P601" s="15"/>
      <c r="Q601" s="15"/>
    </row>
    <row r="602" spans="1:79">
      <c r="A602" s="19"/>
      <c r="B602" s="13"/>
      <c r="C602" s="13"/>
      <c r="D602" s="13"/>
      <c r="E602" s="13"/>
      <c r="F602" s="13"/>
      <c r="G602" s="13"/>
      <c r="H602" s="15"/>
      <c r="I602" s="15"/>
      <c r="J602" s="15"/>
      <c r="K602" s="15"/>
      <c r="L602" s="15"/>
      <c r="M602" s="15"/>
      <c r="N602" s="15"/>
      <c r="O602" s="15"/>
      <c r="P602" s="15"/>
      <c r="Q602" s="15"/>
    </row>
    <row r="603" spans="1:79">
      <c r="A603" s="19"/>
      <c r="B603" s="13"/>
      <c r="C603" s="13"/>
      <c r="D603" s="13"/>
      <c r="E603" s="13"/>
      <c r="F603" s="13"/>
      <c r="G603" s="13"/>
      <c r="H603" s="15"/>
      <c r="I603" s="15"/>
      <c r="J603" s="15"/>
      <c r="K603" s="15"/>
      <c r="L603" s="15"/>
      <c r="M603" s="15"/>
      <c r="N603" s="15"/>
      <c r="O603" s="15"/>
      <c r="P603" s="15"/>
      <c r="Q603" s="15"/>
    </row>
    <row r="604" spans="1:79">
      <c r="A604" s="19"/>
      <c r="B604" s="13"/>
      <c r="C604" s="13"/>
      <c r="D604" s="13"/>
      <c r="E604" s="13"/>
      <c r="F604" s="13"/>
      <c r="G604" s="13"/>
      <c r="H604" s="15"/>
      <c r="I604" s="15"/>
      <c r="J604" s="15"/>
      <c r="K604" s="15"/>
      <c r="L604" s="15"/>
      <c r="M604" s="15"/>
      <c r="N604" s="15"/>
      <c r="O604" s="15"/>
      <c r="P604" s="15"/>
      <c r="Q604" s="15"/>
    </row>
    <row r="605" spans="1:79">
      <c r="A605" s="19"/>
      <c r="B605" s="13"/>
      <c r="C605" s="13"/>
      <c r="D605" s="13"/>
      <c r="E605" s="13"/>
      <c r="F605" s="13"/>
      <c r="G605" s="13"/>
      <c r="H605" s="15"/>
      <c r="I605" s="15"/>
      <c r="J605" s="15"/>
      <c r="K605" s="15"/>
      <c r="L605" s="15"/>
      <c r="M605" s="15"/>
      <c r="N605" s="15"/>
      <c r="O605" s="15"/>
      <c r="P605" s="15"/>
      <c r="Q605" s="15"/>
    </row>
    <row r="606" spans="1:79">
      <c r="A606" s="19"/>
      <c r="B606" s="13"/>
      <c r="C606" s="13"/>
      <c r="D606" s="13"/>
      <c r="E606" s="13"/>
      <c r="F606" s="13"/>
      <c r="G606" s="13"/>
      <c r="H606" s="15"/>
      <c r="I606" s="15"/>
      <c r="J606" s="15"/>
      <c r="K606" s="15"/>
      <c r="L606" s="15"/>
      <c r="M606" s="15"/>
      <c r="N606" s="15"/>
      <c r="O606" s="15"/>
      <c r="P606" s="15"/>
      <c r="Q606" s="15"/>
    </row>
    <row r="607" spans="1:79">
      <c r="A607" s="19"/>
      <c r="B607" s="13"/>
      <c r="C607" s="13"/>
      <c r="D607" s="13"/>
      <c r="E607" s="13"/>
      <c r="F607" s="13"/>
      <c r="G607" s="13"/>
      <c r="H607" s="15"/>
      <c r="I607" s="15"/>
      <c r="J607" s="15"/>
      <c r="K607" s="15"/>
      <c r="L607" s="15"/>
      <c r="M607" s="15"/>
      <c r="N607" s="15"/>
      <c r="O607" s="15"/>
      <c r="P607" s="15"/>
      <c r="Q607" s="15"/>
    </row>
    <row r="608" spans="1:79">
      <c r="A608" s="19"/>
      <c r="B608" s="13"/>
      <c r="C608" s="13"/>
      <c r="D608" s="13"/>
      <c r="E608" s="13"/>
      <c r="F608" s="13"/>
      <c r="G608" s="13"/>
      <c r="H608" s="15"/>
      <c r="I608" s="15"/>
      <c r="J608" s="15"/>
      <c r="K608" s="15"/>
      <c r="L608" s="15"/>
      <c r="M608" s="15"/>
      <c r="N608" s="15"/>
      <c r="O608" s="15"/>
      <c r="P608" s="15"/>
      <c r="Q608" s="15"/>
    </row>
    <row r="609" spans="1:79">
      <c r="A609" s="19"/>
      <c r="B609" s="13"/>
      <c r="C609" s="13"/>
      <c r="D609" s="13"/>
      <c r="E609" s="13"/>
      <c r="F609" s="13"/>
      <c r="G609" s="13"/>
      <c r="H609" s="15"/>
      <c r="I609" s="15"/>
      <c r="J609" s="15"/>
      <c r="K609" s="15"/>
      <c r="L609" s="15"/>
      <c r="M609" s="15"/>
      <c r="N609" s="15"/>
      <c r="O609" s="15"/>
      <c r="P609" s="15"/>
      <c r="Q609" s="15"/>
    </row>
    <row r="610" spans="1:79">
      <c r="A610" s="19"/>
      <c r="B610" s="13"/>
      <c r="C610" s="13"/>
      <c r="D610" s="13"/>
      <c r="E610" s="13"/>
      <c r="F610" s="13"/>
      <c r="G610" s="13"/>
      <c r="H610" s="15"/>
      <c r="I610" s="15"/>
      <c r="J610" s="15"/>
      <c r="K610" s="15"/>
      <c r="L610" s="15"/>
      <c r="M610" s="15"/>
      <c r="N610" s="15"/>
      <c r="O610" s="15"/>
      <c r="P610" s="15"/>
      <c r="Q610" s="15"/>
    </row>
    <row r="611" spans="1:79">
      <c r="A611" s="19"/>
      <c r="B611" s="13"/>
      <c r="C611" s="13"/>
      <c r="D611" s="13"/>
      <c r="E611" s="13"/>
      <c r="F611" s="13"/>
      <c r="G611" s="13"/>
      <c r="H611" s="15"/>
      <c r="I611" s="15"/>
      <c r="J611" s="15"/>
      <c r="K611" s="15"/>
      <c r="L611" s="15"/>
      <c r="M611" s="15"/>
      <c r="N611" s="15"/>
      <c r="O611" s="15"/>
      <c r="P611" s="15"/>
      <c r="Q611" s="15"/>
    </row>
    <row r="612" spans="1:79">
      <c r="A612" s="19"/>
      <c r="B612" s="13"/>
      <c r="C612" s="13"/>
      <c r="D612" s="13"/>
      <c r="E612" s="13"/>
      <c r="F612" s="13"/>
      <c r="G612" s="13"/>
      <c r="H612" s="15"/>
      <c r="I612" s="15"/>
      <c r="J612" s="15"/>
      <c r="K612" s="15"/>
      <c r="L612" s="15"/>
      <c r="M612" s="15"/>
      <c r="N612" s="15"/>
      <c r="O612" s="15"/>
      <c r="P612" s="15"/>
      <c r="Q612" s="15"/>
    </row>
    <row r="613" spans="1:79">
      <c r="A613" s="19"/>
      <c r="B613" s="13"/>
      <c r="C613" s="13"/>
      <c r="D613" s="13"/>
      <c r="E613" s="13"/>
      <c r="F613" s="13"/>
      <c r="G613" s="13"/>
      <c r="H613" s="15"/>
      <c r="I613" s="15"/>
      <c r="J613" s="15"/>
      <c r="K613" s="15"/>
      <c r="L613" s="15"/>
      <c r="M613" s="15"/>
      <c r="N613" s="15"/>
      <c r="O613" s="15"/>
      <c r="P613" s="15"/>
      <c r="Q613" s="15"/>
    </row>
    <row r="614" spans="1:79">
      <c r="A614" s="19"/>
      <c r="B614" s="13"/>
      <c r="C614" s="13"/>
      <c r="D614" s="13"/>
      <c r="E614" s="13"/>
      <c r="F614" s="13"/>
      <c r="G614" s="13"/>
      <c r="H614" s="15"/>
      <c r="I614" s="15"/>
      <c r="J614" s="15"/>
      <c r="K614" s="15"/>
      <c r="L614" s="15"/>
      <c r="M614" s="15"/>
      <c r="N614" s="15"/>
      <c r="O614" s="15"/>
      <c r="P614" s="15"/>
      <c r="Q614" s="15"/>
    </row>
    <row r="615" spans="1:79">
      <c r="A615" s="19"/>
      <c r="B615" s="13"/>
      <c r="C615" s="13"/>
      <c r="D615" s="13"/>
      <c r="E615" s="13"/>
      <c r="F615" s="13"/>
      <c r="G615" s="13"/>
      <c r="H615" s="15"/>
      <c r="I615" s="15"/>
      <c r="J615" s="15"/>
      <c r="K615" s="15"/>
      <c r="L615" s="15"/>
      <c r="M615" s="15"/>
      <c r="N615" s="15"/>
      <c r="O615" s="15"/>
      <c r="P615" s="15"/>
      <c r="Q615" s="15"/>
    </row>
    <row r="616" spans="1:79">
      <c r="A616" s="19"/>
      <c r="B616" s="13"/>
      <c r="C616" s="13"/>
      <c r="D616" s="13"/>
      <c r="E616" s="13"/>
      <c r="F616" s="13"/>
      <c r="G616" s="13"/>
      <c r="H616" s="15"/>
      <c r="I616" s="15"/>
      <c r="J616" s="15"/>
      <c r="K616" s="15"/>
      <c r="L616" s="15"/>
      <c r="M616" s="15"/>
      <c r="N616" s="15"/>
      <c r="O616" s="15"/>
      <c r="P616" s="15"/>
      <c r="Q616" s="15"/>
    </row>
    <row r="617" spans="1:79">
      <c r="A617" s="19"/>
      <c r="B617" s="13"/>
      <c r="C617" s="13"/>
      <c r="D617" s="13"/>
      <c r="E617" s="13"/>
      <c r="F617" s="13"/>
      <c r="G617" s="13"/>
      <c r="H617" s="15"/>
      <c r="I617" s="15"/>
      <c r="J617" s="15"/>
      <c r="K617" s="15"/>
      <c r="L617" s="15"/>
      <c r="M617" s="15"/>
      <c r="N617" s="15"/>
      <c r="O617" s="15"/>
      <c r="P617" s="15"/>
      <c r="Q617" s="15"/>
    </row>
    <row r="618" spans="1:79">
      <c r="A618" s="19"/>
      <c r="B618" s="13"/>
      <c r="C618" s="13"/>
      <c r="D618" s="13"/>
      <c r="E618" s="13"/>
      <c r="F618" s="13"/>
      <c r="G618" s="13"/>
      <c r="H618" s="15"/>
      <c r="I618" s="15"/>
      <c r="J618" s="15"/>
      <c r="K618" s="15"/>
      <c r="L618" s="15"/>
      <c r="M618" s="15"/>
      <c r="N618" s="15"/>
      <c r="O618" s="15"/>
      <c r="P618" s="15"/>
      <c r="Q618" s="15"/>
    </row>
    <row r="619" spans="1:79">
      <c r="A619" s="19"/>
      <c r="B619" s="13"/>
      <c r="C619" s="13"/>
      <c r="D619" s="13"/>
      <c r="E619" s="13"/>
      <c r="F619" s="13"/>
      <c r="G619" s="13"/>
      <c r="H619" s="15"/>
      <c r="I619" s="15"/>
      <c r="J619" s="15"/>
      <c r="K619" s="15"/>
      <c r="L619" s="15"/>
      <c r="M619" s="15"/>
      <c r="N619" s="15"/>
      <c r="O619" s="15"/>
      <c r="P619" s="15"/>
      <c r="Q619" s="15"/>
    </row>
    <row r="620" spans="1:79">
      <c r="A620" s="19"/>
      <c r="B620" s="13"/>
      <c r="C620" s="13"/>
      <c r="D620" s="13"/>
      <c r="E620" s="13"/>
      <c r="F620" s="13"/>
      <c r="G620" s="13"/>
      <c r="H620" s="15"/>
      <c r="I620" s="15"/>
      <c r="J620" s="15"/>
      <c r="K620" s="15"/>
      <c r="L620" s="15"/>
      <c r="M620" s="15"/>
      <c r="N620" s="15"/>
      <c r="O620" s="15"/>
      <c r="P620" s="15"/>
      <c r="Q620" s="15"/>
    </row>
    <row r="621" spans="1:79">
      <c r="A621" s="19"/>
      <c r="B621" s="13"/>
      <c r="C621" s="13"/>
      <c r="D621" s="13"/>
      <c r="E621" s="13"/>
      <c r="F621" s="13"/>
      <c r="G621" s="13"/>
      <c r="H621" s="15"/>
      <c r="I621" s="15"/>
      <c r="J621" s="15"/>
      <c r="K621" s="15"/>
      <c r="L621" s="15"/>
      <c r="M621" s="15"/>
      <c r="N621" s="15"/>
      <c r="O621" s="15"/>
      <c r="P621" s="15"/>
      <c r="Q621" s="15"/>
    </row>
    <row r="622" spans="1:79">
      <c r="A622" s="19"/>
      <c r="B622" s="13"/>
      <c r="C622" s="13"/>
      <c r="D622" s="13"/>
      <c r="E622" s="13"/>
      <c r="F622" s="13"/>
      <c r="G622" s="13"/>
      <c r="H622" s="15"/>
      <c r="I622" s="15"/>
      <c r="J622" s="15"/>
      <c r="K622" s="15"/>
      <c r="L622" s="15"/>
      <c r="M622" s="15"/>
      <c r="N622" s="15"/>
      <c r="O622" s="15"/>
      <c r="P622" s="15"/>
      <c r="Q622" s="15"/>
    </row>
    <row r="623" spans="1:79">
      <c r="A623" s="19"/>
      <c r="B623" s="13"/>
      <c r="C623" s="13"/>
      <c r="D623" s="13"/>
      <c r="E623" s="13"/>
      <c r="F623" s="13"/>
      <c r="G623" s="13"/>
      <c r="H623" s="15"/>
      <c r="I623" s="15"/>
      <c r="J623" s="15"/>
      <c r="K623" s="15"/>
      <c r="L623" s="15"/>
      <c r="M623" s="15"/>
      <c r="N623" s="15"/>
      <c r="O623" s="15"/>
      <c r="P623" s="15"/>
      <c r="Q623" s="15"/>
    </row>
    <row r="624" spans="1:79">
      <c r="A624" s="19"/>
      <c r="B624" s="13"/>
      <c r="C624" s="13"/>
      <c r="D624" s="13"/>
      <c r="E624" s="13"/>
      <c r="F624" s="13"/>
      <c r="G624" s="13"/>
      <c r="H624" s="15"/>
      <c r="I624" s="15"/>
      <c r="J624" s="15"/>
      <c r="K624" s="15"/>
      <c r="L624" s="15"/>
      <c r="M624" s="15"/>
      <c r="N624" s="15"/>
      <c r="O624" s="15"/>
      <c r="P624" s="15"/>
      <c r="Q624" s="15"/>
    </row>
    <row r="625" spans="1:79">
      <c r="A625" s="19"/>
      <c r="B625" s="13"/>
      <c r="C625" s="13"/>
      <c r="D625" s="13"/>
      <c r="E625" s="13"/>
      <c r="F625" s="13"/>
      <c r="G625" s="13"/>
      <c r="H625" s="15"/>
      <c r="I625" s="15"/>
      <c r="J625" s="15"/>
      <c r="K625" s="15"/>
      <c r="L625" s="15"/>
      <c r="M625" s="15"/>
      <c r="N625" s="15"/>
      <c r="O625" s="15"/>
      <c r="P625" s="15"/>
      <c r="Q625" s="15"/>
    </row>
    <row r="626" spans="1:79">
      <c r="A626" s="19"/>
      <c r="B626" s="13"/>
      <c r="C626" s="13"/>
      <c r="D626" s="13"/>
      <c r="E626" s="13"/>
      <c r="F626" s="13"/>
      <c r="G626" s="13"/>
      <c r="H626" s="15"/>
      <c r="I626" s="15"/>
      <c r="J626" s="15"/>
      <c r="K626" s="15"/>
      <c r="L626" s="15"/>
      <c r="M626" s="15"/>
      <c r="N626" s="15"/>
      <c r="O626" s="15"/>
      <c r="P626" s="15"/>
      <c r="Q626" s="15"/>
    </row>
    <row r="627" spans="1:79">
      <c r="A627" s="19"/>
      <c r="B627" s="13"/>
      <c r="C627" s="13"/>
      <c r="D627" s="13"/>
      <c r="E627" s="13"/>
      <c r="F627" s="13"/>
      <c r="G627" s="13"/>
      <c r="H627" s="15"/>
      <c r="I627" s="15"/>
      <c r="J627" s="15"/>
      <c r="K627" s="15"/>
      <c r="L627" s="15"/>
      <c r="M627" s="15"/>
      <c r="N627" s="15"/>
      <c r="O627" s="15"/>
      <c r="P627" s="15"/>
      <c r="Q627" s="15"/>
    </row>
    <row r="628" spans="1:79">
      <c r="A628" s="19"/>
      <c r="B628" s="13"/>
      <c r="C628" s="13"/>
      <c r="D628" s="13"/>
      <c r="E628" s="13"/>
      <c r="F628" s="13"/>
      <c r="G628" s="13"/>
      <c r="H628" s="15"/>
      <c r="I628" s="15"/>
      <c r="J628" s="15"/>
      <c r="K628" s="15"/>
      <c r="L628" s="15"/>
      <c r="M628" s="15"/>
      <c r="N628" s="15"/>
      <c r="O628" s="15"/>
      <c r="P628" s="15"/>
      <c r="Q628" s="15"/>
    </row>
    <row r="629" spans="1:79">
      <c r="A629" s="19"/>
      <c r="B629" s="13"/>
      <c r="C629" s="13"/>
      <c r="D629" s="13"/>
      <c r="E629" s="13"/>
      <c r="F629" s="13"/>
      <c r="G629" s="13"/>
      <c r="H629" s="15"/>
      <c r="I629" s="15"/>
      <c r="J629" s="15"/>
      <c r="K629" s="15"/>
      <c r="L629" s="15"/>
      <c r="M629" s="15"/>
      <c r="N629" s="15"/>
      <c r="O629" s="15"/>
      <c r="P629" s="15"/>
      <c r="Q629" s="15"/>
    </row>
    <row r="630" spans="1:79">
      <c r="A630" s="19"/>
      <c r="B630" s="13"/>
      <c r="C630" s="13"/>
      <c r="D630" s="13"/>
      <c r="E630" s="13"/>
      <c r="F630" s="13"/>
      <c r="G630" s="13"/>
      <c r="H630" s="15"/>
      <c r="I630" s="15"/>
      <c r="J630" s="15"/>
      <c r="K630" s="15"/>
      <c r="L630" s="15"/>
      <c r="M630" s="15"/>
      <c r="N630" s="15"/>
      <c r="O630" s="15"/>
      <c r="P630" s="15"/>
      <c r="Q630" s="15"/>
    </row>
    <row r="631" spans="1:79">
      <c r="A631" s="19"/>
      <c r="B631" s="13"/>
      <c r="C631" s="13"/>
      <c r="D631" s="13"/>
      <c r="E631" s="13"/>
      <c r="F631" s="13"/>
      <c r="G631" s="13"/>
      <c r="H631" s="15"/>
      <c r="I631" s="15"/>
      <c r="J631" s="15"/>
      <c r="K631" s="15"/>
      <c r="L631" s="15"/>
      <c r="M631" s="15"/>
      <c r="N631" s="15"/>
      <c r="O631" s="15"/>
      <c r="P631" s="15"/>
      <c r="Q631" s="15"/>
    </row>
    <row r="632" spans="1:79">
      <c r="A632" s="19"/>
      <c r="B632" s="13"/>
      <c r="C632" s="13"/>
      <c r="D632" s="13"/>
      <c r="E632" s="13"/>
      <c r="F632" s="13"/>
      <c r="G632" s="13"/>
      <c r="H632" s="15"/>
      <c r="I632" s="15"/>
      <c r="J632" s="15"/>
      <c r="K632" s="15"/>
      <c r="L632" s="15"/>
      <c r="M632" s="15"/>
      <c r="N632" s="15"/>
      <c r="O632" s="15"/>
      <c r="P632" s="15"/>
      <c r="Q632" s="15"/>
    </row>
    <row r="633" spans="1:79">
      <c r="A633" s="19"/>
      <c r="B633" s="13"/>
      <c r="C633" s="13"/>
      <c r="D633" s="13"/>
      <c r="E633" s="13"/>
      <c r="F633" s="13"/>
      <c r="G633" s="13"/>
      <c r="H633" s="15"/>
      <c r="I633" s="15"/>
      <c r="J633" s="15"/>
      <c r="K633" s="15"/>
      <c r="L633" s="15"/>
      <c r="M633" s="15"/>
      <c r="N633" s="15"/>
      <c r="O633" s="15"/>
      <c r="P633" s="15"/>
      <c r="Q633" s="15"/>
    </row>
    <row r="634" spans="1:79">
      <c r="A634" s="19"/>
      <c r="B634" s="13"/>
      <c r="C634" s="13"/>
      <c r="D634" s="13"/>
      <c r="E634" s="13"/>
      <c r="F634" s="13"/>
      <c r="G634" s="13"/>
      <c r="H634" s="15"/>
      <c r="I634" s="15"/>
      <c r="J634" s="15"/>
      <c r="K634" s="15"/>
      <c r="L634" s="15"/>
      <c r="M634" s="15"/>
      <c r="N634" s="15"/>
      <c r="O634" s="15"/>
      <c r="P634" s="15"/>
      <c r="Q634" s="15"/>
    </row>
    <row r="635" spans="1:79">
      <c r="A635" s="19"/>
      <c r="B635" s="13"/>
      <c r="C635" s="13"/>
      <c r="D635" s="13"/>
      <c r="E635" s="13"/>
      <c r="F635" s="13"/>
      <c r="G635" s="13"/>
      <c r="H635" s="15"/>
      <c r="I635" s="15"/>
      <c r="J635" s="15"/>
      <c r="K635" s="15"/>
      <c r="L635" s="15"/>
      <c r="M635" s="15"/>
      <c r="N635" s="15"/>
      <c r="O635" s="15"/>
      <c r="P635" s="15"/>
      <c r="Q635" s="15"/>
    </row>
    <row r="636" spans="1:79">
      <c r="A636" s="19"/>
      <c r="B636" s="13"/>
      <c r="C636" s="13"/>
      <c r="D636" s="13"/>
      <c r="E636" s="13"/>
      <c r="F636" s="13"/>
      <c r="G636" s="13"/>
      <c r="H636" s="15"/>
      <c r="I636" s="15"/>
      <c r="J636" s="15"/>
      <c r="K636" s="15"/>
      <c r="L636" s="15"/>
      <c r="M636" s="15"/>
      <c r="N636" s="15"/>
      <c r="O636" s="15"/>
      <c r="P636" s="15"/>
      <c r="Q636" s="15"/>
    </row>
    <row r="637" spans="1:79">
      <c r="A637" s="19"/>
      <c r="B637" s="13"/>
      <c r="C637" s="13"/>
      <c r="D637" s="13"/>
      <c r="E637" s="13"/>
      <c r="F637" s="13"/>
      <c r="G637" s="13"/>
      <c r="H637" s="15"/>
      <c r="I637" s="15"/>
      <c r="J637" s="15"/>
      <c r="K637" s="15"/>
      <c r="L637" s="15"/>
      <c r="M637" s="15"/>
      <c r="N637" s="15"/>
      <c r="O637" s="15"/>
      <c r="P637" s="15"/>
      <c r="Q637" s="15"/>
    </row>
    <row r="638" spans="1:79">
      <c r="A638" s="19"/>
      <c r="B638" s="13"/>
      <c r="C638" s="13"/>
      <c r="D638" s="13"/>
      <c r="E638" s="13"/>
      <c r="F638" s="13"/>
      <c r="G638" s="13"/>
      <c r="H638" s="15"/>
      <c r="I638" s="15"/>
      <c r="J638" s="15"/>
      <c r="K638" s="15"/>
      <c r="L638" s="15"/>
      <c r="M638" s="15"/>
      <c r="N638" s="15"/>
      <c r="O638" s="15"/>
      <c r="P638" s="15"/>
      <c r="Q638" s="15"/>
    </row>
    <row r="639" spans="1:79">
      <c r="A639" s="19"/>
      <c r="B639" s="13"/>
      <c r="C639" s="13"/>
      <c r="D639" s="13"/>
      <c r="E639" s="13"/>
      <c r="F639" s="13"/>
      <c r="G639" s="13"/>
      <c r="H639" s="15"/>
      <c r="I639" s="15"/>
      <c r="J639" s="15"/>
      <c r="K639" s="15"/>
      <c r="L639" s="15"/>
      <c r="M639" s="15"/>
      <c r="N639" s="15"/>
      <c r="O639" s="15"/>
      <c r="P639" s="15"/>
      <c r="Q639" s="15"/>
    </row>
    <row r="640" spans="1:79">
      <c r="A640" s="19"/>
      <c r="B640" s="13"/>
      <c r="C640" s="13"/>
      <c r="D640" s="13"/>
      <c r="E640" s="13"/>
      <c r="F640" s="13"/>
      <c r="G640" s="13"/>
      <c r="H640" s="15"/>
      <c r="I640" s="15"/>
      <c r="J640" s="15"/>
      <c r="K640" s="15"/>
      <c r="L640" s="15"/>
      <c r="M640" s="15"/>
      <c r="N640" s="15"/>
      <c r="O640" s="15"/>
      <c r="P640" s="15"/>
      <c r="Q640" s="15"/>
    </row>
    <row r="641" spans="1:79">
      <c r="A641" s="19"/>
      <c r="B641" s="13"/>
      <c r="C641" s="13"/>
      <c r="D641" s="13"/>
      <c r="E641" s="13"/>
      <c r="F641" s="13"/>
      <c r="G641" s="13"/>
      <c r="H641" s="15"/>
      <c r="I641" s="15"/>
      <c r="J641" s="15"/>
      <c r="K641" s="15"/>
      <c r="L641" s="15"/>
      <c r="M641" s="15"/>
      <c r="N641" s="15"/>
      <c r="O641" s="15"/>
      <c r="P641" s="15"/>
      <c r="Q641" s="15"/>
    </row>
    <row r="642" spans="1:79">
      <c r="A642" s="19"/>
      <c r="B642" s="13"/>
      <c r="C642" s="13"/>
      <c r="D642" s="13"/>
      <c r="E642" s="13"/>
      <c r="F642" s="13"/>
      <c r="G642" s="13"/>
      <c r="H642" s="15"/>
      <c r="I642" s="15"/>
      <c r="J642" s="15"/>
      <c r="K642" s="15"/>
      <c r="L642" s="15"/>
      <c r="M642" s="15"/>
      <c r="N642" s="15"/>
      <c r="O642" s="15"/>
      <c r="P642" s="15"/>
      <c r="Q642" s="15"/>
    </row>
    <row r="643" spans="1:79">
      <c r="A643" s="19"/>
      <c r="B643" s="13"/>
      <c r="C643" s="13"/>
      <c r="D643" s="13"/>
      <c r="E643" s="13"/>
      <c r="F643" s="13"/>
      <c r="G643" s="13"/>
      <c r="H643" s="15"/>
      <c r="I643" s="15"/>
      <c r="J643" s="15"/>
      <c r="K643" s="15"/>
      <c r="L643" s="15"/>
      <c r="M643" s="15"/>
      <c r="N643" s="15"/>
      <c r="O643" s="15"/>
      <c r="P643" s="15"/>
      <c r="Q643" s="15"/>
    </row>
    <row r="644" spans="1:79">
      <c r="A644" s="19"/>
      <c r="B644" s="13"/>
      <c r="C644" s="13"/>
      <c r="D644" s="13"/>
      <c r="E644" s="13"/>
      <c r="F644" s="13"/>
      <c r="G644" s="13"/>
      <c r="H644" s="15"/>
      <c r="I644" s="15"/>
      <c r="J644" s="15"/>
      <c r="K644" s="15"/>
      <c r="L644" s="15"/>
      <c r="M644" s="15"/>
      <c r="N644" s="15"/>
      <c r="O644" s="15"/>
      <c r="P644" s="15"/>
      <c r="Q644" s="15"/>
    </row>
    <row r="645" spans="1:79">
      <c r="A645" s="19"/>
      <c r="B645" s="13"/>
      <c r="C645" s="13"/>
      <c r="D645" s="13"/>
      <c r="E645" s="13"/>
      <c r="F645" s="13"/>
      <c r="G645" s="13"/>
      <c r="H645" s="15"/>
      <c r="I645" s="15"/>
      <c r="J645" s="15"/>
      <c r="K645" s="15"/>
      <c r="L645" s="15"/>
      <c r="M645" s="15"/>
      <c r="N645" s="15"/>
      <c r="O645" s="15"/>
      <c r="P645" s="15"/>
      <c r="Q645" s="15"/>
    </row>
    <row r="646" spans="1:79">
      <c r="A646" s="19"/>
      <c r="B646" s="13"/>
      <c r="C646" s="13"/>
      <c r="D646" s="13"/>
      <c r="E646" s="13"/>
      <c r="F646" s="13"/>
      <c r="G646" s="13"/>
      <c r="H646" s="15"/>
      <c r="I646" s="15"/>
      <c r="J646" s="15"/>
      <c r="K646" s="15"/>
      <c r="L646" s="15"/>
      <c r="M646" s="15"/>
      <c r="N646" s="15"/>
      <c r="O646" s="15"/>
      <c r="P646" s="15"/>
      <c r="Q646" s="15"/>
    </row>
    <row r="647" spans="1:79">
      <c r="A647" s="19"/>
      <c r="B647" s="13"/>
      <c r="C647" s="13"/>
      <c r="D647" s="13"/>
      <c r="E647" s="13"/>
      <c r="F647" s="13"/>
      <c r="G647" s="13"/>
      <c r="H647" s="15"/>
      <c r="I647" s="15"/>
      <c r="J647" s="15"/>
      <c r="K647" s="15"/>
      <c r="L647" s="15"/>
      <c r="M647" s="15"/>
      <c r="N647" s="15"/>
      <c r="O647" s="15"/>
      <c r="P647" s="15"/>
      <c r="Q647" s="15"/>
    </row>
    <row r="648" spans="1:79">
      <c r="A648" s="19"/>
      <c r="B648" s="13"/>
      <c r="C648" s="13"/>
      <c r="D648" s="13"/>
      <c r="E648" s="13"/>
      <c r="F648" s="13"/>
      <c r="G648" s="13"/>
      <c r="H648" s="15"/>
      <c r="I648" s="15"/>
      <c r="J648" s="15"/>
      <c r="K648" s="15"/>
      <c r="L648" s="15"/>
      <c r="M648" s="15"/>
      <c r="N648" s="15"/>
      <c r="O648" s="15"/>
      <c r="P648" s="15"/>
      <c r="Q648" s="15"/>
    </row>
    <row r="649" spans="1:79">
      <c r="A649" s="19"/>
      <c r="B649" s="13"/>
      <c r="C649" s="13"/>
      <c r="D649" s="13"/>
      <c r="E649" s="13"/>
      <c r="F649" s="13"/>
      <c r="G649" s="13"/>
      <c r="H649" s="15"/>
      <c r="I649" s="15"/>
      <c r="J649" s="15"/>
      <c r="K649" s="15"/>
      <c r="L649" s="15"/>
      <c r="M649" s="15"/>
      <c r="N649" s="15"/>
      <c r="O649" s="15"/>
      <c r="P649" s="15"/>
      <c r="Q649" s="15"/>
    </row>
    <row r="650" spans="1:79">
      <c r="A650" s="19"/>
      <c r="B650" s="13"/>
      <c r="C650" s="13"/>
      <c r="D650" s="13"/>
      <c r="E650" s="13"/>
      <c r="F650" s="13"/>
      <c r="G650" s="13"/>
      <c r="H650" s="15"/>
      <c r="I650" s="15"/>
      <c r="J650" s="15"/>
      <c r="K650" s="15"/>
      <c r="L650" s="15"/>
      <c r="M650" s="15"/>
      <c r="N650" s="15"/>
      <c r="O650" s="15"/>
      <c r="P650" s="15"/>
      <c r="Q650" s="15"/>
    </row>
    <row r="651" spans="1:79">
      <c r="A651" s="19"/>
      <c r="B651" s="13"/>
      <c r="C651" s="13"/>
      <c r="D651" s="13"/>
      <c r="E651" s="13"/>
      <c r="F651" s="13"/>
      <c r="G651" s="13"/>
      <c r="H651" s="15"/>
      <c r="I651" s="15"/>
      <c r="J651" s="15"/>
      <c r="K651" s="15"/>
      <c r="L651" s="15"/>
      <c r="M651" s="15"/>
      <c r="N651" s="15"/>
      <c r="O651" s="15"/>
      <c r="P651" s="15"/>
      <c r="Q651" s="15"/>
    </row>
    <row r="652" spans="1:79">
      <c r="A652" s="19"/>
      <c r="B652" s="13"/>
      <c r="C652" s="13"/>
      <c r="D652" s="13"/>
      <c r="E652" s="13"/>
      <c r="F652" s="13"/>
      <c r="G652" s="13"/>
      <c r="H652" s="15"/>
      <c r="I652" s="15"/>
      <c r="J652" s="15"/>
      <c r="K652" s="15"/>
      <c r="L652" s="15"/>
      <c r="M652" s="15"/>
      <c r="N652" s="15"/>
      <c r="O652" s="15"/>
      <c r="P652" s="15"/>
      <c r="Q652" s="15"/>
    </row>
    <row r="653" spans="1:79">
      <c r="A653" s="19"/>
      <c r="B653" s="13"/>
      <c r="C653" s="13"/>
      <c r="D653" s="13"/>
      <c r="E653" s="13"/>
      <c r="F653" s="13"/>
      <c r="G653" s="13"/>
      <c r="H653" s="15"/>
      <c r="I653" s="15"/>
      <c r="J653" s="15"/>
      <c r="K653" s="15"/>
      <c r="L653" s="15"/>
      <c r="M653" s="15"/>
      <c r="N653" s="15"/>
      <c r="O653" s="15"/>
      <c r="P653" s="15"/>
      <c r="Q653" s="15"/>
    </row>
    <row r="654" spans="1:79">
      <c r="A654" s="19"/>
      <c r="B654" s="13"/>
      <c r="C654" s="13"/>
      <c r="D654" s="13"/>
      <c r="E654" s="13"/>
      <c r="F654" s="13"/>
      <c r="G654" s="13"/>
      <c r="H654" s="15"/>
      <c r="I654" s="15"/>
      <c r="J654" s="15"/>
      <c r="K654" s="15"/>
      <c r="L654" s="15"/>
      <c r="M654" s="15"/>
      <c r="N654" s="15"/>
      <c r="O654" s="15"/>
      <c r="P654" s="15"/>
      <c r="Q654" s="15"/>
    </row>
    <row r="655" spans="1:79">
      <c r="A655" s="19"/>
      <c r="B655" s="13"/>
      <c r="C655" s="13"/>
      <c r="D655" s="13"/>
      <c r="E655" s="13"/>
      <c r="F655" s="13"/>
      <c r="G655" s="13"/>
      <c r="H655" s="15"/>
      <c r="I655" s="15"/>
      <c r="J655" s="15"/>
      <c r="K655" s="15"/>
      <c r="L655" s="15"/>
      <c r="M655" s="15"/>
      <c r="N655" s="15"/>
      <c r="O655" s="15"/>
      <c r="P655" s="15"/>
      <c r="Q655" s="15"/>
    </row>
    <row r="656" spans="1:79">
      <c r="A656" s="19"/>
      <c r="B656" s="13"/>
      <c r="C656" s="13"/>
      <c r="D656" s="13"/>
      <c r="E656" s="13"/>
      <c r="F656" s="13"/>
      <c r="G656" s="13"/>
      <c r="H656" s="15"/>
      <c r="I656" s="15"/>
      <c r="J656" s="15"/>
      <c r="K656" s="15"/>
      <c r="L656" s="15"/>
      <c r="M656" s="15"/>
      <c r="N656" s="15"/>
      <c r="O656" s="15"/>
      <c r="P656" s="15"/>
      <c r="Q656" s="15"/>
    </row>
    <row r="657" spans="1:79">
      <c r="A657" s="19"/>
      <c r="B657" s="13"/>
      <c r="C657" s="13"/>
      <c r="D657" s="13"/>
      <c r="E657" s="13"/>
      <c r="F657" s="13"/>
      <c r="G657" s="13"/>
      <c r="H657" s="15"/>
      <c r="I657" s="15"/>
      <c r="J657" s="15"/>
      <c r="K657" s="15"/>
      <c r="L657" s="15"/>
      <c r="M657" s="15"/>
      <c r="N657" s="15"/>
      <c r="O657" s="15"/>
      <c r="P657" s="15"/>
      <c r="Q657" s="15"/>
    </row>
    <row r="658" spans="1:79">
      <c r="A658" s="19"/>
      <c r="B658" s="13"/>
      <c r="C658" s="13"/>
      <c r="D658" s="13"/>
      <c r="E658" s="13"/>
      <c r="F658" s="13"/>
      <c r="G658" s="13"/>
      <c r="H658" s="15"/>
      <c r="I658" s="15"/>
      <c r="J658" s="15"/>
      <c r="K658" s="15"/>
      <c r="L658" s="15"/>
      <c r="M658" s="15"/>
      <c r="N658" s="15"/>
      <c r="O658" s="15"/>
      <c r="P658" s="15"/>
      <c r="Q658" s="15"/>
    </row>
    <row r="659" spans="1:79">
      <c r="A659" s="19"/>
      <c r="B659" s="13"/>
      <c r="C659" s="13"/>
      <c r="D659" s="13"/>
      <c r="E659" s="13"/>
      <c r="F659" s="13"/>
      <c r="G659" s="13"/>
      <c r="H659" s="15"/>
      <c r="I659" s="15"/>
      <c r="J659" s="15"/>
      <c r="K659" s="15"/>
      <c r="L659" s="15"/>
      <c r="M659" s="15"/>
      <c r="N659" s="15"/>
      <c r="O659" s="15"/>
      <c r="P659" s="15"/>
      <c r="Q659" s="15"/>
    </row>
    <row r="660" spans="1:79">
      <c r="A660" s="19"/>
      <c r="B660" s="13"/>
      <c r="C660" s="13"/>
      <c r="D660" s="13"/>
      <c r="E660" s="13"/>
      <c r="F660" s="13"/>
      <c r="G660" s="13"/>
      <c r="H660" s="15"/>
      <c r="I660" s="15"/>
      <c r="J660" s="15"/>
      <c r="K660" s="15"/>
      <c r="L660" s="15"/>
      <c r="M660" s="15"/>
      <c r="N660" s="15"/>
      <c r="O660" s="15"/>
      <c r="P660" s="15"/>
      <c r="Q660" s="15"/>
    </row>
    <row r="661" spans="1:79">
      <c r="A661" s="19"/>
      <c r="B661" s="13"/>
      <c r="C661" s="13"/>
      <c r="D661" s="13"/>
      <c r="E661" s="13"/>
      <c r="F661" s="13"/>
      <c r="G661" s="13"/>
      <c r="H661" s="15"/>
      <c r="I661" s="15"/>
      <c r="J661" s="15"/>
      <c r="K661" s="15"/>
      <c r="L661" s="15"/>
      <c r="M661" s="15"/>
      <c r="N661" s="15"/>
      <c r="O661" s="15"/>
      <c r="P661" s="15"/>
      <c r="Q661" s="15"/>
    </row>
    <row r="662" spans="1:79">
      <c r="A662" s="19"/>
      <c r="B662" s="13"/>
      <c r="C662" s="13"/>
      <c r="D662" s="13"/>
      <c r="E662" s="13"/>
      <c r="F662" s="13"/>
      <c r="G662" s="13"/>
      <c r="H662" s="15"/>
      <c r="I662" s="15"/>
      <c r="J662" s="15"/>
      <c r="K662" s="15"/>
      <c r="L662" s="15"/>
      <c r="M662" s="15"/>
      <c r="N662" s="15"/>
      <c r="O662" s="15"/>
      <c r="P662" s="15"/>
      <c r="Q662" s="15"/>
    </row>
    <row r="663" spans="1:79">
      <c r="A663" s="19"/>
      <c r="B663" s="13"/>
      <c r="C663" s="13"/>
      <c r="D663" s="13"/>
      <c r="E663" s="13"/>
      <c r="F663" s="13"/>
      <c r="G663" s="13"/>
      <c r="H663" s="15"/>
      <c r="I663" s="15"/>
      <c r="J663" s="15"/>
      <c r="K663" s="15"/>
      <c r="L663" s="15"/>
      <c r="M663" s="15"/>
      <c r="N663" s="15"/>
      <c r="O663" s="15"/>
      <c r="P663" s="15"/>
      <c r="Q663" s="15"/>
    </row>
    <row r="664" spans="1:79">
      <c r="A664" s="19"/>
      <c r="B664" s="13"/>
      <c r="C664" s="13"/>
      <c r="D664" s="13"/>
      <c r="E664" s="13"/>
      <c r="F664" s="13"/>
      <c r="G664" s="13"/>
      <c r="H664" s="15"/>
      <c r="I664" s="15"/>
      <c r="J664" s="15"/>
      <c r="K664" s="15"/>
      <c r="L664" s="15"/>
      <c r="M664" s="15"/>
      <c r="N664" s="15"/>
      <c r="O664" s="15"/>
      <c r="P664" s="15"/>
      <c r="Q664" s="15"/>
    </row>
    <row r="665" spans="1:79">
      <c r="A665" s="19"/>
      <c r="B665" s="13"/>
      <c r="C665" s="13"/>
      <c r="D665" s="13"/>
      <c r="E665" s="13"/>
      <c r="F665" s="13"/>
      <c r="G665" s="13"/>
      <c r="H665" s="15"/>
      <c r="I665" s="15"/>
      <c r="J665" s="15"/>
      <c r="K665" s="15"/>
      <c r="L665" s="15"/>
      <c r="M665" s="15"/>
      <c r="N665" s="15"/>
      <c r="O665" s="15"/>
      <c r="P665" s="15"/>
      <c r="Q665" s="15"/>
    </row>
    <row r="666" spans="1:79">
      <c r="A666" s="19"/>
      <c r="B666" s="13"/>
      <c r="C666" s="13"/>
      <c r="D666" s="13"/>
      <c r="E666" s="13"/>
      <c r="F666" s="13"/>
      <c r="G666" s="13"/>
      <c r="H666" s="15"/>
      <c r="I666" s="15"/>
      <c r="J666" s="15"/>
      <c r="K666" s="15"/>
      <c r="L666" s="15"/>
      <c r="M666" s="15"/>
      <c r="N666" s="15"/>
      <c r="O666" s="15"/>
      <c r="P666" s="15"/>
      <c r="Q666" s="15"/>
    </row>
    <row r="667" spans="1:79">
      <c r="A667" s="19"/>
      <c r="B667" s="13"/>
      <c r="C667" s="13"/>
      <c r="D667" s="13"/>
      <c r="E667" s="13"/>
      <c r="F667" s="13"/>
      <c r="G667" s="13"/>
      <c r="H667" s="15"/>
      <c r="I667" s="15"/>
      <c r="J667" s="15"/>
      <c r="K667" s="15"/>
      <c r="L667" s="15"/>
      <c r="M667" s="15"/>
      <c r="N667" s="15"/>
      <c r="O667" s="15"/>
      <c r="P667" s="15"/>
      <c r="Q667" s="15"/>
    </row>
    <row r="668" spans="1:79">
      <c r="A668" s="19"/>
      <c r="B668" s="13"/>
      <c r="C668" s="13"/>
      <c r="D668" s="13"/>
      <c r="E668" s="13"/>
      <c r="F668" s="13"/>
      <c r="G668" s="13"/>
      <c r="H668" s="15"/>
      <c r="I668" s="15"/>
      <c r="J668" s="15"/>
      <c r="K668" s="15"/>
      <c r="L668" s="15"/>
      <c r="M668" s="15"/>
      <c r="N668" s="15"/>
      <c r="O668" s="15"/>
      <c r="P668" s="15"/>
      <c r="Q668" s="15"/>
    </row>
    <row r="669" spans="1:79">
      <c r="A669" s="19"/>
      <c r="B669" s="13"/>
      <c r="C669" s="13"/>
      <c r="D669" s="13"/>
      <c r="E669" s="13"/>
      <c r="F669" s="13"/>
      <c r="G669" s="13"/>
      <c r="H669" s="15"/>
      <c r="I669" s="15"/>
      <c r="J669" s="15"/>
      <c r="K669" s="15"/>
      <c r="L669" s="15"/>
      <c r="M669" s="15"/>
      <c r="N669" s="15"/>
      <c r="O669" s="15"/>
      <c r="P669" s="15"/>
      <c r="Q669" s="15"/>
    </row>
    <row r="670" spans="1:79">
      <c r="A670" s="19"/>
      <c r="B670" s="13"/>
      <c r="C670" s="13"/>
      <c r="D670" s="13"/>
      <c r="E670" s="13"/>
      <c r="F670" s="13"/>
      <c r="G670" s="13"/>
      <c r="H670" s="15"/>
      <c r="I670" s="15"/>
      <c r="J670" s="15"/>
      <c r="K670" s="15"/>
      <c r="L670" s="15"/>
      <c r="M670" s="15"/>
      <c r="N670" s="15"/>
      <c r="O670" s="15"/>
      <c r="P670" s="15"/>
      <c r="Q670" s="15"/>
    </row>
    <row r="671" spans="1:79">
      <c r="A671" s="19"/>
      <c r="B671" s="13"/>
      <c r="C671" s="13"/>
      <c r="D671" s="13"/>
      <c r="E671" s="13"/>
      <c r="F671" s="13"/>
      <c r="G671" s="13"/>
      <c r="H671" s="15"/>
      <c r="I671" s="15"/>
      <c r="J671" s="15"/>
      <c r="K671" s="15"/>
      <c r="L671" s="15"/>
      <c r="M671" s="15"/>
      <c r="N671" s="15"/>
      <c r="O671" s="15"/>
      <c r="P671" s="15"/>
      <c r="Q671" s="15"/>
    </row>
    <row r="672" spans="1:79">
      <c r="A672" s="19"/>
      <c r="B672" s="13"/>
      <c r="C672" s="13"/>
      <c r="D672" s="13"/>
      <c r="E672" s="13"/>
      <c r="F672" s="13"/>
      <c r="G672" s="13"/>
      <c r="H672" s="15"/>
      <c r="I672" s="15"/>
      <c r="J672" s="15"/>
      <c r="K672" s="15"/>
      <c r="L672" s="15"/>
      <c r="M672" s="15"/>
      <c r="N672" s="15"/>
      <c r="O672" s="15"/>
      <c r="P672" s="15"/>
      <c r="Q672" s="15"/>
    </row>
    <row r="673" spans="1:79">
      <c r="A673" s="19"/>
      <c r="B673" s="13"/>
      <c r="C673" s="13"/>
      <c r="D673" s="13"/>
      <c r="E673" s="13"/>
      <c r="F673" s="13"/>
      <c r="G673" s="13"/>
      <c r="H673" s="15"/>
      <c r="I673" s="15"/>
      <c r="J673" s="15"/>
      <c r="K673" s="15"/>
      <c r="L673" s="15"/>
      <c r="M673" s="15"/>
      <c r="N673" s="15"/>
      <c r="O673" s="15"/>
      <c r="P673" s="15"/>
      <c r="Q673" s="15"/>
    </row>
    <row r="674" spans="1:79">
      <c r="A674" s="19"/>
      <c r="B674" s="13"/>
      <c r="C674" s="13"/>
      <c r="D674" s="13"/>
      <c r="E674" s="13"/>
      <c r="F674" s="13"/>
      <c r="G674" s="13"/>
      <c r="H674" s="15"/>
      <c r="I674" s="15"/>
      <c r="J674" s="15"/>
      <c r="K674" s="15"/>
      <c r="L674" s="15"/>
      <c r="M674" s="15"/>
      <c r="N674" s="15"/>
      <c r="O674" s="15"/>
      <c r="P674" s="15"/>
      <c r="Q674" s="15"/>
    </row>
    <row r="675" spans="1:79">
      <c r="A675" s="19"/>
      <c r="B675" s="13"/>
      <c r="C675" s="13"/>
      <c r="D675" s="13"/>
      <c r="E675" s="13"/>
      <c r="F675" s="13"/>
      <c r="G675" s="13"/>
      <c r="H675" s="15"/>
      <c r="I675" s="15"/>
      <c r="J675" s="15"/>
      <c r="K675" s="15"/>
      <c r="L675" s="15"/>
      <c r="M675" s="15"/>
      <c r="N675" s="15"/>
      <c r="O675" s="15"/>
      <c r="P675" s="15"/>
      <c r="Q675" s="15"/>
    </row>
    <row r="676" spans="1:79">
      <c r="A676" s="19"/>
      <c r="B676" s="13"/>
      <c r="C676" s="13"/>
      <c r="D676" s="13"/>
      <c r="E676" s="13"/>
      <c r="F676" s="13"/>
      <c r="G676" s="13"/>
      <c r="H676" s="15"/>
      <c r="I676" s="15"/>
      <c r="J676" s="15"/>
      <c r="K676" s="15"/>
      <c r="L676" s="15"/>
      <c r="M676" s="15"/>
      <c r="N676" s="15"/>
      <c r="O676" s="15"/>
      <c r="P676" s="15"/>
      <c r="Q676" s="15"/>
    </row>
    <row r="677" spans="1:79">
      <c r="A677" s="19"/>
      <c r="B677" s="13"/>
      <c r="C677" s="13"/>
      <c r="D677" s="13"/>
      <c r="E677" s="13"/>
      <c r="F677" s="13"/>
      <c r="G677" s="13"/>
      <c r="H677" s="15"/>
      <c r="I677" s="15"/>
      <c r="J677" s="15"/>
      <c r="K677" s="15"/>
      <c r="L677" s="15"/>
      <c r="M677" s="15"/>
      <c r="N677" s="15"/>
      <c r="O677" s="15"/>
      <c r="P677" s="15"/>
      <c r="Q677" s="15"/>
    </row>
    <row r="678" spans="1:79">
      <c r="A678" s="19"/>
      <c r="B678" s="13"/>
      <c r="C678" s="13"/>
      <c r="D678" s="13"/>
      <c r="E678" s="13"/>
      <c r="F678" s="13"/>
      <c r="G678" s="13"/>
      <c r="H678" s="15"/>
      <c r="I678" s="15"/>
      <c r="J678" s="15"/>
      <c r="K678" s="15"/>
      <c r="L678" s="15"/>
      <c r="M678" s="15"/>
      <c r="N678" s="15"/>
      <c r="O678" s="15"/>
      <c r="P678" s="15"/>
      <c r="Q678" s="15"/>
    </row>
    <row r="679" spans="1:79">
      <c r="A679" s="19"/>
      <c r="B679" s="13"/>
      <c r="C679" s="13"/>
      <c r="D679" s="13"/>
      <c r="E679" s="13"/>
      <c r="F679" s="13"/>
      <c r="G679" s="13"/>
      <c r="H679" s="15"/>
      <c r="I679" s="15"/>
      <c r="J679" s="15"/>
      <c r="K679" s="15"/>
      <c r="L679" s="15"/>
      <c r="M679" s="15"/>
      <c r="N679" s="15"/>
      <c r="O679" s="15"/>
      <c r="P679" s="15"/>
      <c r="Q679" s="15"/>
    </row>
    <row r="680" spans="1:79">
      <c r="A680" s="19"/>
      <c r="B680" s="13"/>
      <c r="C680" s="13"/>
      <c r="D680" s="13"/>
      <c r="E680" s="13"/>
      <c r="F680" s="13"/>
      <c r="G680" s="13"/>
      <c r="H680" s="15"/>
      <c r="I680" s="15"/>
      <c r="J680" s="15"/>
      <c r="K680" s="15"/>
      <c r="L680" s="15"/>
      <c r="M680" s="15"/>
      <c r="N680" s="15"/>
      <c r="O680" s="15"/>
      <c r="P680" s="15"/>
      <c r="Q680" s="15"/>
    </row>
    <row r="681" spans="1:79">
      <c r="A681" s="19"/>
      <c r="B681" s="13"/>
      <c r="C681" s="13"/>
      <c r="D681" s="13"/>
      <c r="E681" s="13"/>
      <c r="F681" s="13"/>
      <c r="G681" s="13"/>
      <c r="H681" s="15"/>
      <c r="I681" s="15"/>
      <c r="J681" s="15"/>
      <c r="K681" s="15"/>
      <c r="L681" s="15"/>
      <c r="M681" s="15"/>
      <c r="N681" s="15"/>
      <c r="O681" s="15"/>
      <c r="P681" s="15"/>
      <c r="Q681" s="15"/>
    </row>
    <row r="682" spans="1:79">
      <c r="A682" s="19"/>
      <c r="B682" s="13"/>
      <c r="C682" s="13"/>
      <c r="D682" s="13"/>
      <c r="E682" s="13"/>
      <c r="F682" s="13"/>
      <c r="G682" s="13"/>
      <c r="H682" s="15"/>
      <c r="I682" s="15"/>
      <c r="J682" s="15"/>
      <c r="K682" s="15"/>
      <c r="L682" s="15"/>
      <c r="M682" s="15"/>
      <c r="N682" s="15"/>
      <c r="O682" s="15"/>
      <c r="P682" s="15"/>
      <c r="Q682" s="15"/>
    </row>
    <row r="683" spans="1:79">
      <c r="A683" s="19"/>
      <c r="B683" s="13"/>
      <c r="C683" s="13"/>
      <c r="D683" s="13"/>
      <c r="E683" s="13"/>
      <c r="F683" s="13"/>
      <c r="G683" s="13"/>
      <c r="H683" s="15"/>
      <c r="I683" s="15"/>
      <c r="J683" s="15"/>
      <c r="K683" s="15"/>
      <c r="L683" s="15"/>
      <c r="M683" s="15"/>
      <c r="N683" s="15"/>
      <c r="O683" s="15"/>
      <c r="P683" s="15"/>
      <c r="Q683" s="15"/>
    </row>
    <row r="684" spans="1:79">
      <c r="A684" s="19"/>
      <c r="B684" s="13"/>
      <c r="C684" s="13"/>
      <c r="D684" s="13"/>
      <c r="E684" s="13"/>
      <c r="F684" s="13"/>
      <c r="G684" s="13"/>
      <c r="H684" s="15"/>
      <c r="I684" s="15"/>
      <c r="J684" s="15"/>
      <c r="K684" s="15"/>
      <c r="L684" s="15"/>
      <c r="M684" s="15"/>
      <c r="N684" s="15"/>
      <c r="O684" s="15"/>
      <c r="P684" s="15"/>
      <c r="Q684" s="15"/>
    </row>
    <row r="685" spans="1:79">
      <c r="A685" s="19"/>
      <c r="B685" s="13"/>
      <c r="C685" s="13"/>
      <c r="D685" s="13"/>
      <c r="E685" s="13"/>
      <c r="F685" s="13"/>
      <c r="G685" s="13"/>
      <c r="H685" s="15"/>
      <c r="I685" s="15"/>
      <c r="J685" s="15"/>
      <c r="K685" s="15"/>
      <c r="L685" s="15"/>
      <c r="M685" s="15"/>
      <c r="N685" s="15"/>
      <c r="O685" s="15"/>
      <c r="P685" s="15"/>
      <c r="Q685" s="15"/>
    </row>
    <row r="686" spans="1:79">
      <c r="A686" s="19"/>
      <c r="B686" s="13"/>
      <c r="C686" s="13"/>
      <c r="D686" s="13"/>
      <c r="E686" s="13"/>
      <c r="F686" s="13"/>
      <c r="G686" s="13"/>
      <c r="H686" s="15"/>
      <c r="I686" s="15"/>
      <c r="J686" s="15"/>
      <c r="K686" s="15"/>
      <c r="L686" s="15"/>
      <c r="M686" s="15"/>
      <c r="N686" s="15"/>
      <c r="O686" s="15"/>
      <c r="P686" s="15"/>
      <c r="Q686" s="15"/>
    </row>
    <row r="687" spans="1:79">
      <c r="A687" s="19"/>
      <c r="B687" s="13"/>
      <c r="C687" s="13"/>
      <c r="D687" s="13"/>
      <c r="E687" s="13"/>
      <c r="F687" s="13"/>
      <c r="G687" s="13"/>
      <c r="H687" s="15"/>
      <c r="I687" s="15"/>
      <c r="J687" s="15"/>
      <c r="K687" s="15"/>
      <c r="L687" s="15"/>
      <c r="M687" s="15"/>
      <c r="N687" s="15"/>
      <c r="O687" s="15"/>
      <c r="P687" s="15"/>
      <c r="Q687" s="15"/>
    </row>
    <row r="688" spans="1:79">
      <c r="A688" s="19"/>
      <c r="B688" s="13"/>
      <c r="C688" s="13"/>
      <c r="D688" s="13"/>
      <c r="E688" s="13"/>
      <c r="F688" s="13"/>
      <c r="G688" s="13"/>
      <c r="H688" s="15"/>
      <c r="I688" s="15"/>
      <c r="J688" s="15"/>
      <c r="K688" s="15"/>
      <c r="L688" s="15"/>
      <c r="M688" s="15"/>
      <c r="N688" s="15"/>
      <c r="O688" s="15"/>
      <c r="P688" s="15"/>
      <c r="Q688" s="15"/>
    </row>
    <row r="689" spans="1:79">
      <c r="A689" s="19"/>
      <c r="B689" s="13"/>
      <c r="C689" s="13"/>
      <c r="D689" s="13"/>
      <c r="E689" s="13"/>
      <c r="F689" s="13"/>
      <c r="G689" s="13"/>
      <c r="H689" s="15"/>
      <c r="I689" s="15"/>
      <c r="J689" s="15"/>
      <c r="K689" s="15"/>
      <c r="L689" s="15"/>
      <c r="M689" s="15"/>
      <c r="N689" s="15"/>
      <c r="O689" s="15"/>
      <c r="P689" s="15"/>
      <c r="Q689" s="15"/>
    </row>
    <row r="690" spans="1:79">
      <c r="A690" s="19"/>
      <c r="B690" s="13"/>
      <c r="C690" s="13"/>
      <c r="D690" s="13"/>
      <c r="E690" s="13"/>
      <c r="F690" s="13"/>
      <c r="G690" s="13"/>
      <c r="H690" s="15"/>
      <c r="I690" s="15"/>
      <c r="J690" s="15"/>
      <c r="K690" s="15"/>
      <c r="L690" s="15"/>
      <c r="M690" s="15"/>
      <c r="N690" s="15"/>
      <c r="O690" s="15"/>
      <c r="P690" s="15"/>
      <c r="Q690" s="15"/>
    </row>
    <row r="691" spans="1:79">
      <c r="A691" s="19"/>
      <c r="B691" s="13"/>
      <c r="C691" s="13"/>
      <c r="D691" s="13"/>
      <c r="E691" s="13"/>
      <c r="F691" s="13"/>
      <c r="G691" s="13"/>
      <c r="H691" s="15"/>
      <c r="I691" s="15"/>
      <c r="J691" s="15"/>
      <c r="K691" s="15"/>
      <c r="L691" s="15"/>
      <c r="M691" s="15"/>
      <c r="N691" s="15"/>
      <c r="O691" s="15"/>
      <c r="P691" s="15"/>
      <c r="Q691" s="15"/>
    </row>
    <row r="692" spans="1:79">
      <c r="A692" s="19"/>
      <c r="B692" s="13"/>
      <c r="C692" s="13"/>
      <c r="D692" s="13"/>
      <c r="E692" s="13"/>
      <c r="F692" s="13"/>
      <c r="G692" s="13"/>
      <c r="H692" s="15"/>
      <c r="I692" s="15"/>
      <c r="J692" s="15"/>
      <c r="K692" s="15"/>
      <c r="L692" s="15"/>
      <c r="M692" s="15"/>
      <c r="N692" s="15"/>
      <c r="O692" s="15"/>
      <c r="P692" s="15"/>
      <c r="Q692" s="15"/>
    </row>
    <row r="693" spans="1:79">
      <c r="A693" s="19"/>
      <c r="B693" s="13"/>
      <c r="C693" s="13"/>
      <c r="D693" s="13"/>
      <c r="E693" s="13"/>
      <c r="F693" s="13"/>
      <c r="G693" s="13"/>
      <c r="H693" s="15"/>
      <c r="I693" s="15"/>
      <c r="J693" s="15"/>
      <c r="K693" s="15"/>
      <c r="L693" s="15"/>
      <c r="M693" s="15"/>
      <c r="N693" s="15"/>
      <c r="O693" s="15"/>
      <c r="P693" s="15"/>
      <c r="Q693" s="15"/>
    </row>
    <row r="694" spans="1:79">
      <c r="A694" s="19"/>
      <c r="B694" s="13"/>
      <c r="C694" s="13"/>
      <c r="D694" s="13"/>
      <c r="E694" s="13"/>
      <c r="F694" s="13"/>
      <c r="G694" s="13"/>
      <c r="H694" s="15"/>
      <c r="I694" s="15"/>
      <c r="J694" s="15"/>
      <c r="K694" s="15"/>
      <c r="L694" s="15"/>
      <c r="M694" s="15"/>
      <c r="N694" s="15"/>
      <c r="O694" s="15"/>
      <c r="P694" s="15"/>
      <c r="Q694" s="15"/>
    </row>
    <row r="695" spans="1:79">
      <c r="A695" s="19"/>
      <c r="B695" s="13"/>
      <c r="C695" s="13"/>
      <c r="D695" s="13"/>
      <c r="E695" s="13"/>
      <c r="F695" s="13"/>
      <c r="G695" s="13"/>
      <c r="H695" s="15"/>
      <c r="I695" s="15"/>
      <c r="J695" s="15"/>
      <c r="K695" s="15"/>
      <c r="L695" s="15"/>
      <c r="M695" s="15"/>
      <c r="N695" s="15"/>
      <c r="O695" s="15"/>
      <c r="P695" s="15"/>
      <c r="Q695" s="15"/>
    </row>
    <row r="696" spans="1:79">
      <c r="A696" s="19"/>
      <c r="B696" s="13"/>
      <c r="C696" s="13"/>
      <c r="D696" s="13"/>
      <c r="E696" s="13"/>
      <c r="F696" s="13"/>
      <c r="G696" s="13"/>
      <c r="H696" s="15"/>
      <c r="I696" s="15"/>
      <c r="J696" s="15"/>
      <c r="K696" s="15"/>
      <c r="L696" s="15"/>
      <c r="M696" s="15"/>
      <c r="N696" s="15"/>
      <c r="O696" s="15"/>
      <c r="P696" s="15"/>
      <c r="Q696" s="15"/>
    </row>
    <row r="697" spans="1:79">
      <c r="A697" s="19"/>
      <c r="B697" s="13"/>
      <c r="C697" s="13"/>
      <c r="D697" s="13"/>
      <c r="E697" s="13"/>
      <c r="F697" s="13"/>
      <c r="G697" s="13"/>
      <c r="H697" s="15"/>
      <c r="I697" s="15"/>
      <c r="J697" s="15"/>
      <c r="K697" s="15"/>
      <c r="L697" s="15"/>
      <c r="M697" s="15"/>
      <c r="N697" s="15"/>
      <c r="O697" s="15"/>
      <c r="P697" s="15"/>
      <c r="Q697" s="15"/>
    </row>
    <row r="698" spans="1:79">
      <c r="A698" s="19"/>
      <c r="B698" s="13"/>
      <c r="C698" s="13"/>
      <c r="D698" s="13"/>
      <c r="E698" s="13"/>
      <c r="F698" s="13"/>
      <c r="G698" s="13"/>
      <c r="H698" s="15"/>
      <c r="I698" s="15"/>
      <c r="J698" s="15"/>
      <c r="K698" s="15"/>
      <c r="L698" s="15"/>
      <c r="M698" s="15"/>
      <c r="N698" s="15"/>
      <c r="O698" s="15"/>
      <c r="P698" s="15"/>
      <c r="Q698" s="15"/>
    </row>
    <row r="699" spans="1:79">
      <c r="A699" s="19"/>
      <c r="B699" s="13"/>
      <c r="C699" s="13"/>
      <c r="D699" s="13"/>
      <c r="E699" s="13"/>
      <c r="F699" s="13"/>
      <c r="G699" s="13"/>
      <c r="H699" s="15"/>
      <c r="I699" s="15"/>
      <c r="J699" s="15"/>
      <c r="K699" s="15"/>
      <c r="L699" s="15"/>
      <c r="M699" s="15"/>
      <c r="N699" s="15"/>
      <c r="O699" s="15"/>
      <c r="P699" s="15"/>
      <c r="Q699" s="15"/>
    </row>
    <row r="700" spans="1:79">
      <c r="A700" s="19"/>
      <c r="B700" s="13"/>
      <c r="C700" s="13"/>
      <c r="D700" s="13"/>
      <c r="E700" s="13"/>
      <c r="F700" s="13"/>
      <c r="G700" s="13"/>
      <c r="H700" s="15"/>
      <c r="I700" s="15"/>
      <c r="J700" s="15"/>
      <c r="K700" s="15"/>
      <c r="L700" s="15"/>
      <c r="M700" s="15"/>
      <c r="N700" s="15"/>
      <c r="O700" s="15"/>
      <c r="P700" s="15"/>
      <c r="Q700" s="15"/>
    </row>
    <row r="701" spans="1:79">
      <c r="A701" s="19"/>
      <c r="B701" s="13"/>
      <c r="C701" s="13"/>
      <c r="D701" s="13"/>
      <c r="E701" s="13"/>
      <c r="F701" s="13"/>
      <c r="G701" s="13"/>
      <c r="H701" s="15"/>
      <c r="I701" s="15"/>
      <c r="J701" s="15"/>
      <c r="K701" s="15"/>
      <c r="L701" s="15"/>
      <c r="M701" s="15"/>
      <c r="N701" s="15"/>
      <c r="O701" s="15"/>
      <c r="P701" s="15"/>
      <c r="Q701" s="15"/>
    </row>
    <row r="702" spans="1:79">
      <c r="A702" s="19"/>
      <c r="B702" s="13"/>
      <c r="C702" s="13"/>
      <c r="D702" s="13"/>
      <c r="E702" s="13"/>
      <c r="F702" s="13"/>
      <c r="G702" s="13"/>
      <c r="H702" s="15"/>
      <c r="I702" s="15"/>
      <c r="J702" s="15"/>
      <c r="K702" s="15"/>
      <c r="L702" s="15"/>
      <c r="M702" s="15"/>
      <c r="N702" s="15"/>
      <c r="O702" s="15"/>
      <c r="P702" s="15"/>
      <c r="Q702" s="15"/>
    </row>
    <row r="703" spans="1:79">
      <c r="A703" s="19"/>
      <c r="B703" s="13"/>
      <c r="C703" s="13"/>
      <c r="D703" s="13"/>
      <c r="E703" s="13"/>
      <c r="F703" s="13"/>
      <c r="G703" s="13"/>
      <c r="H703" s="15"/>
      <c r="I703" s="15"/>
      <c r="J703" s="15"/>
      <c r="K703" s="15"/>
      <c r="L703" s="15"/>
      <c r="M703" s="15"/>
      <c r="N703" s="15"/>
      <c r="O703" s="15"/>
      <c r="P703" s="15"/>
      <c r="Q703" s="15"/>
    </row>
    <row r="704" spans="1:79">
      <c r="A704" s="19"/>
      <c r="B704" s="13"/>
      <c r="C704" s="13"/>
      <c r="D704" s="13"/>
      <c r="E704" s="13"/>
      <c r="F704" s="13"/>
      <c r="G704" s="13"/>
      <c r="H704" s="15"/>
      <c r="I704" s="15"/>
      <c r="J704" s="15"/>
      <c r="K704" s="15"/>
      <c r="L704" s="15"/>
      <c r="M704" s="15"/>
      <c r="N704" s="15"/>
      <c r="O704" s="15"/>
      <c r="P704" s="15"/>
      <c r="Q704" s="15"/>
    </row>
    <row r="705" spans="1:79">
      <c r="A705" s="19"/>
      <c r="B705" s="13"/>
      <c r="C705" s="13"/>
      <c r="D705" s="13"/>
      <c r="E705" s="13"/>
      <c r="F705" s="13"/>
      <c r="G705" s="13"/>
      <c r="H705" s="15"/>
      <c r="I705" s="15"/>
      <c r="J705" s="15"/>
      <c r="K705" s="15"/>
      <c r="L705" s="15"/>
      <c r="M705" s="15"/>
      <c r="N705" s="15"/>
      <c r="O705" s="15"/>
      <c r="P705" s="15"/>
      <c r="Q705" s="15"/>
    </row>
    <row r="706" spans="1:79">
      <c r="A706" s="19"/>
      <c r="B706" s="13"/>
      <c r="C706" s="13"/>
      <c r="D706" s="13"/>
      <c r="E706" s="13"/>
      <c r="F706" s="13"/>
      <c r="G706" s="13"/>
      <c r="H706" s="15"/>
      <c r="I706" s="15"/>
      <c r="J706" s="15"/>
      <c r="K706" s="15"/>
      <c r="L706" s="15"/>
      <c r="M706" s="15"/>
      <c r="N706" s="15"/>
      <c r="O706" s="15"/>
      <c r="P706" s="15"/>
      <c r="Q706" s="15"/>
    </row>
    <row r="707" spans="1:79">
      <c r="A707" s="19"/>
      <c r="B707" s="13"/>
      <c r="C707" s="13"/>
      <c r="D707" s="13"/>
      <c r="E707" s="13"/>
      <c r="F707" s="13"/>
      <c r="G707" s="13"/>
      <c r="H707" s="15"/>
      <c r="I707" s="15"/>
      <c r="J707" s="15"/>
      <c r="K707" s="15"/>
      <c r="L707" s="15"/>
      <c r="M707" s="15"/>
      <c r="N707" s="15"/>
      <c r="O707" s="15"/>
      <c r="P707" s="15"/>
      <c r="Q707" s="15"/>
    </row>
    <row r="708" spans="1:79">
      <c r="A708" s="19"/>
      <c r="B708" s="13"/>
      <c r="C708" s="13"/>
      <c r="D708" s="13"/>
      <c r="E708" s="13"/>
      <c r="F708" s="13"/>
      <c r="G708" s="13"/>
      <c r="H708" s="15"/>
      <c r="I708" s="15"/>
      <c r="J708" s="15"/>
      <c r="K708" s="15"/>
      <c r="L708" s="15"/>
      <c r="M708" s="15"/>
      <c r="N708" s="15"/>
      <c r="O708" s="15"/>
      <c r="P708" s="15"/>
      <c r="Q708" s="15"/>
    </row>
    <row r="709" spans="1:79">
      <c r="A709" s="19"/>
      <c r="B709" s="13"/>
      <c r="C709" s="13"/>
      <c r="D709" s="13"/>
      <c r="E709" s="13"/>
      <c r="F709" s="13"/>
      <c r="G709" s="13"/>
      <c r="H709" s="15"/>
      <c r="I709" s="15"/>
      <c r="J709" s="15"/>
      <c r="K709" s="15"/>
      <c r="L709" s="15"/>
      <c r="M709" s="15"/>
      <c r="N709" s="15"/>
      <c r="O709" s="15"/>
      <c r="P709" s="15"/>
      <c r="Q709" s="15"/>
    </row>
    <row r="710" spans="1:79">
      <c r="A710" s="19"/>
      <c r="B710" s="13"/>
      <c r="C710" s="13"/>
      <c r="D710" s="13"/>
      <c r="E710" s="13"/>
      <c r="F710" s="13"/>
      <c r="G710" s="13"/>
      <c r="H710" s="15"/>
      <c r="I710" s="15"/>
      <c r="J710" s="15"/>
      <c r="K710" s="15"/>
      <c r="L710" s="15"/>
      <c r="M710" s="15"/>
      <c r="N710" s="15"/>
      <c r="O710" s="15"/>
      <c r="P710" s="15"/>
      <c r="Q710" s="15"/>
    </row>
    <row r="711" spans="1:79">
      <c r="A711" s="19"/>
      <c r="B711" s="13"/>
      <c r="C711" s="13"/>
      <c r="D711" s="13"/>
      <c r="E711" s="13"/>
      <c r="F711" s="13"/>
      <c r="G711" s="13"/>
      <c r="H711" s="15"/>
      <c r="I711" s="15"/>
      <c r="J711" s="15"/>
      <c r="K711" s="15"/>
      <c r="L711" s="15"/>
      <c r="M711" s="15"/>
      <c r="N711" s="15"/>
      <c r="O711" s="15"/>
      <c r="P711" s="15"/>
      <c r="Q711" s="15"/>
    </row>
    <row r="712" spans="1:79">
      <c r="A712" s="19"/>
      <c r="B712" s="13"/>
      <c r="C712" s="13"/>
      <c r="D712" s="13"/>
      <c r="E712" s="13"/>
      <c r="F712" s="13"/>
      <c r="G712" s="13"/>
      <c r="H712" s="15"/>
      <c r="I712" s="15"/>
      <c r="J712" s="15"/>
      <c r="K712" s="15"/>
      <c r="L712" s="15"/>
      <c r="M712" s="15"/>
      <c r="N712" s="15"/>
      <c r="O712" s="15"/>
      <c r="P712" s="15"/>
      <c r="Q712" s="15"/>
    </row>
    <row r="713" spans="1:79">
      <c r="A713" s="19"/>
      <c r="B713" s="13"/>
      <c r="C713" s="13"/>
      <c r="D713" s="13"/>
      <c r="E713" s="13"/>
      <c r="F713" s="13"/>
      <c r="G713" s="13"/>
      <c r="H713" s="15"/>
      <c r="I713" s="15"/>
      <c r="J713" s="15"/>
      <c r="K713" s="15"/>
      <c r="L713" s="15"/>
      <c r="M713" s="15"/>
      <c r="N713" s="15"/>
      <c r="O713" s="15"/>
      <c r="P713" s="15"/>
      <c r="Q713" s="15"/>
    </row>
    <row r="714" spans="1:79">
      <c r="A714" s="19"/>
      <c r="B714" s="13"/>
      <c r="C714" s="13"/>
      <c r="D714" s="13"/>
      <c r="E714" s="13"/>
      <c r="F714" s="13"/>
      <c r="G714" s="13"/>
      <c r="H714" s="15"/>
      <c r="I714" s="15"/>
      <c r="J714" s="15"/>
      <c r="K714" s="15"/>
      <c r="L714" s="15"/>
      <c r="M714" s="15"/>
      <c r="N714" s="15"/>
      <c r="O714" s="15"/>
      <c r="P714" s="15"/>
      <c r="Q714" s="15"/>
    </row>
    <row r="715" spans="1:79">
      <c r="A715" s="19"/>
      <c r="B715" s="13"/>
      <c r="C715" s="13"/>
      <c r="D715" s="13"/>
      <c r="E715" s="13"/>
      <c r="F715" s="13"/>
      <c r="G715" s="13"/>
      <c r="H715" s="15"/>
      <c r="I715" s="15"/>
      <c r="J715" s="15"/>
      <c r="K715" s="15"/>
      <c r="L715" s="15"/>
      <c r="M715" s="15"/>
      <c r="N715" s="15"/>
      <c r="O715" s="15"/>
      <c r="P715" s="15"/>
      <c r="Q715" s="15"/>
    </row>
    <row r="716" spans="1:79">
      <c r="A716" s="19"/>
      <c r="B716" s="13"/>
      <c r="C716" s="13"/>
      <c r="D716" s="13"/>
      <c r="E716" s="13"/>
      <c r="F716" s="13"/>
      <c r="G716" s="13"/>
      <c r="H716" s="15"/>
      <c r="I716" s="15"/>
      <c r="J716" s="15"/>
      <c r="K716" s="15"/>
      <c r="L716" s="15"/>
      <c r="M716" s="15"/>
      <c r="N716" s="15"/>
      <c r="O716" s="15"/>
      <c r="P716" s="15"/>
      <c r="Q716" s="15"/>
    </row>
    <row r="717" spans="1:79">
      <c r="A717" s="19"/>
      <c r="B717" s="13"/>
      <c r="C717" s="13"/>
      <c r="D717" s="13"/>
      <c r="E717" s="13"/>
      <c r="F717" s="13"/>
      <c r="G717" s="13"/>
      <c r="H717" s="15"/>
      <c r="I717" s="15"/>
      <c r="J717" s="15"/>
      <c r="K717" s="15"/>
      <c r="L717" s="15"/>
      <c r="M717" s="15"/>
      <c r="N717" s="15"/>
      <c r="O717" s="15"/>
      <c r="P717" s="15"/>
      <c r="Q717" s="15"/>
    </row>
    <row r="718" spans="1:79">
      <c r="A718" s="19"/>
      <c r="B718" s="13"/>
      <c r="C718" s="13"/>
      <c r="D718" s="13"/>
      <c r="E718" s="13"/>
      <c r="F718" s="13"/>
      <c r="G718" s="13"/>
      <c r="H718" s="15"/>
      <c r="I718" s="15"/>
      <c r="J718" s="15"/>
      <c r="K718" s="15"/>
      <c r="L718" s="15"/>
      <c r="M718" s="15"/>
      <c r="N718" s="15"/>
      <c r="O718" s="15"/>
      <c r="P718" s="15"/>
      <c r="Q718" s="15"/>
    </row>
    <row r="719" spans="1:79">
      <c r="A719" s="19"/>
      <c r="B719" s="13"/>
      <c r="C719" s="13"/>
      <c r="D719" s="13"/>
      <c r="E719" s="13"/>
      <c r="F719" s="13"/>
      <c r="G719" s="13"/>
      <c r="H719" s="15"/>
      <c r="I719" s="15"/>
      <c r="J719" s="15"/>
      <c r="K719" s="15"/>
      <c r="L719" s="15"/>
      <c r="M719" s="15"/>
      <c r="N719" s="15"/>
      <c r="O719" s="15"/>
      <c r="P719" s="15"/>
      <c r="Q719" s="15"/>
    </row>
    <row r="720" spans="1:79">
      <c r="A720" s="19"/>
      <c r="B720" s="13"/>
      <c r="C720" s="13"/>
      <c r="D720" s="13"/>
      <c r="E720" s="13"/>
      <c r="F720" s="13"/>
      <c r="G720" s="13"/>
      <c r="H720" s="15"/>
      <c r="I720" s="15"/>
      <c r="J720" s="15"/>
      <c r="K720" s="15"/>
      <c r="L720" s="15"/>
      <c r="M720" s="15"/>
      <c r="N720" s="15"/>
      <c r="O720" s="15"/>
      <c r="P720" s="15"/>
      <c r="Q720" s="15"/>
    </row>
    <row r="721" spans="1:79">
      <c r="A721" s="19"/>
      <c r="B721" s="13"/>
      <c r="C721" s="13"/>
      <c r="D721" s="13"/>
      <c r="E721" s="13"/>
      <c r="F721" s="13"/>
      <c r="G721" s="13"/>
      <c r="H721" s="15"/>
      <c r="I721" s="15"/>
      <c r="J721" s="15"/>
      <c r="K721" s="15"/>
      <c r="L721" s="15"/>
      <c r="M721" s="15"/>
      <c r="N721" s="15"/>
      <c r="O721" s="15"/>
      <c r="P721" s="15"/>
      <c r="Q721" s="15"/>
    </row>
    <row r="722" spans="1:79">
      <c r="A722" s="19"/>
      <c r="B722" s="13"/>
      <c r="C722" s="13"/>
      <c r="D722" s="13"/>
      <c r="E722" s="13"/>
      <c r="F722" s="13"/>
      <c r="G722" s="13"/>
      <c r="H722" s="15"/>
      <c r="I722" s="15"/>
      <c r="J722" s="15"/>
      <c r="K722" s="15"/>
      <c r="L722" s="15"/>
      <c r="M722" s="15"/>
      <c r="N722" s="15"/>
      <c r="O722" s="15"/>
      <c r="P722" s="15"/>
      <c r="Q722" s="15"/>
    </row>
    <row r="723" spans="1:79">
      <c r="A723" s="19"/>
      <c r="B723" s="13"/>
      <c r="C723" s="13"/>
      <c r="D723" s="13"/>
      <c r="E723" s="13"/>
      <c r="F723" s="13"/>
      <c r="G723" s="13"/>
      <c r="H723" s="15"/>
      <c r="I723" s="15"/>
      <c r="J723" s="15"/>
      <c r="K723" s="15"/>
      <c r="L723" s="15"/>
      <c r="M723" s="15"/>
      <c r="N723" s="15"/>
      <c r="O723" s="15"/>
      <c r="P723" s="15"/>
      <c r="Q723" s="15"/>
    </row>
    <row r="724" spans="1:79">
      <c r="A724" s="19"/>
      <c r="B724" s="13"/>
      <c r="C724" s="13"/>
      <c r="D724" s="13"/>
      <c r="E724" s="13"/>
      <c r="F724" s="13"/>
      <c r="G724" s="13"/>
      <c r="H724" s="15"/>
      <c r="I724" s="15"/>
      <c r="J724" s="15"/>
      <c r="K724" s="15"/>
      <c r="L724" s="15"/>
      <c r="M724" s="15"/>
      <c r="N724" s="15"/>
      <c r="O724" s="15"/>
      <c r="P724" s="15"/>
      <c r="Q724" s="15"/>
    </row>
    <row r="725" spans="1:79">
      <c r="A725" s="19"/>
      <c r="B725" s="13"/>
      <c r="C725" s="13"/>
      <c r="D725" s="13"/>
      <c r="E725" s="13"/>
      <c r="F725" s="13"/>
      <c r="G725" s="13"/>
      <c r="H725" s="15"/>
      <c r="I725" s="15"/>
      <c r="J725" s="15"/>
      <c r="K725" s="15"/>
      <c r="L725" s="15"/>
      <c r="M725" s="15"/>
      <c r="N725" s="15"/>
      <c r="O725" s="15"/>
      <c r="P725" s="15"/>
      <c r="Q725" s="15"/>
    </row>
    <row r="726" spans="1:79">
      <c r="A726" s="19"/>
      <c r="B726" s="13"/>
      <c r="C726" s="13"/>
      <c r="D726" s="13"/>
      <c r="E726" s="13"/>
      <c r="F726" s="13"/>
      <c r="G726" s="13"/>
      <c r="H726" s="15"/>
      <c r="I726" s="15"/>
      <c r="J726" s="15"/>
      <c r="K726" s="15"/>
      <c r="L726" s="15"/>
      <c r="M726" s="15"/>
      <c r="N726" s="15"/>
      <c r="O726" s="15"/>
      <c r="P726" s="15"/>
      <c r="Q726" s="15"/>
    </row>
    <row r="727" spans="1:79">
      <c r="A727" s="19"/>
      <c r="B727" s="13"/>
      <c r="C727" s="13"/>
      <c r="D727" s="13"/>
      <c r="E727" s="13"/>
      <c r="F727" s="13"/>
      <c r="G727" s="13"/>
      <c r="H727" s="15"/>
      <c r="I727" s="15"/>
      <c r="J727" s="15"/>
      <c r="K727" s="15"/>
      <c r="L727" s="15"/>
      <c r="M727" s="15"/>
      <c r="N727" s="15"/>
      <c r="O727" s="15"/>
      <c r="P727" s="15"/>
      <c r="Q727" s="15"/>
    </row>
    <row r="728" spans="1:79">
      <c r="A728" s="19"/>
      <c r="B728" s="13"/>
      <c r="C728" s="13"/>
      <c r="D728" s="13"/>
      <c r="E728" s="13"/>
      <c r="F728" s="13"/>
      <c r="G728" s="13"/>
      <c r="H728" s="15"/>
      <c r="I728" s="15"/>
      <c r="J728" s="15"/>
      <c r="K728" s="15"/>
      <c r="L728" s="15"/>
      <c r="M728" s="15"/>
      <c r="N728" s="15"/>
      <c r="O728" s="15"/>
      <c r="P728" s="15"/>
      <c r="Q728" s="15"/>
    </row>
    <row r="729" spans="1:79">
      <c r="A729" s="19"/>
      <c r="B729" s="13"/>
      <c r="C729" s="13"/>
      <c r="D729" s="13"/>
      <c r="E729" s="13"/>
      <c r="F729" s="13"/>
      <c r="G729" s="13"/>
      <c r="H729" s="15"/>
      <c r="I729" s="15"/>
      <c r="J729" s="15"/>
      <c r="K729" s="15"/>
      <c r="L729" s="15"/>
      <c r="M729" s="15"/>
      <c r="N729" s="15"/>
      <c r="O729" s="15"/>
      <c r="P729" s="15"/>
      <c r="Q729" s="15"/>
    </row>
    <row r="730" spans="1:79">
      <c r="A730" s="19"/>
      <c r="B730" s="13"/>
      <c r="C730" s="13"/>
      <c r="D730" s="13"/>
      <c r="E730" s="13"/>
      <c r="F730" s="13"/>
      <c r="G730" s="13"/>
      <c r="H730" s="15"/>
      <c r="I730" s="15"/>
      <c r="J730" s="15"/>
      <c r="K730" s="15"/>
      <c r="L730" s="15"/>
      <c r="M730" s="15"/>
      <c r="N730" s="15"/>
      <c r="O730" s="15"/>
      <c r="P730" s="15"/>
      <c r="Q730" s="15"/>
    </row>
    <row r="731" spans="1:79">
      <c r="A731" s="19"/>
      <c r="B731" s="13"/>
      <c r="C731" s="13"/>
      <c r="D731" s="13"/>
      <c r="E731" s="13"/>
      <c r="F731" s="13"/>
      <c r="G731" s="13"/>
      <c r="H731" s="15"/>
      <c r="I731" s="15"/>
      <c r="J731" s="15"/>
      <c r="K731" s="15"/>
      <c r="L731" s="15"/>
      <c r="M731" s="15"/>
      <c r="N731" s="15"/>
      <c r="O731" s="15"/>
      <c r="P731" s="15"/>
      <c r="Q731" s="15"/>
    </row>
    <row r="732" spans="1:79">
      <c r="A732" s="19"/>
      <c r="B732" s="13"/>
      <c r="C732" s="13"/>
      <c r="D732" s="13"/>
      <c r="E732" s="13"/>
      <c r="F732" s="13"/>
      <c r="G732" s="13"/>
      <c r="H732" s="15"/>
      <c r="I732" s="15"/>
      <c r="J732" s="15"/>
      <c r="K732" s="15"/>
      <c r="L732" s="15"/>
      <c r="M732" s="15"/>
      <c r="N732" s="15"/>
      <c r="O732" s="15"/>
      <c r="P732" s="15"/>
      <c r="Q732" s="15"/>
    </row>
    <row r="733" spans="1:79">
      <c r="A733" s="19"/>
      <c r="B733" s="13"/>
      <c r="C733" s="13"/>
      <c r="D733" s="13"/>
      <c r="E733" s="13"/>
      <c r="F733" s="13"/>
      <c r="G733" s="13"/>
      <c r="H733" s="15"/>
      <c r="I733" s="15"/>
      <c r="J733" s="15"/>
      <c r="K733" s="15"/>
      <c r="L733" s="15"/>
      <c r="M733" s="15"/>
      <c r="N733" s="15"/>
      <c r="O733" s="15"/>
      <c r="P733" s="15"/>
      <c r="Q733" s="15"/>
    </row>
    <row r="734" spans="1:79">
      <c r="A734" s="19"/>
      <c r="B734" s="13"/>
      <c r="C734" s="13"/>
      <c r="D734" s="13"/>
      <c r="E734" s="13"/>
      <c r="F734" s="13"/>
      <c r="G734" s="13"/>
      <c r="H734" s="15"/>
      <c r="I734" s="15"/>
      <c r="J734" s="15"/>
      <c r="K734" s="15"/>
      <c r="L734" s="15"/>
      <c r="M734" s="15"/>
      <c r="N734" s="15"/>
      <c r="O734" s="15"/>
      <c r="P734" s="15"/>
      <c r="Q734" s="15"/>
    </row>
    <row r="735" spans="1:79">
      <c r="A735" s="19"/>
      <c r="B735" s="13"/>
      <c r="C735" s="13"/>
      <c r="D735" s="13"/>
      <c r="E735" s="13"/>
      <c r="F735" s="13"/>
      <c r="G735" s="13"/>
      <c r="H735" s="15"/>
      <c r="I735" s="15"/>
      <c r="J735" s="15"/>
      <c r="K735" s="15"/>
      <c r="L735" s="15"/>
      <c r="M735" s="15"/>
      <c r="N735" s="15"/>
      <c r="O735" s="15"/>
      <c r="P735" s="15"/>
      <c r="Q735" s="15"/>
    </row>
    <row r="736" spans="1:79">
      <c r="A736" s="19"/>
      <c r="B736" s="13"/>
      <c r="C736" s="13"/>
      <c r="D736" s="13"/>
      <c r="E736" s="13"/>
      <c r="F736" s="13"/>
      <c r="G736" s="13"/>
      <c r="H736" s="15"/>
      <c r="I736" s="15"/>
      <c r="J736" s="15"/>
      <c r="K736" s="15"/>
      <c r="L736" s="15"/>
      <c r="M736" s="15"/>
      <c r="N736" s="15"/>
      <c r="O736" s="15"/>
      <c r="P736" s="15"/>
      <c r="Q736" s="15"/>
    </row>
    <row r="737" spans="1:79">
      <c r="A737" s="19"/>
      <c r="B737" s="13"/>
      <c r="C737" s="13"/>
      <c r="D737" s="13"/>
      <c r="E737" s="13"/>
      <c r="F737" s="13"/>
      <c r="G737" s="13"/>
      <c r="H737" s="15"/>
      <c r="I737" s="15"/>
      <c r="J737" s="15"/>
      <c r="K737" s="15"/>
      <c r="L737" s="15"/>
      <c r="M737" s="15"/>
      <c r="N737" s="15"/>
      <c r="O737" s="15"/>
      <c r="P737" s="15"/>
      <c r="Q737" s="15"/>
    </row>
    <row r="738" spans="1:79">
      <c r="A738" s="19"/>
      <c r="B738" s="13"/>
      <c r="C738" s="13"/>
      <c r="D738" s="13"/>
      <c r="E738" s="13"/>
      <c r="F738" s="13"/>
      <c r="G738" s="13"/>
      <c r="H738" s="15"/>
      <c r="I738" s="15"/>
      <c r="J738" s="15"/>
      <c r="K738" s="15"/>
      <c r="L738" s="15"/>
      <c r="M738" s="15"/>
      <c r="N738" s="15"/>
      <c r="O738" s="15"/>
      <c r="P738" s="15"/>
      <c r="Q738" s="15"/>
    </row>
    <row r="739" spans="1:79">
      <c r="A739" s="19"/>
      <c r="B739" s="13"/>
      <c r="C739" s="13"/>
      <c r="D739" s="13"/>
      <c r="E739" s="13"/>
      <c r="F739" s="13"/>
      <c r="G739" s="13"/>
      <c r="H739" s="15"/>
      <c r="I739" s="15"/>
      <c r="J739" s="15"/>
      <c r="K739" s="15"/>
      <c r="L739" s="15"/>
      <c r="M739" s="15"/>
      <c r="N739" s="15"/>
      <c r="O739" s="15"/>
      <c r="P739" s="15"/>
      <c r="Q739" s="15"/>
    </row>
    <row r="740" spans="1:79">
      <c r="A740" s="19"/>
      <c r="B740" s="13"/>
      <c r="C740" s="13"/>
      <c r="D740" s="13"/>
      <c r="E740" s="13"/>
      <c r="F740" s="13"/>
      <c r="G740" s="13"/>
      <c r="H740" s="15"/>
      <c r="I740" s="15"/>
      <c r="J740" s="15"/>
      <c r="K740" s="15"/>
      <c r="L740" s="15"/>
      <c r="M740" s="15"/>
      <c r="N740" s="15"/>
      <c r="O740" s="15"/>
      <c r="P740" s="15"/>
      <c r="Q740" s="15"/>
    </row>
    <row r="741" spans="1:79">
      <c r="A741" s="19"/>
      <c r="B741" s="13"/>
      <c r="C741" s="13"/>
      <c r="D741" s="13"/>
      <c r="E741" s="13"/>
      <c r="F741" s="13"/>
      <c r="G741" s="13"/>
      <c r="H741" s="15"/>
      <c r="I741" s="15"/>
      <c r="J741" s="15"/>
      <c r="K741" s="15"/>
      <c r="L741" s="15"/>
      <c r="M741" s="15"/>
      <c r="N741" s="15"/>
      <c r="O741" s="15"/>
      <c r="P741" s="15"/>
      <c r="Q741" s="15"/>
    </row>
    <row r="742" spans="1:79">
      <c r="A742" s="19"/>
      <c r="B742" s="13"/>
      <c r="C742" s="13"/>
      <c r="D742" s="13"/>
      <c r="E742" s="13"/>
      <c r="F742" s="13"/>
      <c r="G742" s="13"/>
      <c r="H742" s="15"/>
      <c r="I742" s="15"/>
      <c r="J742" s="15"/>
      <c r="K742" s="15"/>
      <c r="L742" s="15"/>
      <c r="M742" s="15"/>
      <c r="N742" s="15"/>
      <c r="O742" s="15"/>
      <c r="P742" s="15"/>
      <c r="Q742" s="15"/>
    </row>
    <row r="743" spans="1:79">
      <c r="A743" s="19"/>
      <c r="B743" s="13"/>
      <c r="C743" s="13"/>
      <c r="D743" s="13"/>
      <c r="E743" s="13"/>
      <c r="F743" s="13"/>
      <c r="G743" s="13"/>
      <c r="H743" s="15"/>
      <c r="I743" s="15"/>
      <c r="J743" s="15"/>
      <c r="K743" s="15"/>
      <c r="L743" s="15"/>
      <c r="M743" s="15"/>
      <c r="N743" s="15"/>
      <c r="O743" s="15"/>
      <c r="P743" s="15"/>
      <c r="Q743" s="15"/>
    </row>
    <row r="744" spans="1:79">
      <c r="A744" s="19"/>
      <c r="B744" s="13"/>
      <c r="C744" s="13"/>
      <c r="D744" s="13"/>
      <c r="E744" s="13"/>
      <c r="F744" s="13"/>
      <c r="G744" s="13"/>
      <c r="H744" s="15"/>
      <c r="I744" s="15"/>
      <c r="J744" s="15"/>
      <c r="K744" s="15"/>
      <c r="L744" s="15"/>
      <c r="M744" s="15"/>
      <c r="N744" s="15"/>
      <c r="O744" s="15"/>
      <c r="P744" s="15"/>
      <c r="Q744" s="15"/>
    </row>
    <row r="745" spans="1:79">
      <c r="A745" s="19"/>
      <c r="B745" s="13"/>
      <c r="C745" s="13"/>
      <c r="D745" s="13"/>
      <c r="E745" s="13"/>
      <c r="F745" s="13"/>
      <c r="G745" s="13"/>
      <c r="H745" s="15"/>
      <c r="I745" s="15"/>
      <c r="J745" s="15"/>
      <c r="K745" s="15"/>
      <c r="L745" s="15"/>
      <c r="M745" s="15"/>
      <c r="N745" s="15"/>
      <c r="O745" s="15"/>
      <c r="P745" s="15"/>
      <c r="Q745" s="15"/>
    </row>
    <row r="746" spans="1:79">
      <c r="A746" s="19"/>
      <c r="B746" s="13"/>
      <c r="C746" s="13"/>
      <c r="D746" s="13"/>
      <c r="E746" s="13"/>
      <c r="F746" s="13"/>
      <c r="G746" s="13"/>
      <c r="H746" s="15"/>
      <c r="I746" s="15"/>
      <c r="J746" s="15"/>
      <c r="K746" s="15"/>
      <c r="L746" s="15"/>
      <c r="M746" s="15"/>
      <c r="N746" s="15"/>
      <c r="O746" s="15"/>
      <c r="P746" s="15"/>
      <c r="Q746" s="15"/>
    </row>
    <row r="747" spans="1:79">
      <c r="A747" s="19"/>
      <c r="B747" s="13"/>
      <c r="C747" s="13"/>
      <c r="D747" s="13"/>
      <c r="E747" s="13"/>
      <c r="F747" s="13"/>
      <c r="G747" s="13"/>
      <c r="H747" s="15"/>
      <c r="I747" s="15"/>
      <c r="J747" s="15"/>
      <c r="K747" s="15"/>
      <c r="L747" s="15"/>
      <c r="M747" s="15"/>
      <c r="N747" s="15"/>
      <c r="O747" s="15"/>
      <c r="P747" s="15"/>
      <c r="Q747" s="15"/>
    </row>
    <row r="748" spans="1:79">
      <c r="A748" s="19"/>
      <c r="B748" s="13"/>
      <c r="C748" s="13"/>
      <c r="D748" s="13"/>
      <c r="E748" s="13"/>
      <c r="F748" s="13"/>
      <c r="G748" s="13"/>
      <c r="H748" s="15"/>
      <c r="I748" s="15"/>
      <c r="J748" s="15"/>
      <c r="K748" s="15"/>
      <c r="L748" s="15"/>
      <c r="M748" s="15"/>
      <c r="N748" s="15"/>
      <c r="O748" s="15"/>
      <c r="P748" s="15"/>
      <c r="Q748" s="15"/>
    </row>
    <row r="749" spans="1:79">
      <c r="A749" s="19"/>
      <c r="B749" s="13"/>
      <c r="C749" s="13"/>
      <c r="D749" s="13"/>
      <c r="E749" s="13"/>
      <c r="F749" s="13"/>
      <c r="G749" s="13"/>
      <c r="H749" s="15"/>
      <c r="I749" s="15"/>
      <c r="J749" s="15"/>
      <c r="K749" s="15"/>
      <c r="L749" s="15"/>
      <c r="M749" s="15"/>
      <c r="N749" s="15"/>
      <c r="O749" s="15"/>
      <c r="P749" s="15"/>
      <c r="Q749" s="15"/>
    </row>
    <row r="750" spans="1:79">
      <c r="A750" s="19"/>
      <c r="B750" s="13"/>
      <c r="C750" s="13"/>
      <c r="D750" s="13"/>
      <c r="E750" s="13"/>
      <c r="F750" s="13"/>
      <c r="G750" s="13"/>
      <c r="H750" s="15"/>
      <c r="I750" s="15"/>
      <c r="J750" s="15"/>
      <c r="K750" s="15"/>
      <c r="L750" s="15"/>
      <c r="M750" s="15"/>
      <c r="N750" s="15"/>
      <c r="O750" s="15"/>
      <c r="P750" s="15"/>
      <c r="Q750" s="15"/>
    </row>
    <row r="751" spans="1:79">
      <c r="A751" s="19"/>
      <c r="B751" s="13"/>
      <c r="C751" s="13"/>
      <c r="D751" s="13"/>
      <c r="E751" s="13"/>
      <c r="F751" s="13"/>
      <c r="G751" s="13"/>
      <c r="H751" s="15"/>
      <c r="I751" s="15"/>
      <c r="J751" s="15"/>
      <c r="K751" s="15"/>
      <c r="L751" s="15"/>
      <c r="M751" s="15"/>
      <c r="N751" s="15"/>
      <c r="O751" s="15"/>
      <c r="P751" s="15"/>
      <c r="Q751" s="15"/>
    </row>
    <row r="752" spans="1:79">
      <c r="A752" s="19"/>
      <c r="B752" s="13"/>
      <c r="C752" s="13"/>
      <c r="D752" s="13"/>
      <c r="E752" s="13"/>
      <c r="F752" s="13"/>
      <c r="G752" s="13"/>
      <c r="H752" s="15"/>
      <c r="I752" s="15"/>
      <c r="J752" s="15"/>
      <c r="K752" s="15"/>
      <c r="L752" s="15"/>
      <c r="M752" s="15"/>
      <c r="N752" s="15"/>
      <c r="O752" s="15"/>
      <c r="P752" s="15"/>
      <c r="Q752" s="15"/>
    </row>
    <row r="753" spans="1:79">
      <c r="A753" s="19"/>
      <c r="B753" s="13"/>
      <c r="C753" s="13"/>
      <c r="D753" s="13"/>
      <c r="E753" s="13"/>
      <c r="F753" s="13"/>
      <c r="G753" s="13"/>
      <c r="H753" s="15"/>
      <c r="I753" s="15"/>
      <c r="J753" s="15"/>
      <c r="K753" s="15"/>
      <c r="L753" s="15"/>
      <c r="M753" s="15"/>
      <c r="N753" s="15"/>
      <c r="O753" s="15"/>
      <c r="P753" s="15"/>
      <c r="Q753" s="15"/>
    </row>
    <row r="754" spans="1:79">
      <c r="A754" s="19"/>
      <c r="B754" s="13"/>
      <c r="C754" s="13"/>
      <c r="D754" s="13"/>
      <c r="E754" s="13"/>
      <c r="F754" s="13"/>
      <c r="G754" s="13"/>
      <c r="H754" s="15"/>
      <c r="I754" s="15"/>
      <c r="J754" s="15"/>
      <c r="K754" s="15"/>
      <c r="L754" s="15"/>
      <c r="M754" s="15"/>
      <c r="N754" s="15"/>
      <c r="O754" s="15"/>
      <c r="P754" s="15"/>
      <c r="Q754" s="15"/>
    </row>
    <row r="755" spans="1:79">
      <c r="A755" s="19"/>
      <c r="B755" s="13"/>
      <c r="C755" s="13"/>
      <c r="D755" s="13"/>
      <c r="E755" s="13"/>
      <c r="F755" s="13"/>
      <c r="G755" s="13"/>
      <c r="H755" s="15"/>
      <c r="I755" s="15"/>
      <c r="J755" s="15"/>
      <c r="K755" s="15"/>
      <c r="L755" s="15"/>
      <c r="M755" s="15"/>
      <c r="N755" s="15"/>
      <c r="O755" s="15"/>
      <c r="P755" s="15"/>
      <c r="Q755" s="15"/>
    </row>
    <row r="756" spans="1:79">
      <c r="A756" s="19"/>
      <c r="B756" s="13"/>
      <c r="C756" s="13"/>
      <c r="D756" s="13"/>
      <c r="E756" s="13"/>
      <c r="F756" s="13"/>
      <c r="G756" s="13"/>
      <c r="H756" s="15"/>
      <c r="I756" s="15"/>
      <c r="J756" s="15"/>
      <c r="K756" s="15"/>
      <c r="L756" s="15"/>
      <c r="M756" s="15"/>
      <c r="N756" s="15"/>
      <c r="O756" s="15"/>
      <c r="P756" s="15"/>
      <c r="Q756" s="15"/>
    </row>
    <row r="757" spans="1:79">
      <c r="A757" s="19"/>
      <c r="B757" s="13"/>
      <c r="C757" s="13"/>
      <c r="D757" s="13"/>
      <c r="E757" s="13"/>
      <c r="F757" s="13"/>
      <c r="G757" s="13"/>
      <c r="H757" s="15"/>
      <c r="I757" s="15"/>
      <c r="J757" s="15"/>
      <c r="K757" s="15"/>
      <c r="L757" s="15"/>
      <c r="M757" s="15"/>
      <c r="N757" s="15"/>
      <c r="O757" s="15"/>
      <c r="P757" s="15"/>
      <c r="Q757" s="15"/>
    </row>
    <row r="758" spans="1:79">
      <c r="A758" s="19"/>
      <c r="B758" s="13"/>
      <c r="C758" s="13"/>
      <c r="D758" s="13"/>
      <c r="E758" s="13"/>
      <c r="F758" s="13"/>
      <c r="G758" s="13"/>
      <c r="H758" s="15"/>
      <c r="I758" s="15"/>
      <c r="J758" s="15"/>
      <c r="K758" s="15"/>
      <c r="L758" s="15"/>
      <c r="M758" s="15"/>
      <c r="N758" s="15"/>
      <c r="O758" s="15"/>
      <c r="P758" s="15"/>
      <c r="Q758" s="15"/>
    </row>
    <row r="759" spans="1:79">
      <c r="A759" s="19"/>
      <c r="B759" s="13"/>
      <c r="C759" s="13"/>
      <c r="D759" s="13"/>
      <c r="E759" s="13"/>
      <c r="F759" s="13"/>
      <c r="G759" s="13"/>
      <c r="H759" s="15"/>
      <c r="I759" s="15"/>
      <c r="J759" s="15"/>
      <c r="K759" s="15"/>
      <c r="L759" s="15"/>
      <c r="M759" s="15"/>
      <c r="N759" s="15"/>
      <c r="O759" s="15"/>
      <c r="P759" s="15"/>
      <c r="Q759" s="15"/>
    </row>
    <row r="760" spans="1:79">
      <c r="A760" s="19"/>
      <c r="B760" s="13"/>
      <c r="C760" s="13"/>
      <c r="D760" s="13"/>
      <c r="E760" s="13"/>
      <c r="F760" s="13"/>
      <c r="G760" s="13"/>
      <c r="H760" s="15"/>
      <c r="I760" s="15"/>
      <c r="J760" s="15"/>
      <c r="K760" s="15"/>
      <c r="L760" s="15"/>
      <c r="M760" s="15"/>
      <c r="N760" s="15"/>
      <c r="O760" s="15"/>
      <c r="P760" s="15"/>
      <c r="Q760" s="15"/>
    </row>
    <row r="761" spans="1:79">
      <c r="A761" s="19"/>
      <c r="B761" s="13"/>
      <c r="C761" s="13"/>
      <c r="D761" s="13"/>
      <c r="E761" s="13"/>
      <c r="F761" s="13"/>
      <c r="G761" s="13"/>
      <c r="H761" s="15"/>
      <c r="I761" s="15"/>
      <c r="J761" s="15"/>
      <c r="K761" s="15"/>
      <c r="L761" s="15"/>
      <c r="M761" s="15"/>
      <c r="N761" s="15"/>
      <c r="O761" s="15"/>
      <c r="P761" s="15"/>
      <c r="Q761" s="15"/>
    </row>
    <row r="762" spans="1:79">
      <c r="A762" s="19"/>
      <c r="B762" s="13"/>
      <c r="C762" s="13"/>
      <c r="D762" s="13"/>
      <c r="E762" s="13"/>
      <c r="F762" s="13"/>
      <c r="G762" s="13"/>
      <c r="H762" s="15"/>
      <c r="I762" s="15"/>
      <c r="J762" s="15"/>
      <c r="K762" s="15"/>
      <c r="L762" s="15"/>
      <c r="M762" s="15"/>
      <c r="N762" s="15"/>
      <c r="O762" s="15"/>
      <c r="P762" s="15"/>
      <c r="Q762" s="15"/>
    </row>
    <row r="763" spans="1:79">
      <c r="A763" s="19"/>
      <c r="B763" s="13"/>
      <c r="C763" s="13"/>
      <c r="D763" s="13"/>
      <c r="E763" s="13"/>
      <c r="F763" s="13"/>
      <c r="G763" s="13"/>
      <c r="H763" s="15"/>
      <c r="I763" s="15"/>
      <c r="J763" s="15"/>
      <c r="K763" s="15"/>
      <c r="L763" s="15"/>
      <c r="M763" s="15"/>
      <c r="N763" s="15"/>
      <c r="O763" s="15"/>
      <c r="P763" s="15"/>
      <c r="Q763" s="15"/>
    </row>
    <row r="764" spans="1:79">
      <c r="A764" s="19"/>
      <c r="B764" s="13"/>
      <c r="C764" s="13"/>
      <c r="D764" s="13"/>
      <c r="E764" s="13"/>
      <c r="F764" s="13"/>
      <c r="G764" s="13"/>
      <c r="H764" s="15"/>
      <c r="I764" s="15"/>
      <c r="J764" s="15"/>
      <c r="K764" s="15"/>
      <c r="L764" s="15"/>
      <c r="M764" s="15"/>
      <c r="N764" s="15"/>
      <c r="O764" s="15"/>
      <c r="P764" s="15"/>
      <c r="Q764" s="15"/>
    </row>
    <row r="765" spans="1:79">
      <c r="A765" s="19"/>
      <c r="B765" s="13"/>
      <c r="C765" s="13"/>
      <c r="D765" s="13"/>
      <c r="E765" s="13"/>
      <c r="F765" s="13"/>
      <c r="G765" s="13"/>
      <c r="H765" s="15"/>
      <c r="I765" s="15"/>
      <c r="J765" s="15"/>
      <c r="K765" s="15"/>
      <c r="L765" s="15"/>
      <c r="M765" s="15"/>
      <c r="N765" s="15"/>
      <c r="O765" s="15"/>
      <c r="P765" s="15"/>
      <c r="Q765" s="15"/>
    </row>
    <row r="766" spans="1:79">
      <c r="A766" s="19"/>
      <c r="B766" s="13"/>
      <c r="C766" s="13"/>
      <c r="D766" s="13"/>
      <c r="E766" s="13"/>
      <c r="F766" s="13"/>
      <c r="G766" s="13"/>
      <c r="H766" s="15"/>
      <c r="I766" s="15"/>
      <c r="J766" s="15"/>
      <c r="K766" s="15"/>
      <c r="L766" s="15"/>
      <c r="M766" s="15"/>
      <c r="N766" s="15"/>
      <c r="O766" s="15"/>
      <c r="P766" s="15"/>
      <c r="Q766" s="15"/>
    </row>
    <row r="767" spans="1:79">
      <c r="A767" s="19"/>
      <c r="B767" s="13"/>
      <c r="C767" s="13"/>
      <c r="D767" s="13"/>
      <c r="E767" s="13"/>
      <c r="F767" s="13"/>
      <c r="G767" s="13"/>
      <c r="H767" s="15"/>
      <c r="I767" s="15"/>
      <c r="J767" s="15"/>
      <c r="K767" s="15"/>
      <c r="L767" s="15"/>
      <c r="M767" s="15"/>
      <c r="N767" s="15"/>
      <c r="O767" s="15"/>
      <c r="P767" s="15"/>
      <c r="Q767" s="15"/>
    </row>
    <row r="768" spans="1:79">
      <c r="A768" s="19"/>
      <c r="B768" s="13"/>
      <c r="C768" s="13"/>
      <c r="D768" s="13"/>
      <c r="E768" s="13"/>
      <c r="F768" s="13"/>
      <c r="G768" s="13"/>
      <c r="H768" s="15"/>
      <c r="I768" s="15"/>
      <c r="J768" s="15"/>
      <c r="K768" s="15"/>
      <c r="L768" s="15"/>
      <c r="M768" s="15"/>
      <c r="N768" s="15"/>
      <c r="O768" s="15"/>
      <c r="P768" s="15"/>
      <c r="Q768" s="15"/>
    </row>
    <row r="769" spans="1:79">
      <c r="A769" s="19"/>
      <c r="B769" s="13"/>
      <c r="C769" s="13"/>
      <c r="D769" s="13"/>
      <c r="E769" s="13"/>
      <c r="F769" s="13"/>
      <c r="G769" s="13"/>
      <c r="H769" s="15"/>
      <c r="I769" s="15"/>
      <c r="J769" s="15"/>
      <c r="K769" s="15"/>
      <c r="L769" s="15"/>
      <c r="M769" s="15"/>
      <c r="N769" s="15"/>
      <c r="O769" s="15"/>
      <c r="P769" s="15"/>
      <c r="Q769" s="15"/>
    </row>
    <row r="770" spans="1:79">
      <c r="A770" s="19"/>
      <c r="B770" s="13"/>
      <c r="C770" s="13"/>
      <c r="D770" s="13"/>
      <c r="E770" s="13"/>
      <c r="F770" s="13"/>
      <c r="G770" s="13"/>
      <c r="H770" s="15"/>
      <c r="I770" s="15"/>
      <c r="J770" s="15"/>
      <c r="K770" s="15"/>
      <c r="L770" s="15"/>
      <c r="M770" s="15"/>
      <c r="N770" s="15"/>
      <c r="O770" s="15"/>
      <c r="P770" s="15"/>
      <c r="Q770" s="15"/>
    </row>
    <row r="771" spans="1:79">
      <c r="A771" s="19"/>
      <c r="B771" s="13"/>
      <c r="C771" s="13"/>
      <c r="D771" s="13"/>
      <c r="E771" s="13"/>
      <c r="F771" s="13"/>
      <c r="G771" s="13"/>
      <c r="H771" s="15"/>
      <c r="I771" s="15"/>
      <c r="J771" s="15"/>
      <c r="K771" s="15"/>
      <c r="L771" s="15"/>
      <c r="M771" s="15"/>
      <c r="N771" s="15"/>
      <c r="O771" s="15"/>
      <c r="P771" s="15"/>
      <c r="Q771" s="15"/>
    </row>
    <row r="772" spans="1:79">
      <c r="A772" s="19"/>
      <c r="B772" s="13"/>
      <c r="C772" s="13"/>
      <c r="D772" s="13"/>
      <c r="E772" s="13"/>
      <c r="F772" s="13"/>
      <c r="G772" s="13"/>
      <c r="H772" s="15"/>
      <c r="I772" s="15"/>
      <c r="J772" s="15"/>
      <c r="K772" s="15"/>
      <c r="L772" s="15"/>
      <c r="M772" s="15"/>
      <c r="N772" s="15"/>
      <c r="O772" s="15"/>
      <c r="P772" s="15"/>
      <c r="Q772" s="15"/>
    </row>
    <row r="773" spans="1:79">
      <c r="A773" s="19"/>
      <c r="B773" s="13"/>
      <c r="C773" s="13"/>
      <c r="D773" s="13"/>
      <c r="E773" s="13"/>
      <c r="F773" s="13"/>
      <c r="G773" s="13"/>
      <c r="H773" s="15"/>
      <c r="I773" s="15"/>
      <c r="J773" s="15"/>
      <c r="K773" s="15"/>
      <c r="L773" s="15"/>
      <c r="M773" s="15"/>
      <c r="N773" s="15"/>
      <c r="O773" s="15"/>
      <c r="P773" s="15"/>
      <c r="Q773" s="15"/>
    </row>
    <row r="774" spans="1:79">
      <c r="A774" s="19"/>
      <c r="B774" s="13"/>
      <c r="C774" s="13"/>
      <c r="D774" s="13"/>
      <c r="E774" s="13"/>
      <c r="F774" s="13"/>
      <c r="G774" s="13"/>
      <c r="H774" s="15"/>
      <c r="I774" s="15"/>
      <c r="J774" s="15"/>
      <c r="K774" s="15"/>
      <c r="L774" s="15"/>
      <c r="M774" s="15"/>
      <c r="N774" s="15"/>
      <c r="O774" s="15"/>
      <c r="P774" s="15"/>
      <c r="Q774" s="15"/>
    </row>
    <row r="775" spans="1:79">
      <c r="A775" s="19"/>
      <c r="B775" s="13"/>
      <c r="C775" s="13"/>
      <c r="D775" s="13"/>
      <c r="E775" s="13"/>
      <c r="F775" s="13"/>
      <c r="G775" s="13"/>
      <c r="H775" s="15"/>
      <c r="I775" s="15"/>
      <c r="J775" s="15"/>
      <c r="K775" s="15"/>
      <c r="L775" s="15"/>
      <c r="M775" s="15"/>
      <c r="N775" s="15"/>
      <c r="O775" s="15"/>
      <c r="P775" s="15"/>
      <c r="Q775" s="15"/>
    </row>
    <row r="776" spans="1:79">
      <c r="A776" s="19"/>
      <c r="B776" s="13"/>
      <c r="C776" s="13"/>
      <c r="D776" s="13"/>
      <c r="E776" s="13"/>
      <c r="F776" s="13"/>
      <c r="G776" s="13"/>
      <c r="H776" s="15"/>
      <c r="I776" s="15"/>
      <c r="J776" s="15"/>
      <c r="K776" s="15"/>
      <c r="L776" s="15"/>
      <c r="M776" s="15"/>
      <c r="N776" s="15"/>
      <c r="O776" s="15"/>
      <c r="P776" s="15"/>
      <c r="Q776" s="15"/>
    </row>
    <row r="777" spans="1:79">
      <c r="A777" s="19"/>
      <c r="B777" s="13"/>
      <c r="C777" s="13"/>
      <c r="D777" s="13"/>
      <c r="E777" s="13"/>
      <c r="F777" s="13"/>
      <c r="G777" s="13"/>
      <c r="H777" s="15"/>
      <c r="I777" s="15"/>
      <c r="J777" s="15"/>
      <c r="K777" s="15"/>
      <c r="L777" s="15"/>
      <c r="M777" s="15"/>
      <c r="N777" s="15"/>
      <c r="O777" s="15"/>
      <c r="P777" s="15"/>
      <c r="Q777" s="15"/>
    </row>
    <row r="778" spans="1:79">
      <c r="A778" s="19"/>
      <c r="B778" s="13"/>
      <c r="C778" s="13"/>
      <c r="D778" s="13"/>
      <c r="E778" s="13"/>
      <c r="F778" s="13"/>
      <c r="G778" s="13"/>
      <c r="H778" s="15"/>
      <c r="I778" s="15"/>
      <c r="J778" s="15"/>
      <c r="K778" s="15"/>
      <c r="L778" s="15"/>
      <c r="M778" s="15"/>
      <c r="N778" s="15"/>
      <c r="O778" s="15"/>
      <c r="P778" s="15"/>
      <c r="Q778" s="15"/>
    </row>
    <row r="779" spans="1:79">
      <c r="A779" s="19"/>
      <c r="B779" s="13"/>
      <c r="C779" s="13"/>
      <c r="D779" s="13"/>
      <c r="E779" s="13"/>
      <c r="F779" s="13"/>
      <c r="G779" s="13"/>
      <c r="H779" s="15"/>
      <c r="I779" s="15"/>
      <c r="J779" s="15"/>
      <c r="K779" s="15"/>
      <c r="L779" s="15"/>
      <c r="M779" s="15"/>
      <c r="N779" s="15"/>
      <c r="O779" s="15"/>
      <c r="P779" s="15"/>
      <c r="Q779" s="15"/>
    </row>
    <row r="780" spans="1:79">
      <c r="A780" s="19"/>
      <c r="B780" s="13"/>
      <c r="C780" s="13"/>
      <c r="D780" s="13"/>
      <c r="E780" s="13"/>
      <c r="F780" s="13"/>
      <c r="G780" s="13"/>
      <c r="H780" s="15"/>
      <c r="I780" s="15"/>
      <c r="J780" s="15"/>
      <c r="K780" s="15"/>
      <c r="L780" s="15"/>
      <c r="M780" s="15"/>
      <c r="N780" s="15"/>
      <c r="O780" s="15"/>
      <c r="P780" s="15"/>
      <c r="Q780" s="15"/>
    </row>
    <row r="781" spans="1:79">
      <c r="A781" s="19"/>
      <c r="B781" s="13"/>
      <c r="C781" s="13"/>
      <c r="D781" s="13"/>
      <c r="E781" s="13"/>
      <c r="F781" s="13"/>
      <c r="G781" s="13"/>
      <c r="H781" s="15"/>
      <c r="I781" s="15"/>
      <c r="J781" s="15"/>
      <c r="K781" s="15"/>
      <c r="L781" s="15"/>
      <c r="M781" s="15"/>
      <c r="N781" s="15"/>
      <c r="O781" s="15"/>
      <c r="P781" s="15"/>
      <c r="Q781" s="15"/>
    </row>
    <row r="782" spans="1:79">
      <c r="A782" s="19"/>
      <c r="B782" s="13"/>
      <c r="C782" s="13"/>
      <c r="D782" s="13"/>
      <c r="E782" s="13"/>
      <c r="F782" s="13"/>
      <c r="G782" s="13"/>
      <c r="H782" s="15"/>
      <c r="I782" s="15"/>
      <c r="J782" s="15"/>
      <c r="K782" s="15"/>
      <c r="L782" s="15"/>
      <c r="M782" s="15"/>
      <c r="N782" s="15"/>
      <c r="O782" s="15"/>
      <c r="P782" s="15"/>
      <c r="Q782" s="15"/>
    </row>
    <row r="783" spans="1:79">
      <c r="A783" s="19"/>
      <c r="B783" s="13"/>
      <c r="C783" s="13"/>
      <c r="D783" s="13"/>
      <c r="E783" s="13"/>
      <c r="F783" s="13"/>
      <c r="G783" s="13"/>
      <c r="H783" s="15"/>
      <c r="I783" s="15"/>
      <c r="J783" s="15"/>
      <c r="K783" s="15"/>
      <c r="L783" s="15"/>
      <c r="M783" s="15"/>
      <c r="N783" s="15"/>
      <c r="O783" s="15"/>
      <c r="P783" s="15"/>
      <c r="Q783" s="15"/>
    </row>
    <row r="784" spans="1:79">
      <c r="A784" s="19"/>
      <c r="B784" s="13"/>
      <c r="C784" s="13"/>
      <c r="D784" s="13"/>
      <c r="E784" s="13"/>
      <c r="F784" s="13"/>
      <c r="G784" s="13"/>
      <c r="H784" s="15"/>
      <c r="I784" s="15"/>
      <c r="J784" s="15"/>
      <c r="K784" s="15"/>
      <c r="L784" s="15"/>
      <c r="M784" s="15"/>
      <c r="N784" s="15"/>
      <c r="O784" s="15"/>
      <c r="P784" s="15"/>
      <c r="Q784" s="15"/>
    </row>
    <row r="785" spans="1:79">
      <c r="A785" s="19"/>
      <c r="B785" s="13"/>
      <c r="C785" s="13"/>
      <c r="D785" s="13"/>
      <c r="E785" s="13"/>
      <c r="F785" s="13"/>
      <c r="G785" s="13"/>
      <c r="H785" s="15"/>
      <c r="I785" s="15"/>
      <c r="J785" s="15"/>
      <c r="K785" s="15"/>
      <c r="L785" s="15"/>
      <c r="M785" s="15"/>
      <c r="N785" s="15"/>
      <c r="O785" s="15"/>
      <c r="P785" s="15"/>
      <c r="Q785" s="15"/>
    </row>
    <row r="786" spans="1:79">
      <c r="A786" s="19"/>
      <c r="B786" s="13"/>
      <c r="C786" s="13"/>
      <c r="D786" s="13"/>
      <c r="E786" s="13"/>
      <c r="F786" s="13"/>
      <c r="G786" s="13"/>
      <c r="H786" s="15"/>
      <c r="I786" s="15"/>
      <c r="J786" s="15"/>
      <c r="K786" s="15"/>
      <c r="L786" s="15"/>
      <c r="M786" s="15"/>
      <c r="N786" s="15"/>
      <c r="O786" s="15"/>
      <c r="P786" s="15"/>
      <c r="Q786" s="15"/>
    </row>
    <row r="787" spans="1:79">
      <c r="A787" s="19"/>
      <c r="B787" s="13"/>
      <c r="C787" s="13"/>
      <c r="D787" s="13"/>
      <c r="E787" s="13"/>
      <c r="F787" s="13"/>
      <c r="G787" s="13"/>
      <c r="H787" s="15"/>
      <c r="I787" s="15"/>
      <c r="J787" s="15"/>
      <c r="K787" s="15"/>
      <c r="L787" s="15"/>
      <c r="M787" s="15"/>
      <c r="N787" s="15"/>
      <c r="O787" s="15"/>
      <c r="P787" s="15"/>
      <c r="Q787" s="15"/>
    </row>
    <row r="788" spans="1:79">
      <c r="A788" s="19"/>
      <c r="B788" s="13"/>
      <c r="C788" s="13"/>
      <c r="D788" s="13"/>
      <c r="E788" s="13"/>
      <c r="F788" s="13"/>
      <c r="G788" s="13"/>
      <c r="H788" s="15"/>
      <c r="I788" s="15"/>
      <c r="J788" s="15"/>
      <c r="K788" s="15"/>
      <c r="L788" s="15"/>
      <c r="M788" s="15"/>
      <c r="N788" s="15"/>
      <c r="O788" s="15"/>
      <c r="P788" s="15"/>
      <c r="Q788" s="15"/>
    </row>
    <row r="789" spans="1:79">
      <c r="A789" s="19"/>
      <c r="B789" s="13"/>
      <c r="C789" s="13"/>
      <c r="D789" s="13"/>
      <c r="E789" s="13"/>
      <c r="F789" s="13"/>
      <c r="G789" s="13"/>
      <c r="H789" s="15"/>
      <c r="I789" s="15"/>
      <c r="J789" s="15"/>
      <c r="K789" s="15"/>
      <c r="L789" s="15"/>
      <c r="M789" s="15"/>
      <c r="N789" s="15"/>
      <c r="O789" s="15"/>
      <c r="P789" s="15"/>
      <c r="Q789" s="15"/>
    </row>
    <row r="790" spans="1:79">
      <c r="A790" s="19"/>
      <c r="B790" s="13"/>
      <c r="C790" s="13"/>
      <c r="D790" s="13"/>
      <c r="E790" s="13"/>
      <c r="F790" s="13"/>
      <c r="G790" s="13"/>
      <c r="H790" s="15"/>
      <c r="I790" s="15"/>
      <c r="J790" s="15"/>
      <c r="K790" s="15"/>
      <c r="L790" s="15"/>
      <c r="M790" s="15"/>
      <c r="N790" s="15"/>
      <c r="O790" s="15"/>
      <c r="P790" s="15"/>
      <c r="Q790" s="15"/>
    </row>
    <row r="791" spans="1:79">
      <c r="A791" s="19"/>
      <c r="B791" s="13"/>
      <c r="C791" s="13"/>
      <c r="D791" s="13"/>
      <c r="E791" s="13"/>
      <c r="F791" s="13"/>
      <c r="G791" s="13"/>
      <c r="H791" s="15"/>
      <c r="I791" s="15"/>
      <c r="J791" s="15"/>
      <c r="K791" s="15"/>
      <c r="L791" s="15"/>
      <c r="M791" s="15"/>
      <c r="N791" s="15"/>
      <c r="O791" s="15"/>
      <c r="P791" s="15"/>
      <c r="Q791" s="15"/>
    </row>
    <row r="792" spans="1:79">
      <c r="A792" s="19"/>
      <c r="B792" s="13"/>
      <c r="C792" s="13"/>
      <c r="D792" s="13"/>
      <c r="E792" s="13"/>
      <c r="F792" s="13"/>
      <c r="G792" s="13"/>
      <c r="H792" s="15"/>
      <c r="I792" s="15"/>
      <c r="J792" s="15"/>
      <c r="K792" s="15"/>
      <c r="L792" s="15"/>
      <c r="M792" s="15"/>
      <c r="N792" s="15"/>
      <c r="O792" s="15"/>
      <c r="P792" s="15"/>
      <c r="Q792" s="15"/>
    </row>
    <row r="793" spans="1:79">
      <c r="A793" s="19"/>
      <c r="B793" s="13"/>
      <c r="C793" s="13"/>
      <c r="D793" s="13"/>
      <c r="E793" s="13"/>
      <c r="F793" s="13"/>
      <c r="G793" s="13"/>
      <c r="H793" s="15"/>
      <c r="I793" s="15"/>
      <c r="J793" s="15"/>
      <c r="K793" s="15"/>
      <c r="L793" s="15"/>
      <c r="M793" s="15"/>
      <c r="N793" s="15"/>
      <c r="O793" s="15"/>
      <c r="P793" s="15"/>
      <c r="Q793" s="15"/>
    </row>
    <row r="794" spans="1:79">
      <c r="A794" s="19"/>
      <c r="B794" s="13"/>
      <c r="C794" s="13"/>
      <c r="D794" s="13"/>
      <c r="E794" s="13"/>
      <c r="F794" s="13"/>
      <c r="G794" s="13"/>
      <c r="H794" s="15"/>
      <c r="I794" s="15"/>
      <c r="J794" s="15"/>
      <c r="K794" s="15"/>
      <c r="L794" s="15"/>
      <c r="M794" s="15"/>
      <c r="N794" s="15"/>
      <c r="O794" s="15"/>
      <c r="P794" s="15"/>
      <c r="Q794" s="15"/>
    </row>
    <row r="795" spans="1:79">
      <c r="A795" s="19"/>
      <c r="B795" s="13"/>
      <c r="C795" s="13"/>
      <c r="D795" s="13"/>
      <c r="E795" s="13"/>
      <c r="F795" s="13"/>
      <c r="G795" s="13"/>
      <c r="H795" s="15"/>
      <c r="I795" s="15"/>
      <c r="J795" s="15"/>
      <c r="K795" s="15"/>
      <c r="L795" s="15"/>
      <c r="M795" s="15"/>
      <c r="N795" s="15"/>
      <c r="O795" s="15"/>
      <c r="P795" s="15"/>
      <c r="Q795" s="15"/>
    </row>
    <row r="796" spans="1:79">
      <c r="A796" s="19"/>
      <c r="B796" s="13"/>
      <c r="C796" s="13"/>
      <c r="D796" s="13"/>
      <c r="E796" s="13"/>
      <c r="F796" s="13"/>
      <c r="G796" s="13"/>
      <c r="H796" s="15"/>
      <c r="I796" s="15"/>
      <c r="J796" s="15"/>
      <c r="K796" s="15"/>
      <c r="L796" s="15"/>
      <c r="M796" s="15"/>
      <c r="N796" s="15"/>
      <c r="O796" s="15"/>
      <c r="P796" s="15"/>
      <c r="Q796" s="15"/>
    </row>
    <row r="797" spans="1:79">
      <c r="A797" s="19"/>
      <c r="B797" s="13"/>
      <c r="C797" s="13"/>
      <c r="D797" s="13"/>
      <c r="E797" s="13"/>
      <c r="F797" s="13"/>
      <c r="G797" s="13"/>
      <c r="H797" s="15"/>
      <c r="I797" s="15"/>
      <c r="J797" s="15"/>
      <c r="K797" s="15"/>
      <c r="L797" s="15"/>
      <c r="M797" s="15"/>
      <c r="N797" s="15"/>
      <c r="O797" s="15"/>
      <c r="P797" s="15"/>
      <c r="Q797" s="15"/>
    </row>
    <row r="798" spans="1:79">
      <c r="A798" s="19"/>
      <c r="B798" s="13"/>
      <c r="C798" s="13"/>
      <c r="D798" s="13"/>
      <c r="E798" s="13"/>
      <c r="F798" s="13"/>
      <c r="G798" s="13"/>
      <c r="H798" s="15"/>
      <c r="I798" s="15"/>
      <c r="J798" s="15"/>
      <c r="K798" s="15"/>
      <c r="L798" s="15"/>
      <c r="M798" s="15"/>
      <c r="N798" s="15"/>
      <c r="O798" s="15"/>
      <c r="P798" s="15"/>
      <c r="Q798" s="15"/>
    </row>
    <row r="799" spans="1:79">
      <c r="A799" s="19"/>
      <c r="B799" s="13"/>
      <c r="C799" s="13"/>
      <c r="D799" s="13"/>
      <c r="E799" s="13"/>
      <c r="F799" s="13"/>
      <c r="G799" s="13"/>
      <c r="H799" s="15"/>
      <c r="I799" s="15"/>
      <c r="J799" s="15"/>
      <c r="K799" s="15"/>
      <c r="L799" s="15"/>
      <c r="M799" s="15"/>
      <c r="N799" s="15"/>
      <c r="O799" s="15"/>
      <c r="P799" s="15"/>
      <c r="Q799" s="15"/>
    </row>
    <row r="800" spans="1:79">
      <c r="A800" s="19"/>
      <c r="B800" s="13"/>
      <c r="C800" s="13"/>
      <c r="D800" s="13"/>
      <c r="E800" s="13"/>
      <c r="F800" s="13"/>
      <c r="G800" s="13"/>
      <c r="H800" s="15"/>
      <c r="I800" s="15"/>
      <c r="J800" s="15"/>
      <c r="K800" s="15"/>
      <c r="L800" s="15"/>
      <c r="M800" s="15"/>
      <c r="N800" s="15"/>
      <c r="O800" s="15"/>
      <c r="P800" s="15"/>
      <c r="Q800" s="15"/>
    </row>
    <row r="801" spans="1:79">
      <c r="A801" s="19"/>
      <c r="B801" s="13"/>
      <c r="C801" s="13"/>
      <c r="D801" s="13"/>
      <c r="E801" s="13"/>
      <c r="F801" s="13"/>
      <c r="G801" s="13"/>
      <c r="H801" s="15"/>
      <c r="I801" s="15"/>
      <c r="J801" s="15"/>
      <c r="K801" s="15"/>
      <c r="L801" s="15"/>
      <c r="M801" s="15"/>
      <c r="N801" s="15"/>
      <c r="O801" s="15"/>
      <c r="P801" s="15"/>
      <c r="Q801" s="15"/>
    </row>
    <row r="802" spans="1:79">
      <c r="A802" s="19"/>
      <c r="B802" s="13"/>
      <c r="C802" s="13"/>
      <c r="D802" s="13"/>
      <c r="E802" s="13"/>
      <c r="F802" s="13"/>
      <c r="G802" s="13"/>
      <c r="H802" s="15"/>
      <c r="I802" s="15"/>
      <c r="J802" s="15"/>
      <c r="K802" s="15"/>
      <c r="L802" s="15"/>
      <c r="M802" s="15"/>
      <c r="N802" s="15"/>
      <c r="O802" s="15"/>
      <c r="P802" s="15"/>
      <c r="Q802" s="15"/>
    </row>
    <row r="803" spans="1:79">
      <c r="A803" s="19"/>
      <c r="B803" s="13"/>
      <c r="C803" s="13"/>
      <c r="D803" s="13"/>
      <c r="E803" s="13"/>
      <c r="F803" s="13"/>
      <c r="G803" s="13"/>
      <c r="H803" s="15"/>
      <c r="I803" s="15"/>
      <c r="J803" s="15"/>
      <c r="K803" s="15"/>
      <c r="L803" s="15"/>
      <c r="M803" s="15"/>
      <c r="N803" s="15"/>
      <c r="O803" s="15"/>
      <c r="P803" s="15"/>
      <c r="Q803" s="15"/>
    </row>
    <row r="804" spans="1:79">
      <c r="A804" s="19"/>
      <c r="B804" s="13"/>
      <c r="C804" s="13"/>
      <c r="D804" s="13"/>
      <c r="E804" s="13"/>
      <c r="F804" s="13"/>
      <c r="G804" s="13"/>
      <c r="H804" s="15"/>
      <c r="I804" s="15"/>
      <c r="J804" s="15"/>
      <c r="K804" s="15"/>
      <c r="L804" s="15"/>
      <c r="M804" s="15"/>
      <c r="N804" s="15"/>
      <c r="O804" s="15"/>
      <c r="P804" s="15"/>
      <c r="Q804" s="15"/>
    </row>
    <row r="805" spans="1:79">
      <c r="A805" s="19"/>
      <c r="B805" s="13"/>
      <c r="C805" s="13"/>
      <c r="D805" s="13"/>
      <c r="E805" s="13"/>
      <c r="F805" s="13"/>
      <c r="G805" s="13"/>
      <c r="H805" s="15"/>
      <c r="I805" s="15"/>
      <c r="J805" s="15"/>
      <c r="K805" s="15"/>
      <c r="L805" s="15"/>
      <c r="M805" s="15"/>
      <c r="N805" s="15"/>
      <c r="O805" s="15"/>
      <c r="P805" s="15"/>
      <c r="Q805" s="15"/>
    </row>
    <row r="806" spans="1:79">
      <c r="A806" s="19"/>
      <c r="B806" s="13"/>
      <c r="C806" s="13"/>
      <c r="D806" s="13"/>
      <c r="E806" s="13"/>
      <c r="F806" s="13"/>
      <c r="G806" s="13"/>
      <c r="H806" s="15"/>
      <c r="I806" s="15"/>
      <c r="J806" s="15"/>
      <c r="K806" s="15"/>
      <c r="L806" s="15"/>
      <c r="M806" s="15"/>
      <c r="N806" s="15"/>
      <c r="O806" s="15"/>
      <c r="P806" s="15"/>
      <c r="Q806" s="15"/>
    </row>
    <row r="807" spans="1:79">
      <c r="A807" s="19"/>
      <c r="B807" s="13"/>
      <c r="C807" s="13"/>
      <c r="D807" s="13"/>
      <c r="E807" s="13"/>
      <c r="F807" s="13"/>
      <c r="G807" s="13"/>
      <c r="H807" s="15"/>
      <c r="I807" s="15"/>
      <c r="J807" s="15"/>
      <c r="K807" s="15"/>
      <c r="L807" s="15"/>
      <c r="M807" s="15"/>
      <c r="N807" s="15"/>
      <c r="O807" s="15"/>
      <c r="P807" s="15"/>
      <c r="Q807" s="15"/>
    </row>
    <row r="808" spans="1:79">
      <c r="A808" s="19"/>
      <c r="B808" s="13"/>
      <c r="C808" s="13"/>
      <c r="D808" s="13"/>
      <c r="E808" s="13"/>
      <c r="F808" s="13"/>
      <c r="G808" s="13"/>
      <c r="H808" s="15"/>
      <c r="I808" s="15"/>
      <c r="J808" s="15"/>
      <c r="K808" s="15"/>
      <c r="L808" s="15"/>
      <c r="M808" s="15"/>
      <c r="N808" s="15"/>
      <c r="O808" s="15"/>
      <c r="P808" s="15"/>
      <c r="Q808" s="15"/>
    </row>
    <row r="809" spans="1:79">
      <c r="A809" s="19"/>
      <c r="B809" s="13"/>
      <c r="C809" s="13"/>
      <c r="D809" s="13"/>
      <c r="E809" s="13"/>
      <c r="F809" s="13"/>
      <c r="G809" s="13"/>
      <c r="H809" s="15"/>
      <c r="I809" s="15"/>
      <c r="J809" s="15"/>
      <c r="K809" s="15"/>
      <c r="L809" s="15"/>
      <c r="M809" s="15"/>
      <c r="N809" s="15"/>
      <c r="O809" s="15"/>
      <c r="P809" s="15"/>
      <c r="Q809" s="15"/>
    </row>
    <row r="810" spans="1:79">
      <c r="A810" s="19"/>
      <c r="B810" s="13"/>
      <c r="C810" s="13"/>
      <c r="D810" s="13"/>
      <c r="E810" s="13"/>
      <c r="F810" s="13"/>
      <c r="G810" s="13"/>
      <c r="H810" s="15"/>
      <c r="I810" s="15"/>
      <c r="J810" s="15"/>
      <c r="K810" s="15"/>
      <c r="L810" s="15"/>
      <c r="M810" s="15"/>
      <c r="N810" s="15"/>
      <c r="O810" s="15"/>
      <c r="P810" s="15"/>
      <c r="Q810" s="15"/>
    </row>
    <row r="811" spans="1:79">
      <c r="A811" s="19"/>
      <c r="B811" s="13"/>
      <c r="C811" s="13"/>
      <c r="D811" s="13"/>
      <c r="E811" s="13"/>
      <c r="F811" s="13"/>
      <c r="G811" s="13"/>
      <c r="H811" s="15"/>
      <c r="I811" s="15"/>
      <c r="J811" s="15"/>
      <c r="K811" s="15"/>
      <c r="L811" s="15"/>
      <c r="M811" s="15"/>
      <c r="N811" s="15"/>
      <c r="O811" s="15"/>
      <c r="P811" s="15"/>
      <c r="Q811" s="15"/>
    </row>
    <row r="812" spans="1:79">
      <c r="A812" s="19"/>
      <c r="B812" s="13"/>
      <c r="C812" s="13"/>
      <c r="D812" s="13"/>
      <c r="E812" s="13"/>
      <c r="F812" s="13"/>
      <c r="G812" s="13"/>
      <c r="H812" s="15"/>
      <c r="I812" s="15"/>
      <c r="J812" s="15"/>
      <c r="K812" s="15"/>
      <c r="L812" s="15"/>
      <c r="M812" s="15"/>
      <c r="N812" s="15"/>
      <c r="O812" s="15"/>
      <c r="P812" s="15"/>
      <c r="Q812" s="15"/>
    </row>
    <row r="813" spans="1:79">
      <c r="A813" s="19"/>
      <c r="B813" s="13"/>
      <c r="C813" s="13"/>
      <c r="D813" s="13"/>
      <c r="E813" s="13"/>
      <c r="F813" s="13"/>
      <c r="G813" s="13"/>
      <c r="H813" s="15"/>
      <c r="I813" s="15"/>
      <c r="J813" s="15"/>
      <c r="K813" s="15"/>
      <c r="L813" s="15"/>
      <c r="M813" s="15"/>
      <c r="N813" s="15"/>
      <c r="O813" s="15"/>
      <c r="P813" s="15"/>
      <c r="Q813" s="15"/>
    </row>
    <row r="814" spans="1:79">
      <c r="A814" s="19"/>
      <c r="B814" s="13"/>
      <c r="C814" s="13"/>
      <c r="D814" s="13"/>
      <c r="E814" s="13"/>
      <c r="F814" s="13"/>
      <c r="G814" s="13"/>
      <c r="H814" s="15"/>
      <c r="I814" s="15"/>
      <c r="J814" s="15"/>
      <c r="K814" s="15"/>
      <c r="L814" s="15"/>
      <c r="M814" s="15"/>
      <c r="N814" s="15"/>
      <c r="O814" s="15"/>
      <c r="P814" s="15"/>
      <c r="Q814" s="15"/>
    </row>
    <row r="815" spans="1:79">
      <c r="A815" s="19"/>
      <c r="B815" s="13"/>
      <c r="C815" s="13"/>
      <c r="D815" s="13"/>
      <c r="E815" s="13"/>
      <c r="F815" s="13"/>
      <c r="G815" s="13"/>
      <c r="H815" s="15"/>
      <c r="I815" s="15"/>
      <c r="J815" s="15"/>
      <c r="K815" s="15"/>
      <c r="L815" s="15"/>
      <c r="M815" s="15"/>
      <c r="N815" s="15"/>
      <c r="O815" s="15"/>
      <c r="P815" s="15"/>
      <c r="Q815" s="15"/>
    </row>
    <row r="816" spans="1:79">
      <c r="A816" s="19"/>
      <c r="B816" s="13"/>
      <c r="C816" s="13"/>
      <c r="D816" s="13"/>
      <c r="E816" s="13"/>
      <c r="F816" s="13"/>
      <c r="G816" s="13"/>
      <c r="H816" s="15"/>
      <c r="I816" s="15"/>
      <c r="J816" s="15"/>
      <c r="K816" s="15"/>
      <c r="L816" s="15"/>
      <c r="M816" s="15"/>
      <c r="N816" s="15"/>
      <c r="O816" s="15"/>
      <c r="P816" s="15"/>
      <c r="Q816" s="15"/>
    </row>
    <row r="817" spans="1:79">
      <c r="A817" s="19"/>
      <c r="B817" s="13"/>
      <c r="C817" s="13"/>
      <c r="D817" s="13"/>
      <c r="E817" s="13"/>
      <c r="F817" s="13"/>
      <c r="G817" s="13"/>
      <c r="H817" s="15"/>
      <c r="I817" s="15"/>
      <c r="J817" s="15"/>
      <c r="K817" s="15"/>
      <c r="L817" s="15"/>
      <c r="M817" s="15"/>
      <c r="N817" s="15"/>
      <c r="O817" s="15"/>
      <c r="P817" s="15"/>
      <c r="Q817" s="15"/>
    </row>
    <row r="818" spans="1:79">
      <c r="A818" s="19"/>
      <c r="B818" s="13"/>
      <c r="C818" s="13"/>
      <c r="D818" s="13"/>
      <c r="E818" s="13"/>
      <c r="F818" s="13"/>
      <c r="G818" s="13"/>
      <c r="H818" s="15"/>
      <c r="I818" s="15"/>
      <c r="J818" s="15"/>
      <c r="K818" s="15"/>
      <c r="L818" s="15"/>
      <c r="M818" s="15"/>
      <c r="N818" s="15"/>
      <c r="O818" s="15"/>
      <c r="P818" s="15"/>
      <c r="Q818" s="15"/>
    </row>
    <row r="819" spans="1:79">
      <c r="A819" s="19"/>
      <c r="B819" s="13"/>
      <c r="C819" s="13"/>
      <c r="D819" s="13"/>
      <c r="E819" s="13"/>
      <c r="F819" s="13"/>
      <c r="G819" s="13"/>
      <c r="H819" s="15"/>
      <c r="I819" s="15"/>
      <c r="J819" s="15"/>
      <c r="K819" s="15"/>
      <c r="L819" s="15"/>
      <c r="M819" s="15"/>
      <c r="N819" s="15"/>
      <c r="O819" s="15"/>
      <c r="P819" s="15"/>
      <c r="Q819" s="15"/>
    </row>
    <row r="820" spans="1:79">
      <c r="A820" s="19"/>
      <c r="B820" s="13"/>
      <c r="C820" s="13"/>
      <c r="D820" s="13"/>
      <c r="E820" s="13"/>
      <c r="F820" s="13"/>
      <c r="G820" s="13"/>
      <c r="H820" s="15"/>
      <c r="I820" s="15"/>
      <c r="J820" s="15"/>
      <c r="K820" s="15"/>
      <c r="L820" s="15"/>
      <c r="M820" s="15"/>
      <c r="N820" s="15"/>
      <c r="O820" s="15"/>
      <c r="P820" s="15"/>
      <c r="Q820" s="15"/>
    </row>
    <row r="821" spans="1:79">
      <c r="A821" s="19"/>
      <c r="B821" s="13"/>
      <c r="C821" s="13"/>
      <c r="D821" s="13"/>
      <c r="E821" s="13"/>
      <c r="F821" s="13"/>
      <c r="G821" s="13"/>
      <c r="H821" s="15"/>
      <c r="I821" s="15"/>
      <c r="J821" s="15"/>
      <c r="K821" s="15"/>
      <c r="L821" s="15"/>
      <c r="M821" s="15"/>
      <c r="N821" s="15"/>
      <c r="O821" s="15"/>
      <c r="P821" s="15"/>
      <c r="Q821" s="15"/>
    </row>
    <row r="822" spans="1:79">
      <c r="A822" s="19"/>
      <c r="B822" s="13"/>
      <c r="C822" s="13"/>
      <c r="D822" s="13"/>
      <c r="E822" s="13"/>
      <c r="F822" s="13"/>
      <c r="G822" s="13"/>
      <c r="H822" s="15"/>
      <c r="I822" s="15"/>
      <c r="J822" s="15"/>
      <c r="K822" s="15"/>
      <c r="L822" s="15"/>
      <c r="M822" s="15"/>
      <c r="N822" s="15"/>
      <c r="O822" s="15"/>
      <c r="P822" s="15"/>
      <c r="Q822" s="15"/>
    </row>
    <row r="823" spans="1:79">
      <c r="A823" s="19"/>
      <c r="B823" s="13"/>
      <c r="C823" s="13"/>
      <c r="D823" s="13"/>
      <c r="E823" s="13"/>
      <c r="F823" s="13"/>
      <c r="G823" s="13"/>
      <c r="H823" s="15"/>
      <c r="I823" s="15"/>
      <c r="J823" s="15"/>
      <c r="K823" s="15"/>
      <c r="L823" s="15"/>
      <c r="M823" s="15"/>
      <c r="N823" s="15"/>
      <c r="O823" s="15"/>
      <c r="P823" s="15"/>
      <c r="Q823" s="15"/>
    </row>
    <row r="824" spans="1:79">
      <c r="A824" s="19"/>
      <c r="B824" s="13"/>
      <c r="C824" s="13"/>
      <c r="D824" s="13"/>
      <c r="E824" s="13"/>
      <c r="F824" s="13"/>
      <c r="G824" s="13"/>
      <c r="H824" s="15"/>
      <c r="I824" s="15"/>
      <c r="J824" s="15"/>
      <c r="K824" s="15"/>
      <c r="L824" s="15"/>
      <c r="M824" s="15"/>
      <c r="N824" s="15"/>
      <c r="O824" s="15"/>
      <c r="P824" s="15"/>
      <c r="Q824" s="15"/>
    </row>
    <row r="825" spans="1:79">
      <c r="A825" s="19"/>
      <c r="B825" s="13"/>
      <c r="C825" s="13"/>
      <c r="D825" s="13"/>
      <c r="E825" s="13"/>
      <c r="F825" s="13"/>
      <c r="G825" s="13"/>
      <c r="H825" s="15"/>
      <c r="I825" s="15"/>
      <c r="J825" s="15"/>
      <c r="K825" s="15"/>
      <c r="L825" s="15"/>
      <c r="M825" s="15"/>
      <c r="N825" s="15"/>
      <c r="O825" s="15"/>
      <c r="P825" s="15"/>
      <c r="Q825" s="15"/>
    </row>
    <row r="826" spans="1:79">
      <c r="A826" s="19"/>
      <c r="B826" s="13"/>
      <c r="C826" s="13"/>
      <c r="D826" s="13"/>
      <c r="E826" s="13"/>
      <c r="F826" s="13"/>
      <c r="G826" s="13"/>
      <c r="H826" s="15"/>
      <c r="I826" s="15"/>
      <c r="J826" s="15"/>
      <c r="K826" s="15"/>
      <c r="L826" s="15"/>
      <c r="M826" s="15"/>
      <c r="N826" s="15"/>
      <c r="O826" s="15"/>
      <c r="P826" s="15"/>
      <c r="Q826" s="15"/>
    </row>
    <row r="827" spans="1:79">
      <c r="A827" s="19"/>
      <c r="B827" s="13"/>
      <c r="C827" s="13"/>
      <c r="D827" s="13"/>
      <c r="E827" s="13"/>
      <c r="F827" s="13"/>
      <c r="G827" s="13"/>
      <c r="H827" s="15"/>
      <c r="I827" s="15"/>
      <c r="J827" s="15"/>
      <c r="K827" s="15"/>
      <c r="L827" s="15"/>
      <c r="M827" s="15"/>
      <c r="N827" s="15"/>
      <c r="O827" s="15"/>
      <c r="P827" s="15"/>
      <c r="Q827" s="15"/>
    </row>
    <row r="828" spans="1:79">
      <c r="A828" s="19"/>
      <c r="B828" s="13"/>
      <c r="C828" s="13"/>
      <c r="D828" s="13"/>
      <c r="E828" s="13"/>
      <c r="F828" s="13"/>
      <c r="G828" s="13"/>
      <c r="H828" s="15"/>
      <c r="I828" s="15"/>
      <c r="J828" s="15"/>
      <c r="K828" s="15"/>
      <c r="L828" s="15"/>
      <c r="M828" s="15"/>
      <c r="N828" s="15"/>
      <c r="O828" s="15"/>
      <c r="P828" s="15"/>
      <c r="Q828" s="15"/>
    </row>
    <row r="829" spans="1:79">
      <c r="A829" s="19"/>
      <c r="B829" s="13"/>
      <c r="C829" s="13"/>
      <c r="D829" s="13"/>
      <c r="E829" s="13"/>
      <c r="F829" s="13"/>
      <c r="G829" s="13"/>
      <c r="H829" s="15"/>
      <c r="I829" s="15"/>
      <c r="J829" s="15"/>
      <c r="K829" s="15"/>
      <c r="L829" s="15"/>
      <c r="M829" s="15"/>
      <c r="N829" s="15"/>
      <c r="O829" s="15"/>
      <c r="P829" s="15"/>
      <c r="Q829" s="15"/>
    </row>
    <row r="830" spans="1:79">
      <c r="A830" s="19"/>
      <c r="B830" s="13"/>
      <c r="C830" s="13"/>
      <c r="D830" s="13"/>
      <c r="E830" s="13"/>
      <c r="F830" s="13"/>
      <c r="G830" s="13"/>
      <c r="H830" s="15"/>
      <c r="I830" s="15"/>
      <c r="J830" s="15"/>
      <c r="K830" s="15"/>
      <c r="L830" s="15"/>
      <c r="M830" s="15"/>
      <c r="N830" s="15"/>
      <c r="O830" s="15"/>
      <c r="P830" s="15"/>
      <c r="Q830" s="15"/>
    </row>
    <row r="831" spans="1:79">
      <c r="A831" s="19"/>
      <c r="B831" s="13"/>
      <c r="C831" s="13"/>
      <c r="D831" s="13"/>
      <c r="E831" s="13"/>
      <c r="F831" s="13"/>
      <c r="G831" s="13"/>
      <c r="H831" s="15"/>
      <c r="I831" s="15"/>
      <c r="J831" s="15"/>
      <c r="K831" s="15"/>
      <c r="L831" s="15"/>
      <c r="M831" s="15"/>
      <c r="N831" s="15"/>
      <c r="O831" s="15"/>
      <c r="P831" s="15"/>
      <c r="Q831" s="15"/>
    </row>
    <row r="832" spans="1:79">
      <c r="A832" s="19"/>
      <c r="B832" s="13"/>
      <c r="C832" s="13"/>
      <c r="D832" s="13"/>
      <c r="E832" s="13"/>
      <c r="F832" s="13"/>
      <c r="G832" s="13"/>
      <c r="H832" s="15"/>
      <c r="I832" s="15"/>
      <c r="J832" s="15"/>
      <c r="K832" s="15"/>
      <c r="L832" s="15"/>
      <c r="M832" s="15"/>
      <c r="N832" s="15"/>
      <c r="O832" s="15"/>
      <c r="P832" s="15"/>
      <c r="Q832" s="15"/>
    </row>
    <row r="833" spans="1:79">
      <c r="A833" s="19"/>
      <c r="B833" s="13"/>
      <c r="C833" s="13"/>
      <c r="D833" s="13"/>
      <c r="E833" s="13"/>
      <c r="F833" s="13"/>
      <c r="G833" s="13"/>
      <c r="H833" s="15"/>
      <c r="I833" s="15"/>
      <c r="J833" s="15"/>
      <c r="K833" s="15"/>
      <c r="L833" s="15"/>
      <c r="M833" s="15"/>
      <c r="N833" s="15"/>
      <c r="O833" s="15"/>
      <c r="P833" s="15"/>
      <c r="Q833" s="15"/>
    </row>
    <row r="834" spans="1:79">
      <c r="A834" s="19"/>
      <c r="B834" s="13"/>
      <c r="C834" s="13"/>
      <c r="D834" s="13"/>
      <c r="E834" s="13"/>
      <c r="F834" s="13"/>
      <c r="G834" s="13"/>
      <c r="H834" s="15"/>
      <c r="I834" s="15"/>
      <c r="J834" s="15"/>
      <c r="K834" s="15"/>
      <c r="L834" s="15"/>
      <c r="M834" s="15"/>
      <c r="N834" s="15"/>
      <c r="O834" s="15"/>
      <c r="P834" s="15"/>
      <c r="Q834" s="15"/>
    </row>
    <row r="835" spans="1:79">
      <c r="A835" s="19"/>
      <c r="B835" s="13"/>
      <c r="C835" s="13"/>
      <c r="D835" s="13"/>
      <c r="E835" s="13"/>
      <c r="F835" s="13"/>
      <c r="G835" s="13"/>
      <c r="H835" s="15"/>
      <c r="I835" s="15"/>
      <c r="J835" s="15"/>
      <c r="K835" s="15"/>
      <c r="L835" s="15"/>
      <c r="M835" s="15"/>
      <c r="N835" s="15"/>
      <c r="O835" s="15"/>
      <c r="P835" s="15"/>
      <c r="Q835" s="15"/>
    </row>
    <row r="836" spans="1:79">
      <c r="A836" s="19"/>
      <c r="B836" s="13"/>
      <c r="C836" s="13"/>
      <c r="D836" s="13"/>
      <c r="E836" s="13"/>
      <c r="F836" s="13"/>
      <c r="G836" s="13"/>
      <c r="H836" s="15"/>
      <c r="I836" s="15"/>
      <c r="J836" s="15"/>
      <c r="K836" s="15"/>
      <c r="L836" s="15"/>
      <c r="M836" s="15"/>
      <c r="N836" s="15"/>
      <c r="O836" s="15"/>
      <c r="P836" s="15"/>
      <c r="Q836" s="15"/>
    </row>
    <row r="837" spans="1:79">
      <c r="A837" s="19"/>
      <c r="B837" s="13"/>
      <c r="C837" s="13"/>
      <c r="D837" s="13"/>
      <c r="E837" s="13"/>
      <c r="F837" s="13"/>
      <c r="G837" s="13"/>
      <c r="H837" s="15"/>
      <c r="I837" s="15"/>
      <c r="J837" s="15"/>
      <c r="K837" s="15"/>
      <c r="L837" s="15"/>
      <c r="M837" s="15"/>
      <c r="N837" s="15"/>
      <c r="O837" s="15"/>
      <c r="P837" s="15"/>
      <c r="Q837" s="15"/>
    </row>
    <row r="838" spans="1:79">
      <c r="A838" s="19"/>
      <c r="B838" s="13"/>
      <c r="C838" s="13"/>
      <c r="D838" s="13"/>
      <c r="E838" s="13"/>
      <c r="F838" s="13"/>
      <c r="G838" s="13"/>
      <c r="H838" s="15"/>
      <c r="I838" s="15"/>
      <c r="J838" s="15"/>
      <c r="K838" s="15"/>
      <c r="L838" s="15"/>
      <c r="M838" s="15"/>
      <c r="N838" s="15"/>
      <c r="O838" s="15"/>
      <c r="P838" s="15"/>
      <c r="Q838" s="15"/>
    </row>
    <row r="839" spans="1:79">
      <c r="A839" s="19"/>
      <c r="B839" s="13"/>
      <c r="C839" s="13"/>
      <c r="D839" s="13"/>
      <c r="E839" s="13"/>
      <c r="F839" s="13"/>
      <c r="G839" s="13"/>
      <c r="H839" s="15"/>
      <c r="I839" s="15"/>
      <c r="J839" s="15"/>
      <c r="K839" s="15"/>
      <c r="L839" s="15"/>
      <c r="M839" s="15"/>
      <c r="N839" s="15"/>
      <c r="O839" s="15"/>
      <c r="P839" s="15"/>
      <c r="Q839" s="15"/>
    </row>
    <row r="840" spans="1:79">
      <c r="A840" s="19"/>
      <c r="B840" s="13"/>
      <c r="C840" s="13"/>
      <c r="D840" s="13"/>
      <c r="E840" s="13"/>
      <c r="F840" s="13"/>
      <c r="G840" s="13"/>
      <c r="H840" s="15"/>
      <c r="I840" s="15"/>
      <c r="J840" s="15"/>
      <c r="K840" s="15"/>
      <c r="L840" s="15"/>
      <c r="M840" s="15"/>
      <c r="N840" s="15"/>
      <c r="O840" s="15"/>
      <c r="P840" s="15"/>
      <c r="Q840" s="15"/>
    </row>
    <row r="841" spans="1:79">
      <c r="A841" s="19"/>
      <c r="B841" s="13"/>
      <c r="C841" s="13"/>
      <c r="D841" s="13"/>
      <c r="E841" s="13"/>
      <c r="F841" s="13"/>
      <c r="G841" s="13"/>
      <c r="H841" s="15"/>
      <c r="I841" s="15"/>
      <c r="J841" s="15"/>
      <c r="K841" s="15"/>
      <c r="L841" s="15"/>
      <c r="M841" s="15"/>
      <c r="N841" s="15"/>
      <c r="O841" s="15"/>
      <c r="P841" s="15"/>
      <c r="Q841" s="15"/>
    </row>
    <row r="842" spans="1:79">
      <c r="A842" s="19"/>
      <c r="B842" s="13"/>
      <c r="C842" s="13"/>
      <c r="D842" s="13"/>
      <c r="E842" s="13"/>
      <c r="F842" s="13"/>
      <c r="G842" s="13"/>
      <c r="H842" s="15"/>
      <c r="I842" s="15"/>
      <c r="J842" s="15"/>
      <c r="K842" s="15"/>
      <c r="L842" s="15"/>
      <c r="M842" s="15"/>
      <c r="N842" s="15"/>
      <c r="O842" s="15"/>
      <c r="P842" s="15"/>
      <c r="Q842" s="15"/>
    </row>
    <row r="843" spans="1:79">
      <c r="A843" s="19"/>
      <c r="B843" s="13"/>
      <c r="C843" s="13"/>
      <c r="D843" s="13"/>
      <c r="E843" s="13"/>
      <c r="F843" s="13"/>
      <c r="G843" s="13"/>
      <c r="H843" s="15"/>
      <c r="I843" s="15"/>
      <c r="J843" s="15"/>
      <c r="K843" s="15"/>
      <c r="L843" s="15"/>
      <c r="M843" s="15"/>
      <c r="N843" s="15"/>
      <c r="O843" s="15"/>
      <c r="P843" s="15"/>
      <c r="Q843" s="15"/>
    </row>
    <row r="844" spans="1:79">
      <c r="A844" s="19"/>
      <c r="B844" s="13"/>
      <c r="C844" s="13"/>
      <c r="D844" s="13"/>
      <c r="E844" s="13"/>
      <c r="F844" s="13"/>
      <c r="G844" s="13"/>
      <c r="H844" s="15"/>
      <c r="I844" s="15"/>
      <c r="J844" s="15"/>
      <c r="K844" s="15"/>
      <c r="L844" s="15"/>
      <c r="M844" s="15"/>
      <c r="N844" s="15"/>
      <c r="O844" s="15"/>
      <c r="P844" s="15"/>
      <c r="Q844" s="15"/>
    </row>
    <row r="845" spans="1:79">
      <c r="A845" s="19"/>
      <c r="B845" s="13"/>
      <c r="C845" s="13"/>
      <c r="D845" s="13"/>
      <c r="E845" s="13"/>
      <c r="F845" s="13"/>
      <c r="G845" s="13"/>
      <c r="H845" s="15"/>
      <c r="I845" s="15"/>
      <c r="J845" s="15"/>
      <c r="K845" s="15"/>
      <c r="L845" s="15"/>
      <c r="M845" s="15"/>
      <c r="N845" s="15"/>
      <c r="O845" s="15"/>
      <c r="P845" s="15"/>
      <c r="Q845" s="15"/>
    </row>
    <row r="846" spans="1:79">
      <c r="A846" s="19"/>
      <c r="B846" s="13"/>
      <c r="C846" s="13"/>
      <c r="D846" s="13"/>
      <c r="E846" s="13"/>
      <c r="F846" s="13"/>
      <c r="G846" s="13"/>
      <c r="H846" s="15"/>
      <c r="I846" s="15"/>
      <c r="J846" s="15"/>
      <c r="K846" s="15"/>
      <c r="L846" s="15"/>
      <c r="M846" s="15"/>
      <c r="N846" s="15"/>
      <c r="O846" s="15"/>
      <c r="P846" s="15"/>
      <c r="Q846" s="15"/>
    </row>
    <row r="847" spans="1:79">
      <c r="A847" s="19"/>
      <c r="B847" s="13"/>
      <c r="C847" s="13"/>
      <c r="D847" s="13"/>
      <c r="E847" s="13"/>
      <c r="F847" s="13"/>
      <c r="G847" s="13"/>
      <c r="H847" s="15"/>
      <c r="I847" s="15"/>
      <c r="J847" s="15"/>
      <c r="K847" s="15"/>
      <c r="L847" s="15"/>
      <c r="M847" s="15"/>
      <c r="N847" s="15"/>
      <c r="O847" s="15"/>
      <c r="P847" s="15"/>
      <c r="Q847" s="15"/>
    </row>
    <row r="848" spans="1:79">
      <c r="A848" s="19"/>
      <c r="B848" s="13"/>
      <c r="C848" s="13"/>
      <c r="D848" s="13"/>
      <c r="E848" s="13"/>
      <c r="F848" s="13"/>
      <c r="G848" s="13"/>
      <c r="H848" s="15"/>
      <c r="I848" s="15"/>
      <c r="J848" s="15"/>
      <c r="K848" s="15"/>
      <c r="L848" s="15"/>
      <c r="M848" s="15"/>
      <c r="N848" s="15"/>
      <c r="O848" s="15"/>
      <c r="P848" s="15"/>
      <c r="Q848" s="15"/>
    </row>
    <row r="849" spans="1:79">
      <c r="A849" s="19"/>
      <c r="B849" s="13"/>
      <c r="C849" s="13"/>
      <c r="D849" s="13"/>
      <c r="E849" s="13"/>
      <c r="F849" s="13"/>
      <c r="G849" s="13"/>
      <c r="H849" s="15"/>
      <c r="I849" s="15"/>
      <c r="J849" s="15"/>
      <c r="K849" s="15"/>
      <c r="L849" s="15"/>
      <c r="M849" s="15"/>
      <c r="N849" s="15"/>
      <c r="O849" s="15"/>
      <c r="P849" s="15"/>
      <c r="Q849" s="15"/>
    </row>
    <row r="850" spans="1:79">
      <c r="A850" s="19"/>
      <c r="B850" s="13"/>
      <c r="C850" s="13"/>
      <c r="D850" s="13"/>
      <c r="E850" s="13"/>
      <c r="F850" s="13"/>
      <c r="G850" s="13"/>
      <c r="H850" s="15"/>
      <c r="I850" s="15"/>
      <c r="J850" s="15"/>
      <c r="K850" s="15"/>
      <c r="L850" s="15"/>
      <c r="M850" s="15"/>
      <c r="N850" s="15"/>
      <c r="O850" s="15"/>
      <c r="P850" s="15"/>
      <c r="Q850" s="15"/>
    </row>
    <row r="851" spans="1:79">
      <c r="A851" s="19"/>
      <c r="B851" s="13"/>
      <c r="C851" s="13"/>
      <c r="D851" s="13"/>
      <c r="E851" s="13"/>
      <c r="F851" s="13"/>
      <c r="G851" s="13"/>
      <c r="H851" s="15"/>
      <c r="I851" s="15"/>
      <c r="J851" s="15"/>
      <c r="K851" s="15"/>
      <c r="L851" s="15"/>
      <c r="M851" s="15"/>
      <c r="N851" s="15"/>
      <c r="O851" s="15"/>
      <c r="P851" s="15"/>
      <c r="Q851" s="15"/>
    </row>
    <row r="852" spans="1:79">
      <c r="A852" s="19"/>
      <c r="B852" s="13"/>
      <c r="C852" s="13"/>
      <c r="D852" s="13"/>
      <c r="E852" s="13"/>
      <c r="F852" s="13"/>
      <c r="G852" s="13"/>
      <c r="H852" s="15"/>
      <c r="I852" s="15"/>
      <c r="J852" s="15"/>
      <c r="K852" s="15"/>
      <c r="L852" s="15"/>
      <c r="M852" s="15"/>
      <c r="N852" s="15"/>
      <c r="O852" s="15"/>
      <c r="P852" s="15"/>
      <c r="Q852" s="15"/>
    </row>
    <row r="853" spans="1:79">
      <c r="A853" s="19"/>
      <c r="B853" s="13"/>
      <c r="C853" s="13"/>
      <c r="D853" s="13"/>
      <c r="E853" s="13"/>
      <c r="F853" s="13"/>
      <c r="G853" s="13"/>
      <c r="H853" s="15"/>
      <c r="I853" s="15"/>
      <c r="J853" s="15"/>
      <c r="K853" s="15"/>
      <c r="L853" s="15"/>
      <c r="M853" s="15"/>
      <c r="N853" s="15"/>
      <c r="O853" s="15"/>
      <c r="P853" s="15"/>
      <c r="Q853" s="15"/>
    </row>
    <row r="854" spans="1:79">
      <c r="A854" s="19"/>
      <c r="B854" s="13"/>
      <c r="C854" s="13"/>
      <c r="D854" s="13"/>
      <c r="E854" s="13"/>
      <c r="F854" s="13"/>
      <c r="G854" s="13"/>
      <c r="H854" s="15"/>
      <c r="I854" s="15"/>
      <c r="J854" s="15"/>
      <c r="K854" s="15"/>
      <c r="L854" s="15"/>
      <c r="M854" s="15"/>
      <c r="N854" s="15"/>
      <c r="O854" s="15"/>
      <c r="P854" s="15"/>
      <c r="Q854" s="15"/>
    </row>
    <row r="855" spans="1:79">
      <c r="A855" s="19"/>
      <c r="B855" s="13"/>
      <c r="C855" s="13"/>
      <c r="D855" s="13"/>
      <c r="E855" s="13"/>
      <c r="F855" s="13"/>
      <c r="G855" s="13"/>
      <c r="H855" s="15"/>
      <c r="I855" s="15"/>
      <c r="J855" s="15"/>
      <c r="K855" s="15"/>
      <c r="L855" s="15"/>
      <c r="M855" s="15"/>
      <c r="N855" s="15"/>
      <c r="O855" s="15"/>
      <c r="P855" s="15"/>
      <c r="Q855" s="15"/>
    </row>
    <row r="856" spans="1:79">
      <c r="A856" s="19"/>
      <c r="B856" s="13"/>
      <c r="C856" s="13"/>
      <c r="D856" s="13"/>
      <c r="E856" s="13"/>
      <c r="F856" s="13"/>
      <c r="G856" s="13"/>
      <c r="H856" s="15"/>
      <c r="I856" s="15"/>
      <c r="J856" s="15"/>
      <c r="K856" s="15"/>
      <c r="L856" s="15"/>
      <c r="M856" s="15"/>
      <c r="N856" s="15"/>
      <c r="O856" s="15"/>
      <c r="P856" s="15"/>
      <c r="Q856" s="15"/>
    </row>
    <row r="857" spans="1:79">
      <c r="A857" s="19"/>
      <c r="B857" s="13"/>
      <c r="C857" s="13"/>
      <c r="D857" s="13"/>
      <c r="E857" s="13"/>
      <c r="F857" s="13"/>
      <c r="G857" s="13"/>
      <c r="H857" s="15"/>
      <c r="I857" s="15"/>
      <c r="J857" s="15"/>
      <c r="K857" s="15"/>
      <c r="L857" s="15"/>
      <c r="M857" s="15"/>
      <c r="N857" s="15"/>
      <c r="O857" s="15"/>
      <c r="P857" s="15"/>
      <c r="Q857" s="15"/>
    </row>
    <row r="858" spans="1:79">
      <c r="A858" s="19"/>
      <c r="B858" s="13"/>
      <c r="C858" s="13"/>
      <c r="D858" s="13"/>
      <c r="E858" s="13"/>
      <c r="F858" s="13"/>
      <c r="G858" s="13"/>
      <c r="H858" s="15"/>
      <c r="I858" s="15"/>
      <c r="J858" s="15"/>
      <c r="K858" s="15"/>
      <c r="L858" s="15"/>
      <c r="M858" s="15"/>
      <c r="N858" s="15"/>
      <c r="O858" s="15"/>
      <c r="P858" s="15"/>
      <c r="Q858" s="15"/>
    </row>
    <row r="859" spans="1:79">
      <c r="A859" s="19"/>
      <c r="B859" s="13"/>
      <c r="C859" s="13"/>
      <c r="D859" s="13"/>
      <c r="E859" s="13"/>
      <c r="F859" s="13"/>
      <c r="G859" s="13"/>
      <c r="H859" s="15"/>
      <c r="I859" s="15"/>
      <c r="J859" s="15"/>
      <c r="K859" s="15"/>
      <c r="L859" s="15"/>
      <c r="M859" s="15"/>
      <c r="N859" s="15"/>
      <c r="O859" s="15"/>
      <c r="P859" s="15"/>
      <c r="Q859" s="15"/>
    </row>
    <row r="860" spans="1:79">
      <c r="A860" s="19"/>
      <c r="B860" s="13"/>
      <c r="C860" s="13"/>
      <c r="D860" s="13"/>
      <c r="E860" s="13"/>
      <c r="F860" s="13"/>
      <c r="G860" s="13"/>
      <c r="H860" s="15"/>
      <c r="I860" s="15"/>
      <c r="J860" s="15"/>
      <c r="K860" s="15"/>
      <c r="L860" s="15"/>
      <c r="M860" s="15"/>
      <c r="N860" s="15"/>
      <c r="O860" s="15"/>
      <c r="P860" s="15"/>
      <c r="Q860" s="15"/>
    </row>
    <row r="861" spans="1:79">
      <c r="A861" s="19"/>
      <c r="B861" s="13"/>
      <c r="C861" s="13"/>
      <c r="D861" s="13"/>
      <c r="E861" s="13"/>
      <c r="F861" s="13"/>
      <c r="G861" s="13"/>
      <c r="H861" s="15"/>
      <c r="I861" s="15"/>
      <c r="J861" s="15"/>
      <c r="K861" s="15"/>
      <c r="L861" s="15"/>
      <c r="M861" s="15"/>
      <c r="N861" s="15"/>
      <c r="O861" s="15"/>
      <c r="P861" s="15"/>
      <c r="Q861" s="15"/>
    </row>
    <row r="862" spans="1:79">
      <c r="A862" s="19"/>
      <c r="B862" s="13"/>
      <c r="C862" s="13"/>
      <c r="D862" s="13"/>
      <c r="E862" s="13"/>
      <c r="F862" s="13"/>
      <c r="G862" s="13"/>
      <c r="H862" s="15"/>
      <c r="I862" s="15"/>
      <c r="J862" s="15"/>
      <c r="K862" s="15"/>
      <c r="L862" s="15"/>
      <c r="M862" s="15"/>
      <c r="N862" s="15"/>
      <c r="O862" s="15"/>
      <c r="P862" s="15"/>
      <c r="Q862" s="15"/>
    </row>
    <row r="863" spans="1:79">
      <c r="A863" s="19"/>
      <c r="B863" s="13"/>
      <c r="C863" s="13"/>
      <c r="D863" s="13"/>
      <c r="E863" s="13"/>
      <c r="F863" s="13"/>
      <c r="G863" s="13"/>
      <c r="H863" s="15"/>
      <c r="I863" s="15"/>
      <c r="J863" s="15"/>
      <c r="K863" s="15"/>
      <c r="L863" s="15"/>
      <c r="M863" s="15"/>
      <c r="N863" s="15"/>
      <c r="O863" s="15"/>
      <c r="P863" s="15"/>
      <c r="Q863" s="15"/>
    </row>
    <row r="864" spans="1:79">
      <c r="A864" s="19"/>
      <c r="B864" s="13"/>
      <c r="C864" s="13"/>
      <c r="D864" s="13"/>
      <c r="E864" s="13"/>
      <c r="F864" s="13"/>
      <c r="G864" s="13"/>
      <c r="H864" s="15"/>
      <c r="I864" s="15"/>
      <c r="J864" s="15"/>
      <c r="K864" s="15"/>
      <c r="L864" s="15"/>
      <c r="M864" s="15"/>
      <c r="N864" s="15"/>
      <c r="O864" s="15"/>
      <c r="P864" s="15"/>
      <c r="Q864" s="15"/>
    </row>
    <row r="865" spans="1:79">
      <c r="A865" s="19"/>
      <c r="B865" s="13"/>
      <c r="C865" s="13"/>
      <c r="D865" s="13"/>
      <c r="E865" s="13"/>
      <c r="F865" s="13"/>
      <c r="G865" s="13"/>
      <c r="H865" s="15"/>
      <c r="I865" s="15"/>
      <c r="J865" s="15"/>
      <c r="K865" s="15"/>
      <c r="L865" s="15"/>
      <c r="M865" s="15"/>
      <c r="N865" s="15"/>
      <c r="O865" s="15"/>
      <c r="P865" s="15"/>
      <c r="Q865" s="15"/>
    </row>
    <row r="866" spans="1:79">
      <c r="A866" s="19"/>
      <c r="B866" s="13"/>
      <c r="C866" s="13"/>
      <c r="D866" s="13"/>
      <c r="E866" s="13"/>
      <c r="F866" s="13"/>
      <c r="G866" s="13"/>
      <c r="H866" s="15"/>
      <c r="I866" s="15"/>
      <c r="J866" s="15"/>
      <c r="K866" s="15"/>
      <c r="L866" s="15"/>
      <c r="M866" s="15"/>
      <c r="N866" s="15"/>
      <c r="O866" s="15"/>
      <c r="P866" s="15"/>
      <c r="Q866" s="15"/>
    </row>
    <row r="867" spans="1:79">
      <c r="A867" s="19"/>
      <c r="B867" s="13"/>
      <c r="C867" s="13"/>
      <c r="D867" s="13"/>
      <c r="E867" s="13"/>
      <c r="F867" s="13"/>
      <c r="G867" s="13"/>
      <c r="H867" s="15"/>
      <c r="I867" s="15"/>
      <c r="J867" s="15"/>
      <c r="K867" s="15"/>
      <c r="L867" s="15"/>
      <c r="M867" s="15"/>
      <c r="N867" s="15"/>
      <c r="O867" s="15"/>
      <c r="P867" s="15"/>
      <c r="Q867" s="15"/>
    </row>
    <row r="868" spans="1:79">
      <c r="A868" s="19"/>
      <c r="B868" s="13"/>
      <c r="C868" s="13"/>
      <c r="D868" s="13"/>
      <c r="E868" s="13"/>
      <c r="F868" s="13"/>
      <c r="G868" s="13"/>
      <c r="H868" s="15"/>
      <c r="I868" s="15"/>
      <c r="J868" s="15"/>
      <c r="K868" s="15"/>
      <c r="L868" s="15"/>
      <c r="M868" s="15"/>
      <c r="N868" s="15"/>
      <c r="O868" s="15"/>
      <c r="P868" s="15"/>
      <c r="Q868" s="15"/>
    </row>
    <row r="869" spans="1:79">
      <c r="A869" s="19"/>
      <c r="B869" s="13"/>
      <c r="C869" s="13"/>
      <c r="D869" s="13"/>
      <c r="E869" s="13"/>
      <c r="F869" s="13"/>
      <c r="G869" s="13"/>
      <c r="H869" s="15"/>
      <c r="I869" s="15"/>
      <c r="J869" s="15"/>
      <c r="K869" s="15"/>
      <c r="L869" s="15"/>
      <c r="M869" s="15"/>
      <c r="N869" s="15"/>
      <c r="O869" s="15"/>
      <c r="P869" s="15"/>
      <c r="Q869" s="15"/>
    </row>
    <row r="870" spans="1:79">
      <c r="A870" s="19"/>
      <c r="B870" s="13"/>
      <c r="C870" s="13"/>
      <c r="D870" s="13"/>
      <c r="E870" s="13"/>
      <c r="F870" s="13"/>
      <c r="G870" s="13"/>
      <c r="H870" s="15"/>
      <c r="I870" s="15"/>
      <c r="J870" s="15"/>
      <c r="K870" s="15"/>
      <c r="L870" s="15"/>
      <c r="M870" s="15"/>
      <c r="N870" s="15"/>
      <c r="O870" s="15"/>
      <c r="P870" s="15"/>
      <c r="Q870" s="15"/>
    </row>
    <row r="871" spans="1:79">
      <c r="A871" s="19"/>
      <c r="B871" s="13"/>
      <c r="C871" s="13"/>
      <c r="D871" s="13"/>
      <c r="E871" s="13"/>
      <c r="F871" s="13"/>
      <c r="G871" s="13"/>
      <c r="H871" s="15"/>
      <c r="I871" s="15"/>
      <c r="J871" s="15"/>
      <c r="K871" s="15"/>
      <c r="L871" s="15"/>
      <c r="M871" s="15"/>
      <c r="N871" s="15"/>
      <c r="O871" s="15"/>
      <c r="P871" s="15"/>
      <c r="Q871" s="15"/>
    </row>
    <row r="872" spans="1:79">
      <c r="A872" s="19"/>
      <c r="B872" s="13"/>
      <c r="C872" s="13"/>
      <c r="D872" s="13"/>
      <c r="E872" s="13"/>
      <c r="F872" s="13"/>
      <c r="G872" s="13"/>
      <c r="H872" s="15"/>
      <c r="I872" s="15"/>
      <c r="J872" s="15"/>
      <c r="K872" s="15"/>
      <c r="L872" s="15"/>
      <c r="M872" s="15"/>
      <c r="N872" s="15"/>
      <c r="O872" s="15"/>
      <c r="P872" s="15"/>
      <c r="Q872" s="15"/>
    </row>
    <row r="873" spans="1:79">
      <c r="A873" s="19"/>
      <c r="B873" s="13"/>
      <c r="C873" s="13"/>
      <c r="D873" s="13"/>
      <c r="E873" s="13"/>
      <c r="F873" s="13"/>
      <c r="G873" s="13"/>
      <c r="H873" s="15"/>
      <c r="I873" s="15"/>
      <c r="J873" s="15"/>
      <c r="K873" s="15"/>
      <c r="L873" s="15"/>
      <c r="M873" s="15"/>
      <c r="N873" s="15"/>
      <c r="O873" s="15"/>
      <c r="P873" s="15"/>
      <c r="Q873" s="15"/>
    </row>
    <row r="874" spans="1:79">
      <c r="A874" s="19"/>
      <c r="B874" s="13"/>
      <c r="C874" s="13"/>
      <c r="D874" s="13"/>
      <c r="E874" s="13"/>
      <c r="F874" s="13"/>
      <c r="G874" s="13"/>
      <c r="H874" s="15"/>
      <c r="I874" s="15"/>
      <c r="J874" s="15"/>
      <c r="K874" s="15"/>
      <c r="L874" s="15"/>
      <c r="M874" s="15"/>
      <c r="N874" s="15"/>
      <c r="O874" s="15"/>
      <c r="P874" s="15"/>
      <c r="Q874" s="15"/>
    </row>
    <row r="875" spans="1:79">
      <c r="A875" s="19"/>
      <c r="B875" s="13"/>
      <c r="C875" s="13"/>
      <c r="D875" s="13"/>
      <c r="E875" s="13"/>
      <c r="F875" s="13"/>
      <c r="G875" s="13"/>
      <c r="H875" s="15"/>
      <c r="I875" s="15"/>
      <c r="J875" s="15"/>
      <c r="K875" s="15"/>
      <c r="L875" s="15"/>
      <c r="M875" s="15"/>
      <c r="N875" s="15"/>
      <c r="O875" s="15"/>
      <c r="P875" s="15"/>
      <c r="Q875" s="15"/>
    </row>
    <row r="876" spans="1:79">
      <c r="A876" s="19"/>
      <c r="B876" s="13"/>
      <c r="C876" s="13"/>
      <c r="D876" s="13"/>
      <c r="E876" s="13"/>
      <c r="F876" s="13"/>
      <c r="G876" s="13"/>
      <c r="H876" s="15"/>
      <c r="I876" s="15"/>
      <c r="J876" s="15"/>
      <c r="K876" s="15"/>
      <c r="L876" s="15"/>
      <c r="M876" s="15"/>
      <c r="N876" s="15"/>
      <c r="O876" s="15"/>
      <c r="P876" s="15"/>
      <c r="Q876" s="15"/>
    </row>
    <row r="877" spans="1:79">
      <c r="A877" s="19"/>
      <c r="B877" s="13"/>
      <c r="C877" s="13"/>
      <c r="D877" s="13"/>
      <c r="E877" s="13"/>
      <c r="F877" s="13"/>
      <c r="G877" s="13"/>
      <c r="H877" s="15"/>
      <c r="I877" s="15"/>
      <c r="J877" s="15"/>
      <c r="K877" s="15"/>
      <c r="L877" s="15"/>
      <c r="M877" s="15"/>
      <c r="N877" s="15"/>
      <c r="O877" s="15"/>
      <c r="P877" s="15"/>
      <c r="Q877" s="15"/>
    </row>
    <row r="878" spans="1:79">
      <c r="A878" s="19"/>
      <c r="B878" s="13"/>
      <c r="C878" s="13"/>
      <c r="D878" s="13"/>
      <c r="E878" s="13"/>
      <c r="F878" s="13"/>
      <c r="G878" s="13"/>
      <c r="H878" s="15"/>
      <c r="I878" s="15"/>
      <c r="J878" s="15"/>
      <c r="K878" s="15"/>
      <c r="L878" s="15"/>
      <c r="M878" s="15"/>
      <c r="N878" s="15"/>
      <c r="O878" s="15"/>
      <c r="P878" s="15"/>
      <c r="Q878" s="15"/>
    </row>
    <row r="879" spans="1:79">
      <c r="A879" s="19"/>
      <c r="B879" s="13"/>
      <c r="C879" s="13"/>
      <c r="D879" s="13"/>
      <c r="E879" s="13"/>
      <c r="F879" s="13"/>
      <c r="G879" s="13"/>
      <c r="H879" s="15"/>
      <c r="I879" s="15"/>
      <c r="J879" s="15"/>
      <c r="K879" s="15"/>
      <c r="L879" s="15"/>
      <c r="M879" s="15"/>
      <c r="N879" s="15"/>
      <c r="O879" s="15"/>
      <c r="P879" s="15"/>
      <c r="Q879" s="15"/>
    </row>
    <row r="880" spans="1:79">
      <c r="A880" s="19"/>
      <c r="B880" s="13"/>
      <c r="C880" s="13"/>
      <c r="D880" s="13"/>
      <c r="E880" s="13"/>
      <c r="F880" s="13"/>
      <c r="G880" s="13"/>
      <c r="H880" s="15"/>
      <c r="I880" s="15"/>
      <c r="J880" s="15"/>
      <c r="K880" s="15"/>
      <c r="L880" s="15"/>
      <c r="M880" s="15"/>
      <c r="N880" s="15"/>
      <c r="O880" s="15"/>
      <c r="P880" s="15"/>
      <c r="Q880" s="15"/>
    </row>
    <row r="881" spans="1:79">
      <c r="A881" s="19"/>
      <c r="B881" s="13"/>
      <c r="C881" s="13"/>
      <c r="D881" s="13"/>
      <c r="E881" s="13"/>
      <c r="F881" s="13"/>
      <c r="G881" s="13"/>
      <c r="H881" s="15"/>
      <c r="I881" s="15"/>
      <c r="J881" s="15"/>
      <c r="K881" s="15"/>
      <c r="L881" s="15"/>
      <c r="M881" s="15"/>
      <c r="N881" s="15"/>
      <c r="O881" s="15"/>
      <c r="P881" s="15"/>
      <c r="Q881" s="15"/>
    </row>
    <row r="882" spans="1:79">
      <c r="A882" s="19"/>
      <c r="B882" s="13"/>
      <c r="C882" s="13"/>
      <c r="D882" s="13"/>
      <c r="E882" s="13"/>
      <c r="F882" s="13"/>
      <c r="G882" s="13"/>
      <c r="H882" s="15"/>
      <c r="I882" s="15"/>
      <c r="J882" s="15"/>
      <c r="K882" s="15"/>
      <c r="L882" s="15"/>
      <c r="M882" s="15"/>
      <c r="N882" s="15"/>
      <c r="O882" s="15"/>
      <c r="P882" s="15"/>
      <c r="Q882" s="15"/>
    </row>
    <row r="883" spans="1:79">
      <c r="A883" s="19"/>
      <c r="B883" s="13"/>
      <c r="C883" s="13"/>
      <c r="D883" s="13"/>
      <c r="E883" s="13"/>
      <c r="F883" s="13"/>
      <c r="G883" s="13"/>
      <c r="H883" s="15"/>
      <c r="I883" s="15"/>
      <c r="J883" s="15"/>
      <c r="K883" s="15"/>
      <c r="L883" s="15"/>
      <c r="M883" s="15"/>
      <c r="N883" s="15"/>
      <c r="O883" s="15"/>
      <c r="P883" s="15"/>
      <c r="Q883" s="15"/>
    </row>
    <row r="884" spans="1:79">
      <c r="A884" s="19"/>
      <c r="B884" s="13"/>
      <c r="C884" s="13"/>
      <c r="D884" s="13"/>
      <c r="E884" s="13"/>
      <c r="F884" s="13"/>
      <c r="G884" s="13"/>
      <c r="H884" s="15"/>
      <c r="I884" s="15"/>
      <c r="J884" s="15"/>
      <c r="K884" s="15"/>
      <c r="L884" s="15"/>
      <c r="M884" s="15"/>
      <c r="N884" s="15"/>
      <c r="O884" s="15"/>
      <c r="P884" s="15"/>
      <c r="Q884" s="15"/>
    </row>
    <row r="885" spans="1:79">
      <c r="A885" s="19"/>
      <c r="B885" s="13"/>
      <c r="C885" s="13"/>
      <c r="D885" s="13"/>
      <c r="E885" s="13"/>
      <c r="F885" s="13"/>
      <c r="G885" s="13"/>
      <c r="H885" s="15"/>
      <c r="I885" s="15"/>
      <c r="J885" s="15"/>
      <c r="K885" s="15"/>
      <c r="L885" s="15"/>
      <c r="M885" s="15"/>
      <c r="N885" s="15"/>
      <c r="O885" s="15"/>
      <c r="P885" s="15"/>
      <c r="Q885" s="15"/>
    </row>
    <row r="886" spans="1:79">
      <c r="A886" s="19"/>
      <c r="B886" s="13"/>
      <c r="C886" s="13"/>
      <c r="D886" s="13"/>
      <c r="E886" s="13"/>
      <c r="F886" s="13"/>
      <c r="G886" s="13"/>
      <c r="H886" s="15"/>
      <c r="I886" s="15"/>
      <c r="J886" s="15"/>
      <c r="K886" s="15"/>
      <c r="L886" s="15"/>
      <c r="M886" s="15"/>
      <c r="N886" s="15"/>
      <c r="O886" s="15"/>
      <c r="P886" s="15"/>
      <c r="Q886" s="15"/>
    </row>
    <row r="887" spans="1:79">
      <c r="A887" s="19"/>
      <c r="B887" s="13"/>
      <c r="C887" s="13"/>
      <c r="D887" s="13"/>
      <c r="E887" s="13"/>
      <c r="F887" s="13"/>
      <c r="G887" s="13"/>
      <c r="H887" s="15"/>
      <c r="I887" s="15"/>
      <c r="J887" s="15"/>
      <c r="K887" s="15"/>
      <c r="L887" s="15"/>
      <c r="M887" s="15"/>
      <c r="N887" s="15"/>
      <c r="O887" s="15"/>
      <c r="P887" s="15"/>
      <c r="Q887" s="15"/>
    </row>
    <row r="888" spans="1:79">
      <c r="A888" s="19"/>
      <c r="B888" s="13"/>
      <c r="C888" s="13"/>
      <c r="D888" s="13"/>
      <c r="E888" s="13"/>
      <c r="F888" s="13"/>
      <c r="G888" s="13"/>
      <c r="H888" s="15"/>
      <c r="I888" s="15"/>
      <c r="J888" s="15"/>
      <c r="K888" s="15"/>
      <c r="L888" s="15"/>
      <c r="M888" s="15"/>
      <c r="N888" s="15"/>
      <c r="O888" s="15"/>
      <c r="P888" s="15"/>
      <c r="Q888" s="15"/>
    </row>
    <row r="889" spans="1:79">
      <c r="A889" s="19"/>
      <c r="B889" s="13"/>
      <c r="C889" s="13"/>
      <c r="D889" s="13"/>
      <c r="E889" s="13"/>
      <c r="F889" s="13"/>
      <c r="G889" s="13"/>
      <c r="H889" s="15"/>
      <c r="I889" s="15"/>
      <c r="J889" s="15"/>
      <c r="K889" s="15"/>
      <c r="L889" s="15"/>
      <c r="M889" s="15"/>
      <c r="N889" s="15"/>
      <c r="O889" s="15"/>
      <c r="P889" s="15"/>
      <c r="Q889" s="15"/>
    </row>
    <row r="890" spans="1:79">
      <c r="A890" s="19"/>
      <c r="B890" s="13"/>
      <c r="C890" s="13"/>
      <c r="D890" s="13"/>
      <c r="E890" s="13"/>
      <c r="F890" s="13"/>
      <c r="G890" s="13"/>
      <c r="H890" s="15"/>
      <c r="I890" s="15"/>
      <c r="J890" s="15"/>
      <c r="K890" s="15"/>
      <c r="L890" s="15"/>
      <c r="M890" s="15"/>
      <c r="N890" s="15"/>
      <c r="O890" s="15"/>
      <c r="P890" s="15"/>
      <c r="Q890" s="15"/>
    </row>
    <row r="891" spans="1:79">
      <c r="A891" s="19"/>
      <c r="B891" s="13"/>
      <c r="C891" s="13"/>
      <c r="D891" s="13"/>
      <c r="E891" s="13"/>
      <c r="F891" s="13"/>
      <c r="G891" s="13"/>
      <c r="H891" s="15"/>
      <c r="I891" s="15"/>
      <c r="J891" s="15"/>
      <c r="K891" s="15"/>
      <c r="L891" s="15"/>
      <c r="M891" s="15"/>
      <c r="N891" s="15"/>
      <c r="O891" s="15"/>
      <c r="P891" s="15"/>
      <c r="Q891" s="15"/>
    </row>
    <row r="892" spans="1:79">
      <c r="A892" s="19"/>
      <c r="B892" s="13"/>
      <c r="C892" s="13"/>
      <c r="D892" s="13"/>
      <c r="E892" s="13"/>
      <c r="F892" s="13"/>
      <c r="G892" s="13"/>
      <c r="H892" s="15"/>
      <c r="I892" s="15"/>
      <c r="J892" s="15"/>
      <c r="K892" s="15"/>
      <c r="L892" s="15"/>
      <c r="M892" s="15"/>
      <c r="N892" s="15"/>
      <c r="O892" s="15"/>
      <c r="P892" s="15"/>
      <c r="Q892" s="15"/>
    </row>
    <row r="893" spans="1:79">
      <c r="A893" s="19"/>
      <c r="B893" s="13"/>
      <c r="C893" s="13"/>
      <c r="D893" s="13"/>
      <c r="E893" s="13"/>
      <c r="F893" s="13"/>
      <c r="G893" s="13"/>
      <c r="H893" s="15"/>
      <c r="I893" s="15"/>
      <c r="J893" s="15"/>
      <c r="K893" s="15"/>
      <c r="L893" s="15"/>
      <c r="M893" s="15"/>
      <c r="N893" s="15"/>
      <c r="O893" s="15"/>
      <c r="P893" s="15"/>
      <c r="Q893" s="15"/>
    </row>
    <row r="894" spans="1:79">
      <c r="A894" s="19"/>
      <c r="B894" s="13"/>
      <c r="C894" s="13"/>
      <c r="D894" s="13"/>
      <c r="E894" s="13"/>
      <c r="F894" s="13"/>
      <c r="G894" s="13"/>
      <c r="H894" s="15"/>
      <c r="I894" s="15"/>
      <c r="J894" s="15"/>
      <c r="K894" s="15"/>
      <c r="L894" s="15"/>
      <c r="M894" s="15"/>
      <c r="N894" s="15"/>
      <c r="O894" s="15"/>
      <c r="P894" s="15"/>
      <c r="Q894" s="15"/>
    </row>
    <row r="895" spans="1:79">
      <c r="A895" s="19"/>
      <c r="B895" s="13"/>
      <c r="C895" s="13"/>
      <c r="D895" s="13"/>
      <c r="E895" s="13"/>
      <c r="F895" s="13"/>
      <c r="G895" s="13"/>
      <c r="H895" s="15"/>
      <c r="I895" s="15"/>
      <c r="J895" s="15"/>
      <c r="K895" s="15"/>
      <c r="L895" s="15"/>
      <c r="M895" s="15"/>
      <c r="N895" s="15"/>
      <c r="O895" s="15"/>
      <c r="P895" s="15"/>
      <c r="Q895" s="15"/>
    </row>
    <row r="896" spans="1:79">
      <c r="A896" s="19"/>
      <c r="B896" s="13"/>
      <c r="C896" s="13"/>
      <c r="D896" s="13"/>
      <c r="E896" s="13"/>
      <c r="F896" s="13"/>
      <c r="G896" s="13"/>
      <c r="H896" s="15"/>
      <c r="I896" s="15"/>
      <c r="J896" s="15"/>
      <c r="K896" s="15"/>
      <c r="L896" s="15"/>
      <c r="M896" s="15"/>
      <c r="N896" s="15"/>
      <c r="O896" s="15"/>
      <c r="P896" s="15"/>
      <c r="Q896" s="15"/>
    </row>
    <row r="897" spans="1:79">
      <c r="A897" s="19"/>
      <c r="B897" s="13"/>
      <c r="C897" s="13"/>
      <c r="D897" s="13"/>
      <c r="E897" s="13"/>
      <c r="F897" s="13"/>
      <c r="G897" s="13"/>
      <c r="H897" s="15"/>
      <c r="I897" s="15"/>
      <c r="J897" s="15"/>
      <c r="K897" s="15"/>
      <c r="L897" s="15"/>
      <c r="M897" s="15"/>
      <c r="N897" s="15"/>
      <c r="O897" s="15"/>
      <c r="P897" s="15"/>
      <c r="Q897" s="15"/>
    </row>
    <row r="898" spans="1:79">
      <c r="A898" s="19"/>
      <c r="B898" s="13"/>
      <c r="C898" s="13"/>
      <c r="D898" s="13"/>
      <c r="E898" s="13"/>
      <c r="F898" s="13"/>
      <c r="G898" s="13"/>
      <c r="H898" s="15"/>
      <c r="I898" s="15"/>
      <c r="J898" s="15"/>
      <c r="K898" s="15"/>
      <c r="L898" s="15"/>
      <c r="M898" s="15"/>
      <c r="N898" s="15"/>
      <c r="O898" s="15"/>
      <c r="P898" s="15"/>
      <c r="Q898" s="15"/>
    </row>
    <row r="899" spans="1:79">
      <c r="A899" s="19"/>
      <c r="B899" s="13"/>
      <c r="C899" s="13"/>
      <c r="D899" s="13"/>
      <c r="E899" s="13"/>
      <c r="F899" s="13"/>
      <c r="G899" s="13"/>
      <c r="H899" s="15"/>
      <c r="I899" s="15"/>
      <c r="J899" s="15"/>
      <c r="K899" s="15"/>
      <c r="L899" s="15"/>
      <c r="M899" s="15"/>
      <c r="N899" s="15"/>
      <c r="O899" s="15"/>
      <c r="P899" s="15"/>
      <c r="Q899" s="15"/>
    </row>
    <row r="900" spans="1:79">
      <c r="A900" s="19"/>
      <c r="B900" s="13"/>
      <c r="C900" s="13"/>
      <c r="D900" s="13"/>
      <c r="E900" s="13"/>
      <c r="F900" s="13"/>
      <c r="G900" s="13"/>
      <c r="H900" s="15"/>
      <c r="I900" s="15"/>
      <c r="J900" s="15"/>
      <c r="K900" s="15"/>
      <c r="L900" s="15"/>
      <c r="M900" s="15"/>
      <c r="N900" s="15"/>
      <c r="O900" s="15"/>
      <c r="P900" s="15"/>
      <c r="Q900" s="15"/>
    </row>
    <row r="901" spans="1:79">
      <c r="A901" s="19"/>
      <c r="B901" s="13"/>
      <c r="C901" s="13"/>
      <c r="D901" s="13"/>
      <c r="E901" s="13"/>
      <c r="F901" s="13"/>
      <c r="G901" s="13"/>
      <c r="H901" s="15"/>
      <c r="I901" s="15"/>
      <c r="J901" s="15"/>
      <c r="K901" s="15"/>
      <c r="L901" s="15"/>
      <c r="M901" s="15"/>
      <c r="N901" s="15"/>
      <c r="O901" s="15"/>
      <c r="P901" s="15"/>
      <c r="Q901" s="15"/>
    </row>
    <row r="902" spans="1:79">
      <c r="A902" s="19"/>
      <c r="B902" s="13"/>
      <c r="C902" s="13"/>
      <c r="D902" s="13"/>
      <c r="E902" s="13"/>
      <c r="F902" s="13"/>
      <c r="G902" s="13"/>
      <c r="H902" s="15"/>
      <c r="I902" s="15"/>
      <c r="J902" s="15"/>
      <c r="K902" s="15"/>
      <c r="L902" s="15"/>
      <c r="M902" s="15"/>
      <c r="N902" s="15"/>
      <c r="O902" s="15"/>
      <c r="P902" s="15"/>
      <c r="Q902" s="15"/>
    </row>
    <row r="903" spans="1:79">
      <c r="A903" s="19"/>
      <c r="B903" s="13"/>
      <c r="C903" s="13"/>
      <c r="D903" s="13"/>
      <c r="E903" s="13"/>
      <c r="F903" s="13"/>
      <c r="G903" s="13"/>
      <c r="H903" s="15"/>
      <c r="I903" s="15"/>
      <c r="J903" s="15"/>
      <c r="K903" s="15"/>
      <c r="L903" s="15"/>
      <c r="M903" s="15"/>
      <c r="N903" s="15"/>
      <c r="O903" s="15"/>
      <c r="P903" s="15"/>
      <c r="Q903" s="15"/>
    </row>
    <row r="904" spans="1:79">
      <c r="A904" s="19"/>
      <c r="B904" s="13"/>
      <c r="C904" s="13"/>
      <c r="D904" s="13"/>
      <c r="E904" s="13"/>
      <c r="F904" s="13"/>
      <c r="G904" s="13"/>
      <c r="H904" s="15"/>
      <c r="I904" s="15"/>
      <c r="J904" s="15"/>
      <c r="K904" s="15"/>
      <c r="L904" s="15"/>
      <c r="M904" s="15"/>
      <c r="N904" s="15"/>
      <c r="O904" s="15"/>
      <c r="P904" s="15"/>
      <c r="Q904" s="15"/>
    </row>
    <row r="905" spans="1:79">
      <c r="A905" s="19"/>
      <c r="B905" s="13"/>
      <c r="C905" s="13"/>
      <c r="D905" s="13"/>
      <c r="E905" s="13"/>
      <c r="F905" s="13"/>
      <c r="G905" s="13"/>
      <c r="H905" s="15"/>
      <c r="I905" s="15"/>
      <c r="J905" s="15"/>
      <c r="K905" s="15"/>
      <c r="L905" s="15"/>
      <c r="M905" s="15"/>
      <c r="N905" s="15"/>
      <c r="O905" s="15"/>
      <c r="P905" s="15"/>
      <c r="Q905" s="15"/>
    </row>
    <row r="906" spans="1:79">
      <c r="A906" s="19"/>
      <c r="B906" s="13"/>
      <c r="C906" s="13"/>
      <c r="D906" s="13"/>
      <c r="E906" s="13"/>
      <c r="F906" s="13"/>
      <c r="G906" s="13"/>
      <c r="H906" s="15"/>
      <c r="I906" s="15"/>
      <c r="J906" s="15"/>
      <c r="K906" s="15"/>
      <c r="L906" s="15"/>
      <c r="M906" s="15"/>
      <c r="N906" s="15"/>
      <c r="O906" s="15"/>
      <c r="P906" s="15"/>
      <c r="Q906" s="15"/>
    </row>
    <row r="907" spans="1:79">
      <c r="A907" s="19"/>
      <c r="B907" s="13"/>
      <c r="C907" s="13"/>
      <c r="D907" s="13"/>
      <c r="E907" s="13"/>
      <c r="F907" s="13"/>
      <c r="G907" s="13"/>
      <c r="H907" s="15"/>
      <c r="I907" s="15"/>
      <c r="J907" s="15"/>
      <c r="K907" s="15"/>
      <c r="L907" s="15"/>
      <c r="M907" s="15"/>
      <c r="N907" s="15"/>
      <c r="O907" s="15"/>
      <c r="P907" s="15"/>
      <c r="Q907" s="15"/>
    </row>
    <row r="908" spans="1:79">
      <c r="A908" s="19"/>
      <c r="B908" s="13"/>
      <c r="C908" s="13"/>
      <c r="D908" s="13"/>
      <c r="E908" s="13"/>
      <c r="F908" s="13"/>
      <c r="G908" s="13"/>
      <c r="H908" s="15"/>
      <c r="I908" s="15"/>
      <c r="J908" s="15"/>
      <c r="K908" s="15"/>
      <c r="L908" s="15"/>
      <c r="M908" s="15"/>
      <c r="N908" s="15"/>
      <c r="O908" s="15"/>
      <c r="P908" s="15"/>
      <c r="Q908" s="15"/>
    </row>
    <row r="909" spans="1:79">
      <c r="A909" s="19"/>
      <c r="B909" s="13"/>
      <c r="C909" s="13"/>
      <c r="D909" s="13"/>
      <c r="E909" s="13"/>
      <c r="F909" s="13"/>
      <c r="G909" s="13"/>
      <c r="H909" s="15"/>
      <c r="I909" s="15"/>
      <c r="J909" s="15"/>
      <c r="K909" s="15"/>
      <c r="L909" s="15"/>
      <c r="M909" s="15"/>
      <c r="N909" s="15"/>
      <c r="O909" s="15"/>
      <c r="P909" s="15"/>
      <c r="Q909" s="15"/>
    </row>
    <row r="910" spans="1:79">
      <c r="A910" s="19"/>
      <c r="B910" s="13"/>
      <c r="C910" s="13"/>
      <c r="D910" s="13"/>
      <c r="E910" s="13"/>
      <c r="F910" s="13"/>
      <c r="G910" s="13"/>
      <c r="H910" s="15"/>
      <c r="I910" s="15"/>
      <c r="J910" s="15"/>
      <c r="K910" s="15"/>
      <c r="L910" s="15"/>
      <c r="M910" s="15"/>
      <c r="N910" s="15"/>
      <c r="O910" s="15"/>
      <c r="P910" s="15"/>
      <c r="Q910" s="15"/>
    </row>
    <row r="911" spans="1:79">
      <c r="A911" s="19"/>
      <c r="B911" s="13"/>
      <c r="C911" s="13"/>
      <c r="D911" s="13"/>
      <c r="E911" s="13"/>
      <c r="F911" s="13"/>
      <c r="G911" s="13"/>
      <c r="H911" s="15"/>
      <c r="I911" s="15"/>
      <c r="J911" s="15"/>
      <c r="K911" s="15"/>
      <c r="L911" s="15"/>
      <c r="M911" s="15"/>
      <c r="N911" s="15"/>
      <c r="O911" s="15"/>
      <c r="P911" s="15"/>
      <c r="Q911" s="15"/>
    </row>
    <row r="912" spans="1:79">
      <c r="A912" s="19"/>
      <c r="B912" s="13"/>
      <c r="C912" s="13"/>
      <c r="D912" s="13"/>
      <c r="E912" s="13"/>
      <c r="F912" s="13"/>
      <c r="G912" s="13"/>
      <c r="H912" s="15"/>
      <c r="I912" s="15"/>
      <c r="J912" s="15"/>
      <c r="K912" s="15"/>
      <c r="L912" s="15"/>
      <c r="M912" s="15"/>
      <c r="N912" s="15"/>
      <c r="O912" s="15"/>
      <c r="P912" s="15"/>
      <c r="Q912" s="15"/>
    </row>
    <row r="913" spans="1:79">
      <c r="A913" s="19"/>
      <c r="B913" s="13"/>
      <c r="C913" s="13"/>
      <c r="D913" s="13"/>
      <c r="E913" s="13"/>
      <c r="F913" s="13"/>
      <c r="G913" s="13"/>
      <c r="H913" s="15"/>
      <c r="I913" s="15"/>
      <c r="J913" s="15"/>
      <c r="K913" s="15"/>
      <c r="L913" s="15"/>
      <c r="M913" s="15"/>
      <c r="N913" s="15"/>
      <c r="O913" s="15"/>
      <c r="P913" s="15"/>
      <c r="Q913" s="15"/>
    </row>
    <row r="914" spans="1:79">
      <c r="A914" s="19"/>
      <c r="B914" s="13"/>
      <c r="C914" s="13"/>
      <c r="D914" s="13"/>
      <c r="E914" s="13"/>
      <c r="F914" s="13"/>
      <c r="G914" s="13"/>
      <c r="H914" s="15"/>
      <c r="I914" s="15"/>
      <c r="J914" s="15"/>
      <c r="K914" s="15"/>
      <c r="L914" s="15"/>
      <c r="M914" s="15"/>
      <c r="N914" s="15"/>
      <c r="O914" s="15"/>
      <c r="P914" s="15"/>
      <c r="Q914" s="15"/>
    </row>
    <row r="915" spans="1:79">
      <c r="A915" s="19"/>
      <c r="B915" s="13"/>
      <c r="C915" s="13"/>
      <c r="D915" s="13"/>
      <c r="E915" s="13"/>
      <c r="F915" s="13"/>
      <c r="G915" s="13"/>
      <c r="H915" s="15"/>
      <c r="I915" s="15"/>
      <c r="J915" s="15"/>
      <c r="K915" s="15"/>
      <c r="L915" s="15"/>
      <c r="M915" s="15"/>
      <c r="N915" s="15"/>
      <c r="O915" s="15"/>
      <c r="P915" s="15"/>
      <c r="Q915" s="15"/>
    </row>
    <row r="916" spans="1:79">
      <c r="A916" s="19"/>
      <c r="B916" s="13"/>
      <c r="C916" s="13"/>
      <c r="D916" s="13"/>
      <c r="E916" s="13"/>
      <c r="F916" s="13"/>
      <c r="G916" s="13"/>
      <c r="H916" s="15"/>
      <c r="I916" s="15"/>
      <c r="J916" s="15"/>
      <c r="K916" s="15"/>
      <c r="L916" s="15"/>
      <c r="M916" s="15"/>
      <c r="N916" s="15"/>
      <c r="O916" s="15"/>
      <c r="P916" s="15"/>
      <c r="Q916" s="15"/>
    </row>
    <row r="917" spans="1:79">
      <c r="A917" s="19"/>
      <c r="B917" s="13"/>
      <c r="C917" s="13"/>
      <c r="D917" s="13"/>
      <c r="E917" s="13"/>
      <c r="F917" s="13"/>
      <c r="G917" s="13"/>
      <c r="H917" s="15"/>
      <c r="I917" s="15"/>
      <c r="J917" s="15"/>
      <c r="K917" s="15"/>
      <c r="L917" s="15"/>
      <c r="M917" s="15"/>
      <c r="N917" s="15"/>
      <c r="O917" s="15"/>
      <c r="P917" s="15"/>
      <c r="Q917" s="15"/>
    </row>
    <row r="918" spans="1:79">
      <c r="A918" s="19"/>
      <c r="B918" s="13"/>
      <c r="C918" s="13"/>
      <c r="D918" s="13"/>
      <c r="E918" s="13"/>
      <c r="F918" s="13"/>
      <c r="G918" s="13"/>
      <c r="H918" s="15"/>
      <c r="I918" s="15"/>
      <c r="J918" s="15"/>
      <c r="K918" s="15"/>
      <c r="L918" s="15"/>
      <c r="M918" s="15"/>
      <c r="N918" s="15"/>
      <c r="O918" s="15"/>
      <c r="P918" s="15"/>
      <c r="Q918" s="15"/>
    </row>
    <row r="919" spans="1:79">
      <c r="A919" s="19"/>
      <c r="B919" s="13"/>
      <c r="C919" s="13"/>
      <c r="D919" s="13"/>
      <c r="E919" s="13"/>
      <c r="F919" s="13"/>
      <c r="G919" s="13"/>
      <c r="H919" s="15"/>
      <c r="I919" s="15"/>
      <c r="J919" s="15"/>
      <c r="K919" s="15"/>
      <c r="L919" s="15"/>
      <c r="M919" s="15"/>
      <c r="N919" s="15"/>
      <c r="O919" s="15"/>
      <c r="P919" s="15"/>
      <c r="Q919" s="15"/>
    </row>
    <row r="920" spans="1:79">
      <c r="A920" s="19"/>
      <c r="B920" s="13"/>
      <c r="C920" s="13"/>
      <c r="D920" s="13"/>
      <c r="E920" s="13"/>
      <c r="F920" s="13"/>
      <c r="G920" s="13"/>
      <c r="H920" s="15"/>
      <c r="I920" s="15"/>
      <c r="J920" s="15"/>
      <c r="K920" s="15"/>
      <c r="L920" s="15"/>
      <c r="M920" s="15"/>
      <c r="N920" s="15"/>
      <c r="O920" s="15"/>
      <c r="P920" s="15"/>
      <c r="Q920" s="15"/>
    </row>
    <row r="921" spans="1:79">
      <c r="A921" s="19"/>
      <c r="B921" s="13"/>
      <c r="C921" s="13"/>
      <c r="D921" s="13"/>
      <c r="E921" s="13"/>
      <c r="F921" s="13"/>
      <c r="G921" s="13"/>
      <c r="H921" s="15"/>
      <c r="I921" s="15"/>
      <c r="J921" s="15"/>
      <c r="K921" s="15"/>
      <c r="L921" s="15"/>
      <c r="M921" s="15"/>
      <c r="N921" s="15"/>
      <c r="O921" s="15"/>
      <c r="P921" s="15"/>
      <c r="Q921" s="15"/>
    </row>
    <row r="922" spans="1:79">
      <c r="A922" s="19"/>
      <c r="B922" s="13"/>
      <c r="C922" s="13"/>
      <c r="D922" s="13"/>
      <c r="E922" s="13"/>
      <c r="F922" s="13"/>
      <c r="G922" s="13"/>
      <c r="H922" s="15"/>
      <c r="I922" s="15"/>
      <c r="J922" s="15"/>
      <c r="K922" s="15"/>
      <c r="L922" s="15"/>
      <c r="M922" s="15"/>
      <c r="N922" s="15"/>
      <c r="O922" s="15"/>
      <c r="P922" s="15"/>
      <c r="Q922" s="15"/>
    </row>
    <row r="923" spans="1:79">
      <c r="A923" s="19"/>
      <c r="B923" s="13"/>
      <c r="C923" s="13"/>
      <c r="D923" s="13"/>
      <c r="E923" s="13"/>
      <c r="F923" s="13"/>
      <c r="G923" s="13"/>
      <c r="H923" s="15"/>
      <c r="I923" s="15"/>
      <c r="J923" s="15"/>
      <c r="K923" s="15"/>
      <c r="L923" s="15"/>
      <c r="M923" s="15"/>
      <c r="N923" s="15"/>
      <c r="O923" s="15"/>
      <c r="P923" s="15"/>
      <c r="Q923" s="15"/>
    </row>
    <row r="924" spans="1:79">
      <c r="A924" s="19"/>
      <c r="B924" s="13"/>
      <c r="C924" s="13"/>
      <c r="D924" s="13"/>
      <c r="E924" s="13"/>
      <c r="F924" s="13"/>
      <c r="G924" s="13"/>
      <c r="H924" s="15"/>
      <c r="I924" s="15"/>
      <c r="J924" s="15"/>
      <c r="K924" s="15"/>
      <c r="L924" s="15"/>
      <c r="M924" s="15"/>
      <c r="N924" s="15"/>
      <c r="O924" s="15"/>
      <c r="P924" s="15"/>
      <c r="Q924" s="15"/>
    </row>
    <row r="925" spans="1:79">
      <c r="A925" s="19"/>
      <c r="B925" s="13"/>
      <c r="C925" s="13"/>
      <c r="D925" s="13"/>
      <c r="E925" s="13"/>
      <c r="F925" s="13"/>
      <c r="G925" s="13"/>
      <c r="H925" s="15"/>
      <c r="I925" s="15"/>
      <c r="J925" s="15"/>
      <c r="K925" s="15"/>
      <c r="L925" s="15"/>
      <c r="M925" s="15"/>
      <c r="N925" s="15"/>
      <c r="O925" s="15"/>
      <c r="P925" s="15"/>
      <c r="Q925" s="15"/>
    </row>
    <row r="926" spans="1:79">
      <c r="A926" s="19"/>
      <c r="B926" s="13"/>
      <c r="C926" s="13"/>
      <c r="D926" s="13"/>
      <c r="E926" s="13"/>
      <c r="F926" s="13"/>
      <c r="G926" s="13"/>
      <c r="H926" s="15"/>
      <c r="I926" s="15"/>
      <c r="J926" s="15"/>
      <c r="K926" s="15"/>
      <c r="L926" s="15"/>
      <c r="M926" s="15"/>
      <c r="N926" s="15"/>
      <c r="O926" s="15"/>
      <c r="P926" s="15"/>
      <c r="Q926" s="15"/>
    </row>
    <row r="927" spans="1:79">
      <c r="A927" s="19"/>
      <c r="B927" s="13"/>
      <c r="C927" s="13"/>
      <c r="D927" s="13"/>
      <c r="E927" s="13"/>
      <c r="F927" s="13"/>
      <c r="G927" s="13"/>
      <c r="H927" s="15"/>
      <c r="I927" s="15"/>
      <c r="J927" s="15"/>
      <c r="K927" s="15"/>
      <c r="L927" s="15"/>
      <c r="M927" s="15"/>
      <c r="N927" s="15"/>
      <c r="O927" s="15"/>
      <c r="P927" s="15"/>
      <c r="Q927" s="15"/>
    </row>
    <row r="928" spans="1:79">
      <c r="A928" s="19"/>
      <c r="B928" s="13"/>
      <c r="C928" s="13"/>
      <c r="D928" s="13"/>
      <c r="E928" s="13"/>
      <c r="F928" s="13"/>
      <c r="G928" s="13"/>
      <c r="H928" s="15"/>
      <c r="I928" s="15"/>
      <c r="J928" s="15"/>
      <c r="K928" s="15"/>
      <c r="L928" s="15"/>
      <c r="M928" s="15"/>
      <c r="N928" s="15"/>
      <c r="O928" s="15"/>
      <c r="P928" s="15"/>
      <c r="Q928" s="15"/>
    </row>
    <row r="929" spans="1:79">
      <c r="A929" s="19"/>
      <c r="B929" s="13"/>
      <c r="C929" s="13"/>
      <c r="D929" s="13"/>
      <c r="E929" s="13"/>
      <c r="F929" s="13"/>
      <c r="G929" s="13"/>
      <c r="H929" s="15"/>
      <c r="I929" s="15"/>
      <c r="J929" s="15"/>
      <c r="K929" s="15"/>
      <c r="L929" s="15"/>
      <c r="M929" s="15"/>
      <c r="N929" s="15"/>
      <c r="O929" s="15"/>
      <c r="P929" s="15"/>
      <c r="Q929" s="15"/>
    </row>
    <row r="930" spans="1:79">
      <c r="A930" s="19"/>
      <c r="B930" s="13"/>
      <c r="C930" s="13"/>
      <c r="D930" s="13"/>
      <c r="E930" s="13"/>
      <c r="F930" s="13"/>
      <c r="G930" s="13"/>
      <c r="H930" s="15"/>
      <c r="I930" s="15"/>
      <c r="J930" s="15"/>
      <c r="K930" s="15"/>
      <c r="L930" s="15"/>
      <c r="M930" s="15"/>
      <c r="N930" s="15"/>
      <c r="O930" s="15"/>
      <c r="P930" s="15"/>
      <c r="Q930" s="15"/>
    </row>
    <row r="931" spans="1:79">
      <c r="A931" s="19"/>
      <c r="B931" s="13"/>
      <c r="C931" s="13"/>
      <c r="D931" s="13"/>
      <c r="E931" s="13"/>
      <c r="F931" s="13"/>
      <c r="G931" s="13"/>
      <c r="H931" s="15"/>
      <c r="I931" s="15"/>
      <c r="J931" s="15"/>
      <c r="K931" s="15"/>
      <c r="L931" s="15"/>
      <c r="M931" s="15"/>
      <c r="N931" s="15"/>
      <c r="O931" s="15"/>
      <c r="P931" s="15"/>
      <c r="Q931" s="15"/>
    </row>
    <row r="932" spans="1:79">
      <c r="A932" s="19"/>
      <c r="B932" s="13"/>
      <c r="C932" s="13"/>
      <c r="D932" s="13"/>
      <c r="E932" s="13"/>
      <c r="F932" s="13"/>
      <c r="G932" s="13"/>
      <c r="H932" s="15"/>
      <c r="I932" s="15"/>
      <c r="J932" s="15"/>
      <c r="K932" s="15"/>
      <c r="L932" s="15"/>
      <c r="M932" s="15"/>
      <c r="N932" s="15"/>
      <c r="O932" s="15"/>
      <c r="P932" s="15"/>
      <c r="Q932" s="15"/>
    </row>
    <row r="933" spans="1:79">
      <c r="A933" s="19"/>
      <c r="B933" s="13"/>
      <c r="C933" s="13"/>
      <c r="D933" s="13"/>
      <c r="E933" s="13"/>
      <c r="F933" s="13"/>
      <c r="G933" s="13"/>
      <c r="H933" s="15"/>
      <c r="I933" s="15"/>
      <c r="J933" s="15"/>
      <c r="K933" s="15"/>
      <c r="L933" s="15"/>
      <c r="M933" s="15"/>
      <c r="N933" s="15"/>
      <c r="O933" s="15"/>
      <c r="P933" s="15"/>
      <c r="Q933" s="15"/>
    </row>
    <row r="934" spans="1:79">
      <c r="A934" s="19"/>
      <c r="B934" s="13"/>
      <c r="C934" s="13"/>
      <c r="D934" s="13"/>
      <c r="E934" s="13"/>
      <c r="F934" s="13"/>
      <c r="G934" s="13"/>
      <c r="H934" s="15"/>
      <c r="I934" s="15"/>
      <c r="J934" s="15"/>
      <c r="K934" s="15"/>
      <c r="L934" s="15"/>
      <c r="M934" s="15"/>
      <c r="N934" s="15"/>
      <c r="O934" s="15"/>
      <c r="P934" s="15"/>
      <c r="Q934" s="15"/>
    </row>
    <row r="935" spans="1:79">
      <c r="A935" s="19"/>
      <c r="B935" s="13"/>
      <c r="C935" s="13"/>
      <c r="D935" s="13"/>
      <c r="E935" s="13"/>
      <c r="F935" s="13"/>
      <c r="G935" s="13"/>
      <c r="H935" s="15"/>
      <c r="I935" s="15"/>
      <c r="J935" s="15"/>
      <c r="K935" s="15"/>
      <c r="L935" s="15"/>
      <c r="M935" s="15"/>
      <c r="N935" s="15"/>
      <c r="O935" s="15"/>
      <c r="P935" s="15"/>
      <c r="Q935" s="15"/>
    </row>
    <row r="936" spans="1:79">
      <c r="A936" s="19"/>
      <c r="B936" s="13"/>
      <c r="C936" s="13"/>
      <c r="D936" s="13"/>
      <c r="E936" s="13"/>
      <c r="F936" s="13"/>
      <c r="G936" s="13"/>
      <c r="H936" s="15"/>
      <c r="I936" s="15"/>
      <c r="J936" s="15"/>
      <c r="K936" s="15"/>
      <c r="L936" s="15"/>
      <c r="M936" s="15"/>
      <c r="N936" s="15"/>
      <c r="O936" s="15"/>
      <c r="P936" s="15"/>
      <c r="Q936" s="15"/>
    </row>
    <row r="937" spans="1:79">
      <c r="A937" s="19"/>
      <c r="B937" s="13"/>
      <c r="C937" s="13"/>
      <c r="D937" s="13"/>
      <c r="E937" s="13"/>
      <c r="F937" s="13"/>
      <c r="G937" s="13"/>
      <c r="H937" s="15"/>
      <c r="I937" s="15"/>
      <c r="J937" s="15"/>
      <c r="K937" s="15"/>
      <c r="L937" s="15"/>
      <c r="M937" s="15"/>
      <c r="N937" s="15"/>
      <c r="O937" s="15"/>
      <c r="P937" s="15"/>
      <c r="Q937" s="15"/>
    </row>
    <row r="938" spans="1:79">
      <c r="A938" s="19"/>
      <c r="B938" s="13"/>
      <c r="C938" s="13"/>
      <c r="D938" s="13"/>
      <c r="E938" s="13"/>
      <c r="F938" s="13"/>
      <c r="G938" s="13"/>
      <c r="H938" s="15"/>
      <c r="I938" s="15"/>
      <c r="J938" s="15"/>
      <c r="K938" s="15"/>
      <c r="L938" s="15"/>
      <c r="M938" s="15"/>
      <c r="N938" s="15"/>
      <c r="O938" s="15"/>
      <c r="P938" s="15"/>
      <c r="Q938" s="15"/>
    </row>
    <row r="939" spans="1:79">
      <c r="A939" s="19"/>
      <c r="B939" s="13"/>
      <c r="C939" s="13"/>
      <c r="D939" s="13"/>
      <c r="E939" s="13"/>
      <c r="F939" s="13"/>
      <c r="G939" s="13"/>
      <c r="H939" s="15"/>
      <c r="I939" s="15"/>
      <c r="J939" s="15"/>
      <c r="K939" s="15"/>
      <c r="L939" s="15"/>
      <c r="M939" s="15"/>
      <c r="N939" s="15"/>
      <c r="O939" s="15"/>
      <c r="P939" s="15"/>
      <c r="Q939" s="15"/>
    </row>
    <row r="940" spans="1:79">
      <c r="A940" s="19"/>
      <c r="B940" s="13"/>
      <c r="C940" s="13"/>
      <c r="D940" s="13"/>
      <c r="E940" s="13"/>
      <c r="F940" s="13"/>
      <c r="G940" s="13"/>
      <c r="H940" s="15"/>
      <c r="I940" s="15"/>
      <c r="J940" s="15"/>
      <c r="K940" s="15"/>
      <c r="L940" s="15"/>
      <c r="M940" s="15"/>
      <c r="N940" s="15"/>
      <c r="O940" s="15"/>
      <c r="P940" s="15"/>
      <c r="Q940" s="15"/>
    </row>
    <row r="941" spans="1:79">
      <c r="A941" s="19"/>
      <c r="B941" s="13"/>
      <c r="C941" s="13"/>
      <c r="D941" s="13"/>
      <c r="E941" s="13"/>
      <c r="F941" s="13"/>
      <c r="G941" s="13"/>
      <c r="H941" s="15"/>
      <c r="I941" s="15"/>
      <c r="J941" s="15"/>
      <c r="K941" s="15"/>
      <c r="L941" s="15"/>
      <c r="M941" s="15"/>
      <c r="N941" s="15"/>
      <c r="O941" s="15"/>
      <c r="P941" s="15"/>
      <c r="Q941" s="15"/>
    </row>
    <row r="942" spans="1:79">
      <c r="A942" s="19"/>
      <c r="B942" s="13"/>
      <c r="C942" s="13"/>
      <c r="D942" s="13"/>
      <c r="E942" s="13"/>
      <c r="F942" s="13"/>
      <c r="G942" s="13"/>
      <c r="H942" s="15"/>
      <c r="I942" s="15"/>
      <c r="J942" s="15"/>
      <c r="K942" s="15"/>
      <c r="L942" s="15"/>
      <c r="M942" s="15"/>
      <c r="N942" s="15"/>
      <c r="O942" s="15"/>
      <c r="P942" s="15"/>
      <c r="Q942" s="15"/>
    </row>
    <row r="943" spans="1:79">
      <c r="A943" s="19"/>
      <c r="B943" s="13"/>
      <c r="C943" s="13"/>
      <c r="D943" s="13"/>
      <c r="E943" s="13"/>
      <c r="F943" s="13"/>
      <c r="G943" s="13"/>
      <c r="H943" s="15"/>
      <c r="I943" s="15"/>
      <c r="J943" s="15"/>
      <c r="K943" s="15"/>
      <c r="L943" s="15"/>
      <c r="M943" s="15"/>
      <c r="N943" s="15"/>
      <c r="O943" s="15"/>
      <c r="P943" s="15"/>
      <c r="Q943" s="15"/>
    </row>
    <row r="944" spans="1:79">
      <c r="A944" s="19"/>
      <c r="B944" s="13"/>
      <c r="C944" s="13"/>
      <c r="D944" s="13"/>
      <c r="E944" s="13"/>
      <c r="F944" s="13"/>
      <c r="G944" s="13"/>
      <c r="H944" s="15"/>
      <c r="I944" s="15"/>
      <c r="J944" s="15"/>
      <c r="K944" s="15"/>
      <c r="L944" s="15"/>
      <c r="M944" s="15"/>
      <c r="N944" s="15"/>
      <c r="O944" s="15"/>
      <c r="P944" s="15"/>
      <c r="Q944" s="15"/>
    </row>
    <row r="945" spans="1:79">
      <c r="A945" s="19"/>
      <c r="B945" s="13"/>
      <c r="C945" s="13"/>
      <c r="D945" s="13"/>
      <c r="E945" s="13"/>
      <c r="F945" s="13"/>
      <c r="G945" s="13"/>
      <c r="H945" s="15"/>
      <c r="I945" s="15"/>
      <c r="J945" s="15"/>
      <c r="K945" s="15"/>
      <c r="L945" s="15"/>
      <c r="M945" s="15"/>
      <c r="N945" s="15"/>
      <c r="O945" s="15"/>
      <c r="P945" s="15"/>
      <c r="Q945" s="15"/>
    </row>
    <row r="946" spans="1:79">
      <c r="A946" s="19"/>
      <c r="B946" s="13"/>
      <c r="C946" s="13"/>
      <c r="D946" s="13"/>
      <c r="E946" s="13"/>
      <c r="F946" s="13"/>
      <c r="G946" s="13"/>
      <c r="H946" s="15"/>
      <c r="I946" s="15"/>
      <c r="J946" s="15"/>
      <c r="K946" s="15"/>
      <c r="L946" s="15"/>
      <c r="M946" s="15"/>
      <c r="N946" s="15"/>
      <c r="O946" s="15"/>
      <c r="P946" s="15"/>
      <c r="Q946" s="15"/>
    </row>
    <row r="947" spans="1:79">
      <c r="A947" s="19"/>
      <c r="B947" s="13"/>
      <c r="C947" s="13"/>
      <c r="D947" s="13"/>
      <c r="E947" s="13"/>
      <c r="F947" s="13"/>
      <c r="G947" s="13"/>
      <c r="H947" s="15"/>
      <c r="I947" s="15"/>
      <c r="J947" s="15"/>
      <c r="K947" s="15"/>
      <c r="L947" s="15"/>
      <c r="M947" s="15"/>
      <c r="N947" s="15"/>
      <c r="O947" s="15"/>
      <c r="P947" s="15"/>
      <c r="Q947" s="15"/>
    </row>
    <row r="948" spans="1:79">
      <c r="A948" s="19"/>
      <c r="B948" s="13"/>
      <c r="C948" s="13"/>
      <c r="D948" s="13"/>
      <c r="E948" s="13"/>
      <c r="F948" s="13"/>
      <c r="G948" s="13"/>
      <c r="H948" s="15"/>
      <c r="I948" s="15"/>
      <c r="J948" s="15"/>
      <c r="K948" s="15"/>
      <c r="L948" s="15"/>
      <c r="M948" s="15"/>
      <c r="N948" s="15"/>
      <c r="O948" s="15"/>
      <c r="P948" s="15"/>
      <c r="Q948" s="15"/>
    </row>
    <row r="949" spans="1:79">
      <c r="A949" s="19"/>
      <c r="B949" s="13"/>
      <c r="C949" s="13"/>
      <c r="D949" s="13"/>
      <c r="E949" s="13"/>
      <c r="F949" s="13"/>
      <c r="G949" s="13"/>
      <c r="H949" s="15"/>
      <c r="I949" s="15"/>
      <c r="J949" s="15"/>
      <c r="K949" s="15"/>
      <c r="L949" s="15"/>
      <c r="M949" s="15"/>
      <c r="N949" s="15"/>
      <c r="O949" s="15"/>
      <c r="P949" s="15"/>
      <c r="Q949" s="15"/>
    </row>
    <row r="950" spans="1:79">
      <c r="A950" s="19"/>
      <c r="B950" s="13"/>
      <c r="C950" s="13"/>
      <c r="D950" s="13"/>
      <c r="E950" s="13"/>
      <c r="F950" s="13"/>
      <c r="G950" s="13"/>
      <c r="H950" s="15"/>
      <c r="I950" s="15"/>
      <c r="J950" s="15"/>
      <c r="K950" s="15"/>
      <c r="L950" s="15"/>
      <c r="M950" s="15"/>
      <c r="N950" s="15"/>
      <c r="O950" s="15"/>
      <c r="P950" s="15"/>
      <c r="Q950" s="15"/>
    </row>
    <row r="951" spans="1:79">
      <c r="A951" s="19"/>
      <c r="B951" s="13"/>
      <c r="C951" s="13"/>
      <c r="D951" s="13"/>
      <c r="E951" s="13"/>
      <c r="F951" s="13"/>
      <c r="G951" s="13"/>
      <c r="H951" s="15"/>
      <c r="I951" s="15"/>
      <c r="J951" s="15"/>
      <c r="K951" s="15"/>
      <c r="L951" s="15"/>
      <c r="M951" s="15"/>
      <c r="N951" s="15"/>
      <c r="O951" s="15"/>
      <c r="P951" s="15"/>
      <c r="Q951" s="15"/>
    </row>
    <row r="952" spans="1:79">
      <c r="A952" s="19"/>
      <c r="B952" s="13"/>
      <c r="C952" s="13"/>
      <c r="D952" s="13"/>
      <c r="E952" s="13"/>
      <c r="F952" s="13"/>
      <c r="G952" s="13"/>
      <c r="H952" s="15"/>
      <c r="I952" s="15"/>
      <c r="J952" s="15"/>
      <c r="K952" s="15"/>
      <c r="L952" s="15"/>
      <c r="M952" s="15"/>
      <c r="N952" s="15"/>
      <c r="O952" s="15"/>
      <c r="P952" s="15"/>
      <c r="Q952" s="15"/>
    </row>
    <row r="953" spans="1:79">
      <c r="A953" s="19"/>
      <c r="B953" s="13"/>
      <c r="C953" s="13"/>
      <c r="D953" s="13"/>
      <c r="E953" s="13"/>
      <c r="F953" s="13"/>
      <c r="G953" s="13"/>
      <c r="H953" s="15"/>
      <c r="I953" s="15"/>
      <c r="J953" s="15"/>
      <c r="K953" s="15"/>
      <c r="L953" s="15"/>
      <c r="M953" s="15"/>
      <c r="N953" s="15"/>
      <c r="O953" s="15"/>
      <c r="P953" s="15"/>
      <c r="Q953" s="15"/>
    </row>
    <row r="954" spans="1:79">
      <c r="A954" s="19"/>
      <c r="B954" s="13"/>
      <c r="C954" s="13"/>
      <c r="D954" s="13"/>
      <c r="E954" s="13"/>
      <c r="F954" s="13"/>
      <c r="G954" s="13"/>
      <c r="H954" s="15"/>
      <c r="I954" s="15"/>
      <c r="J954" s="15"/>
      <c r="K954" s="15"/>
      <c r="L954" s="15"/>
      <c r="M954" s="15"/>
      <c r="N954" s="15"/>
      <c r="O954" s="15"/>
      <c r="P954" s="15"/>
      <c r="Q954" s="15"/>
    </row>
    <row r="955" spans="1:79">
      <c r="A955" s="19"/>
      <c r="B955" s="13"/>
      <c r="C955" s="13"/>
      <c r="D955" s="13"/>
      <c r="E955" s="13"/>
      <c r="F955" s="13"/>
      <c r="G955" s="13"/>
      <c r="H955" s="15"/>
      <c r="I955" s="15"/>
      <c r="J955" s="15"/>
      <c r="K955" s="15"/>
      <c r="L955" s="15"/>
      <c r="M955" s="15"/>
      <c r="N955" s="15"/>
      <c r="O955" s="15"/>
      <c r="P955" s="15"/>
      <c r="Q955" s="15"/>
    </row>
    <row r="956" spans="1:79">
      <c r="A956" s="19"/>
      <c r="B956" s="13"/>
      <c r="C956" s="13"/>
      <c r="D956" s="13"/>
      <c r="E956" s="13"/>
      <c r="F956" s="13"/>
      <c r="G956" s="13"/>
      <c r="H956" s="15"/>
      <c r="I956" s="15"/>
      <c r="J956" s="15"/>
      <c r="K956" s="15"/>
      <c r="L956" s="15"/>
      <c r="M956" s="15"/>
      <c r="N956" s="15"/>
      <c r="O956" s="15"/>
      <c r="P956" s="15"/>
      <c r="Q956" s="15"/>
    </row>
    <row r="957" spans="1:79">
      <c r="A957" s="19"/>
      <c r="B957" s="13"/>
      <c r="C957" s="13"/>
      <c r="D957" s="13"/>
      <c r="E957" s="13"/>
      <c r="F957" s="13"/>
      <c r="G957" s="13"/>
      <c r="H957" s="15"/>
      <c r="I957" s="15"/>
      <c r="J957" s="15"/>
      <c r="K957" s="15"/>
      <c r="L957" s="15"/>
      <c r="M957" s="15"/>
      <c r="N957" s="15"/>
      <c r="O957" s="15"/>
      <c r="P957" s="15"/>
      <c r="Q957" s="15"/>
    </row>
    <row r="958" spans="1:79">
      <c r="A958" s="19"/>
      <c r="B958" s="13"/>
      <c r="C958" s="13"/>
      <c r="D958" s="13"/>
      <c r="E958" s="13"/>
      <c r="F958" s="13"/>
      <c r="G958" s="13"/>
      <c r="H958" s="15"/>
      <c r="I958" s="15"/>
      <c r="J958" s="15"/>
      <c r="K958" s="15"/>
      <c r="L958" s="15"/>
      <c r="M958" s="15"/>
      <c r="N958" s="15"/>
      <c r="O958" s="15"/>
      <c r="P958" s="15"/>
      <c r="Q958" s="15"/>
    </row>
    <row r="959" spans="1:79">
      <c r="A959" s="19"/>
      <c r="B959" s="13"/>
      <c r="C959" s="13"/>
      <c r="D959" s="13"/>
      <c r="E959" s="13"/>
      <c r="F959" s="13"/>
      <c r="G959" s="13"/>
      <c r="H959" s="15"/>
      <c r="I959" s="15"/>
      <c r="J959" s="15"/>
      <c r="K959" s="15"/>
      <c r="L959" s="15"/>
      <c r="M959" s="15"/>
      <c r="N959" s="15"/>
      <c r="O959" s="15"/>
      <c r="P959" s="15"/>
      <c r="Q959" s="15"/>
    </row>
    <row r="960" spans="1:79">
      <c r="A960" s="19"/>
      <c r="B960" s="13"/>
      <c r="C960" s="13"/>
      <c r="D960" s="13"/>
      <c r="E960" s="13"/>
      <c r="F960" s="13"/>
      <c r="G960" s="13"/>
      <c r="H960" s="15"/>
      <c r="I960" s="15"/>
      <c r="J960" s="15"/>
      <c r="K960" s="15"/>
      <c r="L960" s="15"/>
      <c r="M960" s="15"/>
      <c r="N960" s="15"/>
      <c r="O960" s="15"/>
      <c r="P960" s="15"/>
      <c r="Q960" s="15"/>
    </row>
    <row r="961" spans="1:79">
      <c r="A961" s="19"/>
      <c r="B961" s="13"/>
      <c r="C961" s="13"/>
      <c r="D961" s="13"/>
      <c r="E961" s="13"/>
      <c r="F961" s="13"/>
      <c r="G961" s="13"/>
      <c r="H961" s="15"/>
      <c r="I961" s="15"/>
      <c r="J961" s="15"/>
      <c r="K961" s="15"/>
      <c r="L961" s="15"/>
      <c r="M961" s="15"/>
      <c r="N961" s="15"/>
      <c r="O961" s="15"/>
      <c r="P961" s="15"/>
      <c r="Q961" s="15"/>
    </row>
    <row r="962" spans="1:79">
      <c r="A962" s="19"/>
      <c r="B962" s="13"/>
      <c r="C962" s="13"/>
      <c r="D962" s="13"/>
      <c r="E962" s="13"/>
      <c r="F962" s="13"/>
      <c r="G962" s="13"/>
      <c r="H962" s="15"/>
      <c r="I962" s="15"/>
      <c r="J962" s="15"/>
      <c r="K962" s="15"/>
      <c r="L962" s="15"/>
      <c r="M962" s="15"/>
      <c r="N962" s="15"/>
      <c r="O962" s="15"/>
      <c r="P962" s="15"/>
      <c r="Q962" s="15"/>
    </row>
    <row r="963" spans="1:79">
      <c r="A963" s="19"/>
      <c r="B963" s="13"/>
      <c r="C963" s="13"/>
      <c r="D963" s="13"/>
      <c r="E963" s="13"/>
      <c r="F963" s="13"/>
      <c r="G963" s="13"/>
      <c r="H963" s="15"/>
      <c r="I963" s="15"/>
      <c r="J963" s="15"/>
      <c r="K963" s="15"/>
      <c r="L963" s="15"/>
      <c r="M963" s="15"/>
      <c r="N963" s="15"/>
      <c r="O963" s="15"/>
      <c r="P963" s="15"/>
      <c r="Q963" s="15"/>
    </row>
    <row r="964" spans="1:79">
      <c r="A964" s="19"/>
      <c r="B964" s="13"/>
      <c r="C964" s="13"/>
      <c r="D964" s="13"/>
      <c r="E964" s="13"/>
      <c r="F964" s="13"/>
      <c r="G964" s="13"/>
      <c r="H964" s="15"/>
      <c r="I964" s="15"/>
      <c r="J964" s="15"/>
      <c r="K964" s="15"/>
      <c r="L964" s="15"/>
      <c r="M964" s="15"/>
      <c r="N964" s="15"/>
      <c r="O964" s="15"/>
      <c r="P964" s="15"/>
      <c r="Q964" s="15"/>
    </row>
    <row r="965" spans="1:79">
      <c r="A965" s="19"/>
      <c r="B965" s="13"/>
      <c r="C965" s="13"/>
      <c r="D965" s="13"/>
      <c r="E965" s="13"/>
      <c r="F965" s="13"/>
      <c r="G965" s="13"/>
      <c r="H965" s="15"/>
      <c r="I965" s="15"/>
      <c r="J965" s="15"/>
      <c r="K965" s="15"/>
      <c r="L965" s="15"/>
      <c r="M965" s="15"/>
      <c r="N965" s="15"/>
      <c r="O965" s="15"/>
      <c r="P965" s="15"/>
      <c r="Q965" s="15"/>
    </row>
    <row r="966" spans="1:79">
      <c r="A966" s="19"/>
      <c r="B966" s="13"/>
      <c r="C966" s="13"/>
      <c r="D966" s="13"/>
      <c r="E966" s="13"/>
      <c r="F966" s="13"/>
      <c r="G966" s="13"/>
      <c r="H966" s="15"/>
      <c r="I966" s="15"/>
      <c r="J966" s="15"/>
      <c r="K966" s="15"/>
      <c r="L966" s="15"/>
      <c r="M966" s="15"/>
      <c r="N966" s="15"/>
      <c r="O966" s="15"/>
      <c r="P966" s="15"/>
      <c r="Q966" s="15"/>
    </row>
    <row r="967" spans="1:79">
      <c r="A967" s="19"/>
      <c r="B967" s="13"/>
      <c r="C967" s="13"/>
      <c r="D967" s="13"/>
      <c r="E967" s="13"/>
      <c r="F967" s="13"/>
      <c r="G967" s="13"/>
      <c r="H967" s="15"/>
      <c r="I967" s="15"/>
      <c r="J967" s="15"/>
      <c r="K967" s="15"/>
      <c r="L967" s="15"/>
      <c r="M967" s="15"/>
      <c r="N967" s="15"/>
      <c r="O967" s="15"/>
      <c r="P967" s="15"/>
      <c r="Q967" s="15"/>
    </row>
    <row r="968" spans="1:79">
      <c r="A968" s="19"/>
      <c r="B968" s="13"/>
      <c r="C968" s="13"/>
      <c r="D968" s="13"/>
      <c r="E968" s="13"/>
      <c r="F968" s="13"/>
      <c r="G968" s="13"/>
      <c r="H968" s="15"/>
      <c r="I968" s="15"/>
      <c r="J968" s="15"/>
      <c r="K968" s="15"/>
      <c r="L968" s="15"/>
      <c r="M968" s="15"/>
      <c r="N968" s="15"/>
      <c r="O968" s="15"/>
      <c r="P968" s="15"/>
      <c r="Q968" s="15"/>
    </row>
    <row r="969" spans="1:79">
      <c r="A969" s="19"/>
      <c r="B969" s="13"/>
      <c r="C969" s="13"/>
      <c r="D969" s="13"/>
      <c r="E969" s="13"/>
      <c r="F969" s="13"/>
      <c r="G969" s="13"/>
      <c r="H969" s="15"/>
      <c r="I969" s="15"/>
      <c r="J969" s="15"/>
      <c r="K969" s="15"/>
      <c r="L969" s="15"/>
      <c r="M969" s="15"/>
      <c r="N969" s="15"/>
      <c r="O969" s="15"/>
      <c r="P969" s="15"/>
      <c r="Q969" s="15"/>
    </row>
    <row r="970" spans="1:79">
      <c r="A970" s="19"/>
      <c r="B970" s="13"/>
      <c r="C970" s="13"/>
      <c r="D970" s="13"/>
      <c r="E970" s="13"/>
      <c r="F970" s="13"/>
      <c r="G970" s="13"/>
      <c r="H970" s="15"/>
      <c r="I970" s="15"/>
      <c r="J970" s="15"/>
      <c r="K970" s="15"/>
      <c r="L970" s="15"/>
      <c r="M970" s="15"/>
      <c r="N970" s="15"/>
      <c r="O970" s="15"/>
      <c r="P970" s="15"/>
      <c r="Q970" s="15"/>
    </row>
    <row r="971" spans="1:79">
      <c r="A971" s="19"/>
      <c r="B971" s="13"/>
      <c r="C971" s="13"/>
      <c r="D971" s="13"/>
      <c r="E971" s="13"/>
      <c r="F971" s="13"/>
      <c r="G971" s="13"/>
      <c r="H971" s="15"/>
      <c r="I971" s="15"/>
      <c r="J971" s="15"/>
      <c r="K971" s="15"/>
      <c r="L971" s="15"/>
      <c r="M971" s="15"/>
      <c r="N971" s="15"/>
      <c r="O971" s="15"/>
      <c r="P971" s="15"/>
      <c r="Q971" s="15"/>
    </row>
    <row r="972" spans="1:79">
      <c r="A972" s="19"/>
      <c r="B972" s="13"/>
      <c r="C972" s="13"/>
      <c r="D972" s="13"/>
      <c r="E972" s="13"/>
      <c r="F972" s="13"/>
      <c r="G972" s="13"/>
      <c r="H972" s="15"/>
      <c r="I972" s="15"/>
      <c r="J972" s="15"/>
      <c r="K972" s="15"/>
      <c r="L972" s="15"/>
      <c r="M972" s="15"/>
      <c r="N972" s="15"/>
      <c r="O972" s="15"/>
      <c r="P972" s="15"/>
      <c r="Q972" s="15"/>
    </row>
    <row r="973" spans="1:79">
      <c r="A973" s="19"/>
      <c r="B973" s="13"/>
      <c r="C973" s="13"/>
      <c r="D973" s="13"/>
      <c r="E973" s="13"/>
      <c r="F973" s="13"/>
      <c r="G973" s="13"/>
      <c r="H973" s="15"/>
      <c r="I973" s="15"/>
      <c r="J973" s="15"/>
      <c r="K973" s="15"/>
      <c r="L973" s="15"/>
      <c r="M973" s="15"/>
      <c r="N973" s="15"/>
      <c r="O973" s="15"/>
      <c r="P973" s="15"/>
      <c r="Q973" s="15"/>
    </row>
    <row r="974" spans="1:79">
      <c r="A974" s="19"/>
      <c r="B974" s="13"/>
      <c r="C974" s="13"/>
      <c r="D974" s="13"/>
      <c r="E974" s="13"/>
      <c r="F974" s="13"/>
      <c r="G974" s="13"/>
      <c r="H974" s="15"/>
      <c r="I974" s="15"/>
      <c r="J974" s="15"/>
      <c r="K974" s="15"/>
      <c r="L974" s="15"/>
      <c r="M974" s="15"/>
      <c r="N974" s="15"/>
      <c r="O974" s="15"/>
      <c r="P974" s="15"/>
      <c r="Q974" s="15"/>
    </row>
    <row r="975" spans="1:79">
      <c r="A975" s="19"/>
      <c r="B975" s="13"/>
      <c r="C975" s="13"/>
      <c r="D975" s="13"/>
      <c r="E975" s="13"/>
      <c r="F975" s="13"/>
      <c r="G975" s="13"/>
      <c r="H975" s="15"/>
      <c r="I975" s="15"/>
      <c r="J975" s="15"/>
      <c r="K975" s="15"/>
      <c r="L975" s="15"/>
      <c r="M975" s="15"/>
      <c r="N975" s="15"/>
      <c r="O975" s="15"/>
      <c r="P975" s="15"/>
      <c r="Q975" s="15"/>
    </row>
    <row r="976" spans="1:79">
      <c r="A976" s="19"/>
      <c r="B976" s="13"/>
      <c r="C976" s="13"/>
      <c r="D976" s="13"/>
      <c r="E976" s="13"/>
      <c r="F976" s="13"/>
      <c r="G976" s="13"/>
      <c r="H976" s="15"/>
      <c r="I976" s="15"/>
      <c r="J976" s="15"/>
      <c r="K976" s="15"/>
      <c r="L976" s="15"/>
      <c r="M976" s="15"/>
      <c r="N976" s="15"/>
      <c r="O976" s="15"/>
      <c r="P976" s="15"/>
      <c r="Q976" s="15"/>
    </row>
    <row r="977" spans="1:79">
      <c r="A977" s="19"/>
      <c r="B977" s="13"/>
      <c r="C977" s="13"/>
      <c r="D977" s="13"/>
      <c r="E977" s="13"/>
      <c r="F977" s="13"/>
      <c r="G977" s="13"/>
      <c r="H977" s="15"/>
      <c r="I977" s="15"/>
      <c r="J977" s="15"/>
      <c r="K977" s="15"/>
      <c r="L977" s="15"/>
      <c r="M977" s="15"/>
      <c r="N977" s="15"/>
      <c r="O977" s="15"/>
      <c r="P977" s="15"/>
      <c r="Q977" s="15"/>
    </row>
    <row r="978" spans="1:79">
      <c r="A978" s="19"/>
      <c r="B978" s="13"/>
      <c r="C978" s="13"/>
      <c r="D978" s="13"/>
      <c r="E978" s="13"/>
      <c r="F978" s="13"/>
      <c r="G978" s="13"/>
      <c r="H978" s="15"/>
      <c r="I978" s="15"/>
      <c r="J978" s="15"/>
      <c r="K978" s="15"/>
      <c r="L978" s="15"/>
      <c r="M978" s="15"/>
      <c r="N978" s="15"/>
      <c r="O978" s="15"/>
      <c r="P978" s="15"/>
      <c r="Q978" s="15"/>
    </row>
    <row r="979" spans="1:79">
      <c r="A979" s="19"/>
      <c r="B979" s="13"/>
      <c r="C979" s="13"/>
      <c r="D979" s="13"/>
      <c r="E979" s="13"/>
      <c r="F979" s="13"/>
      <c r="G979" s="13"/>
      <c r="H979" s="15"/>
      <c r="I979" s="15"/>
      <c r="J979" s="15"/>
      <c r="K979" s="15"/>
      <c r="L979" s="15"/>
      <c r="M979" s="15"/>
      <c r="N979" s="15"/>
      <c r="O979" s="15"/>
      <c r="P979" s="15"/>
      <c r="Q979" s="15"/>
    </row>
    <row r="980" spans="1:79">
      <c r="A980" s="19"/>
      <c r="B980" s="13"/>
      <c r="C980" s="13"/>
      <c r="D980" s="13"/>
      <c r="E980" s="13"/>
      <c r="F980" s="13"/>
      <c r="G980" s="13"/>
      <c r="H980" s="15"/>
      <c r="I980" s="15"/>
      <c r="J980" s="15"/>
      <c r="K980" s="15"/>
      <c r="L980" s="15"/>
      <c r="M980" s="15"/>
      <c r="N980" s="15"/>
      <c r="O980" s="15"/>
      <c r="P980" s="15"/>
      <c r="Q980" s="15"/>
    </row>
    <row r="981" spans="1:79">
      <c r="A981" s="19"/>
      <c r="B981" s="13"/>
      <c r="C981" s="13"/>
      <c r="D981" s="13"/>
      <c r="E981" s="13"/>
      <c r="F981" s="13"/>
      <c r="G981" s="13"/>
      <c r="H981" s="15"/>
      <c r="I981" s="15"/>
      <c r="J981" s="15"/>
      <c r="K981" s="15"/>
      <c r="L981" s="15"/>
      <c r="M981" s="15"/>
      <c r="N981" s="15"/>
      <c r="O981" s="15"/>
      <c r="P981" s="15"/>
      <c r="Q981" s="15"/>
    </row>
    <row r="982" spans="1:79">
      <c r="A982" s="19"/>
      <c r="B982" s="13"/>
      <c r="C982" s="13"/>
      <c r="D982" s="13"/>
      <c r="E982" s="13"/>
      <c r="F982" s="13"/>
      <c r="G982" s="13"/>
      <c r="H982" s="15"/>
      <c r="I982" s="15"/>
      <c r="J982" s="15"/>
      <c r="K982" s="15"/>
      <c r="L982" s="15"/>
      <c r="M982" s="15"/>
      <c r="N982" s="15"/>
      <c r="O982" s="15"/>
      <c r="P982" s="15"/>
      <c r="Q982" s="15"/>
    </row>
    <row r="983" spans="1:79">
      <c r="A983" s="19"/>
      <c r="B983" s="13"/>
      <c r="C983" s="13"/>
      <c r="D983" s="13"/>
      <c r="E983" s="13"/>
      <c r="F983" s="13"/>
      <c r="G983" s="13"/>
      <c r="H983" s="15"/>
      <c r="I983" s="15"/>
      <c r="J983" s="15"/>
      <c r="K983" s="15"/>
      <c r="L983" s="15"/>
      <c r="M983" s="15"/>
      <c r="N983" s="15"/>
      <c r="O983" s="15"/>
      <c r="P983" s="15"/>
      <c r="Q983" s="15"/>
    </row>
    <row r="984" spans="1:79">
      <c r="A984" s="19"/>
      <c r="B984" s="13"/>
      <c r="C984" s="13"/>
      <c r="D984" s="13"/>
      <c r="E984" s="13"/>
      <c r="F984" s="13"/>
      <c r="G984" s="13"/>
      <c r="H984" s="15"/>
      <c r="I984" s="15"/>
      <c r="J984" s="15"/>
      <c r="K984" s="15"/>
      <c r="L984" s="15"/>
      <c r="M984" s="15"/>
      <c r="N984" s="15"/>
      <c r="O984" s="15"/>
      <c r="P984" s="15"/>
      <c r="Q984" s="15"/>
    </row>
    <row r="985" spans="1:79">
      <c r="A985" s="19"/>
      <c r="B985" s="13"/>
      <c r="C985" s="13"/>
      <c r="D985" s="13"/>
      <c r="E985" s="13"/>
      <c r="F985" s="13"/>
      <c r="G985" s="13"/>
      <c r="H985" s="15"/>
      <c r="I985" s="15"/>
      <c r="J985" s="15"/>
      <c r="K985" s="15"/>
      <c r="L985" s="15"/>
      <c r="M985" s="15"/>
      <c r="N985" s="15"/>
      <c r="O985" s="15"/>
      <c r="P985" s="15"/>
      <c r="Q985" s="15"/>
    </row>
    <row r="986" spans="1:79">
      <c r="A986" s="19"/>
      <c r="B986" s="13"/>
      <c r="C986" s="13"/>
      <c r="D986" s="13"/>
      <c r="E986" s="13"/>
      <c r="F986" s="13"/>
      <c r="G986" s="13"/>
      <c r="H986" s="15"/>
      <c r="I986" s="15"/>
      <c r="J986" s="15"/>
      <c r="K986" s="15"/>
      <c r="L986" s="15"/>
      <c r="M986" s="15"/>
      <c r="N986" s="15"/>
      <c r="O986" s="15"/>
      <c r="P986" s="15"/>
      <c r="Q986" s="15"/>
    </row>
    <row r="987" spans="1:79">
      <c r="A987" s="19"/>
      <c r="B987" s="13"/>
      <c r="C987" s="13"/>
      <c r="D987" s="13"/>
      <c r="E987" s="13"/>
      <c r="F987" s="13"/>
      <c r="G987" s="13"/>
      <c r="H987" s="15"/>
      <c r="I987" s="15"/>
      <c r="J987" s="15"/>
      <c r="K987" s="15"/>
      <c r="L987" s="15"/>
      <c r="M987" s="15"/>
      <c r="N987" s="15"/>
      <c r="O987" s="15"/>
      <c r="P987" s="15"/>
      <c r="Q987" s="15"/>
    </row>
    <row r="988" spans="1:79">
      <c r="A988" s="19"/>
      <c r="B988" s="13"/>
      <c r="C988" s="13"/>
      <c r="D988" s="13"/>
      <c r="E988" s="13"/>
      <c r="F988" s="13"/>
      <c r="G988" s="13"/>
      <c r="H988" s="15"/>
      <c r="I988" s="15"/>
      <c r="J988" s="15"/>
      <c r="K988" s="15"/>
      <c r="L988" s="15"/>
      <c r="M988" s="15"/>
      <c r="N988" s="15"/>
      <c r="O988" s="15"/>
      <c r="P988" s="15"/>
      <c r="Q988" s="15"/>
    </row>
    <row r="989" spans="1:79">
      <c r="A989" s="19"/>
      <c r="B989" s="13"/>
      <c r="C989" s="13"/>
      <c r="D989" s="13"/>
      <c r="E989" s="13"/>
      <c r="F989" s="13"/>
      <c r="G989" s="13"/>
      <c r="H989" s="15"/>
      <c r="I989" s="15"/>
      <c r="J989" s="15"/>
      <c r="K989" s="15"/>
      <c r="L989" s="15"/>
      <c r="M989" s="15"/>
      <c r="N989" s="15"/>
      <c r="O989" s="15"/>
      <c r="P989" s="15"/>
      <c r="Q989" s="15"/>
    </row>
    <row r="990" spans="1:79">
      <c r="A990" s="19"/>
      <c r="B990" s="13"/>
      <c r="C990" s="13"/>
      <c r="D990" s="13"/>
      <c r="E990" s="13"/>
      <c r="F990" s="13"/>
      <c r="G990" s="13"/>
      <c r="H990" s="15"/>
      <c r="I990" s="15"/>
      <c r="J990" s="15"/>
      <c r="K990" s="15"/>
      <c r="L990" s="15"/>
      <c r="M990" s="15"/>
      <c r="N990" s="15"/>
      <c r="O990" s="15"/>
      <c r="P990" s="15"/>
      <c r="Q990" s="15"/>
    </row>
    <row r="991" spans="1:79">
      <c r="A991" s="19"/>
      <c r="B991" s="13"/>
      <c r="C991" s="13"/>
      <c r="D991" s="13"/>
      <c r="E991" s="13"/>
      <c r="F991" s="13"/>
      <c r="G991" s="13"/>
      <c r="H991" s="15"/>
      <c r="I991" s="15"/>
      <c r="J991" s="15"/>
      <c r="K991" s="15"/>
      <c r="L991" s="15"/>
      <c r="M991" s="15"/>
      <c r="N991" s="15"/>
      <c r="O991" s="15"/>
      <c r="P991" s="15"/>
      <c r="Q991" s="15"/>
    </row>
    <row r="992" spans="1:79">
      <c r="A992" s="19"/>
      <c r="B992" s="13"/>
      <c r="C992" s="13"/>
      <c r="D992" s="13"/>
      <c r="E992" s="13"/>
      <c r="F992" s="13"/>
      <c r="G992" s="13"/>
      <c r="H992" s="15"/>
      <c r="I992" s="15"/>
      <c r="J992" s="15"/>
      <c r="K992" s="15"/>
      <c r="L992" s="15"/>
      <c r="M992" s="15"/>
      <c r="N992" s="15"/>
      <c r="O992" s="15"/>
      <c r="P992" s="15"/>
      <c r="Q992" s="15"/>
    </row>
    <row r="993" spans="1:79">
      <c r="A993" s="19"/>
      <c r="B993" s="13"/>
      <c r="C993" s="13"/>
      <c r="D993" s="13"/>
      <c r="E993" s="13"/>
      <c r="F993" s="13"/>
      <c r="G993" s="13"/>
      <c r="H993" s="15"/>
      <c r="I993" s="15"/>
      <c r="J993" s="15"/>
      <c r="K993" s="15"/>
      <c r="L993" s="15"/>
      <c r="M993" s="15"/>
      <c r="N993" s="15"/>
      <c r="O993" s="15"/>
      <c r="P993" s="15"/>
      <c r="Q993" s="15"/>
    </row>
    <row r="994" spans="1:79">
      <c r="A994" s="19"/>
      <c r="B994" s="13"/>
      <c r="C994" s="13"/>
      <c r="D994" s="13"/>
      <c r="E994" s="13"/>
      <c r="F994" s="13"/>
      <c r="G994" s="13"/>
      <c r="H994" s="15"/>
      <c r="I994" s="15"/>
      <c r="J994" s="15"/>
      <c r="K994" s="15"/>
      <c r="L994" s="15"/>
      <c r="M994" s="15"/>
      <c r="N994" s="15"/>
      <c r="O994" s="15"/>
      <c r="P994" s="15"/>
      <c r="Q994" s="15"/>
    </row>
    <row r="995" spans="1:79">
      <c r="A995" s="19"/>
      <c r="B995" s="13"/>
      <c r="C995" s="13"/>
      <c r="D995" s="13"/>
      <c r="E995" s="13"/>
      <c r="F995" s="13"/>
      <c r="G995" s="13"/>
      <c r="H995" s="15"/>
      <c r="I995" s="15"/>
      <c r="J995" s="15"/>
      <c r="K995" s="15"/>
      <c r="L995" s="15"/>
      <c r="M995" s="15"/>
      <c r="N995" s="15"/>
      <c r="O995" s="15"/>
      <c r="P995" s="15"/>
      <c r="Q995" s="15"/>
    </row>
    <row r="996" spans="1:79">
      <c r="A996" s="19"/>
      <c r="B996" s="13"/>
      <c r="C996" s="13"/>
      <c r="D996" s="13"/>
      <c r="E996" s="13"/>
      <c r="F996" s="13"/>
      <c r="G996" s="13"/>
      <c r="H996" s="15"/>
      <c r="I996" s="15"/>
      <c r="J996" s="15"/>
      <c r="K996" s="15"/>
      <c r="L996" s="15"/>
      <c r="M996" s="15"/>
      <c r="N996" s="15"/>
      <c r="O996" s="15"/>
      <c r="P996" s="15"/>
      <c r="Q996" s="15"/>
    </row>
    <row r="997" spans="1:79">
      <c r="A997" s="19"/>
      <c r="B997" s="13"/>
      <c r="C997" s="13"/>
      <c r="D997" s="13"/>
      <c r="E997" s="13"/>
      <c r="F997" s="13"/>
      <c r="G997" s="13"/>
      <c r="H997" s="15"/>
      <c r="I997" s="15"/>
      <c r="J997" s="15"/>
      <c r="K997" s="15"/>
      <c r="L997" s="15"/>
      <c r="M997" s="15"/>
      <c r="N997" s="15"/>
      <c r="O997" s="15"/>
      <c r="P997" s="15"/>
      <c r="Q997" s="15"/>
    </row>
    <row r="998" spans="1:79">
      <c r="A998" s="19"/>
      <c r="B998" s="13"/>
      <c r="C998" s="13"/>
      <c r="D998" s="13"/>
      <c r="E998" s="13"/>
      <c r="F998" s="13"/>
      <c r="G998" s="13"/>
      <c r="H998" s="15"/>
      <c r="I998" s="15"/>
      <c r="J998" s="15"/>
      <c r="K998" s="15"/>
      <c r="L998" s="15"/>
      <c r="M998" s="15"/>
      <c r="N998" s="15"/>
      <c r="O998" s="15"/>
      <c r="P998" s="15"/>
      <c r="Q998" s="15"/>
    </row>
    <row r="999" spans="1:79">
      <c r="A999" s="19"/>
      <c r="B999" s="13"/>
      <c r="C999" s="13"/>
      <c r="D999" s="13"/>
      <c r="E999" s="13"/>
      <c r="F999" s="13"/>
      <c r="G999" s="13"/>
      <c r="H999" s="15"/>
      <c r="I999" s="15"/>
      <c r="J999" s="15"/>
      <c r="K999" s="15"/>
      <c r="L999" s="15"/>
      <c r="M999" s="15"/>
      <c r="N999" s="15"/>
      <c r="O999" s="15"/>
      <c r="P999" s="15"/>
      <c r="Q999" s="15"/>
    </row>
    <row r="1000" spans="1:79">
      <c r="A1000" s="19"/>
      <c r="B1000" s="13"/>
      <c r="C1000" s="13"/>
      <c r="D1000" s="13"/>
      <c r="E1000" s="13"/>
      <c r="F1000" s="13"/>
      <c r="G1000" s="13"/>
      <c r="H1000" s="15"/>
      <c r="I1000" s="15"/>
      <c r="J1000" s="15"/>
      <c r="K1000" s="15"/>
      <c r="L1000" s="15"/>
      <c r="M1000" s="15"/>
      <c r="N1000" s="15"/>
      <c r="O1000" s="15"/>
      <c r="P1000" s="15"/>
      <c r="Q1000" s="1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43"/>
    <col collapsed="false" customWidth="true" hidden="false" outlineLevel="0" max="1025" min="2" style="27" width="14.43"/>
  </cols>
  <sheetData>
    <row r="1" spans="1:3">
      <c r="B1" t="s" s="28">
        <v>211</v>
      </c>
      <c r="C1" t="s" s="28">
        <v>212</v>
      </c>
    </row>
    <row r="2" spans="1:3">
      <c r="A2" t="s" s="28">
        <v>213</v>
      </c>
      <c r="B2" t="n" s="27">
        <f>CORREL(output!U3:U27,output!V3:V27)</f>
        <v>0.993235750874915</v>
      </c>
      <c r="C2" t="n" s="27">
        <f>CORREL(output!J3:J27,output!K3:K27)</f>
        <v>0.997795846594154</v>
      </c>
    </row>
    <row r="3" spans="1:3">
      <c r="A3" t="s" s="28">
        <v>214</v>
      </c>
      <c r="B3" t="n" s="28">
        <f>CORREL(output!U219:U243,output!V219:V243)</f>
        <v>0.961365404401007</v>
      </c>
      <c r="C3" t="n" s="27">
        <f>CORREL(output!J219:J243,output!K219:K243)</f>
        <v>0.97684216733201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75" zeroHeight="false" outlineLevelRow="0" outlineLevelCol="0"/>
  <cols>
    <col collapsed="false" customWidth="true" hidden="false" outlineLevel="0" max="1" min="1" style="27" width="22.86"/>
    <col collapsed="false" customWidth="true" hidden="false" outlineLevel="0" max="4" min="2" style="27" width="20.71"/>
    <col collapsed="false" customWidth="true" hidden="false" outlineLevel="0" max="1025" min="5" style="27" width="14.43"/>
  </cols>
  <sheetData>
    <row r="1" spans="1:4">
      <c r="A1" t="s" s="27">
        <v>25</v>
      </c>
    </row>
    <row r="3" spans="1:4">
      <c r="A3" t="str" s="27">
        <f>CONCATENATE("Title: Changes in average volatility due to measured changes in trade barriers, baseline calibration (",_xlfn.UNICHAR(952), " = 4)")</f>
        <v>Title: Changes in average volatility due to measured changes in trade barriers, baseline calibration (θ = 4)</v>
      </c>
    </row>
    <row r="5" spans="1:4">
      <c r="A5" s="29"/>
      <c r="B5" t="s" s="30">
        <v>215</v>
      </c>
      <c r="C5" t="s" s="31">
        <v>216</v>
      </c>
      <c r="D5" t="s" s="32">
        <v>217</v>
      </c>
    </row>
    <row r="6" spans="1:4">
      <c r="A6" t="str" s="33">
        <f>output!I3</f>
        <v>Australia </v>
      </c>
      <c r="B6">
        <v>1.7339094861925106</v>
      </c>
      <c r="C6" t="str" s="35">
        <f>CONCATENATE(TEXT(ROUND(output!Q3,1),"0.0"),"%")</f>
        <v>3.8%</v>
      </c>
      <c r="D6" t="str" s="36">
        <f>CONCATENATE(TEXT(ROUND(output!P3,1),"0.0"),"%")</f>
        <v>0.7%</v>
      </c>
    </row>
    <row r="7" spans="1:4">
      <c r="A7" t="str" s="37">
        <f>output!I4</f>
        <v>Austria </v>
      </c>
      <c r="B7" t="str" s="38">
        <f>CONCATENATE(TEXT(ROUND(output!O4,1),"0.0"),"%")</f>
        <v>-64.3%</v>
      </c>
      <c r="C7" t="str" s="39">
        <f>CONCATENATE(TEXT(ROUND(output!Q4,1),"0.0"),"%")</f>
        <v>-58.7%</v>
      </c>
      <c r="D7" t="str" s="40">
        <f>CONCATENATE(TEXT(ROUND(output!P4,1),"0.0"),"%")</f>
        <v>-5.6%</v>
      </c>
    </row>
    <row r="8" spans="1:4">
      <c r="A8" t="str" s="37">
        <f>output!I5</f>
        <v>Belgium and Luxembourg </v>
      </c>
      <c r="B8" t="str" s="38">
        <f>CONCATENATE(TEXT(ROUND(output!O5,1),"0.0"),"%")</f>
        <v>-59.1%</v>
      </c>
      <c r="C8" t="str" s="39">
        <f>CONCATENATE(TEXT(ROUND(output!Q5,1),"0.0"),"%")</f>
        <v>-54.7%</v>
      </c>
      <c r="D8" t="str" s="40">
        <f>CONCATENATE(TEXT(ROUND(output!P5,1),"0.0"),"%")</f>
        <v>-4.4%</v>
      </c>
    </row>
    <row r="9" spans="1:4">
      <c r="A9" t="str" s="37">
        <f>output!I6</f>
        <v>Canada </v>
      </c>
      <c r="B9" t="str" s="38">
        <f>CONCATENATE(TEXT(ROUND(output!O6,1),"0.0"),"%")</f>
        <v>-55.9%</v>
      </c>
      <c r="C9" t="str" s="39">
        <f>CONCATENATE(TEXT(ROUND(output!Q6,1),"0.0"),"%")</f>
        <v>-46.5%</v>
      </c>
      <c r="D9" t="str" s="40">
        <f>CONCATENATE(TEXT(ROUND(output!P6,1),"0.0"),"%")</f>
        <v>-9.4%</v>
      </c>
    </row>
    <row r="10" spans="1:4">
      <c r="A10" t="str" s="37">
        <f>output!I7</f>
        <v>China </v>
      </c>
      <c r="B10" t="str" s="38">
        <f>CONCATENATE(TEXT(ROUND(output!O7,1),"0.0"),"%")</f>
        <v>2.3%</v>
      </c>
      <c r="C10" t="str" s="39">
        <f>CONCATENATE(TEXT(ROUND(output!Q7,1),"0.0"),"%")</f>
        <v>2.6%</v>
      </c>
      <c r="D10" t="str" s="40">
        <f>CONCATENATE(TEXT(ROUND(output!P7,1),"0.0"),"%")</f>
        <v>-0.3%</v>
      </c>
    </row>
    <row r="11" spans="1:4">
      <c r="A11" t="str" s="37">
        <f>output!I8</f>
        <v>Colombia </v>
      </c>
      <c r="B11" t="str" s="38">
        <f>CONCATENATE(TEXT(ROUND(output!O8,1),"0.0"),"%")</f>
        <v>-6.2%</v>
      </c>
      <c r="C11" t="str" s="39">
        <f>CONCATENATE(TEXT(ROUND(output!Q8,1),"0.0"),"%")</f>
        <v>-2.2%</v>
      </c>
      <c r="D11" t="str" s="40">
        <f>CONCATENATE(TEXT(ROUND(output!P8,1),"0.0"),"%")</f>
        <v>-4.0%</v>
      </c>
    </row>
    <row r="12" spans="1:4">
      <c r="A12" t="str" s="37">
        <f>output!I9</f>
        <v>Denmark </v>
      </c>
      <c r="B12" t="str" s="38">
        <f>CONCATENATE(TEXT(ROUND(output!O9,1),"0.0"),"%")</f>
        <v>-57.0%</v>
      </c>
      <c r="C12" t="str" s="39">
        <f>CONCATENATE(TEXT(ROUND(output!Q9,1),"0.0"),"%")</f>
        <v>-59.4%</v>
      </c>
      <c r="D12" t="str" s="40">
        <f>CONCATENATE(TEXT(ROUND(output!P9,1),"0.0"),"%")</f>
        <v>2.3%</v>
      </c>
    </row>
    <row r="13" spans="1:4">
      <c r="A13" t="str" s="37">
        <f>output!I10</f>
        <v>Finland </v>
      </c>
      <c r="B13" t="str" s="38">
        <f>CONCATENATE(TEXT(ROUND(output!O10,1),"0.0"),"%")</f>
        <v>-37.8%</v>
      </c>
      <c r="C13" t="str" s="39">
        <f>CONCATENATE(TEXT(ROUND(output!Q10,1),"0.0"),"%")</f>
        <v>-34.8%</v>
      </c>
      <c r="D13" t="str" s="40">
        <f>CONCATENATE(TEXT(ROUND(output!P10,1),"0.0"),"%")</f>
        <v>-3.0%</v>
      </c>
    </row>
    <row r="14" spans="1:4">
      <c r="A14" t="str" s="37">
        <f>output!I11</f>
        <v>France </v>
      </c>
      <c r="B14" t="str" s="38">
        <f>CONCATENATE(TEXT(ROUND(output!O11,1),"0.0"),"%")</f>
        <v>-5.8%</v>
      </c>
      <c r="C14" t="str" s="39">
        <f>CONCATENATE(TEXT(ROUND(output!Q11,1),"0.0"),"%")</f>
        <v>0.6%</v>
      </c>
      <c r="D14" t="str" s="40">
        <f>CONCATENATE(TEXT(ROUND(output!P11,1),"0.0"),"%")</f>
        <v>-6.4%</v>
      </c>
    </row>
    <row r="15" spans="1:4">
      <c r="A15" t="str" s="37">
        <f>output!I12</f>
        <v>Germany </v>
      </c>
      <c r="B15" t="str" s="38">
        <f>CONCATENATE(TEXT(ROUND(output!O12,1),"0.0"),"%")</f>
        <v>-6.1%</v>
      </c>
      <c r="C15" t="str" s="39">
        <f>CONCATENATE(TEXT(ROUND(output!Q12,1),"0.0"),"%")</f>
        <v>-5.0%</v>
      </c>
      <c r="D15" t="str" s="40">
        <f>CONCATENATE(TEXT(ROUND(output!P12,1),"0.0"),"%")</f>
        <v>-1.1%</v>
      </c>
    </row>
    <row r="16" spans="1:4">
      <c r="A16" t="str" s="37">
        <f>output!I13</f>
        <v>Greece </v>
      </c>
      <c r="B16" t="str" s="38">
        <f>CONCATENATE(TEXT(ROUND(output!O13,1),"0.0"),"%")</f>
        <v>7.8%</v>
      </c>
      <c r="C16" t="str" s="39">
        <f>CONCATENATE(TEXT(ROUND(output!Q13,1),"0.0"),"%")</f>
        <v>2.0%</v>
      </c>
      <c r="D16" t="str" s="40">
        <f>CONCATENATE(TEXT(ROUND(output!P13,1),"0.0"),"%")</f>
        <v>5.8%</v>
      </c>
    </row>
    <row r="17" spans="1:4">
      <c r="A17" t="str" s="37">
        <f>output!I14</f>
        <v>India </v>
      </c>
      <c r="B17" t="str" s="38">
        <f>CONCATENATE(TEXT(ROUND(output!O14,1),"0.0"),"%")</f>
        <v>1.9%</v>
      </c>
      <c r="C17" t="str" s="39">
        <f>CONCATENATE(TEXT(ROUND(output!Q14,1),"0.0"),"%")</f>
        <v>2.3%</v>
      </c>
      <c r="D17" t="str" s="40">
        <f>CONCATENATE(TEXT(ROUND(output!P14,1),"0.0"),"%")</f>
        <v>-0.3%</v>
      </c>
    </row>
    <row r="18" spans="1:4">
      <c r="A18" t="str" s="37">
        <f>output!I15</f>
        <v>Ireland </v>
      </c>
      <c r="B18" t="str" s="38">
        <f>CONCATENATE(TEXT(ROUND(output!O15,1),"0.0"),"%")</f>
        <v>-67.9%</v>
      </c>
      <c r="C18" t="str" s="39">
        <f>CONCATENATE(TEXT(ROUND(output!Q15,1),"0.0"),"%")</f>
        <v>-63.8%</v>
      </c>
      <c r="D18" t="str" s="40">
        <f>CONCATENATE(TEXT(ROUND(output!P15,1),"0.0"),"%")</f>
        <v>-4.1%</v>
      </c>
    </row>
    <row r="19" spans="1:4">
      <c r="A19" t="str" s="37">
        <f>output!I16</f>
        <v>Italy </v>
      </c>
      <c r="B19" t="str" s="38">
        <f>CONCATENATE(TEXT(ROUND(output!O16,1),"0.0"),"%")</f>
        <v>-2.4%</v>
      </c>
      <c r="C19" t="str" s="39">
        <f>CONCATENATE(TEXT(ROUND(output!Q16,1),"0.0"),"%")</f>
        <v>-0.7%</v>
      </c>
      <c r="D19" t="str" s="40">
        <f>CONCATENATE(TEXT(ROUND(output!P16,1),"0.0"),"%")</f>
        <v>-1.7%</v>
      </c>
    </row>
    <row r="20" spans="1:4">
      <c r="A20" t="str" s="37">
        <f>output!I17</f>
        <v>Japan </v>
      </c>
      <c r="B20" t="str" s="38">
        <f>CONCATENATE(TEXT(ROUND(output!O17,1),"0.0"),"%")</f>
        <v>-0.2%</v>
      </c>
      <c r="C20" t="str" s="39">
        <f>CONCATENATE(TEXT(ROUND(output!Q17,1),"0.0"),"%")</f>
        <v>-0.3%</v>
      </c>
      <c r="D20" t="str" s="40">
        <f>CONCATENATE(TEXT(ROUND(output!P17,1),"0.0"),"%")</f>
        <v>0.0%</v>
      </c>
    </row>
    <row r="21" spans="1:4">
      <c r="A21" t="str" s="37">
        <f>output!I18</f>
        <v>Mexico </v>
      </c>
      <c r="B21" t="str" s="38">
        <f>CONCATENATE(TEXT(ROUND(output!O18,1),"0.0"),"%")</f>
        <v>-49.8%</v>
      </c>
      <c r="C21" t="str" s="39">
        <f>CONCATENATE(TEXT(ROUND(output!Q18,1),"0.0"),"%")</f>
        <v>-51.4%</v>
      </c>
      <c r="D21" t="str" s="40">
        <f>CONCATENATE(TEXT(ROUND(output!P18,1),"0.0"),"%")</f>
        <v>1.7%</v>
      </c>
    </row>
    <row r="22" spans="1:4">
      <c r="A22" t="str" s="37">
        <f>output!I19</f>
        <v>Netherlands </v>
      </c>
      <c r="B22" t="str" s="38">
        <f>CONCATENATE(TEXT(ROUND(output!O19,1),"0.0"),"%")</f>
        <v>-50.4%</v>
      </c>
      <c r="C22" t="str" s="39">
        <f>CONCATENATE(TEXT(ROUND(output!Q19,1),"0.0"),"%")</f>
        <v>-43.0%</v>
      </c>
      <c r="D22" t="str" s="40">
        <f>CONCATENATE(TEXT(ROUND(output!P19,1),"0.0"),"%")</f>
        <v>-7.5%</v>
      </c>
    </row>
    <row r="23" spans="1:4">
      <c r="A23" t="str" s="37">
        <f>output!I20</f>
        <v>Norway </v>
      </c>
      <c r="B23" t="str" s="38">
        <f>CONCATENATE(TEXT(ROUND(output!O20,1),"0.0"),"%")</f>
        <v>-39.2%</v>
      </c>
      <c r="C23" t="str" s="39">
        <f>CONCATENATE(TEXT(ROUND(output!Q20,1),"0.0"),"%")</f>
        <v>-32.4%</v>
      </c>
      <c r="D23" t="str" s="40">
        <f>CONCATENATE(TEXT(ROUND(output!P20,1),"0.0"),"%")</f>
        <v>-6.8%</v>
      </c>
    </row>
    <row r="24" spans="1:4">
      <c r="A24" t="str" s="37">
        <f>output!I21</f>
        <v>Portugal </v>
      </c>
      <c r="B24" t="str" s="38">
        <f>CONCATENATE(TEXT(ROUND(output!O21,1),"0.0"),"%")</f>
        <v>-12.2%</v>
      </c>
      <c r="C24" t="str" s="39">
        <f>CONCATENATE(TEXT(ROUND(output!Q21,1),"0.0"),"%")</f>
        <v>-12.4%</v>
      </c>
      <c r="D24" t="str" s="40">
        <f>CONCATENATE(TEXT(ROUND(output!P21,1),"0.0"),"%")</f>
        <v>0.3%</v>
      </c>
    </row>
    <row r="25" spans="1:4">
      <c r="A25" t="str" s="37">
        <f>output!I22</f>
        <v>ROW </v>
      </c>
      <c r="B25" t="str" s="38">
        <f>CONCATENATE(TEXT(ROUND(output!O22,1),"0.0"),"%")</f>
        <v>1.0%</v>
      </c>
      <c r="C25" t="str" s="39">
        <f>CONCATENATE(TEXT(ROUND(output!Q22,1),"0.0"),"%")</f>
        <v>0.9%</v>
      </c>
      <c r="D25" t="str" s="40">
        <f>CONCATENATE(TEXT(ROUND(output!P22,1),"0.0"),"%")</f>
        <v>0.1%</v>
      </c>
    </row>
    <row r="26" spans="1:4">
      <c r="A26" t="str" s="37">
        <f>output!I23</f>
        <v>South Korea </v>
      </c>
      <c r="B26" t="str" s="38">
        <f>CONCATENATE(TEXT(ROUND(output!O23,1),"0.0"),"%")</f>
        <v>-0.5%</v>
      </c>
      <c r="C26" t="str" s="39">
        <f>CONCATENATE(TEXT(ROUND(output!Q23,1),"0.0"),"%")</f>
        <v>-2.8%</v>
      </c>
      <c r="D26" t="str" s="40">
        <f>CONCATENATE(TEXT(ROUND(output!P23,1),"0.0"),"%")</f>
        <v>2.4%</v>
      </c>
    </row>
    <row r="27" spans="1:4">
      <c r="A27" t="str" s="37">
        <f>output!I24</f>
        <v>Spain </v>
      </c>
      <c r="B27" t="str" s="38">
        <f>CONCATENATE(TEXT(ROUND(output!O24,1),"0.0"),"%")</f>
        <v>-16.4%</v>
      </c>
      <c r="C27" t="str" s="39">
        <f>CONCATENATE(TEXT(ROUND(output!Q24,1),"0.0"),"%")</f>
        <v>-7.7%</v>
      </c>
      <c r="D27" t="str" s="40">
        <f>CONCATENATE(TEXT(ROUND(output!P24,1),"0.0"),"%")</f>
        <v>-8.7%</v>
      </c>
    </row>
    <row r="28" spans="1:4">
      <c r="A28" t="str" s="37">
        <f>output!I25</f>
        <v>Sweden </v>
      </c>
      <c r="B28" t="str" s="38">
        <f>CONCATENATE(TEXT(ROUND(output!O25,1),"0.0"),"%")</f>
        <v>-34.6%</v>
      </c>
      <c r="C28" t="str" s="39">
        <f>CONCATENATE(TEXT(ROUND(output!Q25,1),"0.0"),"%")</f>
        <v>-22.2%</v>
      </c>
      <c r="D28" t="str" s="40">
        <f>CONCATENATE(TEXT(ROUND(output!P25,1),"0.0"),"%")</f>
        <v>-12.3%</v>
      </c>
    </row>
    <row r="29" spans="1:4">
      <c r="A29" t="str" s="37">
        <f>output!I26</f>
        <v>United Kingdom </v>
      </c>
      <c r="B29" t="str" s="38">
        <f>CONCATENATE(TEXT(ROUND(output!O26,1),"0.0"),"%")</f>
        <v>-11.3%</v>
      </c>
      <c r="C29" t="str" s="39">
        <f>CONCATENATE(TEXT(ROUND(output!Q26,1),"0.0"),"%")</f>
        <v>-15.1%</v>
      </c>
      <c r="D29" t="str" s="40">
        <f>CONCATENATE(TEXT(ROUND(output!P26,1),"0.0"),"%")</f>
        <v>3.8%</v>
      </c>
    </row>
    <row r="30" spans="1:4">
      <c r="A30" t="str" s="41">
        <f>output!I27</f>
        <v>United States </v>
      </c>
      <c r="B30" t="str" s="42">
        <f>CONCATENATE(TEXT(ROUND(output!O27,1),"0.0"),"%")</f>
        <v>0.6%</v>
      </c>
      <c r="C30" t="str" s="43">
        <f>CONCATENATE(TEXT(ROUND(output!Q27,1),"0.0"),"%")</f>
        <v>-0.1%</v>
      </c>
      <c r="D30" t="str" s="44">
        <f>CONCATENATE(TEXT(ROUND(output!P27,1),"0.0"),"%")</f>
        <v>0.7%</v>
      </c>
    </row>
    <row r="32" spans="1:4">
      <c r="A32" t="s" s="27">
        <v>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22.86"/>
    <col collapsed="false" customWidth="true" hidden="false" outlineLevel="0" max="4" min="2" style="27" width="20.71"/>
    <col collapsed="false" customWidth="true" hidden="false" outlineLevel="0" max="1025" min="5" style="27" width="14.43"/>
  </cols>
  <sheetData>
    <row r="1" spans="1:4">
      <c r="A1" t="s" s="27">
        <v>37</v>
      </c>
    </row>
    <row r="3" spans="1:4">
      <c r="A3" t="str" s="27">
        <f>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spans="1:4">
      <c r="A5" s="29"/>
      <c r="B5" t="s" s="30">
        <v>215</v>
      </c>
      <c r="C5" t="s" s="31">
        <v>216</v>
      </c>
      <c r="D5" t="s" s="32">
        <v>217</v>
      </c>
    </row>
    <row r="6" spans="1:4">
      <c r="A6" t="str" s="33">
        <f>output!I30</f>
        <v>Australia </v>
      </c>
      <c r="B6" t="str" s="34">
        <f>CONCATENATE(TEXT(ROUND(output!O30,1),"0.0"),"%")</f>
        <v>4.5%</v>
      </c>
      <c r="C6" t="str" s="35">
        <f>CONCATENATE(TEXT(ROUND(output!Q30,1),"0.0"),"%")</f>
        <v>3.3%</v>
      </c>
      <c r="D6" t="str" s="36">
        <f>CONCATENATE(TEXT(ROUND(output!P30,1),"0.0"),"%")</f>
        <v>1.2%</v>
      </c>
    </row>
    <row r="7" spans="1:4">
      <c r="A7" t="str" s="37">
        <f>output!I31</f>
        <v>Austria </v>
      </c>
      <c r="B7" t="str" s="38">
        <f>CONCATENATE(TEXT(ROUND(output!O31,1),"0.0"),"%")</f>
        <v>-64.0%</v>
      </c>
      <c r="C7" t="str" s="39">
        <f>CONCATENATE(TEXT(ROUND(output!Q31,1),"0.0"),"%")</f>
        <v>-59.3%</v>
      </c>
      <c r="D7" t="str" s="40">
        <f>CONCATENATE(TEXT(ROUND(output!P31,1),"0.0"),"%")</f>
        <v>-4.8%</v>
      </c>
    </row>
    <row r="8" spans="1:4">
      <c r="A8" t="str" s="37">
        <f>output!I32</f>
        <v>Belgium and Luxembourg </v>
      </c>
      <c r="B8" t="str" s="38">
        <f>CONCATENATE(TEXT(ROUND(output!O32,1),"0.0"),"%")</f>
        <v>-60.0%</v>
      </c>
      <c r="C8" t="str" s="39">
        <f>CONCATENATE(TEXT(ROUND(output!Q32,1),"0.0"),"%")</f>
        <v>-53.2%</v>
      </c>
      <c r="D8" t="str" s="40">
        <f>CONCATENATE(TEXT(ROUND(output!P32,1),"0.0"),"%")</f>
        <v>-6.8%</v>
      </c>
    </row>
    <row r="9" spans="1:4">
      <c r="A9" t="str" s="37">
        <f>output!I33</f>
        <v>Canada </v>
      </c>
      <c r="B9" t="str" s="38">
        <f>CONCATENATE(TEXT(ROUND(output!O33,1),"0.0"),"%")</f>
        <v>-62.0%</v>
      </c>
      <c r="C9" t="str" s="39">
        <f>CONCATENATE(TEXT(ROUND(output!Q33,1),"0.0"),"%")</f>
        <v>-44.0%</v>
      </c>
      <c r="D9" t="str" s="40">
        <f>CONCATENATE(TEXT(ROUND(output!P33,1),"0.0"),"%")</f>
        <v>-18.0%</v>
      </c>
    </row>
    <row r="10" spans="1:4">
      <c r="A10" t="str" s="37">
        <f>output!I34</f>
        <v>China </v>
      </c>
      <c r="B10" t="str" s="38">
        <f>CONCATENATE(TEXT(ROUND(output!O34,1),"0.0"),"%")</f>
        <v>2.0%</v>
      </c>
      <c r="C10" t="str" s="39">
        <f>CONCATENATE(TEXT(ROUND(output!Q34,1),"0.0"),"%")</f>
        <v>2.0%</v>
      </c>
      <c r="D10" t="str" s="40">
        <f>CONCATENATE(TEXT(ROUND(output!P34,1),"0.0"),"%")</f>
        <v>0.0%</v>
      </c>
    </row>
    <row r="11" spans="1:4">
      <c r="A11" t="str" s="37">
        <f>output!I35</f>
        <v>Colombia </v>
      </c>
      <c r="B11" t="str" s="38">
        <f>CONCATENATE(TEXT(ROUND(output!O35,1),"0.0"),"%")</f>
        <v>-6.8%</v>
      </c>
      <c r="C11" t="str" s="39">
        <f>CONCATENATE(TEXT(ROUND(output!Q35,1),"0.0"),"%")</f>
        <v>-2.5%</v>
      </c>
      <c r="D11" t="str" s="40">
        <f>CONCATENATE(TEXT(ROUND(output!P35,1),"0.0"),"%")</f>
        <v>-4.3%</v>
      </c>
    </row>
    <row r="12" spans="1:4">
      <c r="A12" t="str" s="37">
        <f>output!I36</f>
        <v>Denmark </v>
      </c>
      <c r="B12" t="str" s="38">
        <f>CONCATENATE(TEXT(ROUND(output!O36,1),"0.0"),"%")</f>
        <v>-54.7%</v>
      </c>
      <c r="C12" t="str" s="39">
        <f>CONCATENATE(TEXT(ROUND(output!Q36,1),"0.0"),"%")</f>
        <v>-55.9%</v>
      </c>
      <c r="D12" t="str" s="40">
        <f>CONCATENATE(TEXT(ROUND(output!P36,1),"0.0"),"%")</f>
        <v>1.2%</v>
      </c>
    </row>
    <row r="13" spans="1:4">
      <c r="A13" t="str" s="37">
        <f>output!I37</f>
        <v>Finland </v>
      </c>
      <c r="B13" t="str" s="38">
        <f>CONCATENATE(TEXT(ROUND(output!O37,1),"0.0"),"%")</f>
        <v>-37.1%</v>
      </c>
      <c r="C13" t="str" s="39">
        <f>CONCATENATE(TEXT(ROUND(output!Q37,1),"0.0"),"%")</f>
        <v>-33.9%</v>
      </c>
      <c r="D13" t="str" s="40">
        <f>CONCATENATE(TEXT(ROUND(output!P37,1),"0.0"),"%")</f>
        <v>-3.2%</v>
      </c>
    </row>
    <row r="14" spans="1:4">
      <c r="A14" t="str" s="37">
        <f>output!I38</f>
        <v>France </v>
      </c>
      <c r="B14" t="str" s="38">
        <f>CONCATENATE(TEXT(ROUND(output!O38,1),"0.0"),"%")</f>
        <v>-5.5%</v>
      </c>
      <c r="C14" t="str" s="39">
        <f>CONCATENATE(TEXT(ROUND(output!Q38,1),"0.0"),"%")</f>
        <v>0.9%</v>
      </c>
      <c r="D14" t="str" s="40">
        <f>CONCATENATE(TEXT(ROUND(output!P38,1),"0.0"),"%")</f>
        <v>-6.4%</v>
      </c>
    </row>
    <row r="15" spans="1:4">
      <c r="A15" t="str" s="37">
        <f>output!I39</f>
        <v>Germany </v>
      </c>
      <c r="B15" t="str" s="38">
        <f>CONCATENATE(TEXT(ROUND(output!O39,1),"0.0"),"%")</f>
        <v>-6.8%</v>
      </c>
      <c r="C15" t="str" s="39">
        <f>CONCATENATE(TEXT(ROUND(output!Q39,1),"0.0"),"%")</f>
        <v>-4.5%</v>
      </c>
      <c r="D15" t="str" s="40">
        <f>CONCATENATE(TEXT(ROUND(output!P39,1),"0.0"),"%")</f>
        <v>-2.3%</v>
      </c>
    </row>
    <row r="16" spans="1:4">
      <c r="A16" t="str" s="37">
        <f>output!I40</f>
        <v>Greece </v>
      </c>
      <c r="B16" t="str" s="38">
        <f>CONCATENATE(TEXT(ROUND(output!O40,1),"0.0"),"%")</f>
        <v>8.1%</v>
      </c>
      <c r="C16" t="str" s="39">
        <f>CONCATENATE(TEXT(ROUND(output!Q40,1),"0.0"),"%")</f>
        <v>2.5%</v>
      </c>
      <c r="D16" t="str" s="40">
        <f>CONCATENATE(TEXT(ROUND(output!P40,1),"0.0"),"%")</f>
        <v>5.7%</v>
      </c>
    </row>
    <row r="17" spans="1:4">
      <c r="A17" t="str" s="37">
        <f>output!I41</f>
        <v>India </v>
      </c>
      <c r="B17" t="str" s="38">
        <f>CONCATENATE(TEXT(ROUND(output!O41,1),"0.0"),"%")</f>
        <v>2.0%</v>
      </c>
      <c r="C17" t="str" s="39">
        <f>CONCATENATE(TEXT(ROUND(output!Q41,1),"0.0"),"%")</f>
        <v>2.3%</v>
      </c>
      <c r="D17" t="str" s="40">
        <f>CONCATENATE(TEXT(ROUND(output!P41,1),"0.0"),"%")</f>
        <v>-0.3%</v>
      </c>
    </row>
    <row r="18" spans="1:4">
      <c r="A18" t="str" s="37">
        <f>output!I42</f>
        <v>Ireland </v>
      </c>
      <c r="B18" t="str" s="38">
        <f>CONCATENATE(TEXT(ROUND(output!O42,1),"0.0"),"%")</f>
        <v>-65.4%</v>
      </c>
      <c r="C18" t="str" s="39">
        <f>CONCATENATE(TEXT(ROUND(output!Q42,1),"0.0"),"%")</f>
        <v>-60.8%</v>
      </c>
      <c r="D18" t="str" s="40">
        <f>CONCATENATE(TEXT(ROUND(output!P42,1),"0.0"),"%")</f>
        <v>-4.5%</v>
      </c>
    </row>
    <row r="19" spans="1:4">
      <c r="A19" t="str" s="37">
        <f>output!I43</f>
        <v>Italy </v>
      </c>
      <c r="B19" t="str" s="38">
        <f>CONCATENATE(TEXT(ROUND(output!O43,1),"0.0"),"%")</f>
        <v>-1.9%</v>
      </c>
      <c r="C19" t="str" s="39">
        <f>CONCATENATE(TEXT(ROUND(output!Q43,1),"0.0"),"%")</f>
        <v>-0.6%</v>
      </c>
      <c r="D19" t="str" s="40">
        <f>CONCATENATE(TEXT(ROUND(output!P43,1),"0.0"),"%")</f>
        <v>-1.3%</v>
      </c>
    </row>
    <row r="20" spans="1:4">
      <c r="A20" t="str" s="37">
        <f>output!I44</f>
        <v>Japan </v>
      </c>
      <c r="B20" t="str" s="38">
        <f>CONCATENATE(TEXT(ROUND(output!O44,1),"0.0"),"%")</f>
        <v>0.7%</v>
      </c>
      <c r="C20" t="str" s="39">
        <f>CONCATENATE(TEXT(ROUND(output!Q44,1),"0.0"),"%")</f>
        <v>-0.9%</v>
      </c>
      <c r="D20" t="str" s="40">
        <f>CONCATENATE(TEXT(ROUND(output!P44,1),"0.0"),"%")</f>
        <v>1.6%</v>
      </c>
    </row>
    <row r="21" spans="1:4">
      <c r="A21" t="str" s="37">
        <f>output!I45</f>
        <v>Mexico </v>
      </c>
      <c r="B21" t="str" s="38">
        <f>CONCATENATE(TEXT(ROUND(output!O45,1),"0.0"),"%")</f>
        <v>-48.3%</v>
      </c>
      <c r="C21" t="str" s="39">
        <f>CONCATENATE(TEXT(ROUND(output!Q45,1),"0.0"),"%")</f>
        <v>-50.0%</v>
      </c>
      <c r="D21" t="str" s="40">
        <f>CONCATENATE(TEXT(ROUND(output!P45,1),"0.0"),"%")</f>
        <v>1.8%</v>
      </c>
    </row>
    <row r="22" spans="1:4">
      <c r="A22" t="str" s="37">
        <f>output!I46</f>
        <v>Netherlands </v>
      </c>
      <c r="B22" t="str" s="38">
        <f>CONCATENATE(TEXT(ROUND(output!O46,1),"0.0"),"%")</f>
        <v>-50.3%</v>
      </c>
      <c r="C22" t="str" s="39">
        <f>CONCATENATE(TEXT(ROUND(output!Q46,1),"0.0"),"%")</f>
        <v>-43.2%</v>
      </c>
      <c r="D22" t="str" s="40">
        <f>CONCATENATE(TEXT(ROUND(output!P46,1),"0.0"),"%")</f>
        <v>-7.2%</v>
      </c>
    </row>
    <row r="23" spans="1:4">
      <c r="A23" t="str" s="37">
        <f>output!I47</f>
        <v>Norway </v>
      </c>
      <c r="B23" t="str" s="38">
        <f>CONCATENATE(TEXT(ROUND(output!O47,1),"0.0"),"%")</f>
        <v>-42.3%</v>
      </c>
      <c r="C23" t="str" s="39">
        <f>CONCATENATE(TEXT(ROUND(output!Q47,1),"0.0"),"%")</f>
        <v>-27.4%</v>
      </c>
      <c r="D23" t="str" s="40">
        <f>CONCATENATE(TEXT(ROUND(output!P47,1),"0.0"),"%")</f>
        <v>-14.9%</v>
      </c>
    </row>
    <row r="24" spans="1:4">
      <c r="A24" t="str" s="37">
        <f>output!I48</f>
        <v>Portugal </v>
      </c>
      <c r="B24" t="str" s="38">
        <f>CONCATENATE(TEXT(ROUND(output!O48,1),"0.0"),"%")</f>
        <v>-9.8%</v>
      </c>
      <c r="C24" t="str" s="39">
        <f>CONCATENATE(TEXT(ROUND(output!Q48,1),"0.0"),"%")</f>
        <v>-10.5%</v>
      </c>
      <c r="D24" t="str" s="40">
        <f>CONCATENATE(TEXT(ROUND(output!P48,1),"0.0"),"%")</f>
        <v>0.7%</v>
      </c>
    </row>
    <row r="25" spans="1:4">
      <c r="A25" t="str" s="37">
        <f>output!I49</f>
        <v>ROW </v>
      </c>
      <c r="B25" t="str" s="38">
        <f>CONCATENATE(TEXT(ROUND(output!O49,1),"0.0"),"%")</f>
        <v>0.9%</v>
      </c>
      <c r="C25" t="str" s="39">
        <f>CONCATENATE(TEXT(ROUND(output!Q49,1),"0.0"),"%")</f>
        <v>0.8%</v>
      </c>
      <c r="D25" t="str" s="40">
        <f>CONCATENATE(TEXT(ROUND(output!P49,1),"0.0"),"%")</f>
        <v>0.1%</v>
      </c>
    </row>
    <row r="26" spans="1:4">
      <c r="A26" t="str" s="37">
        <f>output!I50</f>
        <v>South Korea </v>
      </c>
      <c r="B26" t="str" s="38">
        <f>CONCATENATE(TEXT(ROUND(output!O50,1),"0.0"),"%")</f>
        <v>1.5%</v>
      </c>
      <c r="C26" t="str" s="39">
        <f>CONCATENATE(TEXT(ROUND(output!Q50,1),"0.0"),"%")</f>
        <v>-1.1%</v>
      </c>
      <c r="D26" t="str" s="40">
        <f>CONCATENATE(TEXT(ROUND(output!P50,1),"0.0"),"%")</f>
        <v>2.6%</v>
      </c>
    </row>
    <row r="27" spans="1:4">
      <c r="A27" t="str" s="37">
        <f>output!I51</f>
        <v>Spain </v>
      </c>
      <c r="B27" t="str" s="38">
        <f>CONCATENATE(TEXT(ROUND(output!O51,1),"0.0"),"%")</f>
        <v>-14.8%</v>
      </c>
      <c r="C27" t="str" s="39">
        <f>CONCATENATE(TEXT(ROUND(output!Q51,1),"0.0"),"%")</f>
        <v>-6.6%</v>
      </c>
      <c r="D27" t="str" s="40">
        <f>CONCATENATE(TEXT(ROUND(output!P51,1),"0.0"),"%")</f>
        <v>-8.2%</v>
      </c>
    </row>
    <row r="28" spans="1:4">
      <c r="A28" t="str" s="37">
        <f>output!I52</f>
        <v>Sweden </v>
      </c>
      <c r="B28" t="str" s="38">
        <f>CONCATENATE(TEXT(ROUND(output!O52,1),"0.0"),"%")</f>
        <v>-34.4%</v>
      </c>
      <c r="C28" t="str" s="39">
        <f>CONCATENATE(TEXT(ROUND(output!Q52,1),"0.0"),"%")</f>
        <v>-22.3%</v>
      </c>
      <c r="D28" t="str" s="40">
        <f>CONCATENATE(TEXT(ROUND(output!P52,1),"0.0"),"%")</f>
        <v>-12.1%</v>
      </c>
    </row>
    <row r="29" spans="1:4">
      <c r="A29" t="str" s="37">
        <f>output!I53</f>
        <v>United Kingdom </v>
      </c>
      <c r="B29" t="str" s="38">
        <f>CONCATENATE(TEXT(ROUND(output!O53,1),"0.0"),"%")</f>
        <v>-10.1%</v>
      </c>
      <c r="C29" t="str" s="39">
        <f>CONCATENATE(TEXT(ROUND(output!Q53,1),"0.0"),"%")</f>
        <v>-13.6%</v>
      </c>
      <c r="D29" t="str" s="40">
        <f>CONCATENATE(TEXT(ROUND(output!P53,1),"0.0"),"%")</f>
        <v>3.5%</v>
      </c>
    </row>
    <row r="30" spans="1:4">
      <c r="A30" t="str" s="41">
        <f>output!I54</f>
        <v>United States </v>
      </c>
      <c r="B30" t="str" s="42">
        <f>CONCATENATE(TEXT(ROUND(output!O54,1),"0.0"),"%")</f>
        <v>0.5%</v>
      </c>
      <c r="C30" t="str" s="43">
        <f>CONCATENATE(TEXT(ROUND(output!Q54,1),"0.0"),"%")</f>
        <v>-0.2%</v>
      </c>
      <c r="D30" t="str" s="44">
        <f>CONCATENATE(TEXT(ROUND(output!P54,1),"0.0"),"%")</f>
        <v>0.7%</v>
      </c>
    </row>
    <row r="32" spans="1:4">
      <c r="A32" t="s" s="27">
        <v>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75" zeroHeight="false" outlineLevelRow="0" outlineLevelCol="0"/>
  <cols>
    <col collapsed="false" customWidth="true" hidden="false" outlineLevel="0" max="1" min="1" style="27" width="22.86"/>
    <col collapsed="false" customWidth="true" hidden="false" outlineLevel="0" max="7" min="2" style="27" width="20.71"/>
    <col collapsed="false" customWidth="true" hidden="false" outlineLevel="0" max="1025" min="8" style="27" width="14.43"/>
  </cols>
  <sheetData>
    <row r="1" spans="1:7">
      <c r="A1" t="s" s="27">
        <v>40</v>
      </c>
    </row>
    <row r="3" spans="1:7">
      <c r="A3" t="str" s="27">
        <f>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spans="1:7">
      <c r="B5" t="str" s="45">
        <f>CONCATENATE(_xlfn.UNICHAR(952)," = 2")</f>
        <v>θ = 2</v>
      </c>
      <c r="C5" s="45"/>
      <c r="D5" s="45"/>
      <c r="E5" t="str" s="45">
        <f>CONCATENATE(_xlfn.UNICHAR(952)," = 8")</f>
        <v>θ = 8</v>
      </c>
      <c r="F5" s="45"/>
      <c r="G5" s="45"/>
    </row>
    <row r="6" spans="1:7">
      <c r="A6" s="29"/>
      <c r="B6" t="s" s="30">
        <v>215</v>
      </c>
      <c r="C6" t="s" s="31">
        <v>216</v>
      </c>
      <c r="D6" t="s" s="32">
        <v>217</v>
      </c>
      <c r="E6" t="s" s="30">
        <v>215</v>
      </c>
      <c r="F6" t="s" s="31">
        <v>216</v>
      </c>
      <c r="G6" t="s" s="32">
        <v>217</v>
      </c>
    </row>
    <row r="7" spans="1:7">
      <c r="A7" t="str" s="33">
        <f>output!I57</f>
        <v>Australia </v>
      </c>
      <c r="B7" t="str" s="34">
        <f>CONCATENATE(TEXT(ROUND(output!O57,1),"0.0"),"%")</f>
        <v>8.8%</v>
      </c>
      <c r="C7" t="str" s="35">
        <f>CONCATENATE(TEXT(ROUND(output!Q57,1),"0.0"),"%")</f>
        <v>10.5%</v>
      </c>
      <c r="D7" t="str" s="36">
        <f>CONCATENATE(TEXT(ROUND(output!P57,1),"0.0"),"%")</f>
        <v>-1.7%</v>
      </c>
      <c r="E7" t="str" s="34">
        <f>CONCATENATE(TEXT(ROUND(output!O84,1),"0.0"),"%")</f>
        <v>2.1%</v>
      </c>
      <c r="F7" t="str" s="35">
        <f>CONCATENATE(TEXT(ROUND(output!Q84,1),"0.0"),"%")</f>
        <v>1.5%</v>
      </c>
      <c r="G7" t="str" s="36">
        <f>CONCATENATE(TEXT(ROUND(output!P84,1),"0.0"),"%")</f>
        <v>0.6%</v>
      </c>
    </row>
    <row r="8" spans="1:7">
      <c r="A8" t="str" s="37">
        <f>output!I58</f>
        <v>Austria </v>
      </c>
      <c r="B8" t="str" s="38">
        <f>CONCATENATE(TEXT(ROUND(output!O58,1),"0.0"),"%")</f>
        <v>-76.9%</v>
      </c>
      <c r="C8" t="str" s="39">
        <f>CONCATENATE(TEXT(ROUND(output!Q58,1),"0.0"),"%")</f>
        <v>-65.5%</v>
      </c>
      <c r="D8" t="str" s="40">
        <f>CONCATENATE(TEXT(ROUND(output!P58,1),"0.0"),"%")</f>
        <v>-11.5%</v>
      </c>
      <c r="E8" t="str" s="38">
        <f>CONCATENATE(TEXT(ROUND(output!O85,1),"0.0"),"%")</f>
        <v>-49.2%</v>
      </c>
      <c r="F8" t="str" s="39">
        <f>CONCATENATE(TEXT(ROUND(output!Q85,1),"0.0"),"%")</f>
        <v>-48.4%</v>
      </c>
      <c r="G8" t="str" s="40">
        <f>CONCATENATE(TEXT(ROUND(output!P85,1),"0.0"),"%")</f>
        <v>-0.8%</v>
      </c>
    </row>
    <row r="9" spans="1:7">
      <c r="A9" t="str" s="37">
        <f>output!I59</f>
        <v>Belgium and Luxembourg </v>
      </c>
      <c r="B9" t="str" s="38">
        <f>CONCATENATE(TEXT(ROUND(output!O59,1),"0.0"),"%")</f>
        <v>-72.4%</v>
      </c>
      <c r="C9" t="str" s="39">
        <f>CONCATENATE(TEXT(ROUND(output!Q59,1),"0.0"),"%")</f>
        <v>-65.3%</v>
      </c>
      <c r="D9" t="str" s="40">
        <f>CONCATENATE(TEXT(ROUND(output!P59,1),"0.0"),"%")</f>
        <v>-7.1%</v>
      </c>
      <c r="E9" t="str" s="38">
        <f>CONCATENATE(TEXT(ROUND(output!O86,1),"0.0"),"%")</f>
        <v>-38.1%</v>
      </c>
      <c r="F9" t="str" s="39">
        <f>CONCATENATE(TEXT(ROUND(output!Q86,1),"0.0"),"%")</f>
        <v>-36.2%</v>
      </c>
      <c r="G9" t="str" s="40">
        <f>CONCATENATE(TEXT(ROUND(output!P86,1),"0.0"),"%")</f>
        <v>-1.9%</v>
      </c>
    </row>
    <row r="10" spans="1:7">
      <c r="A10" t="str" s="37">
        <f>output!I60</f>
        <v>Canada </v>
      </c>
      <c r="B10" t="str" s="38">
        <f>CONCATENATE(TEXT(ROUND(output!O60,1),"0.0"),"%")</f>
        <v>-72.9%</v>
      </c>
      <c r="C10" t="str" s="39">
        <f>CONCATENATE(TEXT(ROUND(output!Q60,1),"0.0"),"%")</f>
        <v>-59.1%</v>
      </c>
      <c r="D10" t="str" s="40">
        <f>CONCATENATE(TEXT(ROUND(output!P60,1),"0.0"),"%")</f>
        <v>-13.8%</v>
      </c>
      <c r="E10" t="str" s="38">
        <f>CONCATENATE(TEXT(ROUND(output!O87,1),"0.0"),"%")</f>
        <v>-27.7%</v>
      </c>
      <c r="F10" t="str" s="39">
        <f>CONCATENATE(TEXT(ROUND(output!Q87,1),"0.0"),"%")</f>
        <v>-23.9%</v>
      </c>
      <c r="G10" t="str" s="40">
        <f>CONCATENATE(TEXT(ROUND(output!P87,1),"0.0"),"%")</f>
        <v>-3.8%</v>
      </c>
    </row>
    <row r="11" spans="1:7">
      <c r="A11" t="str" s="37">
        <f>output!I61</f>
        <v>China </v>
      </c>
      <c r="B11" t="str" s="38">
        <f>CONCATENATE(TEXT(ROUND(output!O61,1),"0.0"),"%")</f>
        <v>3.4%</v>
      </c>
      <c r="C11" t="str" s="39">
        <f>CONCATENATE(TEXT(ROUND(output!Q61,1),"0.0"),"%")</f>
        <v>4.4%</v>
      </c>
      <c r="D11" t="str" s="40">
        <f>CONCATENATE(TEXT(ROUND(output!P61,1),"0.0"),"%")</f>
        <v>-0.9%</v>
      </c>
      <c r="E11" t="str" s="38">
        <f>CONCATENATE(TEXT(ROUND(output!O88,1),"0.0"),"%")</f>
        <v>1.4%</v>
      </c>
      <c r="F11" t="str" s="39">
        <f>CONCATENATE(TEXT(ROUND(output!Q88,1),"0.0"),"%")</f>
        <v>1.5%</v>
      </c>
      <c r="G11" t="str" s="40">
        <f>CONCATENATE(TEXT(ROUND(output!P88,1),"0.0"),"%")</f>
        <v>-0.1%</v>
      </c>
    </row>
    <row r="12" spans="1:7">
      <c r="A12" t="str" s="37">
        <f>output!I62</f>
        <v>Colombia </v>
      </c>
      <c r="B12" t="str" s="38">
        <f>CONCATENATE(TEXT(ROUND(output!O62,1),"0.0"),"%")</f>
        <v>-10.4%</v>
      </c>
      <c r="C12" t="str" s="39">
        <f>CONCATENATE(TEXT(ROUND(output!Q62,1),"0.0"),"%")</f>
        <v>0.8%</v>
      </c>
      <c r="D12" t="str" s="40">
        <f>CONCATENATE(TEXT(ROUND(output!P62,1),"0.0"),"%")</f>
        <v>-11.2%</v>
      </c>
      <c r="E12" t="str" s="38">
        <f>CONCATENATE(TEXT(ROUND(output!O89,1),"0.0"),"%")</f>
        <v>-4.3%</v>
      </c>
      <c r="F12" t="str" s="39">
        <f>CONCATENATE(TEXT(ROUND(output!Q89,1),"0.0"),"%")</f>
        <v>-2.7%</v>
      </c>
      <c r="G12" t="str" s="40">
        <f>CONCATENATE(TEXT(ROUND(output!P89,1),"0.0"),"%")</f>
        <v>-1.5%</v>
      </c>
    </row>
    <row r="13" spans="1:7">
      <c r="A13" t="str" s="37">
        <f>output!I63</f>
        <v>Denmark </v>
      </c>
      <c r="B13" t="str" s="38">
        <f>CONCATENATE(TEXT(ROUND(output!O63,1),"0.0"),"%")</f>
        <v>-77.1%</v>
      </c>
      <c r="C13" t="str" s="39">
        <f>CONCATENATE(TEXT(ROUND(output!Q63,1),"0.0"),"%")</f>
        <v>-68.4%</v>
      </c>
      <c r="D13" t="str" s="40">
        <f>CONCATENATE(TEXT(ROUND(output!P63,1),"0.0"),"%")</f>
        <v>-8.6%</v>
      </c>
      <c r="E13" t="str" s="38">
        <f>CONCATENATE(TEXT(ROUND(output!O90,1),"0.0"),"%")</f>
        <v>-27.1%</v>
      </c>
      <c r="F13" t="str" s="39">
        <f>CONCATENATE(TEXT(ROUND(output!Q90,1),"0.0"),"%")</f>
        <v>-36.4%</v>
      </c>
      <c r="G13" t="str" s="40">
        <f>CONCATENATE(TEXT(ROUND(output!P90,1),"0.0"),"%")</f>
        <v>9.3%</v>
      </c>
    </row>
    <row r="14" spans="1:7">
      <c r="A14" t="str" s="37">
        <f>output!I64</f>
        <v>Finland </v>
      </c>
      <c r="B14" t="str" s="38">
        <f>CONCATENATE(TEXT(ROUND(output!O64,1),"0.0"),"%")</f>
        <v>-62.2%</v>
      </c>
      <c r="C14" t="str" s="39">
        <f>CONCATENATE(TEXT(ROUND(output!Q64,1),"0.0"),"%")</f>
        <v>-51.6%</v>
      </c>
      <c r="D14" t="str" s="40">
        <f>CONCATENATE(TEXT(ROUND(output!P64,1),"0.0"),"%")</f>
        <v>-10.7%</v>
      </c>
      <c r="E14" t="str" s="38">
        <f>CONCATENATE(TEXT(ROUND(output!O91,1),"0.0"),"%")</f>
        <v>-19.3%</v>
      </c>
      <c r="F14" t="str" s="39">
        <f>CONCATENATE(TEXT(ROUND(output!Q91,1),"0.0"),"%")</f>
        <v>-19.2%</v>
      </c>
      <c r="G14" t="str" s="40">
        <f>CONCATENATE(TEXT(ROUND(output!P91,1),"0.0"),"%")</f>
        <v>-0.1%</v>
      </c>
    </row>
    <row r="15" spans="1:7">
      <c r="A15" t="str" s="37">
        <f>output!I65</f>
        <v>France </v>
      </c>
      <c r="B15" t="str" s="38">
        <f>CONCATENATE(TEXT(ROUND(output!O65,1),"0.0"),"%")</f>
        <v>-10.1%</v>
      </c>
      <c r="C15" t="str" s="39">
        <f>CONCATENATE(TEXT(ROUND(output!Q65,1),"0.0"),"%")</f>
        <v>11.0%</v>
      </c>
      <c r="D15" t="str" s="40">
        <f>CONCATENATE(TEXT(ROUND(output!P65,1),"0.0"),"%")</f>
        <v>-21.1%</v>
      </c>
      <c r="E15" t="str" s="38">
        <f>CONCATENATE(TEXT(ROUND(output!O92,1),"0.0"),"%")</f>
        <v>-3.3%</v>
      </c>
      <c r="F15" t="str" s="39">
        <f>CONCATENATE(TEXT(ROUND(output!Q92,1),"0.0"),"%")</f>
        <v>-1.3%</v>
      </c>
      <c r="G15" t="str" s="40">
        <f>CONCATENATE(TEXT(ROUND(output!P92,1),"0.0"),"%")</f>
        <v>-2.0%</v>
      </c>
    </row>
    <row r="16" spans="1:7">
      <c r="A16" t="str" s="37">
        <f>output!I66</f>
        <v>Germany </v>
      </c>
      <c r="B16" t="str" s="38">
        <f>CONCATENATE(TEXT(ROUND(output!O66,1),"0.0"),"%")</f>
        <v>-15.5%</v>
      </c>
      <c r="C16" t="str" s="39">
        <f>CONCATENATE(TEXT(ROUND(output!Q66,1),"0.0"),"%")</f>
        <v>-7.7%</v>
      </c>
      <c r="D16" t="str" s="40">
        <f>CONCATENATE(TEXT(ROUND(output!P66,1),"0.0"),"%")</f>
        <v>-7.7%</v>
      </c>
      <c r="E16" t="str" s="38">
        <f>CONCATENATE(TEXT(ROUND(output!O93,1),"0.0"),"%")</f>
        <v>-2.7%</v>
      </c>
      <c r="F16" t="str" s="39">
        <f>CONCATENATE(TEXT(ROUND(output!Q93,1),"0.0"),"%")</f>
        <v>-2.9%</v>
      </c>
      <c r="G16" t="str" s="40">
        <f>CONCATENATE(TEXT(ROUND(output!P93,1),"0.0"),"%")</f>
        <v>0.2%</v>
      </c>
    </row>
    <row r="17" spans="1:7">
      <c r="A17" t="str" s="37">
        <f>output!I67</f>
        <v>Greece </v>
      </c>
      <c r="B17" t="str" s="38">
        <f>CONCATENATE(TEXT(ROUND(output!O67,1),"0.0"),"%")</f>
        <v>5.3%</v>
      </c>
      <c r="C17" t="str" s="39">
        <f>CONCATENATE(TEXT(ROUND(output!Q67,1),"0.0"),"%")</f>
        <v>-1.4%</v>
      </c>
      <c r="D17" t="str" s="40">
        <f>CONCATENATE(TEXT(ROUND(output!P67,1),"0.0"),"%")</f>
        <v>6.7%</v>
      </c>
      <c r="E17" t="str" s="38">
        <f>CONCATENATE(TEXT(ROUND(output!O94,1),"0.0"),"%")</f>
        <v>3.9%</v>
      </c>
      <c r="F17" t="str" s="39">
        <f>CONCATENATE(TEXT(ROUND(output!Q94,1),"0.0"),"%")</f>
        <v>1.4%</v>
      </c>
      <c r="G17" t="str" s="40">
        <f>CONCATENATE(TEXT(ROUND(output!P94,1),"0.0"),"%")</f>
        <v>2.5%</v>
      </c>
    </row>
    <row r="18" spans="1:7">
      <c r="A18" t="str" s="37">
        <f>output!I68</f>
        <v>India </v>
      </c>
      <c r="B18" t="str" s="38">
        <f>CONCATENATE(TEXT(ROUND(output!O68,1),"0.0"),"%")</f>
        <v>-3.5%</v>
      </c>
      <c r="C18" t="str" s="39">
        <f>CONCATENATE(TEXT(ROUND(output!Q68,1),"0.0"),"%")</f>
        <v>0.0%</v>
      </c>
      <c r="D18" t="str" s="40">
        <f>CONCATENATE(TEXT(ROUND(output!P68,1),"0.0"),"%")</f>
        <v>-3.5%</v>
      </c>
      <c r="E18" t="str" s="38">
        <f>CONCATENATE(TEXT(ROUND(output!O95,1),"0.0"),"%")</f>
        <v>2.5%</v>
      </c>
      <c r="F18" t="str" s="39">
        <f>CONCATENATE(TEXT(ROUND(output!Q95,1),"0.0"),"%")</f>
        <v>2.3%</v>
      </c>
      <c r="G18" t="str" s="40">
        <f>CONCATENATE(TEXT(ROUND(output!P95,1),"0.0"),"%")</f>
        <v>0.3%</v>
      </c>
    </row>
    <row r="19" spans="1:7">
      <c r="A19" t="str" s="37">
        <f>output!I69</f>
        <v>Ireland </v>
      </c>
      <c r="B19" t="str" s="38">
        <f>CONCATENATE(TEXT(ROUND(output!O69,1),"0.0"),"%")</f>
        <v>-79.1%</v>
      </c>
      <c r="C19" t="str" s="39">
        <f>CONCATENATE(TEXT(ROUND(output!Q69,1),"0.0"),"%")</f>
        <v>-72.0%</v>
      </c>
      <c r="D19" t="str" s="40">
        <f>CONCATENATE(TEXT(ROUND(output!P69,1),"0.0"),"%")</f>
        <v>-7.1%</v>
      </c>
      <c r="E19" t="str" s="38">
        <f>CONCATENATE(TEXT(ROUND(output!O96,1),"0.0"),"%")</f>
        <v>-46.2%</v>
      </c>
      <c r="F19" t="str" s="39">
        <f>CONCATENATE(TEXT(ROUND(output!Q96,1),"0.0"),"%")</f>
        <v>-44.9%</v>
      </c>
      <c r="G19" t="str" s="40">
        <f>CONCATENATE(TEXT(ROUND(output!P96,1),"0.0"),"%")</f>
        <v>-1.4%</v>
      </c>
    </row>
    <row r="20" spans="1:7">
      <c r="A20" t="str" s="37">
        <f>output!I70</f>
        <v>Italy </v>
      </c>
      <c r="B20" t="str" s="38">
        <f>CONCATENATE(TEXT(ROUND(output!O70,1),"0.0"),"%")</f>
        <v>-6.6%</v>
      </c>
      <c r="C20" t="str" s="39">
        <f>CONCATENATE(TEXT(ROUND(output!Q70,1),"0.0"),"%")</f>
        <v>6.5%</v>
      </c>
      <c r="D20" t="str" s="40">
        <f>CONCATENATE(TEXT(ROUND(output!P70,1),"0.0"),"%")</f>
        <v>-13.1%</v>
      </c>
      <c r="E20" t="str" s="38">
        <f>CONCATENATE(TEXT(ROUND(output!O97,1),"0.0"),"%")</f>
        <v>-1.2%</v>
      </c>
      <c r="F20" t="str" s="39">
        <f>CONCATENATE(TEXT(ROUND(output!Q97,1),"0.0"),"%")</f>
        <v>-1.5%</v>
      </c>
      <c r="G20" t="str" s="40">
        <f>CONCATENATE(TEXT(ROUND(output!P97,1),"0.0"),"%")</f>
        <v>0.2%</v>
      </c>
    </row>
    <row r="21" spans="1:7">
      <c r="A21" t="str" s="37">
        <f>output!I71</f>
        <v>Japan </v>
      </c>
      <c r="B21" t="str" s="38">
        <f>CONCATENATE(TEXT(ROUND(output!O71,1),"0.0"),"%")</f>
        <v>-2.9%</v>
      </c>
      <c r="C21" t="str" s="39">
        <f>CONCATENATE(TEXT(ROUND(output!Q71,1),"0.0"),"%")</f>
        <v>0.9%</v>
      </c>
      <c r="D21" t="str" s="40">
        <f>CONCATENATE(TEXT(ROUND(output!P71,1),"0.0"),"%")</f>
        <v>-3.7%</v>
      </c>
      <c r="E21" t="str" s="38">
        <f>CONCATENATE(TEXT(ROUND(output!O98,1),"0.0"),"%")</f>
        <v>0.8%</v>
      </c>
      <c r="F21" t="str" s="39">
        <f>CONCATENATE(TEXT(ROUND(output!Q98,1),"0.0"),"%")</f>
        <v>-0.2%</v>
      </c>
      <c r="G21" t="str" s="40">
        <f>CONCATENATE(TEXT(ROUND(output!P98,1),"0.0"),"%")</f>
        <v>1.0%</v>
      </c>
    </row>
    <row r="22" spans="1:7">
      <c r="A22" t="str" s="37">
        <f>output!I72</f>
        <v>Mexico </v>
      </c>
      <c r="B22" t="str" s="38">
        <f>CONCATENATE(TEXT(ROUND(output!O72,1),"0.0"),"%")</f>
        <v>-68.1%</v>
      </c>
      <c r="C22" t="str" s="39">
        <f>CONCATENATE(TEXT(ROUND(output!Q72,1),"0.0"),"%")</f>
        <v>-66.5%</v>
      </c>
      <c r="D22" t="str" s="40">
        <f>CONCATENATE(TEXT(ROUND(output!P72,1),"0.0"),"%")</f>
        <v>-1.6%</v>
      </c>
      <c r="E22" t="str" s="38">
        <f>CONCATENATE(TEXT(ROUND(output!O99,1),"0.0"),"%")</f>
        <v>-29.9%</v>
      </c>
      <c r="F22" t="str" s="39">
        <f>CONCATENATE(TEXT(ROUND(output!Q99,1),"0.0"),"%")</f>
        <v>-32.6%</v>
      </c>
      <c r="G22" t="str" s="40">
        <f>CONCATENATE(TEXT(ROUND(output!P99,1),"0.0"),"%")</f>
        <v>2.7%</v>
      </c>
    </row>
    <row r="23" spans="1:7">
      <c r="A23" t="str" s="37">
        <f>output!I73</f>
        <v>Netherlands </v>
      </c>
      <c r="B23" t="str" s="38">
        <f>CONCATENATE(TEXT(ROUND(output!O73,1),"0.0"),"%")</f>
        <v>-73.6%</v>
      </c>
      <c r="C23" t="str" s="39">
        <f>CONCATENATE(TEXT(ROUND(output!Q73,1),"0.0"),"%")</f>
        <v>-56.3%</v>
      </c>
      <c r="D23" t="str" s="40">
        <f>CONCATENATE(TEXT(ROUND(output!P73,1),"0.0"),"%")</f>
        <v>-17.3%</v>
      </c>
      <c r="E23" t="str" s="38">
        <f>CONCATENATE(TEXT(ROUND(output!O100,1),"0.0"),"%")</f>
        <v>-22.6%</v>
      </c>
      <c r="F23" t="str" s="39">
        <f>CONCATENATE(TEXT(ROUND(output!Q100,1),"0.0"),"%")</f>
        <v>-22.8%</v>
      </c>
      <c r="G23" t="str" s="40">
        <f>CONCATENATE(TEXT(ROUND(output!P100,1),"0.0"),"%")</f>
        <v>0.2%</v>
      </c>
    </row>
    <row r="24" spans="1:7">
      <c r="A24" t="str" s="37">
        <f>output!I74</f>
        <v>Norway </v>
      </c>
      <c r="B24" t="str" s="38">
        <f>CONCATENATE(TEXT(ROUND(output!O74,1),"0.0"),"%")</f>
        <v>-65.1%</v>
      </c>
      <c r="C24" t="str" s="39">
        <f>CONCATENATE(TEXT(ROUND(output!Q74,1),"0.0"),"%")</f>
        <v>-53.9%</v>
      </c>
      <c r="D24" t="str" s="40">
        <f>CONCATENATE(TEXT(ROUND(output!P74,1),"0.0"),"%")</f>
        <v>-11.2%</v>
      </c>
      <c r="E24" t="str" s="38">
        <f>CONCATENATE(TEXT(ROUND(output!O101,1),"0.0"),"%")</f>
        <v>-14.8%</v>
      </c>
      <c r="F24" t="str" s="39">
        <f>CONCATENATE(TEXT(ROUND(output!Q101,1),"0.0"),"%")</f>
        <v>-11.6%</v>
      </c>
      <c r="G24" t="str" s="40">
        <f>CONCATENATE(TEXT(ROUND(output!P101,1),"0.0"),"%")</f>
        <v>-3.2%</v>
      </c>
    </row>
    <row r="25" spans="1:7">
      <c r="A25" t="str" s="37">
        <f>output!I75</f>
        <v>Portugal </v>
      </c>
      <c r="B25" t="str" s="38">
        <f>CONCATENATE(TEXT(ROUND(output!O75,1),"0.0"),"%")</f>
        <v>-30.7%</v>
      </c>
      <c r="C25" t="str" s="39">
        <f>CONCATENATE(TEXT(ROUND(output!Q75,1),"0.0"),"%")</f>
        <v>-34.8%</v>
      </c>
      <c r="D25" t="str" s="40">
        <f>CONCATENATE(TEXT(ROUND(output!P75,1),"0.0"),"%")</f>
        <v>4.1%</v>
      </c>
      <c r="E25" t="str" s="38">
        <f>CONCATENATE(TEXT(ROUND(output!O102,1),"0.0"),"%")</f>
        <v>-4.4%</v>
      </c>
      <c r="F25" t="str" s="39">
        <f>CONCATENATE(TEXT(ROUND(output!Q102,1),"0.0"),"%")</f>
        <v>-4.0%</v>
      </c>
      <c r="G25" t="str" s="40">
        <f>CONCATENATE(TEXT(ROUND(output!P102,1),"0.0"),"%")</f>
        <v>-0.4%</v>
      </c>
    </row>
    <row r="26" spans="1:7">
      <c r="A26" t="str" s="37">
        <f>output!I76</f>
        <v>ROW </v>
      </c>
      <c r="B26" t="str" s="38">
        <f>CONCATENATE(TEXT(ROUND(output!O76,1),"0.0"),"%")</f>
        <v>2.4%</v>
      </c>
      <c r="C26" t="str" s="39">
        <f>CONCATENATE(TEXT(ROUND(output!Q76,1),"0.0"),"%")</f>
        <v>2.4%</v>
      </c>
      <c r="D26" t="str" s="40">
        <f>CONCATENATE(TEXT(ROUND(output!P76,1),"0.0"),"%")</f>
        <v>0.0%</v>
      </c>
      <c r="E26" t="str" s="38">
        <f>CONCATENATE(TEXT(ROUND(output!O103,1),"0.0"),"%")</f>
        <v>0.3%</v>
      </c>
      <c r="F26" t="str" s="39">
        <f>CONCATENATE(TEXT(ROUND(output!Q103,1),"0.0"),"%")</f>
        <v>0.3%</v>
      </c>
      <c r="G26" t="str" s="40">
        <f>CONCATENATE(TEXT(ROUND(output!P103,1),"0.0"),"%")</f>
        <v>0.0%</v>
      </c>
    </row>
    <row r="27" spans="1:7">
      <c r="A27" t="str" s="37">
        <f>output!I77</f>
        <v>South Korea </v>
      </c>
      <c r="B27" t="str" s="38">
        <f>CONCATENATE(TEXT(ROUND(output!O77,1),"0.0"),"%")</f>
        <v>-6.9%</v>
      </c>
      <c r="C27" t="str" s="39">
        <f>CONCATENATE(TEXT(ROUND(output!Q77,1),"0.0"),"%")</f>
        <v>-11.4%</v>
      </c>
      <c r="D27" t="str" s="40">
        <f>CONCATENATE(TEXT(ROUND(output!P77,1),"0.0"),"%")</f>
        <v>4.6%</v>
      </c>
      <c r="E27" t="str" s="38">
        <f>CONCATENATE(TEXT(ROUND(output!O104,1),"0.0"),"%")</f>
        <v>0.3%</v>
      </c>
      <c r="F27" t="str" s="39">
        <f>CONCATENATE(TEXT(ROUND(output!Q104,1),"0.0"),"%")</f>
        <v>-0.8%</v>
      </c>
      <c r="G27" t="str" s="40">
        <f>CONCATENATE(TEXT(ROUND(output!P104,1),"0.0"),"%")</f>
        <v>1.1%</v>
      </c>
    </row>
    <row r="28" spans="1:7">
      <c r="A28" t="str" s="37">
        <f>output!I78</f>
        <v>Spain </v>
      </c>
      <c r="B28" t="str" s="38">
        <f>CONCATENATE(TEXT(ROUND(output!O78,1),"0.0"),"%")</f>
        <v>-33.9%</v>
      </c>
      <c r="C28" t="str" s="39">
        <f>CONCATENATE(TEXT(ROUND(output!Q78,1),"0.0"),"%")</f>
        <v>-7.2%</v>
      </c>
      <c r="D28" t="str" s="40">
        <f>CONCATENATE(TEXT(ROUND(output!P78,1),"0.0"),"%")</f>
        <v>-26.7%</v>
      </c>
      <c r="E28" t="str" s="38">
        <f>CONCATENATE(TEXT(ROUND(output!O105,1),"0.0"),"%")</f>
        <v>-7.6%</v>
      </c>
      <c r="F28" t="str" s="39">
        <f>CONCATENATE(TEXT(ROUND(output!Q105,1),"0.0"),"%")</f>
        <v>-5.0%</v>
      </c>
      <c r="G28" t="str" s="40">
        <f>CONCATENATE(TEXT(ROUND(output!P105,1),"0.0"),"%")</f>
        <v>-2.6%</v>
      </c>
    </row>
    <row r="29" spans="1:7">
      <c r="A29" t="str" s="37">
        <f>output!I79</f>
        <v>Sweden </v>
      </c>
      <c r="B29" t="str" s="38">
        <f>CONCATENATE(TEXT(ROUND(output!O79,1),"0.0"),"%")</f>
        <v>-53.3%</v>
      </c>
      <c r="C29" t="str" s="39">
        <f>CONCATENATE(TEXT(ROUND(output!Q79,1),"0.0"),"%")</f>
        <v>-40.0%</v>
      </c>
      <c r="D29" t="str" s="40">
        <f>CONCATENATE(TEXT(ROUND(output!P79,1),"0.0"),"%")</f>
        <v>-13.3%</v>
      </c>
      <c r="E29" t="str" s="38">
        <f>CONCATENATE(TEXT(ROUND(output!O106,1),"0.0"),"%")</f>
        <v>-19.7%</v>
      </c>
      <c r="F29" t="str" s="39">
        <f>CONCATENATE(TEXT(ROUND(output!Q106,1),"0.0"),"%")</f>
        <v>-10.2%</v>
      </c>
      <c r="G29" t="str" s="40">
        <f>CONCATENATE(TEXT(ROUND(output!P106,1),"0.0"),"%")</f>
        <v>-9.5%</v>
      </c>
    </row>
    <row r="30" spans="1:7">
      <c r="A30" t="str" s="37">
        <f>output!I80</f>
        <v>United Kingdom </v>
      </c>
      <c r="B30" t="str" s="38">
        <f>CONCATENATE(TEXT(ROUND(output!O80,1),"0.0"),"%")</f>
        <v>-27.6%</v>
      </c>
      <c r="C30" t="str" s="39">
        <f>CONCATENATE(TEXT(ROUND(output!Q80,1),"0.0"),"%")</f>
        <v>-25.8%</v>
      </c>
      <c r="D30" t="str" s="40">
        <f>CONCATENATE(TEXT(ROUND(output!P80,1),"0.0"),"%")</f>
        <v>-1.9%</v>
      </c>
      <c r="E30" t="str" s="38">
        <f>CONCATENATE(TEXT(ROUND(output!O107,1),"0.0"),"%")</f>
        <v>-4.2%</v>
      </c>
      <c r="F30" t="str" s="39">
        <f>CONCATENATE(TEXT(ROUND(output!Q107,1),"0.0"),"%")</f>
        <v>-6.9%</v>
      </c>
      <c r="G30" t="str" s="40">
        <f>CONCATENATE(TEXT(ROUND(output!P107,1),"0.0"),"%")</f>
        <v>2.7%</v>
      </c>
    </row>
    <row r="31" spans="1:7">
      <c r="A31" t="str" s="41">
        <f>output!I81</f>
        <v>United States </v>
      </c>
      <c r="B31" t="str" s="42">
        <f>CONCATENATE(TEXT(ROUND(output!O81,1),"0.0"),"%")</f>
        <v>1.6%</v>
      </c>
      <c r="C31" t="str" s="43">
        <f>CONCATENATE(TEXT(ROUND(output!Q81,1),"0.0"),"%")</f>
        <v>0.9%</v>
      </c>
      <c r="D31" t="str" s="44">
        <f>CONCATENATE(TEXT(ROUND(output!P81,1),"0.0"),"%")</f>
        <v>0.6%</v>
      </c>
      <c r="E31" t="str" s="42">
        <f>CONCATENATE(TEXT(ROUND(output!O108,1),"0.0"),"%")</f>
        <v>0.2%</v>
      </c>
      <c r="F31" t="str" s="43">
        <f>CONCATENATE(TEXT(ROUND(output!Q108,1),"0.0"),"%")</f>
        <v>-0.3%</v>
      </c>
      <c r="G31" t="str" s="44">
        <f>CONCATENATE(TEXT(ROUND(output!P108,1),"0.0"),"%")</f>
        <v>0.5%</v>
      </c>
    </row>
    <row r="33" spans="1:7">
      <c r="A33" t="s" s="27">
        <v>218</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22.86"/>
    <col collapsed="false" customWidth="true" hidden="false" outlineLevel="0" max="4" min="2" style="27" width="20.71"/>
    <col collapsed="false" customWidth="true" hidden="false" outlineLevel="0" max="1025" min="5" style="27" width="14.43"/>
  </cols>
  <sheetData>
    <row r="1" spans="1:4">
      <c r="A1" t="s" s="27">
        <v>51</v>
      </c>
    </row>
    <row r="3" spans="1:4">
      <c r="A3" t="str" s="27">
        <f>CONCATENATE("Title: Changes in average volatility due to measured changes in trade barriers, baseline calibration (",_xlfn.UNICHAR(952), " = 4) without (detailed) input-output linkages.")</f>
        <v>Title: Changes in average volatility due to measured changes in trade barriers, baseline calibration (θ = 4) without (detailed) input-output linkages.</v>
      </c>
    </row>
    <row r="5" spans="1:4">
      <c r="A5" s="29"/>
      <c r="B5" t="s" s="30">
        <v>215</v>
      </c>
      <c r="C5" t="s" s="31">
        <v>216</v>
      </c>
      <c r="D5" t="s" s="32">
        <v>217</v>
      </c>
    </row>
    <row r="6" spans="1:4">
      <c r="A6" t="str" s="33">
        <f>output!I111</f>
        <v>Australia </v>
      </c>
      <c r="B6" t="str" s="34">
        <f>CONCATENATE(TEXT(ROUND(output!O111,1),"0.0"),"%")</f>
        <v>1.4%</v>
      </c>
      <c r="C6" t="str" s="35">
        <f>CONCATENATE(TEXT(ROUND(output!Q111,1),"0.0"),"%")</f>
        <v>0.7%</v>
      </c>
      <c r="D6" t="str" s="36">
        <f>CONCATENATE(TEXT(ROUND(output!P111,1),"0.0"),"%")</f>
        <v>0.7%</v>
      </c>
    </row>
    <row r="7" spans="1:4">
      <c r="A7" t="str" s="37">
        <f>output!I112</f>
        <v>Austria </v>
      </c>
      <c r="B7" t="str" s="38">
        <f>CONCATENATE(TEXT(ROUND(output!O112,1),"0.0"),"%")</f>
        <v>-34.3%</v>
      </c>
      <c r="C7" t="str" s="39">
        <f>CONCATENATE(TEXT(ROUND(output!Q112,1),"0.0"),"%")</f>
        <v>-32.1%</v>
      </c>
      <c r="D7" t="str" s="40">
        <f>CONCATENATE(TEXT(ROUND(output!P112,1),"0.0"),"%")</f>
        <v>-2.2%</v>
      </c>
    </row>
    <row r="8" spans="1:4">
      <c r="A8" t="str" s="37">
        <f>output!I113</f>
        <v>Belgium and Luxembourg </v>
      </c>
      <c r="B8" t="str" s="38">
        <f>CONCATENATE(TEXT(ROUND(output!O113,1),"0.0"),"%")</f>
        <v>-27.9%</v>
      </c>
      <c r="C8" t="str" s="39">
        <f>CONCATENATE(TEXT(ROUND(output!Q113,1),"0.0"),"%")</f>
        <v>-30.4%</v>
      </c>
      <c r="D8" t="str" s="40">
        <f>CONCATENATE(TEXT(ROUND(output!P113,1),"0.0"),"%")</f>
        <v>2.6%</v>
      </c>
    </row>
    <row r="9" spans="1:4">
      <c r="A9" t="str" s="37">
        <f>output!I114</f>
        <v>Canada </v>
      </c>
      <c r="B9" t="str" s="38">
        <f>CONCATENATE(TEXT(ROUND(output!O114,1),"0.0"),"%")</f>
        <v>-6.6%</v>
      </c>
      <c r="C9" t="str" s="39">
        <f>CONCATENATE(TEXT(ROUND(output!Q114,1),"0.0"),"%")</f>
        <v>-6.0%</v>
      </c>
      <c r="D9" t="str" s="40">
        <f>CONCATENATE(TEXT(ROUND(output!P114,1),"0.0"),"%")</f>
        <v>-0.6%</v>
      </c>
    </row>
    <row r="10" spans="1:4">
      <c r="A10" t="str" s="37">
        <f>output!I115</f>
        <v>China </v>
      </c>
      <c r="B10" t="str" s="38">
        <f>CONCATENATE(TEXT(ROUND(output!O115,1),"0.0"),"%")</f>
        <v>0.9%</v>
      </c>
      <c r="C10" t="str" s="39">
        <f>CONCATENATE(TEXT(ROUND(output!Q115,1),"0.0"),"%")</f>
        <v>1.0%</v>
      </c>
      <c r="D10" t="str" s="40">
        <f>CONCATENATE(TEXT(ROUND(output!P115,1),"0.0"),"%")</f>
        <v>0.0%</v>
      </c>
    </row>
    <row r="11" spans="1:4">
      <c r="A11" t="str" s="37">
        <f>output!I116</f>
        <v>Colombia </v>
      </c>
      <c r="B11" t="str" s="38">
        <f>CONCATENATE(TEXT(ROUND(output!O116,1),"0.0"),"%")</f>
        <v>-4.9%</v>
      </c>
      <c r="C11" t="str" s="39">
        <f>CONCATENATE(TEXT(ROUND(output!Q116,1),"0.0"),"%")</f>
        <v>-3.7%</v>
      </c>
      <c r="D11" t="str" s="40">
        <f>CONCATENATE(TEXT(ROUND(output!P116,1),"0.0"),"%")</f>
        <v>-1.1%</v>
      </c>
    </row>
    <row r="12" spans="1:4">
      <c r="A12" t="str" s="37">
        <f>output!I117</f>
        <v>Denmark </v>
      </c>
      <c r="B12" t="str" s="38">
        <f>CONCATENATE(TEXT(ROUND(output!O117,1),"0.0"),"%")</f>
        <v>-17.2%</v>
      </c>
      <c r="C12" t="str" s="39">
        <f>CONCATENATE(TEXT(ROUND(output!Q117,1),"0.0"),"%")</f>
        <v>-24.2%</v>
      </c>
      <c r="D12" t="str" s="40">
        <f>CONCATENATE(TEXT(ROUND(output!P117,1),"0.0"),"%")</f>
        <v>7.0%</v>
      </c>
    </row>
    <row r="13" spans="1:4">
      <c r="A13" t="str" s="37">
        <f>output!I118</f>
        <v>Finland </v>
      </c>
      <c r="B13" t="str" s="38">
        <f>CONCATENATE(TEXT(ROUND(output!O118,1),"0.0"),"%")</f>
        <v>-14.7%</v>
      </c>
      <c r="C13" t="str" s="39">
        <f>CONCATENATE(TEXT(ROUND(output!Q118,1),"0.0"),"%")</f>
        <v>-14.5%</v>
      </c>
      <c r="D13" t="str" s="40">
        <f>CONCATENATE(TEXT(ROUND(output!P118,1),"0.0"),"%")</f>
        <v>-0.2%</v>
      </c>
    </row>
    <row r="14" spans="1:4">
      <c r="A14" t="str" s="37">
        <f>output!I119</f>
        <v>France </v>
      </c>
      <c r="B14" t="str" s="38">
        <f>CONCATENATE(TEXT(ROUND(output!O119,1),"0.0"),"%")</f>
        <v>-2.3%</v>
      </c>
      <c r="C14" t="str" s="39">
        <f>CONCATENATE(TEXT(ROUND(output!Q119,1),"0.0"),"%")</f>
        <v>-1.0%</v>
      </c>
      <c r="D14" t="str" s="40">
        <f>CONCATENATE(TEXT(ROUND(output!P119,1),"0.0"),"%")</f>
        <v>-1.4%</v>
      </c>
    </row>
    <row r="15" spans="1:4">
      <c r="A15" t="str" s="37">
        <f>output!I120</f>
        <v>Germany </v>
      </c>
      <c r="B15" t="str" s="38">
        <f>CONCATENATE(TEXT(ROUND(output!O120,1),"0.0"),"%")</f>
        <v>-1.3%</v>
      </c>
      <c r="C15" t="str" s="39">
        <f>CONCATENATE(TEXT(ROUND(output!Q120,1),"0.0"),"%")</f>
        <v>-1.9%</v>
      </c>
      <c r="D15" t="str" s="40">
        <f>CONCATENATE(TEXT(ROUND(output!P120,1),"0.0"),"%")</f>
        <v>0.5%</v>
      </c>
    </row>
    <row r="16" spans="1:4">
      <c r="A16" t="str" s="37">
        <f>output!I121</f>
        <v>Greece </v>
      </c>
      <c r="B16" t="str" s="38">
        <f>CONCATENATE(TEXT(ROUND(output!O121,1),"0.0"),"%")</f>
        <v>2.7%</v>
      </c>
      <c r="C16" t="str" s="39">
        <f>CONCATENATE(TEXT(ROUND(output!Q121,1),"0.0"),"%")</f>
        <v>0.4%</v>
      </c>
      <c r="D16" t="str" s="40">
        <f>CONCATENATE(TEXT(ROUND(output!P121,1),"0.0"),"%")</f>
        <v>2.3%</v>
      </c>
    </row>
    <row r="17" spans="1:4">
      <c r="A17" t="str" s="37">
        <f>output!I122</f>
        <v>India </v>
      </c>
      <c r="B17" t="str" s="38">
        <f>CONCATENATE(TEXT(ROUND(output!O122,1),"0.0"),"%")</f>
        <v>1.9%</v>
      </c>
      <c r="C17" t="str" s="39">
        <f>CONCATENATE(TEXT(ROUND(output!Q122,1),"0.0"),"%")</f>
        <v>1.6%</v>
      </c>
      <c r="D17" t="str" s="40">
        <f>CONCATENATE(TEXT(ROUND(output!P122,1),"0.0"),"%")</f>
        <v>0.3%</v>
      </c>
    </row>
    <row r="18" spans="1:4">
      <c r="A18" t="str" s="37">
        <f>output!I123</f>
        <v>Ireland </v>
      </c>
      <c r="B18" t="str" s="38">
        <f>CONCATENATE(TEXT(ROUND(output!O123,1),"0.0"),"%")</f>
        <v>-25.5%</v>
      </c>
      <c r="C18" t="str" s="39">
        <f>CONCATENATE(TEXT(ROUND(output!Q123,1),"0.0"),"%")</f>
        <v>-22.6%</v>
      </c>
      <c r="D18" t="str" s="40">
        <f>CONCATENATE(TEXT(ROUND(output!P123,1),"0.0"),"%")</f>
        <v>-2.9%</v>
      </c>
    </row>
    <row r="19" spans="1:4">
      <c r="A19" t="str" s="37">
        <f>output!I124</f>
        <v>Italy </v>
      </c>
      <c r="B19" t="str" s="38">
        <f>CONCATENATE(TEXT(ROUND(output!O124,1),"0.0"),"%")</f>
        <v>-1.5%</v>
      </c>
      <c r="C19" t="str" s="39">
        <f>CONCATENATE(TEXT(ROUND(output!Q124,1),"0.0"),"%")</f>
        <v>-1.1%</v>
      </c>
      <c r="D19" t="str" s="40">
        <f>CONCATENATE(TEXT(ROUND(output!P124,1),"0.0"),"%")</f>
        <v>-0.4%</v>
      </c>
    </row>
    <row r="20" spans="1:4">
      <c r="A20" t="str" s="37">
        <f>output!I125</f>
        <v>Japan </v>
      </c>
      <c r="B20" t="str" s="38">
        <f>CONCATENATE(TEXT(ROUND(output!O125,1),"0.0"),"%")</f>
        <v>1.2%</v>
      </c>
      <c r="C20" t="str" s="39">
        <f>CONCATENATE(TEXT(ROUND(output!Q125,1),"0.0"),"%")</f>
        <v>-0.2%</v>
      </c>
      <c r="D20" t="str" s="40">
        <f>CONCATENATE(TEXT(ROUND(output!P125,1),"0.0"),"%")</f>
        <v>1.4%</v>
      </c>
    </row>
    <row r="21" spans="1:4">
      <c r="A21" t="str" s="37">
        <f>output!I126</f>
        <v>Mexico </v>
      </c>
      <c r="B21" t="str" s="38">
        <f>CONCATENATE(TEXT(ROUND(output!O126,1),"0.0"),"%")</f>
        <v>-26.4%</v>
      </c>
      <c r="C21" t="str" s="39">
        <f>CONCATENATE(TEXT(ROUND(output!Q126,1),"0.0"),"%")</f>
        <v>-29.3%</v>
      </c>
      <c r="D21" t="str" s="40">
        <f>CONCATENATE(TEXT(ROUND(output!P126,1),"0.0"),"%")</f>
        <v>2.8%</v>
      </c>
    </row>
    <row r="22" spans="1:4">
      <c r="A22" t="str" s="37">
        <f>output!I127</f>
        <v>Netherlands </v>
      </c>
      <c r="B22" t="str" s="38">
        <f>CONCATENATE(TEXT(ROUND(output!O127,1),"0.0"),"%")</f>
        <v>-20.4%</v>
      </c>
      <c r="C22" t="str" s="39">
        <f>CONCATENATE(TEXT(ROUND(output!Q127,1),"0.0"),"%")</f>
        <v>-22.1%</v>
      </c>
      <c r="D22" t="str" s="40">
        <f>CONCATENATE(TEXT(ROUND(output!P127,1),"0.0"),"%")</f>
        <v>1.7%</v>
      </c>
    </row>
    <row r="23" spans="1:4">
      <c r="A23" t="str" s="37">
        <f>output!I128</f>
        <v>Norway </v>
      </c>
      <c r="B23" t="str" s="38">
        <f>CONCATENATE(TEXT(ROUND(output!O128,1),"0.0"),"%")</f>
        <v>-9.5%</v>
      </c>
      <c r="C23" t="str" s="39">
        <f>CONCATENATE(TEXT(ROUND(output!Q128,1),"0.0"),"%")</f>
        <v>-7.4%</v>
      </c>
      <c r="D23" t="str" s="40">
        <f>CONCATENATE(TEXT(ROUND(output!P128,1),"0.0"),"%")</f>
        <v>-2.1%</v>
      </c>
    </row>
    <row r="24" spans="1:4">
      <c r="A24" t="str" s="37">
        <f>output!I129</f>
        <v>Portugal </v>
      </c>
      <c r="B24" t="str" s="38">
        <f>CONCATENATE(TEXT(ROUND(output!O129,1),"0.0"),"%")</f>
        <v>-2.8%</v>
      </c>
      <c r="C24" t="str" s="39">
        <f>CONCATENATE(TEXT(ROUND(output!Q129,1),"0.0"),"%")</f>
        <v>-2.7%</v>
      </c>
      <c r="D24" t="str" s="40">
        <f>CONCATENATE(TEXT(ROUND(output!P129,1),"0.0"),"%")</f>
        <v>-0.2%</v>
      </c>
    </row>
    <row r="25" spans="1:4">
      <c r="A25" t="str" s="37">
        <f>output!I130</f>
        <v>ROW </v>
      </c>
      <c r="B25" t="str" s="38">
        <f>CONCATENATE(TEXT(ROUND(output!O130,1),"0.0"),"%")</f>
        <v>0.4%</v>
      </c>
      <c r="C25" t="str" s="39">
        <f>CONCATENATE(TEXT(ROUND(output!Q130,1),"0.0"),"%")</f>
        <v>0.4%</v>
      </c>
      <c r="D25" t="str" s="40">
        <f>CONCATENATE(TEXT(ROUND(output!P130,1),"0.0"),"%")</f>
        <v>0.0%</v>
      </c>
    </row>
    <row r="26" spans="1:4">
      <c r="A26" t="str" s="37">
        <f>output!I131</f>
        <v>South Korea </v>
      </c>
      <c r="B26" t="str" s="38">
        <f>CONCATENATE(TEXT(ROUND(output!O131,1),"0.0"),"%")</f>
        <v>0.5%</v>
      </c>
      <c r="C26" t="str" s="39">
        <f>CONCATENATE(TEXT(ROUND(output!Q131,1),"0.0"),"%")</f>
        <v>-0.5%</v>
      </c>
      <c r="D26" t="str" s="40">
        <f>CONCATENATE(TEXT(ROUND(output!P131,1),"0.0"),"%")</f>
        <v>1.0%</v>
      </c>
    </row>
    <row r="27" spans="1:4">
      <c r="A27" t="str" s="37">
        <f>output!I132</f>
        <v>Spain </v>
      </c>
      <c r="B27" t="str" s="38">
        <f>CONCATENATE(TEXT(ROUND(output!O132,1),"0.0"),"%")</f>
        <v>-5.9%</v>
      </c>
      <c r="C27" t="str" s="39">
        <f>CONCATENATE(TEXT(ROUND(output!Q132,1),"0.0"),"%")</f>
        <v>-4.3%</v>
      </c>
      <c r="D27" t="str" s="40">
        <f>CONCATENATE(TEXT(ROUND(output!P132,1),"0.0"),"%")</f>
        <v>-1.6%</v>
      </c>
    </row>
    <row r="28" spans="1:4">
      <c r="A28" t="str" s="37">
        <f>output!I133</f>
        <v>Sweden </v>
      </c>
      <c r="B28" t="str" s="38">
        <f>CONCATENATE(TEXT(ROUND(output!O133,1),"0.0"),"%")</f>
        <v>-13.9%</v>
      </c>
      <c r="C28" t="str" s="39">
        <f>CONCATENATE(TEXT(ROUND(output!Q133,1),"0.0"),"%")</f>
        <v>-6.8%</v>
      </c>
      <c r="D28" t="str" s="40">
        <f>CONCATENATE(TEXT(ROUND(output!P133,1),"0.0"),"%")</f>
        <v>-7.2%</v>
      </c>
    </row>
    <row r="29" spans="1:4">
      <c r="A29" t="str" s="37">
        <f>output!I134</f>
        <v>United Kingdom </v>
      </c>
      <c r="B29" t="str" s="38">
        <f>CONCATENATE(TEXT(ROUND(output!O134,1),"0.0"),"%")</f>
        <v>-2.4%</v>
      </c>
      <c r="C29" t="str" s="39">
        <f>CONCATENATE(TEXT(ROUND(output!Q134,1),"0.0"),"%")</f>
        <v>-4.7%</v>
      </c>
      <c r="D29" t="str" s="40">
        <f>CONCATENATE(TEXT(ROUND(output!P134,1),"0.0"),"%")</f>
        <v>2.3%</v>
      </c>
    </row>
    <row r="30" spans="1:4">
      <c r="A30" t="str" s="41">
        <f>output!I135</f>
        <v>United States </v>
      </c>
      <c r="B30" t="str" s="42">
        <f>CONCATENATE(TEXT(ROUND(output!O135,1),"0.0"),"%")</f>
        <v>0.3%</v>
      </c>
      <c r="C30" t="str" s="43">
        <f>CONCATENATE(TEXT(ROUND(output!Q135,1),"0.0"),"%")</f>
        <v>-0.2%</v>
      </c>
      <c r="D30" t="str" s="44">
        <f>CONCATENATE(TEXT(ROUND(output!P135,1),"0.0"),"%")</f>
        <v>0.5%</v>
      </c>
    </row>
    <row r="32" spans="1:4">
      <c r="A32" t="s" s="27">
        <v>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J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22.86"/>
    <col collapsed="false" customWidth="true" hidden="false" outlineLevel="0" max="10" min="2" style="27" width="20.71"/>
    <col collapsed="false" customWidth="true" hidden="false" outlineLevel="0" max="1025" min="11" style="27" width="14.43"/>
  </cols>
  <sheetData>
    <row r="1" spans="1:10">
      <c r="A1" t="s" s="27">
        <v>55</v>
      </c>
    </row>
    <row r="3" spans="1:10">
      <c r="A3" t="str" s="27">
        <f>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spans="1:10">
      <c r="B5" t="str" s="45">
        <f>CONCATENATE(_xlfn.UNICHAR(961)," = 0.0005")</f>
        <v>ρ = 0.0005</v>
      </c>
      <c r="C5" s="45"/>
      <c r="D5" s="45"/>
      <c r="E5" t="str" s="45">
        <f>CONCATENATE(_xlfn.UNICHAR(961)," = 0.001")</f>
        <v>ρ = 0.001</v>
      </c>
      <c r="F5" s="45"/>
      <c r="G5" s="45"/>
      <c r="H5" t="str" s="45">
        <f>CONCATENATE(_xlfn.UNICHAR(961)," = 0.002")</f>
        <v>ρ = 0.002</v>
      </c>
      <c r="I5" s="45"/>
      <c r="J5" s="45"/>
    </row>
    <row r="6" spans="1:10">
      <c r="A6" s="29"/>
      <c r="B6" t="s" s="30">
        <v>215</v>
      </c>
      <c r="C6" t="s" s="31">
        <v>216</v>
      </c>
      <c r="D6" t="s" s="32">
        <v>217</v>
      </c>
      <c r="E6" t="s" s="30">
        <v>215</v>
      </c>
      <c r="F6" t="s" s="31">
        <v>216</v>
      </c>
      <c r="G6" t="s" s="32">
        <v>217</v>
      </c>
      <c r="H6" t="s" s="30">
        <v>215</v>
      </c>
      <c r="I6" t="s" s="31">
        <v>216</v>
      </c>
      <c r="J6" t="s" s="32">
        <v>217</v>
      </c>
    </row>
    <row r="7" spans="1:10">
      <c r="A7" t="str" s="33">
        <f>output!I165</f>
        <v>Australia </v>
      </c>
      <c r="B7" t="str" s="34">
        <f>CONCATENATE(TEXT(ROUND(output!O138,1),"0.0"),"%")</f>
        <v>4.4%</v>
      </c>
      <c r="C7" t="str" s="35">
        <f>CONCATENATE(TEXT(ROUND(output!Q138,1),"0.0"),"%")</f>
        <v>3.7%</v>
      </c>
      <c r="D7" t="str" s="36">
        <f>CONCATENATE(TEXT(ROUND(output!P138,1),"0.0"),"%")</f>
        <v>0.7%</v>
      </c>
      <c r="E7" t="str" s="34">
        <f>CONCATENATE(TEXT(ROUND(output!O165,1),"0.0"),"%")</f>
        <v>4.4%</v>
      </c>
      <c r="F7" t="str" s="35">
        <f>CONCATENATE(TEXT(ROUND(output!Q165,1),"0.0"),"%")</f>
        <v>3.7%</v>
      </c>
      <c r="G7" t="str" s="36">
        <f>CONCATENATE(TEXT(ROUND(output!P165,1),"0.0"),"%")</f>
        <v>0.7%</v>
      </c>
      <c r="H7" t="str" s="34">
        <f>CONCATENATE(TEXT(ROUND(output!O192,1),"0.0"),"%")</f>
        <v>4.4%</v>
      </c>
      <c r="I7" t="str" s="35">
        <f>CONCATENATE(TEXT(ROUND(output!Q192,1),"0.0"),"%")</f>
        <v>3.7%</v>
      </c>
      <c r="J7" t="str" s="36">
        <f>CONCATENATE(TEXT(ROUND(output!P192,1),"0.0"),"%")</f>
        <v>0.7%</v>
      </c>
    </row>
    <row r="8" spans="1:10">
      <c r="A8" t="str" s="37">
        <f>output!I166</f>
        <v>Austria </v>
      </c>
      <c r="B8" t="str" s="38">
        <f>CONCATENATE(TEXT(ROUND(output!O139,1),"0.0"),"%")</f>
        <v>-64.4%</v>
      </c>
      <c r="C8" t="str" s="39">
        <f>CONCATENATE(TEXT(ROUND(output!Q139,1),"0.0"),"%")</f>
        <v>-58.8%</v>
      </c>
      <c r="D8" t="str" s="40">
        <f>CONCATENATE(TEXT(ROUND(output!P139,1),"0.0"),"%")</f>
        <v>-5.6%</v>
      </c>
      <c r="E8" t="str" s="38">
        <f>CONCATENATE(TEXT(ROUND(output!O166,1),"0.0"),"%")</f>
        <v>-64.4%</v>
      </c>
      <c r="F8" t="str" s="39">
        <f>CONCATENATE(TEXT(ROUND(output!Q166,1),"0.0"),"%")</f>
        <v>-58.9%</v>
      </c>
      <c r="G8" t="str" s="40">
        <f>CONCATENATE(TEXT(ROUND(output!P166,1),"0.0"),"%")</f>
        <v>-5.6%</v>
      </c>
      <c r="H8" t="str" s="38">
        <f>CONCATENATE(TEXT(ROUND(output!O193,1),"0.0"),"%")</f>
        <v>-64.4%</v>
      </c>
      <c r="I8" t="str" s="39">
        <f>CONCATENATE(TEXT(ROUND(output!Q193,1),"0.0"),"%")</f>
        <v>-58.8%</v>
      </c>
      <c r="J8" t="str" s="40">
        <f>CONCATENATE(TEXT(ROUND(output!P193,1),"0.0"),"%")</f>
        <v>-5.6%</v>
      </c>
    </row>
    <row r="9" spans="1:10">
      <c r="A9" t="str" s="37">
        <f>output!I167</f>
        <v>Belgium and Luxembourg </v>
      </c>
      <c r="B9" t="str" s="38">
        <f>CONCATENATE(TEXT(ROUND(output!O140,1),"0.0"),"%")</f>
        <v>-59.0%</v>
      </c>
      <c r="C9" t="str" s="39">
        <f>CONCATENATE(TEXT(ROUND(output!Q140,1),"0.0"),"%")</f>
        <v>-54.5%</v>
      </c>
      <c r="D9" t="str" s="40">
        <f>CONCATENATE(TEXT(ROUND(output!P140,1),"0.0"),"%")</f>
        <v>-4.5%</v>
      </c>
      <c r="E9" t="str" s="38">
        <f>CONCATENATE(TEXT(ROUND(output!O167,1),"0.0"),"%")</f>
        <v>-58.8%</v>
      </c>
      <c r="F9" t="str" s="39">
        <f>CONCATENATE(TEXT(ROUND(output!Q167,1),"0.0"),"%")</f>
        <v>-54.3%</v>
      </c>
      <c r="G9" t="str" s="40">
        <f>CONCATENATE(TEXT(ROUND(output!P167,1),"0.0"),"%")</f>
        <v>-4.5%</v>
      </c>
      <c r="H9" t="str" s="38">
        <f>CONCATENATE(TEXT(ROUND(output!O194,1),"0.0"),"%")</f>
        <v>-58.6%</v>
      </c>
      <c r="I9" t="str" s="39">
        <f>CONCATENATE(TEXT(ROUND(output!Q194,1),"0.0"),"%")</f>
        <v>-54.0%</v>
      </c>
      <c r="J9" t="str" s="40">
        <f>CONCATENATE(TEXT(ROUND(output!P194,1),"0.0"),"%")</f>
        <v>-4.6%</v>
      </c>
    </row>
    <row r="10" spans="1:10">
      <c r="A10" t="str" s="37">
        <f>output!I168</f>
        <v>Canada </v>
      </c>
      <c r="B10" t="str" s="38">
        <f>CONCATENATE(TEXT(ROUND(output!O141,1),"0.0"),"%")</f>
        <v>-55.8%</v>
      </c>
      <c r="C10" t="str" s="39">
        <f>CONCATENATE(TEXT(ROUND(output!Q141,1),"0.0"),"%")</f>
        <v>-46.4%</v>
      </c>
      <c r="D10" t="str" s="40">
        <f>CONCATENATE(TEXT(ROUND(output!P141,1),"0.0"),"%")</f>
        <v>-9.4%</v>
      </c>
      <c r="E10" t="str" s="38">
        <f>CONCATENATE(TEXT(ROUND(output!O168,1),"0.0"),"%")</f>
        <v>-55.8%</v>
      </c>
      <c r="F10" t="str" s="39">
        <f>CONCATENATE(TEXT(ROUND(output!Q168,1),"0.0"),"%")</f>
        <v>-46.3%</v>
      </c>
      <c r="G10" t="str" s="40">
        <f>CONCATENATE(TEXT(ROUND(output!P168,1),"0.0"),"%")</f>
        <v>-9.5%</v>
      </c>
      <c r="H10" t="str" s="38">
        <f>CONCATENATE(TEXT(ROUND(output!O195,1),"0.0"),"%")</f>
        <v>-55.7%</v>
      </c>
      <c r="I10" t="str" s="39">
        <f>CONCATENATE(TEXT(ROUND(output!Q195,1),"0.0"),"%")</f>
        <v>-46.1%</v>
      </c>
      <c r="J10" t="str" s="40">
        <f>CONCATENATE(TEXT(ROUND(output!P195,1),"0.0"),"%")</f>
        <v>-9.6%</v>
      </c>
    </row>
    <row r="11" spans="1:10">
      <c r="A11" t="str" s="37">
        <f>output!I169</f>
        <v>China </v>
      </c>
      <c r="B11" t="str" s="38">
        <f>CONCATENATE(TEXT(ROUND(output!O142,1),"0.0"),"%")</f>
        <v>2.3%</v>
      </c>
      <c r="C11" t="str" s="39">
        <f>CONCATENATE(TEXT(ROUND(output!Q142,1),"0.0"),"%")</f>
        <v>2.6%</v>
      </c>
      <c r="D11" t="str" s="40">
        <f>CONCATENATE(TEXT(ROUND(output!P142,1),"0.0"),"%")</f>
        <v>-0.3%</v>
      </c>
      <c r="E11" t="str" s="38">
        <f>CONCATENATE(TEXT(ROUND(output!O169,1),"0.0"),"%")</f>
        <v>2.3%</v>
      </c>
      <c r="F11" t="str" s="39">
        <f>CONCATENATE(TEXT(ROUND(output!Q169,1),"0.0"),"%")</f>
        <v>2.6%</v>
      </c>
      <c r="G11" t="str" s="40">
        <f>CONCATENATE(TEXT(ROUND(output!P169,1),"0.0"),"%")</f>
        <v>-0.3%</v>
      </c>
      <c r="H11" t="str" s="38">
        <f>CONCATENATE(TEXT(ROUND(output!O196,1),"0.0"),"%")</f>
        <v>2.3%</v>
      </c>
      <c r="I11" t="str" s="39">
        <f>CONCATENATE(TEXT(ROUND(output!Q196,1),"0.0"),"%")</f>
        <v>2.6%</v>
      </c>
      <c r="J11" t="str" s="40">
        <f>CONCATENATE(TEXT(ROUND(output!P196,1),"0.0"),"%")</f>
        <v>-0.3%</v>
      </c>
    </row>
    <row r="12" spans="1:10">
      <c r="A12" t="str" s="37">
        <f>output!I170</f>
        <v>Colombia </v>
      </c>
      <c r="B12" t="str" s="38">
        <f>CONCATENATE(TEXT(ROUND(output!O143,1),"0.0"),"%")</f>
        <v>-6.0%</v>
      </c>
      <c r="C12" t="str" s="39">
        <f>CONCATENATE(TEXT(ROUND(output!Q143,1),"0.0"),"%")</f>
        <v>-2.1%</v>
      </c>
      <c r="D12" t="str" s="40">
        <f>CONCATENATE(TEXT(ROUND(output!P143,1),"0.0"),"%")</f>
        <v>-3.9%</v>
      </c>
      <c r="E12" t="str" s="38">
        <f>CONCATENATE(TEXT(ROUND(output!O170,1),"0.0"),"%")</f>
        <v>-5.9%</v>
      </c>
      <c r="F12" t="str" s="39">
        <f>CONCATENATE(TEXT(ROUND(output!Q170,1),"0.0"),"%")</f>
        <v>-2.0%</v>
      </c>
      <c r="G12" t="str" s="40">
        <f>CONCATENATE(TEXT(ROUND(output!P170,1),"0.0"),"%")</f>
        <v>-3.9%</v>
      </c>
      <c r="H12" t="str" s="38">
        <f>CONCATENATE(TEXT(ROUND(output!O197,1),"0.0"),"%")</f>
        <v>-5.8%</v>
      </c>
      <c r="I12" t="str" s="39">
        <f>CONCATENATE(TEXT(ROUND(output!Q197,1),"0.0"),"%")</f>
        <v>-1.9%</v>
      </c>
      <c r="J12" t="str" s="40">
        <f>CONCATENATE(TEXT(ROUND(output!P197,1),"0.0"),"%")</f>
        <v>-3.9%</v>
      </c>
    </row>
    <row r="13" spans="1:10">
      <c r="A13" t="str" s="37">
        <f>output!I171</f>
        <v>Denmark </v>
      </c>
      <c r="B13" t="str" s="38">
        <f>CONCATENATE(TEXT(ROUND(output!O144,1),"0.0"),"%")</f>
        <v>-57.0%</v>
      </c>
      <c r="C13" t="str" s="39">
        <f>CONCATENATE(TEXT(ROUND(output!Q144,1),"0.0"),"%")</f>
        <v>-59.4%</v>
      </c>
      <c r="D13" t="str" s="40">
        <f>CONCATENATE(TEXT(ROUND(output!P144,1),"0.0"),"%")</f>
        <v>2.4%</v>
      </c>
      <c r="E13" t="str" s="38">
        <f>CONCATENATE(TEXT(ROUND(output!O171,1),"0.0"),"%")</f>
        <v>-56.9%</v>
      </c>
      <c r="F13" t="str" s="39">
        <f>CONCATENATE(TEXT(ROUND(output!Q171,1),"0.0"),"%")</f>
        <v>-59.4%</v>
      </c>
      <c r="G13" t="str" s="40">
        <f>CONCATENATE(TEXT(ROUND(output!P171,1),"0.0"),"%")</f>
        <v>2.5%</v>
      </c>
      <c r="H13" t="str" s="38">
        <f>CONCATENATE(TEXT(ROUND(output!O198,1),"0.0"),"%")</f>
        <v>-56.6%</v>
      </c>
      <c r="I13" t="str" s="39">
        <f>CONCATENATE(TEXT(ROUND(output!Q198,1),"0.0"),"%")</f>
        <v>-59.2%</v>
      </c>
      <c r="J13" t="str" s="40">
        <f>CONCATENATE(TEXT(ROUND(output!P198,1),"0.0"),"%")</f>
        <v>2.5%</v>
      </c>
    </row>
    <row r="14" spans="1:10">
      <c r="A14" t="str" s="37">
        <f>output!I172</f>
        <v>Finland </v>
      </c>
      <c r="B14" t="str" s="38">
        <f>CONCATENATE(TEXT(ROUND(output!O145,1),"0.0"),"%")</f>
        <v>-37.8%</v>
      </c>
      <c r="C14" t="str" s="39">
        <f>CONCATENATE(TEXT(ROUND(output!Q145,1),"0.0"),"%")</f>
        <v>-34.8%</v>
      </c>
      <c r="D14" t="str" s="40">
        <f>CONCATENATE(TEXT(ROUND(output!P145,1),"0.0"),"%")</f>
        <v>-3.0%</v>
      </c>
      <c r="E14" t="str" s="38">
        <f>CONCATENATE(TEXT(ROUND(output!O172,1),"0.0"),"%")</f>
        <v>-37.8%</v>
      </c>
      <c r="F14" t="str" s="39">
        <f>CONCATENATE(TEXT(ROUND(output!Q172,1),"0.0"),"%")</f>
        <v>-34.8%</v>
      </c>
      <c r="G14" t="str" s="40">
        <f>CONCATENATE(TEXT(ROUND(output!P172,1),"0.0"),"%")</f>
        <v>-3.0%</v>
      </c>
      <c r="H14" t="str" s="38">
        <f>CONCATENATE(TEXT(ROUND(output!O199,1),"0.0"),"%")</f>
        <v>-37.8%</v>
      </c>
      <c r="I14" t="str" s="39">
        <f>CONCATENATE(TEXT(ROUND(output!Q199,1),"0.0"),"%")</f>
        <v>-34.8%</v>
      </c>
      <c r="J14" t="str" s="40">
        <f>CONCATENATE(TEXT(ROUND(output!P199,1),"0.0"),"%")</f>
        <v>-3.0%</v>
      </c>
    </row>
    <row r="15" spans="1:10">
      <c r="A15" t="str" s="37">
        <f>output!I173</f>
        <v>France </v>
      </c>
      <c r="B15" t="str" s="38">
        <f>CONCATENATE(TEXT(ROUND(output!O146,1),"0.0"),"%")</f>
        <v>-5.7%</v>
      </c>
      <c r="C15" t="str" s="39">
        <f>CONCATENATE(TEXT(ROUND(output!Q146,1),"0.0"),"%")</f>
        <v>0.6%</v>
      </c>
      <c r="D15" t="str" s="40">
        <f>CONCATENATE(TEXT(ROUND(output!P146,1),"0.0"),"%")</f>
        <v>-6.3%</v>
      </c>
      <c r="E15" t="str" s="38">
        <f>CONCATENATE(TEXT(ROUND(output!O173,1),"0.0"),"%")</f>
        <v>-5.7%</v>
      </c>
      <c r="F15" t="str" s="39">
        <f>CONCATENATE(TEXT(ROUND(output!Q173,1),"0.0"),"%")</f>
        <v>0.6%</v>
      </c>
      <c r="G15" t="str" s="40">
        <f>CONCATENATE(TEXT(ROUND(output!P173,1),"0.0"),"%")</f>
        <v>-6.3%</v>
      </c>
      <c r="H15" t="str" s="38">
        <f>CONCATENATE(TEXT(ROUND(output!O200,1),"0.0"),"%")</f>
        <v>-5.7%</v>
      </c>
      <c r="I15" t="str" s="39">
        <f>CONCATENATE(TEXT(ROUND(output!Q200,1),"0.0"),"%")</f>
        <v>0.7%</v>
      </c>
      <c r="J15" t="str" s="40">
        <f>CONCATENATE(TEXT(ROUND(output!P200,1),"0.0"),"%")</f>
        <v>-6.4%</v>
      </c>
    </row>
    <row r="16" spans="1:10">
      <c r="A16" t="str" s="37">
        <f>output!I174</f>
        <v>Germany </v>
      </c>
      <c r="B16" t="str" s="38">
        <f>CONCATENATE(TEXT(ROUND(output!O147,1),"0.0"),"%")</f>
        <v>-6.1%</v>
      </c>
      <c r="C16" t="str" s="39">
        <f>CONCATENATE(TEXT(ROUND(output!Q147,1),"0.0"),"%")</f>
        <v>-5.0%</v>
      </c>
      <c r="D16" t="str" s="40">
        <f>CONCATENATE(TEXT(ROUND(output!P147,1),"0.0"),"%")</f>
        <v>-1.1%</v>
      </c>
      <c r="E16" t="str" s="38">
        <f>CONCATENATE(TEXT(ROUND(output!O174,1),"0.0"),"%")</f>
        <v>-6.0%</v>
      </c>
      <c r="F16" t="str" s="39">
        <f>CONCATENATE(TEXT(ROUND(output!Q174,1),"0.0"),"%")</f>
        <v>-4.9%</v>
      </c>
      <c r="G16" t="str" s="40">
        <f>CONCATENATE(TEXT(ROUND(output!P174,1),"0.0"),"%")</f>
        <v>-1.1%</v>
      </c>
      <c r="H16" t="str" s="38">
        <f>CONCATENATE(TEXT(ROUND(output!O201,1),"0.0"),"%")</f>
        <v>-5.9%</v>
      </c>
      <c r="I16" t="str" s="39">
        <f>CONCATENATE(TEXT(ROUND(output!Q201,1),"0.0"),"%")</f>
        <v>-4.9%</v>
      </c>
      <c r="J16" t="str" s="40">
        <f>CONCATENATE(TEXT(ROUND(output!P201,1),"0.0"),"%")</f>
        <v>-1.0%</v>
      </c>
    </row>
    <row r="17" spans="1:10">
      <c r="A17" t="str" s="37">
        <f>output!I175</f>
        <v>Greece </v>
      </c>
      <c r="B17" t="str" s="38">
        <f>CONCATENATE(TEXT(ROUND(output!O148,1),"0.0"),"%")</f>
        <v>7.8%</v>
      </c>
      <c r="C17" t="str" s="39">
        <f>CONCATENATE(TEXT(ROUND(output!Q148,1),"0.0"),"%")</f>
        <v>1.9%</v>
      </c>
      <c r="D17" t="str" s="40">
        <f>CONCATENATE(TEXT(ROUND(output!P148,1),"0.0"),"%")</f>
        <v>5.9%</v>
      </c>
      <c r="E17" t="str" s="38">
        <f>CONCATENATE(TEXT(ROUND(output!O175,1),"0.0"),"%")</f>
        <v>7.9%</v>
      </c>
      <c r="F17" t="str" s="39">
        <f>CONCATENATE(TEXT(ROUND(output!Q175,1),"0.0"),"%")</f>
        <v>1.9%</v>
      </c>
      <c r="G17" t="str" s="40">
        <f>CONCATENATE(TEXT(ROUND(output!P175,1),"0.0"),"%")</f>
        <v>5.9%</v>
      </c>
      <c r="H17" t="str" s="38">
        <f>CONCATENATE(TEXT(ROUND(output!O202,1),"0.0"),"%")</f>
        <v>7.9%</v>
      </c>
      <c r="I17" t="str" s="39">
        <f>CONCATENATE(TEXT(ROUND(output!Q202,1),"0.0"),"%")</f>
        <v>2.0%</v>
      </c>
      <c r="J17" t="str" s="40">
        <f>CONCATENATE(TEXT(ROUND(output!P202,1),"0.0"),"%")</f>
        <v>5.9%</v>
      </c>
    </row>
    <row r="18" spans="1:10">
      <c r="A18" t="str" s="37">
        <f>output!I176</f>
        <v>India </v>
      </c>
      <c r="B18" t="str" s="38">
        <f>CONCATENATE(TEXT(ROUND(output!O149,1),"0.0"),"%")</f>
        <v>1.8%</v>
      </c>
      <c r="C18" t="str" s="39">
        <f>CONCATENATE(TEXT(ROUND(output!Q149,1),"0.0"),"%")</f>
        <v>2.2%</v>
      </c>
      <c r="D18" t="str" s="40">
        <f>CONCATENATE(TEXT(ROUND(output!P149,1),"0.0"),"%")</f>
        <v>-0.4%</v>
      </c>
      <c r="E18" t="str" s="38">
        <f>CONCATENATE(TEXT(ROUND(output!O176,1),"0.0"),"%")</f>
        <v>1.8%</v>
      </c>
      <c r="F18" t="str" s="39">
        <f>CONCATENATE(TEXT(ROUND(output!Q176,1),"0.0"),"%")</f>
        <v>2.2%</v>
      </c>
      <c r="G18" t="str" s="40">
        <f>CONCATENATE(TEXT(ROUND(output!P176,1),"0.0"),"%")</f>
        <v>-0.4%</v>
      </c>
      <c r="H18" t="str" s="38">
        <f>CONCATENATE(TEXT(ROUND(output!O203,1),"0.0"),"%")</f>
        <v>1.8%</v>
      </c>
      <c r="I18" t="str" s="39">
        <f>CONCATENATE(TEXT(ROUND(output!Q203,1),"0.0"),"%")</f>
        <v>2.2%</v>
      </c>
      <c r="J18" t="str" s="40">
        <f>CONCATENATE(TEXT(ROUND(output!P203,1),"0.0"),"%")</f>
        <v>-0.4%</v>
      </c>
    </row>
    <row r="19" spans="1:10">
      <c r="A19" t="str" s="37">
        <f>output!I177</f>
        <v>Ireland </v>
      </c>
      <c r="B19" t="str" s="38">
        <f>CONCATENATE(TEXT(ROUND(output!O150,1),"0.0"),"%")</f>
        <v>-67.9%</v>
      </c>
      <c r="C19" t="str" s="39">
        <f>CONCATENATE(TEXT(ROUND(output!Q150,1),"0.0"),"%")</f>
        <v>-63.8%</v>
      </c>
      <c r="D19" t="str" s="40">
        <f>CONCATENATE(TEXT(ROUND(output!P150,1),"0.0"),"%")</f>
        <v>-4.1%</v>
      </c>
      <c r="E19" t="str" s="38">
        <f>CONCATENATE(TEXT(ROUND(output!O177,1),"0.0"),"%")</f>
        <v>-67.9%</v>
      </c>
      <c r="F19" t="str" s="39">
        <f>CONCATENATE(TEXT(ROUND(output!Q177,1),"0.0"),"%")</f>
        <v>-63.9%</v>
      </c>
      <c r="G19" t="str" s="40">
        <f>CONCATENATE(TEXT(ROUND(output!P177,1),"0.0"),"%")</f>
        <v>-4.1%</v>
      </c>
      <c r="H19" t="str" s="38">
        <f>CONCATENATE(TEXT(ROUND(output!O204,1),"0.0"),"%")</f>
        <v>-68.0%</v>
      </c>
      <c r="I19" t="str" s="39">
        <f>CONCATENATE(TEXT(ROUND(output!Q204,1),"0.0"),"%")</f>
        <v>-64.0%</v>
      </c>
      <c r="J19" t="str" s="40">
        <f>CONCATENATE(TEXT(ROUND(output!P204,1),"0.0"),"%")</f>
        <v>-4.0%</v>
      </c>
    </row>
    <row r="20" spans="1:10">
      <c r="A20" t="str" s="37">
        <f>output!I178</f>
        <v>Italy </v>
      </c>
      <c r="B20" t="str" s="38">
        <f>CONCATENATE(TEXT(ROUND(output!O151,1),"0.0"),"%")</f>
        <v>-2.4%</v>
      </c>
      <c r="C20" t="str" s="39">
        <f>CONCATENATE(TEXT(ROUND(output!Q151,1),"0.0"),"%")</f>
        <v>-0.7%</v>
      </c>
      <c r="D20" t="str" s="40">
        <f>CONCATENATE(TEXT(ROUND(output!P151,1),"0.0"),"%")</f>
        <v>-1.7%</v>
      </c>
      <c r="E20" t="str" s="38">
        <f>CONCATENATE(TEXT(ROUND(output!O178,1),"0.0"),"%")</f>
        <v>-2.4%</v>
      </c>
      <c r="F20" t="str" s="39">
        <f>CONCATENATE(TEXT(ROUND(output!Q178,1),"0.0"),"%")</f>
        <v>-0.7%</v>
      </c>
      <c r="G20" t="str" s="40">
        <f>CONCATENATE(TEXT(ROUND(output!P178,1),"0.0"),"%")</f>
        <v>-1.7%</v>
      </c>
      <c r="H20" t="str" s="38">
        <f>CONCATENATE(TEXT(ROUND(output!O205,1),"0.0"),"%")</f>
        <v>-2.4%</v>
      </c>
      <c r="I20" t="str" s="39">
        <f>CONCATENATE(TEXT(ROUND(output!Q205,1),"0.0"),"%")</f>
        <v>-0.7%</v>
      </c>
      <c r="J20" t="str" s="40">
        <f>CONCATENATE(TEXT(ROUND(output!P205,1),"0.0"),"%")</f>
        <v>-1.7%</v>
      </c>
    </row>
    <row r="21" spans="1:10">
      <c r="A21" t="str" s="37">
        <f>output!I179</f>
        <v>Japan </v>
      </c>
      <c r="B21" t="str" s="38">
        <f>CONCATENATE(TEXT(ROUND(output!O152,1),"0.0"),"%")</f>
        <v>-0.2%</v>
      </c>
      <c r="C21" t="str" s="39">
        <f>CONCATENATE(TEXT(ROUND(output!Q152,1),"0.0"),"%")</f>
        <v>-0.3%</v>
      </c>
      <c r="D21" t="str" s="40">
        <f>CONCATENATE(TEXT(ROUND(output!P152,1),"0.0"),"%")</f>
        <v>0.0%</v>
      </c>
      <c r="E21" t="str" s="38">
        <f>CONCATENATE(TEXT(ROUND(output!O179,1),"0.0"),"%")</f>
        <v>-0.2%</v>
      </c>
      <c r="F21" t="str" s="39">
        <f>CONCATENATE(TEXT(ROUND(output!Q179,1),"0.0"),"%")</f>
        <v>-0.3%</v>
      </c>
      <c r="G21" t="str" s="40">
        <f>CONCATENATE(TEXT(ROUND(output!P179,1),"0.0"),"%")</f>
        <v>0.0%</v>
      </c>
      <c r="H21" t="str" s="38">
        <f>CONCATENATE(TEXT(ROUND(output!O206,1),"0.0"),"%")</f>
        <v>-0.2%</v>
      </c>
      <c r="I21" t="str" s="39">
        <f>CONCATENATE(TEXT(ROUND(output!Q206,1),"0.0"),"%")</f>
        <v>-0.3%</v>
      </c>
      <c r="J21" t="str" s="40">
        <f>CONCATENATE(TEXT(ROUND(output!P206,1),"0.0"),"%")</f>
        <v>0.0%</v>
      </c>
    </row>
    <row r="22" spans="1:10">
      <c r="A22" t="str" s="37">
        <f>output!I180</f>
        <v>Mexico </v>
      </c>
      <c r="B22" t="str" s="38">
        <f>CONCATENATE(TEXT(ROUND(output!O153,1),"0.0"),"%")</f>
        <v>-49.8%</v>
      </c>
      <c r="C22" t="str" s="39">
        <f>CONCATENATE(TEXT(ROUND(output!Q153,1),"0.0"),"%")</f>
        <v>-51.5%</v>
      </c>
      <c r="D22" t="str" s="40">
        <f>CONCATENATE(TEXT(ROUND(output!P153,1),"0.0"),"%")</f>
        <v>1.7%</v>
      </c>
      <c r="E22" t="str" s="38">
        <f>CONCATENATE(TEXT(ROUND(output!O180,1),"0.0"),"%")</f>
        <v>-49.7%</v>
      </c>
      <c r="F22" t="str" s="39">
        <f>CONCATENATE(TEXT(ROUND(output!Q180,1),"0.0"),"%")</f>
        <v>-51.4%</v>
      </c>
      <c r="G22" t="str" s="40">
        <f>CONCATENATE(TEXT(ROUND(output!P180,1),"0.0"),"%")</f>
        <v>1.7%</v>
      </c>
      <c r="H22" t="str" s="38">
        <f>CONCATENATE(TEXT(ROUND(output!O207,1),"0.0"),"%")</f>
        <v>-49.6%</v>
      </c>
      <c r="I22" t="str" s="39">
        <f>CONCATENATE(TEXT(ROUND(output!Q207,1),"0.0"),"%")</f>
        <v>-51.3%</v>
      </c>
      <c r="J22" t="str" s="40">
        <f>CONCATENATE(TEXT(ROUND(output!P207,1),"0.0"),"%")</f>
        <v>1.7%</v>
      </c>
    </row>
    <row r="23" spans="1:10">
      <c r="A23" t="str" s="37">
        <f>output!I181</f>
        <v>Netherlands </v>
      </c>
      <c r="B23" t="str" s="38">
        <f>CONCATENATE(TEXT(ROUND(output!O154,1),"0.0"),"%")</f>
        <v>-50.5%</v>
      </c>
      <c r="C23" t="str" s="39">
        <f>CONCATENATE(TEXT(ROUND(output!Q154,1),"0.0"),"%")</f>
        <v>-43.1%</v>
      </c>
      <c r="D23" t="str" s="40">
        <f>CONCATENATE(TEXT(ROUND(output!P154,1),"0.0"),"%")</f>
        <v>-7.4%</v>
      </c>
      <c r="E23" t="str" s="38">
        <f>CONCATENATE(TEXT(ROUND(output!O181,1),"0.0"),"%")</f>
        <v>-50.5%</v>
      </c>
      <c r="F23" t="str" s="39">
        <f>CONCATENATE(TEXT(ROUND(output!Q181,1),"0.0"),"%")</f>
        <v>-43.1%</v>
      </c>
      <c r="G23" t="str" s="40">
        <f>CONCATENATE(TEXT(ROUND(output!P181,1),"0.0"),"%")</f>
        <v>-7.4%</v>
      </c>
      <c r="H23" t="str" s="38">
        <f>CONCATENATE(TEXT(ROUND(output!O208,1),"0.0"),"%")</f>
        <v>-50.6%</v>
      </c>
      <c r="I23" t="str" s="39">
        <f>CONCATENATE(TEXT(ROUND(output!Q208,1),"0.0"),"%")</f>
        <v>-43.1%</v>
      </c>
      <c r="J23" t="str" s="40">
        <f>CONCATENATE(TEXT(ROUND(output!P208,1),"0.0"),"%")</f>
        <v>-7.5%</v>
      </c>
    </row>
    <row r="24" spans="1:10">
      <c r="A24" t="str" s="37">
        <f>output!I182</f>
        <v>Norway </v>
      </c>
      <c r="B24" t="str" s="38">
        <f>CONCATENATE(TEXT(ROUND(output!O155,1),"0.0"),"%")</f>
        <v>-39.2%</v>
      </c>
      <c r="C24" t="str" s="39">
        <f>CONCATENATE(TEXT(ROUND(output!Q155,1),"0.0"),"%")</f>
        <v>-32.4%</v>
      </c>
      <c r="D24" t="str" s="40">
        <f>CONCATENATE(TEXT(ROUND(output!P155,1),"0.0"),"%")</f>
        <v>-6.8%</v>
      </c>
      <c r="E24" t="str" s="38">
        <f>CONCATENATE(TEXT(ROUND(output!O182,1),"0.0"),"%")</f>
        <v>-39.1%</v>
      </c>
      <c r="F24" t="str" s="39">
        <f>CONCATENATE(TEXT(ROUND(output!Q182,1),"0.0"),"%")</f>
        <v>-32.2%</v>
      </c>
      <c r="G24" t="str" s="40">
        <f>CONCATENATE(TEXT(ROUND(output!P182,1),"0.0"),"%")</f>
        <v>-6.8%</v>
      </c>
      <c r="H24" t="str" s="38">
        <f>CONCATENATE(TEXT(ROUND(output!O209,1),"0.0"),"%")</f>
        <v>-38.8%</v>
      </c>
      <c r="I24" t="str" s="39">
        <f>CONCATENATE(TEXT(ROUND(output!Q209,1),"0.0"),"%")</f>
        <v>-32.0%</v>
      </c>
      <c r="J24" t="str" s="40">
        <f>CONCATENATE(TEXT(ROUND(output!P209,1),"0.0"),"%")</f>
        <v>-6.8%</v>
      </c>
    </row>
    <row r="25" spans="1:10">
      <c r="A25" t="str" s="37">
        <f>output!I183</f>
        <v>Portugal </v>
      </c>
      <c r="B25" t="str" s="38">
        <f>CONCATENATE(TEXT(ROUND(output!O156,1),"0.0"),"%")</f>
        <v>-12.2%</v>
      </c>
      <c r="C25" t="str" s="39">
        <f>CONCATENATE(TEXT(ROUND(output!Q156,1),"0.0"),"%")</f>
        <v>-12.4%</v>
      </c>
      <c r="D25" t="str" s="40">
        <f>CONCATENATE(TEXT(ROUND(output!P156,1),"0.0"),"%")</f>
        <v>0.3%</v>
      </c>
      <c r="E25" t="str" s="38">
        <f>CONCATENATE(TEXT(ROUND(output!O183,1),"0.0"),"%")</f>
        <v>-12.1%</v>
      </c>
      <c r="F25" t="str" s="39">
        <f>CONCATENATE(TEXT(ROUND(output!Q183,1),"0.0"),"%")</f>
        <v>-12.4%</v>
      </c>
      <c r="G25" t="str" s="40">
        <f>CONCATENATE(TEXT(ROUND(output!P183,1),"0.0"),"%")</f>
        <v>0.3%</v>
      </c>
      <c r="H25" t="str" s="38">
        <f>CONCATENATE(TEXT(ROUND(output!O210,1),"0.0"),"%")</f>
        <v>-11.9%</v>
      </c>
      <c r="I25" t="str" s="39">
        <f>CONCATENATE(TEXT(ROUND(output!Q210,1),"0.0"),"%")</f>
        <v>-12.2%</v>
      </c>
      <c r="J25" t="str" s="40">
        <f>CONCATENATE(TEXT(ROUND(output!P210,1),"0.0"),"%")</f>
        <v>0.3%</v>
      </c>
    </row>
    <row r="26" spans="1:10">
      <c r="A26" t="str" s="37">
        <f>output!I184</f>
        <v>ROW </v>
      </c>
      <c r="B26" t="str" s="38">
        <f>CONCATENATE(TEXT(ROUND(output!O157,1),"0.0"),"%")</f>
        <v>1.0%</v>
      </c>
      <c r="C26" t="str" s="39">
        <f>CONCATENATE(TEXT(ROUND(output!Q157,1),"0.0"),"%")</f>
        <v>0.9%</v>
      </c>
      <c r="D26" t="str" s="40">
        <f>CONCATENATE(TEXT(ROUND(output!P157,1),"0.0"),"%")</f>
        <v>0.1%</v>
      </c>
      <c r="E26" t="str" s="38">
        <f>CONCATENATE(TEXT(ROUND(output!O184,1),"0.0"),"%")</f>
        <v>1.0%</v>
      </c>
      <c r="F26" t="str" s="39">
        <f>CONCATENATE(TEXT(ROUND(output!Q184,1),"0.0"),"%")</f>
        <v>0.9%</v>
      </c>
      <c r="G26" t="str" s="40">
        <f>CONCATENATE(TEXT(ROUND(output!P184,1),"0.0"),"%")</f>
        <v>0.1%</v>
      </c>
      <c r="H26" t="str" s="38">
        <f>CONCATENATE(TEXT(ROUND(output!O211,1),"0.0"),"%")</f>
        <v>1.0%</v>
      </c>
      <c r="I26" t="str" s="39">
        <f>CONCATENATE(TEXT(ROUND(output!Q211,1),"0.0"),"%")</f>
        <v>0.9%</v>
      </c>
      <c r="J26" t="str" s="40">
        <f>CONCATENATE(TEXT(ROUND(output!P211,1),"0.0"),"%")</f>
        <v>0.1%</v>
      </c>
    </row>
    <row r="27" spans="1:10">
      <c r="A27" t="str" s="37">
        <f>output!I185</f>
        <v>South Korea </v>
      </c>
      <c r="B27" t="str" s="38">
        <f>CONCATENATE(TEXT(ROUND(output!O158,1),"0.0"),"%")</f>
        <v>-0.4%</v>
      </c>
      <c r="C27" t="str" s="39">
        <f>CONCATENATE(TEXT(ROUND(output!Q158,1),"0.0"),"%")</f>
        <v>-2.8%</v>
      </c>
      <c r="D27" t="str" s="40">
        <f>CONCATENATE(TEXT(ROUND(output!P158,1),"0.0"),"%")</f>
        <v>2.4%</v>
      </c>
      <c r="E27" t="str" s="38">
        <f>CONCATENATE(TEXT(ROUND(output!O185,1),"0.0"),"%")</f>
        <v>-0.4%</v>
      </c>
      <c r="F27" t="str" s="39">
        <f>CONCATENATE(TEXT(ROUND(output!Q185,1),"0.0"),"%")</f>
        <v>-2.8%</v>
      </c>
      <c r="G27" t="str" s="40">
        <f>CONCATENATE(TEXT(ROUND(output!P185,1),"0.0"),"%")</f>
        <v>2.3%</v>
      </c>
      <c r="H27" t="str" s="38">
        <f>CONCATENATE(TEXT(ROUND(output!O212,1),"0.0"),"%")</f>
        <v>-0.4%</v>
      </c>
      <c r="I27" t="str" s="39">
        <f>CONCATENATE(TEXT(ROUND(output!Q212,1),"0.0"),"%")</f>
        <v>-2.7%</v>
      </c>
      <c r="J27" t="str" s="40">
        <f>CONCATENATE(TEXT(ROUND(output!P212,1),"0.0"),"%")</f>
        <v>2.3%</v>
      </c>
    </row>
    <row r="28" spans="1:10">
      <c r="A28" t="str" s="37">
        <f>output!I186</f>
        <v>Spain </v>
      </c>
      <c r="B28" t="str" s="38">
        <f>CONCATENATE(TEXT(ROUND(output!O159,1),"0.0"),"%")</f>
        <v>-16.4%</v>
      </c>
      <c r="C28" t="str" s="39">
        <f>CONCATENATE(TEXT(ROUND(output!Q159,1),"0.0"),"%")</f>
        <v>-7.8%</v>
      </c>
      <c r="D28" t="str" s="40">
        <f>CONCATENATE(TEXT(ROUND(output!P159,1),"0.0"),"%")</f>
        <v>-8.6%</v>
      </c>
      <c r="E28" t="str" s="38">
        <f>CONCATENATE(TEXT(ROUND(output!O186,1),"0.0"),"%")</f>
        <v>-16.4%</v>
      </c>
      <c r="F28" t="str" s="39">
        <f>CONCATENATE(TEXT(ROUND(output!Q186,1),"0.0"),"%")</f>
        <v>-7.8%</v>
      </c>
      <c r="G28" t="str" s="40">
        <f>CONCATENATE(TEXT(ROUND(output!P186,1),"0.0"),"%")</f>
        <v>-8.6%</v>
      </c>
      <c r="H28" t="str" s="38">
        <f>CONCATENATE(TEXT(ROUND(output!O213,1),"0.0"),"%")</f>
        <v>-16.3%</v>
      </c>
      <c r="I28" t="str" s="39">
        <f>CONCATENATE(TEXT(ROUND(output!Q213,1),"0.0"),"%")</f>
        <v>-7.8%</v>
      </c>
      <c r="J28" t="str" s="40">
        <f>CONCATENATE(TEXT(ROUND(output!P213,1),"0.0"),"%")</f>
        <v>-8.5%</v>
      </c>
    </row>
    <row r="29" spans="1:10">
      <c r="A29" t="str" s="37">
        <f>output!I187</f>
        <v>Sweden </v>
      </c>
      <c r="B29" t="str" s="38">
        <f>CONCATENATE(TEXT(ROUND(output!O160,1),"0.0"),"%")</f>
        <v>-34.2%</v>
      </c>
      <c r="C29" t="str" s="39">
        <f>CONCATENATE(TEXT(ROUND(output!Q160,1),"0.0"),"%")</f>
        <v>-22.0%</v>
      </c>
      <c r="D29" t="str" s="40">
        <f>CONCATENATE(TEXT(ROUND(output!P160,1),"0.0"),"%")</f>
        <v>-12.2%</v>
      </c>
      <c r="E29" t="str" s="38">
        <f>CONCATENATE(TEXT(ROUND(output!O187,1),"0.0"),"%")</f>
        <v>-34.0%</v>
      </c>
      <c r="F29" t="str" s="39">
        <f>CONCATENATE(TEXT(ROUND(output!Q187,1),"0.0"),"%")</f>
        <v>-21.9%</v>
      </c>
      <c r="G29" t="str" s="40">
        <f>CONCATENATE(TEXT(ROUND(output!P187,1),"0.0"),"%")</f>
        <v>-12.2%</v>
      </c>
      <c r="H29" t="str" s="38">
        <f>CONCATENATE(TEXT(ROUND(output!O214,1),"0.0"),"%")</f>
        <v>-33.8%</v>
      </c>
      <c r="I29" t="str" s="39">
        <f>CONCATENATE(TEXT(ROUND(output!Q214,1),"0.0"),"%")</f>
        <v>-21.7%</v>
      </c>
      <c r="J29" t="str" s="40">
        <f>CONCATENATE(TEXT(ROUND(output!P214,1),"0.0"),"%")</f>
        <v>-12.1%</v>
      </c>
    </row>
    <row r="30" spans="1:10">
      <c r="A30" t="str" s="37">
        <f>output!I188</f>
        <v>United Kingdom </v>
      </c>
      <c r="B30" t="str" s="38">
        <f>CONCATENATE(TEXT(ROUND(output!O161,1),"0.0"),"%")</f>
        <v>-11.2%</v>
      </c>
      <c r="C30" t="str" s="39">
        <f>CONCATENATE(TEXT(ROUND(output!Q161,1),"0.0"),"%")</f>
        <v>-15.1%</v>
      </c>
      <c r="D30" t="str" s="40">
        <f>CONCATENATE(TEXT(ROUND(output!P161,1),"0.0"),"%")</f>
        <v>4.0%</v>
      </c>
      <c r="E30" t="str" s="38">
        <f>CONCATENATE(TEXT(ROUND(output!O188,1),"0.0"),"%")</f>
        <v>-11.1%</v>
      </c>
      <c r="F30" t="str" s="39">
        <f>CONCATENATE(TEXT(ROUND(output!Q188,1),"0.0"),"%")</f>
        <v>-15.1%</v>
      </c>
      <c r="G30" t="str" s="40">
        <f>CONCATENATE(TEXT(ROUND(output!P188,1),"0.0"),"%")</f>
        <v>4.0%</v>
      </c>
      <c r="H30" t="str" s="38">
        <f>CONCATENATE(TEXT(ROUND(output!O215,1),"0.0"),"%")</f>
        <v>-11.0%</v>
      </c>
      <c r="I30" t="str" s="39">
        <f>CONCATENATE(TEXT(ROUND(output!Q215,1),"0.0"),"%")</f>
        <v>-15.1%</v>
      </c>
      <c r="J30" t="str" s="40">
        <f>CONCATENATE(TEXT(ROUND(output!P215,1),"0.0"),"%")</f>
        <v>4.1%</v>
      </c>
    </row>
    <row r="31" spans="1:10">
      <c r="A31" t="str" s="41">
        <f>output!I189</f>
        <v>United States </v>
      </c>
      <c r="B31" t="str" s="42">
        <f>CONCATENATE(TEXT(ROUND(output!O162,1),"0.0"),"%")</f>
        <v>0.6%</v>
      </c>
      <c r="C31" t="str" s="43">
        <f>CONCATENATE(TEXT(ROUND(output!Q162,1),"0.0"),"%")</f>
        <v>-0.1%</v>
      </c>
      <c r="D31" t="str" s="44">
        <f>CONCATENATE(TEXT(ROUND(output!P162,1),"0.0"),"%")</f>
        <v>0.7%</v>
      </c>
      <c r="E31" t="str" s="42">
        <f>CONCATENATE(TEXT(ROUND(output!O189,1),"0.0"),"%")</f>
        <v>0.6%</v>
      </c>
      <c r="F31" t="str" s="43">
        <f>CONCATENATE(TEXT(ROUND(output!Q189,1),"0.0"),"%")</f>
        <v>-0.1%</v>
      </c>
      <c r="G31" t="str" s="44">
        <f>CONCATENATE(TEXT(ROUND(output!P189,1),"0.0"),"%")</f>
        <v>0.7%</v>
      </c>
      <c r="H31" t="str" s="42">
        <f>CONCATENATE(TEXT(ROUND(output!O216,1),"0.0"),"%")</f>
        <v>0.6%</v>
      </c>
      <c r="I31" t="str" s="43">
        <f>CONCATENATE(TEXT(ROUND(output!Q216,1),"0.0"),"%")</f>
        <v>-0.2%</v>
      </c>
      <c r="J31" t="str" s="44">
        <f>CONCATENATE(TEXT(ROUND(output!P216,1),"0.0"),"%")</f>
        <v>0.7%</v>
      </c>
    </row>
    <row r="33" spans="1:10">
      <c r="A33" t="s" s="27">
        <v>218</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27" width="22.86"/>
    <col collapsed="false" customWidth="true" hidden="false" outlineLevel="0" max="7" min="2" style="27" width="20.71"/>
    <col collapsed="false" customWidth="true" hidden="false" outlineLevel="0" max="1025" min="8" style="27" width="14.43"/>
  </cols>
  <sheetData>
    <row r="1" spans="1:7">
      <c r="A1" t="s" s="27">
        <v>60</v>
      </c>
    </row>
    <row r="3" spans="1:7">
      <c r="A3" t="str" s="27">
        <f>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spans="1:7">
      <c r="B5" t="str" s="45">
        <f>CONCATENATE(_xlfn.UNICHAR(954), "_China,t"," = 0.0001", " for all t")</f>
        <v>κ_China,t = 0.0001 for all t</v>
      </c>
      <c r="C5" s="45"/>
      <c r="D5" s="45"/>
      <c r="E5" t="str" s="45">
        <f>CONCATENATE(_xlfn.UNICHAR(954), "_China,t"," = ", _xlfn.UNICHAR(954), "_China,1972 for t &gt; 1972")</f>
        <v>κ_China,t = κ_China,1972 for t &gt; 1972</v>
      </c>
      <c r="F5" s="45"/>
      <c r="G5" s="45"/>
    </row>
    <row r="6" spans="1:7">
      <c r="A6" s="29"/>
      <c r="B6" t="s" s="30">
        <v>215</v>
      </c>
      <c r="C6" t="s" s="31">
        <v>216</v>
      </c>
      <c r="D6" t="s" s="32">
        <v>217</v>
      </c>
      <c r="E6" t="s" s="30">
        <v>215</v>
      </c>
      <c r="F6" t="s" s="31">
        <v>216</v>
      </c>
      <c r="G6" t="s" s="32">
        <v>217</v>
      </c>
    </row>
    <row r="7" spans="1:7">
      <c r="A7" t="str" s="33">
        <f>output!I219</f>
        <v>Australia </v>
      </c>
      <c r="B7" t="str" s="34">
        <f>CONCATENATE(TEXT(ROUND(output!O219,1),"0.0"),"%")</f>
        <v>3.0%</v>
      </c>
      <c r="C7" t="str" s="35">
        <f>CONCATENATE(TEXT(ROUND(output!Q219,1),"0.0"),"%")</f>
        <v>1.5%</v>
      </c>
      <c r="D7" t="str" s="36">
        <f>CONCATENATE(TEXT(ROUND(output!P219,1),"0.0"),"%")</f>
        <v>1.5%</v>
      </c>
      <c r="E7" t="str" s="34">
        <f>CONCATENATE(TEXT(ROUND(output!O246,1),"0.0"),"%")</f>
        <v>2.5%</v>
      </c>
      <c r="F7" t="str" s="35">
        <f>CONCATENATE(TEXT(ROUND(output!Q246,1),"0.0"),"%")</f>
        <v>1.0%</v>
      </c>
      <c r="G7" t="str" s="36">
        <f>CONCATENATE(TEXT(ROUND(output!P246,1),"0.0"),"%")</f>
        <v>1.5%</v>
      </c>
    </row>
    <row r="8" spans="1:7">
      <c r="A8" t="str" s="37">
        <f>output!I220</f>
        <v>Austria </v>
      </c>
      <c r="B8" t="str" s="38">
        <f>CONCATENATE(TEXT(ROUND(output!O220,1),"0.0"),"%")</f>
        <v>-62.5%</v>
      </c>
      <c r="C8" t="str" s="39">
        <f>CONCATENATE(TEXT(ROUND(output!Q220,1),"0.0"),"%")</f>
        <v>-52.9%</v>
      </c>
      <c r="D8" t="str" s="40">
        <f>CONCATENATE(TEXT(ROUND(output!P220,1),"0.0"),"%")</f>
        <v>-9.6%</v>
      </c>
      <c r="E8" t="str" s="38">
        <f>CONCATENATE(TEXT(ROUND(output!O247,1),"0.0"),"%")</f>
        <v>-60.4%</v>
      </c>
      <c r="F8" t="str" s="39">
        <f>CONCATENATE(TEXT(ROUND(output!Q247,1),"0.0"),"%")</f>
        <v>-55.4%</v>
      </c>
      <c r="G8" t="str" s="40">
        <f>CONCATENATE(TEXT(ROUND(output!P247,1),"0.0"),"%")</f>
        <v>-5.0%</v>
      </c>
    </row>
    <row r="9" spans="1:7">
      <c r="A9" t="str" s="37">
        <f>output!I221</f>
        <v>Belgium and Luxembourg </v>
      </c>
      <c r="B9" t="str" s="38">
        <f>CONCATENATE(TEXT(ROUND(output!O221,1),"0.0"),"%")</f>
        <v>-49.3%</v>
      </c>
      <c r="C9" t="str" s="39">
        <f>CONCATENATE(TEXT(ROUND(output!Q221,1),"0.0"),"%")</f>
        <v>-49.8%</v>
      </c>
      <c r="D9" t="str" s="40">
        <f>CONCATENATE(TEXT(ROUND(output!P221,1),"0.0"),"%")</f>
        <v>0.5%</v>
      </c>
      <c r="E9" t="str" s="38">
        <f>CONCATENATE(TEXT(ROUND(output!O248,1),"0.0"),"%")</f>
        <v>-59.9%</v>
      </c>
      <c r="F9" t="str" s="39">
        <f>CONCATENATE(TEXT(ROUND(output!Q248,1),"0.0"),"%")</f>
        <v>-58.2%</v>
      </c>
      <c r="G9" t="str" s="40">
        <f>CONCATENATE(TEXT(ROUND(output!P248,1),"0.0"),"%")</f>
        <v>-1.8%</v>
      </c>
    </row>
    <row r="10" spans="1:7">
      <c r="A10" t="str" s="37">
        <f>output!I222</f>
        <v>Canada </v>
      </c>
      <c r="B10" t="str" s="38">
        <f>CONCATENATE(TEXT(ROUND(output!O222,1),"0.0"),"%")</f>
        <v>-11.2%</v>
      </c>
      <c r="C10" t="str" s="39">
        <f>CONCATENATE(TEXT(ROUND(output!Q222,1),"0.0"),"%")</f>
        <v>-11.6%</v>
      </c>
      <c r="D10" t="str" s="40">
        <f>CONCATENATE(TEXT(ROUND(output!P222,1),"0.0"),"%")</f>
        <v>0.3%</v>
      </c>
      <c r="E10" t="str" s="38">
        <f>CONCATENATE(TEXT(ROUND(output!O249,1),"0.0"),"%")</f>
        <v>-54.2%</v>
      </c>
      <c r="F10" t="str" s="39">
        <f>CONCATENATE(TEXT(ROUND(output!Q249,1),"0.0"),"%")</f>
        <v>-45.8%</v>
      </c>
      <c r="G10" t="str" s="40">
        <f>CONCATENATE(TEXT(ROUND(output!P249,1),"0.0"),"%")</f>
        <v>-8.3%</v>
      </c>
    </row>
    <row r="11" spans="1:7">
      <c r="A11" t="str" s="37">
        <f>output!I223</f>
        <v>China </v>
      </c>
      <c r="B11" t="str" s="38">
        <f>CONCATENATE(TEXT(ROUND(output!O223,1),"0.0"),"%")</f>
        <v>0.0%</v>
      </c>
      <c r="C11" t="str" s="39">
        <f>CONCATENATE(TEXT(ROUND(output!Q223,1),"0.0"),"%")</f>
        <v>0.0%</v>
      </c>
      <c r="D11" t="str" s="40">
        <f>CONCATENATE(TEXT(ROUND(output!P223,1),"0.0"),"%")</f>
        <v>0.0%</v>
      </c>
      <c r="E11" t="str" s="38">
        <f>CONCATENATE(TEXT(ROUND(output!O250,1),"0.0"),"%")</f>
        <v>0.0%</v>
      </c>
      <c r="F11" t="str" s="39">
        <f>CONCATENATE(TEXT(ROUND(output!Q250,1),"0.0"),"%")</f>
        <v>0.0%</v>
      </c>
      <c r="G11" t="str" s="40">
        <f>CONCATENATE(TEXT(ROUND(output!P250,1),"0.0"),"%")</f>
        <v>0.0%</v>
      </c>
    </row>
    <row r="12" spans="1:7">
      <c r="A12" t="str" s="37">
        <f>output!I224</f>
        <v>Colombia </v>
      </c>
      <c r="B12" t="str" s="38">
        <f>CONCATENATE(TEXT(ROUND(output!O224,1),"0.0"),"%")</f>
        <v>-3.2%</v>
      </c>
      <c r="C12" t="str" s="39">
        <f>CONCATENATE(TEXT(ROUND(output!Q224,1),"0.0"),"%")</f>
        <v>-1.5%</v>
      </c>
      <c r="D12" t="str" s="40">
        <f>CONCATENATE(TEXT(ROUND(output!P224,1),"0.0"),"%")</f>
        <v>-1.7%</v>
      </c>
      <c r="E12" t="str" s="38">
        <f>CONCATENATE(TEXT(ROUND(output!O251,1),"0.0"),"%")</f>
        <v>-5.4%</v>
      </c>
      <c r="F12" t="str" s="39">
        <f>CONCATENATE(TEXT(ROUND(output!Q251,1),"0.0"),"%")</f>
        <v>-2.6%</v>
      </c>
      <c r="G12" t="str" s="40">
        <f>CONCATENATE(TEXT(ROUND(output!P251,1),"0.0"),"%")</f>
        <v>-2.7%</v>
      </c>
    </row>
    <row r="13" spans="1:7">
      <c r="A13" t="str" s="37">
        <f>output!I225</f>
        <v>Denmark </v>
      </c>
      <c r="B13" t="str" s="38">
        <f>CONCATENATE(TEXT(ROUND(output!O225,1),"0.0"),"%")</f>
        <v>-43.4%</v>
      </c>
      <c r="C13" t="str" s="39">
        <f>CONCATENATE(TEXT(ROUND(output!Q225,1),"0.0"),"%")</f>
        <v>-48.3%</v>
      </c>
      <c r="D13" t="str" s="40">
        <f>CONCATENATE(TEXT(ROUND(output!P225,1),"0.0"),"%")</f>
        <v>4.9%</v>
      </c>
      <c r="E13" t="str" s="38">
        <f>CONCATENATE(TEXT(ROUND(output!O252,1),"0.0"),"%")</f>
        <v>-47.6%</v>
      </c>
      <c r="F13" t="str" s="39">
        <f>CONCATENATE(TEXT(ROUND(output!Q252,1),"0.0"),"%")</f>
        <v>-46.2%</v>
      </c>
      <c r="G13" t="str" s="40">
        <f>CONCATENATE(TEXT(ROUND(output!P252,1),"0.0"),"%")</f>
        <v>-1.4%</v>
      </c>
    </row>
    <row r="14" spans="1:7">
      <c r="A14" t="str" s="37">
        <f>output!I226</f>
        <v>Finland </v>
      </c>
      <c r="B14" t="str" s="38">
        <f>CONCATENATE(TEXT(ROUND(output!O226,1),"0.0"),"%")</f>
        <v>-13.5%</v>
      </c>
      <c r="C14" t="str" s="39">
        <f>CONCATENATE(TEXT(ROUND(output!Q226,1),"0.0"),"%")</f>
        <v>-11.9%</v>
      </c>
      <c r="D14" t="str" s="40">
        <f>CONCATENATE(TEXT(ROUND(output!P226,1),"0.0"),"%")</f>
        <v>-1.6%</v>
      </c>
      <c r="E14" t="str" s="38">
        <f>CONCATENATE(TEXT(ROUND(output!O253,1),"0.0"),"%")</f>
        <v>-35.8%</v>
      </c>
      <c r="F14" t="str" s="39">
        <f>CONCATENATE(TEXT(ROUND(output!Q253,1),"0.0"),"%")</f>
        <v>-32.5%</v>
      </c>
      <c r="G14" t="str" s="40">
        <f>CONCATENATE(TEXT(ROUND(output!P253,1),"0.0"),"%")</f>
        <v>-3.3%</v>
      </c>
    </row>
    <row r="15" spans="1:7">
      <c r="A15" t="str" s="37">
        <f>output!I227</f>
        <v>France </v>
      </c>
      <c r="B15" t="str" s="38">
        <f>CONCATENATE(TEXT(ROUND(output!O227,1),"0.0"),"%")</f>
        <v>-5.5%</v>
      </c>
      <c r="C15" t="str" s="39">
        <f>CONCATENATE(TEXT(ROUND(output!Q227,1),"0.0"),"%")</f>
        <v>-0.8%</v>
      </c>
      <c r="D15" t="str" s="40">
        <f>CONCATENATE(TEXT(ROUND(output!P227,1),"0.0"),"%")</f>
        <v>-4.8%</v>
      </c>
      <c r="E15" t="str" s="38">
        <f>CONCATENATE(TEXT(ROUND(output!O254,1),"0.0"),"%")</f>
        <v>-5.2%</v>
      </c>
      <c r="F15" t="str" s="39">
        <f>CONCATENATE(TEXT(ROUND(output!Q254,1),"0.0"),"%")</f>
        <v>-0.1%</v>
      </c>
      <c r="G15" t="str" s="40">
        <f>CONCATENATE(TEXT(ROUND(output!P254,1),"0.0"),"%")</f>
        <v>-5.0%</v>
      </c>
    </row>
    <row r="16" spans="1:7">
      <c r="A16" t="str" s="37">
        <f>output!I228</f>
        <v>Germany </v>
      </c>
      <c r="B16" t="str" s="38">
        <f>CONCATENATE(TEXT(ROUND(output!O228,1),"0.0"),"%")</f>
        <v>-6.2%</v>
      </c>
      <c r="C16" t="str" s="39">
        <f>CONCATENATE(TEXT(ROUND(output!Q228,1),"0.0"),"%")</f>
        <v>-8.1%</v>
      </c>
      <c r="D16" t="str" s="40">
        <f>CONCATENATE(TEXT(ROUND(output!P228,1),"0.0"),"%")</f>
        <v>1.9%</v>
      </c>
      <c r="E16" t="str" s="38">
        <f>CONCATENATE(TEXT(ROUND(output!O255,1),"0.0"),"%")</f>
        <v>-5.7%</v>
      </c>
      <c r="F16" t="str" s="39">
        <f>CONCATENATE(TEXT(ROUND(output!Q255,1),"0.0"),"%")</f>
        <v>-6.6%</v>
      </c>
      <c r="G16" t="str" s="40">
        <f>CONCATENATE(TEXT(ROUND(output!P255,1),"0.0"),"%")</f>
        <v>0.9%</v>
      </c>
    </row>
    <row r="17" spans="1:7">
      <c r="A17" t="str" s="37">
        <f>output!I229</f>
        <v>Greece </v>
      </c>
      <c r="B17" t="str" s="38">
        <f>CONCATENATE(TEXT(ROUND(output!O229,1),"0.0"),"%")</f>
        <v>17.8%</v>
      </c>
      <c r="C17" t="str" s="39">
        <f>CONCATENATE(TEXT(ROUND(output!Q229,1),"0.0"),"%")</f>
        <v>14.9%</v>
      </c>
      <c r="D17" t="str" s="40">
        <f>CONCATENATE(TEXT(ROUND(output!P229,1),"0.0"),"%")</f>
        <v>2.9%</v>
      </c>
      <c r="E17" t="str" s="38">
        <f>CONCATENATE(TEXT(ROUND(output!O256,1),"0.0"),"%")</f>
        <v>5.6%</v>
      </c>
      <c r="F17" t="str" s="39">
        <f>CONCATENATE(TEXT(ROUND(output!Q256,1),"0.0"),"%")</f>
        <v>-1.3%</v>
      </c>
      <c r="G17" t="str" s="40">
        <f>CONCATENATE(TEXT(ROUND(output!P256,1),"0.0"),"%")</f>
        <v>6.9%</v>
      </c>
    </row>
    <row r="18" spans="1:7">
      <c r="A18" t="str" s="37">
        <f>output!I230</f>
        <v>India </v>
      </c>
      <c r="B18" t="str" s="38">
        <f>CONCATENATE(TEXT(ROUND(output!O230,1),"0.0"),"%")</f>
        <v>8.0%</v>
      </c>
      <c r="C18" t="str" s="39">
        <f>CONCATENATE(TEXT(ROUND(output!Q230,1),"0.0"),"%")</f>
        <v>9.1%</v>
      </c>
      <c r="D18" t="str" s="40">
        <f>CONCATENATE(TEXT(ROUND(output!P230,1),"0.0"),"%")</f>
        <v>-1.1%</v>
      </c>
      <c r="E18" t="str" s="38">
        <f>CONCATENATE(TEXT(ROUND(output!O257,1),"0.0"),"%")</f>
        <v>3.2%</v>
      </c>
      <c r="F18" t="str" s="39">
        <f>CONCATENATE(TEXT(ROUND(output!Q257,1),"0.0"),"%")</f>
        <v>3.3%</v>
      </c>
      <c r="G18" t="str" s="40">
        <f>CONCATENATE(TEXT(ROUND(output!P257,1),"0.0"),"%")</f>
        <v>-0.1%</v>
      </c>
    </row>
    <row r="19" spans="1:7">
      <c r="A19" t="str" s="37">
        <f>output!I231</f>
        <v>Ireland </v>
      </c>
      <c r="B19" t="str" s="38">
        <f>CONCATENATE(TEXT(ROUND(output!O231,1),"0.0"),"%")</f>
        <v>-72.1%</v>
      </c>
      <c r="C19" t="str" s="39">
        <f>CONCATENATE(TEXT(ROUND(output!Q231,1),"0.0"),"%")</f>
        <v>-64.2%</v>
      </c>
      <c r="D19" t="str" s="40">
        <f>CONCATENATE(TEXT(ROUND(output!P231,1),"0.0"),"%")</f>
        <v>-7.9%</v>
      </c>
      <c r="E19" t="str" s="38">
        <f>CONCATENATE(TEXT(ROUND(output!O258,1),"0.0"),"%")</f>
        <v>-59.2%</v>
      </c>
      <c r="F19" t="str" s="39">
        <f>CONCATENATE(TEXT(ROUND(output!Q258,1),"0.0"),"%")</f>
        <v>-55.3%</v>
      </c>
      <c r="G19" t="str" s="40">
        <f>CONCATENATE(TEXT(ROUND(output!P258,1),"0.0"),"%")</f>
        <v>-3.9%</v>
      </c>
    </row>
    <row r="20" spans="1:7">
      <c r="A20" t="str" s="37">
        <f>output!I232</f>
        <v>Italy </v>
      </c>
      <c r="B20" t="str" s="38">
        <f>CONCATENATE(TEXT(ROUND(output!O232,1),"0.0"),"%")</f>
        <v>0.4%</v>
      </c>
      <c r="C20" t="str" s="39">
        <f>CONCATENATE(TEXT(ROUND(output!Q232,1),"0.0"),"%")</f>
        <v>-2.6%</v>
      </c>
      <c r="D20" t="str" s="40">
        <f>CONCATENATE(TEXT(ROUND(output!P232,1),"0.0"),"%")</f>
        <v>3.0%</v>
      </c>
      <c r="E20" t="str" s="38">
        <f>CONCATENATE(TEXT(ROUND(output!O259,1),"0.0"),"%")</f>
        <v>-2.9%</v>
      </c>
      <c r="F20" t="str" s="39">
        <f>CONCATENATE(TEXT(ROUND(output!Q259,1),"0.0"),"%")</f>
        <v>-3.3%</v>
      </c>
      <c r="G20" t="str" s="40">
        <f>CONCATENATE(TEXT(ROUND(output!P259,1),"0.0"),"%")</f>
        <v>0.4%</v>
      </c>
    </row>
    <row r="21" spans="1:7">
      <c r="A21" t="str" s="37">
        <f>output!I233</f>
        <v>Japan </v>
      </c>
      <c r="B21" t="str" s="38">
        <f>CONCATENATE(TEXT(ROUND(output!O233,1),"0.0"),"%")</f>
        <v>1.2%</v>
      </c>
      <c r="C21" t="str" s="39">
        <f>CONCATENATE(TEXT(ROUND(output!Q233,1),"0.0"),"%")</f>
        <v>0.9%</v>
      </c>
      <c r="D21" t="str" s="40">
        <f>CONCATENATE(TEXT(ROUND(output!P233,1),"0.0"),"%")</f>
        <v>0.3%</v>
      </c>
      <c r="E21" t="str" s="38">
        <f>CONCATENATE(TEXT(ROUND(output!O260,1),"0.0"),"%")</f>
        <v>0.7%</v>
      </c>
      <c r="F21" t="str" s="39">
        <f>CONCATENATE(TEXT(ROUND(output!Q260,1),"0.0"),"%")</f>
        <v>-0.5%</v>
      </c>
      <c r="G21" t="str" s="40">
        <f>CONCATENATE(TEXT(ROUND(output!P260,1),"0.0"),"%")</f>
        <v>1.2%</v>
      </c>
    </row>
    <row r="22" spans="1:7">
      <c r="A22" t="str" s="37">
        <f>output!I234</f>
        <v>Mexico </v>
      </c>
      <c r="B22" t="str" s="38">
        <f>CONCATENATE(TEXT(ROUND(output!O234,1),"0.0"),"%")</f>
        <v>-11.3%</v>
      </c>
      <c r="C22" t="str" s="39">
        <f>CONCATENATE(TEXT(ROUND(output!Q234,1),"0.0"),"%")</f>
        <v>-15.4%</v>
      </c>
      <c r="D22" t="str" s="40">
        <f>CONCATENATE(TEXT(ROUND(output!P234,1),"0.0"),"%")</f>
        <v>4.0%</v>
      </c>
      <c r="E22" t="str" s="38">
        <f>CONCATENATE(TEXT(ROUND(output!O261,1),"0.0"),"%")</f>
        <v>-45.6%</v>
      </c>
      <c r="F22" t="str" s="39">
        <f>CONCATENATE(TEXT(ROUND(output!Q261,1),"0.0"),"%")</f>
        <v>-47.8%</v>
      </c>
      <c r="G22" t="str" s="40">
        <f>CONCATENATE(TEXT(ROUND(output!P261,1),"0.0"),"%")</f>
        <v>2.2%</v>
      </c>
    </row>
    <row r="23" spans="1:7">
      <c r="A23" t="str" s="37">
        <f>output!I235</f>
        <v>Netherlands </v>
      </c>
      <c r="B23" t="str" s="38">
        <f>CONCATENATE(TEXT(ROUND(output!O235,1),"0.0"),"%")</f>
        <v>-37.8%</v>
      </c>
      <c r="C23" t="str" s="39">
        <f>CONCATENATE(TEXT(ROUND(output!Q235,1),"0.0"),"%")</f>
        <v>-35.0%</v>
      </c>
      <c r="D23" t="str" s="40">
        <f>CONCATENATE(TEXT(ROUND(output!P235,1),"0.0"),"%")</f>
        <v>-2.8%</v>
      </c>
      <c r="E23" t="str" s="38">
        <f>CONCATENATE(TEXT(ROUND(output!O262,1),"0.0"),"%")</f>
        <v>-48.4%</v>
      </c>
      <c r="F23" t="str" s="39">
        <f>CONCATENATE(TEXT(ROUND(output!Q262,1),"0.0"),"%")</f>
        <v>-43.4%</v>
      </c>
      <c r="G23" t="str" s="40">
        <f>CONCATENATE(TEXT(ROUND(output!P262,1),"0.0"),"%")</f>
        <v>-5.0%</v>
      </c>
    </row>
    <row r="24" spans="1:7">
      <c r="A24" t="str" s="37">
        <f>output!I236</f>
        <v>Norway </v>
      </c>
      <c r="B24" t="str" s="38">
        <f>CONCATENATE(TEXT(ROUND(output!O236,1),"0.0"),"%")</f>
        <v>-18.2%</v>
      </c>
      <c r="C24" t="str" s="39">
        <f>CONCATENATE(TEXT(ROUND(output!Q236,1),"0.0"),"%")</f>
        <v>-15.9%</v>
      </c>
      <c r="D24" t="str" s="40">
        <f>CONCATENATE(TEXT(ROUND(output!P236,1),"0.0"),"%")</f>
        <v>-2.3%</v>
      </c>
      <c r="E24" t="str" s="38">
        <f>CONCATENATE(TEXT(ROUND(output!O263,1),"0.0"),"%")</f>
        <v>-32.4%</v>
      </c>
      <c r="F24" t="str" s="39">
        <f>CONCATENATE(TEXT(ROUND(output!Q263,1),"0.0"),"%")</f>
        <v>-27.2%</v>
      </c>
      <c r="G24" t="str" s="40">
        <f>CONCATENATE(TEXT(ROUND(output!P263,1),"0.0"),"%")</f>
        <v>-5.2%</v>
      </c>
    </row>
    <row r="25" spans="1:7">
      <c r="A25" t="str" s="37">
        <f>output!I237</f>
        <v>Portugal </v>
      </c>
      <c r="B25" t="str" s="38">
        <f>CONCATENATE(TEXT(ROUND(output!O237,1),"0.0"),"%")</f>
        <v>5.7%</v>
      </c>
      <c r="C25" t="str" s="39">
        <f>CONCATENATE(TEXT(ROUND(output!Q237,1),"0.0"),"%")</f>
        <v>6.1%</v>
      </c>
      <c r="D25" t="str" s="40">
        <f>CONCATENATE(TEXT(ROUND(output!P237,1),"0.0"),"%")</f>
        <v>-0.4%</v>
      </c>
      <c r="E25" t="str" s="38">
        <f>CONCATENATE(TEXT(ROUND(output!O264,1),"0.0"),"%")</f>
        <v>-9.8%</v>
      </c>
      <c r="F25" t="str" s="39">
        <f>CONCATENATE(TEXT(ROUND(output!Q264,1),"0.0"),"%")</f>
        <v>-9.8%</v>
      </c>
      <c r="G25" t="str" s="40">
        <f>CONCATENATE(TEXT(ROUND(output!P264,1),"0.0"),"%")</f>
        <v>0.0%</v>
      </c>
    </row>
    <row r="26" spans="1:7">
      <c r="A26" t="str" s="37">
        <f>output!I238</f>
        <v>ROW </v>
      </c>
      <c r="B26" t="str" s="38">
        <f>CONCATENATE(TEXT(ROUND(output!O238,1),"0.0"),"%")</f>
        <v>-0.2%</v>
      </c>
      <c r="C26" t="str" s="39">
        <f>CONCATENATE(TEXT(ROUND(output!Q238,1),"0.0"),"%")</f>
        <v>-0.3%</v>
      </c>
      <c r="D26" t="str" s="40">
        <f>CONCATENATE(TEXT(ROUND(output!P238,1),"0.0"),"%")</f>
        <v>0.1%</v>
      </c>
      <c r="E26" t="str" s="38">
        <f>CONCATENATE(TEXT(ROUND(output!O265,1),"0.0"),"%")</f>
        <v>0.9%</v>
      </c>
      <c r="F26" t="str" s="39">
        <f>CONCATENATE(TEXT(ROUND(output!Q265,1),"0.0"),"%")</f>
        <v>0.7%</v>
      </c>
      <c r="G26" t="str" s="40">
        <f>CONCATENATE(TEXT(ROUND(output!P265,1),"0.0"),"%")</f>
        <v>0.2%</v>
      </c>
    </row>
    <row r="27" spans="1:7">
      <c r="A27" t="str" s="37">
        <f>output!I239</f>
        <v>South Korea </v>
      </c>
      <c r="B27" t="str" s="38">
        <f>CONCATENATE(TEXT(ROUND(output!O239,1),"0.0"),"%")</f>
        <v>-2.6%</v>
      </c>
      <c r="C27" t="str" s="39">
        <f>CONCATENATE(TEXT(ROUND(output!Q239,1),"0.0"),"%")</f>
        <v>-3.1%</v>
      </c>
      <c r="D27" t="str" s="40">
        <f>CONCATENATE(TEXT(ROUND(output!P239,1),"0.0"),"%")</f>
        <v>0.5%</v>
      </c>
      <c r="E27" t="str" s="38">
        <f>CONCATENATE(TEXT(ROUND(output!O266,1),"0.0"),"%")</f>
        <v>-0.2%</v>
      </c>
      <c r="F27" t="str" s="39">
        <f>CONCATENATE(TEXT(ROUND(output!Q266,1),"0.0"),"%")</f>
        <v>-1.7%</v>
      </c>
      <c r="G27" t="str" s="40">
        <f>CONCATENATE(TEXT(ROUND(output!P266,1),"0.0"),"%")</f>
        <v>1.5%</v>
      </c>
    </row>
    <row r="28" spans="1:7">
      <c r="A28" t="str" s="37">
        <f>output!I240</f>
        <v>Spain </v>
      </c>
      <c r="B28" t="str" s="38">
        <f>CONCATENATE(TEXT(ROUND(output!O240,1),"0.0"),"%")</f>
        <v>-4.5%</v>
      </c>
      <c r="C28" t="str" s="39">
        <f>CONCATENATE(TEXT(ROUND(output!Q240,1),"0.0"),"%")</f>
        <v>-3.0%</v>
      </c>
      <c r="D28" t="str" s="40">
        <f>CONCATENATE(TEXT(ROUND(output!P240,1),"0.0"),"%")</f>
        <v>-1.5%</v>
      </c>
      <c r="E28" t="str" s="38">
        <f>CONCATENATE(TEXT(ROUND(output!O267,1),"0.0"),"%")</f>
        <v>-14.3%</v>
      </c>
      <c r="F28" t="str" s="39">
        <f>CONCATENATE(TEXT(ROUND(output!Q267,1),"0.0"),"%")</f>
        <v>-7.8%</v>
      </c>
      <c r="G28" t="str" s="40">
        <f>CONCATENATE(TEXT(ROUND(output!P267,1),"0.0"),"%")</f>
        <v>-6.6%</v>
      </c>
    </row>
    <row r="29" spans="1:7">
      <c r="A29" t="str" s="37">
        <f>output!I241</f>
        <v>Sweden </v>
      </c>
      <c r="B29" t="str" s="38">
        <f>CONCATENATE(TEXT(ROUND(output!O241,1),"0.0"),"%")</f>
        <v>-26.4%</v>
      </c>
      <c r="C29" t="str" s="39">
        <f>CONCATENATE(TEXT(ROUND(output!Q241,1),"0.0"),"%")</f>
        <v>-14.3%</v>
      </c>
      <c r="D29" t="str" s="40">
        <f>CONCATENATE(TEXT(ROUND(output!P241,1),"0.0"),"%")</f>
        <v>-12.1%</v>
      </c>
      <c r="E29" t="str" s="38">
        <f>CONCATENATE(TEXT(ROUND(output!O268,1),"0.0"),"%")</f>
        <v>-34.9%</v>
      </c>
      <c r="F29" t="str" s="39">
        <f>CONCATENATE(TEXT(ROUND(output!Q268,1),"0.0"),"%")</f>
        <v>-21.2%</v>
      </c>
      <c r="G29" t="str" s="40">
        <f>CONCATENATE(TEXT(ROUND(output!P268,1),"0.0"),"%")</f>
        <v>-13.7%</v>
      </c>
    </row>
    <row r="30" spans="1:7">
      <c r="A30" t="str" s="37">
        <f>output!I242</f>
        <v>United Kingdom </v>
      </c>
      <c r="B30" t="str" s="38">
        <f>CONCATENATE(TEXT(ROUND(output!O242,1),"0.0"),"%")</f>
        <v>-5.6%</v>
      </c>
      <c r="C30" t="str" s="39">
        <f>CONCATENATE(TEXT(ROUND(output!Q242,1),"0.0"),"%")</f>
        <v>-12.2%</v>
      </c>
      <c r="D30" t="str" s="40">
        <f>CONCATENATE(TEXT(ROUND(output!P242,1),"0.0"),"%")</f>
        <v>6.6%</v>
      </c>
      <c r="E30" t="str" s="38">
        <f>CONCATENATE(TEXT(ROUND(output!O269,1),"0.0"),"%")</f>
        <v>-8.3%</v>
      </c>
      <c r="F30" t="str" s="39">
        <f>CONCATENATE(TEXT(ROUND(output!Q269,1),"0.0"),"%")</f>
        <v>-14.7%</v>
      </c>
      <c r="G30" t="str" s="40">
        <f>CONCATENATE(TEXT(ROUND(output!P269,1),"0.0"),"%")</f>
        <v>6.5%</v>
      </c>
    </row>
    <row r="31" spans="1:7">
      <c r="A31" t="str" s="41">
        <f>output!I243</f>
        <v>United States </v>
      </c>
      <c r="B31" t="str" s="42">
        <f>CONCATENATE(TEXT(ROUND(output!O243,1),"0.0"),"%")</f>
        <v>0.0%</v>
      </c>
      <c r="C31" t="str" s="43">
        <f>CONCATENATE(TEXT(ROUND(output!Q243,1),"0.0"),"%")</f>
        <v>0.3%</v>
      </c>
      <c r="D31" t="str" s="44">
        <f>CONCATENATE(TEXT(ROUND(output!P243,1),"0.0"),"%")</f>
        <v>-0.3%</v>
      </c>
      <c r="E31" t="str" s="42">
        <f>CONCATENATE(TEXT(ROUND(output!O270,1),"0.0"),"%")</f>
        <v>0.6%</v>
      </c>
      <c r="F31" t="str" s="43">
        <f>CONCATENATE(TEXT(ROUND(output!Q270,1),"0.0"),"%")</f>
        <v>-0.3%</v>
      </c>
      <c r="G31" t="str" s="44">
        <f>CONCATENATE(TEXT(ROUND(output!P270,1),"0.0"),"%")</f>
        <v>0.9%</v>
      </c>
    </row>
    <row r="33" spans="1:7">
      <c r="A33" t="s" s="27">
        <v>218</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2018-11-12T10:23:04Z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