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0A786782-C9EA-4D37-BB80-553A7904D427}" xr6:coauthVersionLast="47" xr6:coauthVersionMax="47" xr10:uidLastSave="{00000000-0000-0000-0000-000000000000}"/>
  <bookViews>
    <workbookView xWindow="-120" yWindow="-120" windowWidth="29040" windowHeight="15840" tabRatio="779" activeTab="1" xr2:uid="{00000000-000D-0000-FFFF-FFFF00000000}"/>
  </bookViews>
  <sheets>
    <sheet name="All" sheetId="9" r:id="rId1"/>
    <sheet name="Sheet1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8" l="1"/>
  <c r="A18" i="8" s="1"/>
  <c r="AG18" i="8" s="1"/>
  <c r="L16" i="8"/>
  <c r="M16" i="8"/>
  <c r="L23" i="8"/>
  <c r="M23" i="8"/>
  <c r="L30" i="8"/>
  <c r="M30" i="8"/>
  <c r="L37" i="8"/>
  <c r="M37" i="8"/>
  <c r="L15" i="8"/>
  <c r="L22" i="8"/>
  <c r="L29" i="8"/>
  <c r="L36" i="8"/>
  <c r="L43" i="8"/>
  <c r="L44" i="8"/>
  <c r="M44" i="8"/>
  <c r="L50" i="8"/>
  <c r="L51" i="8"/>
  <c r="M51" i="8"/>
  <c r="L57" i="8"/>
  <c r="L58" i="8"/>
  <c r="M58" i="8"/>
  <c r="L64" i="8"/>
  <c r="L65" i="8"/>
  <c r="M65" i="8"/>
  <c r="L71" i="8"/>
  <c r="L72" i="8"/>
  <c r="M72" i="8"/>
  <c r="L78" i="8"/>
  <c r="L79" i="8"/>
  <c r="M79" i="8"/>
  <c r="L85" i="8"/>
  <c r="L86" i="8"/>
  <c r="M86" i="8"/>
  <c r="L92" i="8"/>
  <c r="L93" i="8"/>
  <c r="M93" i="8"/>
  <c r="L99" i="8"/>
  <c r="L100" i="8"/>
  <c r="M100" i="8"/>
  <c r="L106" i="8"/>
  <c r="L107" i="8"/>
  <c r="M107" i="8"/>
  <c r="L113" i="8"/>
  <c r="L114" i="8"/>
  <c r="M114" i="8"/>
  <c r="L120" i="8"/>
  <c r="L121" i="8"/>
  <c r="M121" i="8"/>
  <c r="L127" i="8"/>
  <c r="L128" i="8"/>
  <c r="M128" i="8"/>
  <c r="L134" i="8"/>
  <c r="L135" i="8"/>
  <c r="M135" i="8"/>
  <c r="L141" i="8"/>
  <c r="L142" i="8"/>
  <c r="M142" i="8"/>
  <c r="L148" i="8"/>
  <c r="L149" i="8"/>
  <c r="M149" i="8"/>
  <c r="L155" i="8"/>
  <c r="L156" i="8"/>
  <c r="M156" i="8"/>
  <c r="L162" i="8"/>
  <c r="L163" i="8"/>
  <c r="M163" i="8"/>
  <c r="L169" i="8"/>
  <c r="L170" i="8"/>
  <c r="M170" i="8"/>
  <c r="L176" i="8"/>
  <c r="L177" i="8"/>
  <c r="M177" i="8"/>
  <c r="L183" i="8"/>
  <c r="L184" i="8"/>
  <c r="M184" i="8"/>
  <c r="L190" i="8"/>
  <c r="L191" i="8"/>
  <c r="M191" i="8"/>
  <c r="L197" i="8"/>
  <c r="L198" i="8"/>
  <c r="M198" i="8"/>
  <c r="L204" i="8"/>
  <c r="L205" i="8"/>
  <c r="M205" i="8"/>
  <c r="L211" i="8"/>
  <c r="L212" i="8"/>
  <c r="M212" i="8"/>
  <c r="L218" i="8"/>
  <c r="L219" i="8"/>
  <c r="M219" i="8"/>
  <c r="L225" i="8"/>
  <c r="L226" i="8"/>
  <c r="M226" i="8"/>
  <c r="L232" i="8"/>
  <c r="L233" i="8"/>
  <c r="M233" i="8"/>
  <c r="Z3" i="8"/>
  <c r="R3" i="8"/>
  <c r="J3" i="8"/>
  <c r="A7" i="8"/>
  <c r="A6" i="8"/>
  <c r="A5" i="8"/>
  <c r="E20" i="8" l="1"/>
  <c r="D20" i="8" s="1"/>
  <c r="F21" i="8"/>
  <c r="G22" i="8"/>
  <c r="H23" i="8"/>
  <c r="H16" i="8"/>
  <c r="G15" i="8"/>
  <c r="F14" i="8"/>
  <c r="E13" i="8"/>
  <c r="M13" i="8" s="1"/>
  <c r="J11" i="8"/>
  <c r="R11" i="8"/>
  <c r="Z11" i="8"/>
  <c r="AG11" i="8"/>
  <c r="J18" i="8"/>
  <c r="R18" i="8"/>
  <c r="Z18" i="8"/>
  <c r="A25" i="8"/>
  <c r="H30" i="8" l="1"/>
  <c r="G29" i="8"/>
  <c r="F28" i="8"/>
  <c r="E27" i="8"/>
  <c r="D27" i="8" s="1"/>
  <c r="G23" i="8"/>
  <c r="O23" i="8" s="1"/>
  <c r="F23" i="8"/>
  <c r="F22" i="8"/>
  <c r="E22" i="8"/>
  <c r="M22" i="8" s="1"/>
  <c r="E21" i="8"/>
  <c r="M21" i="8" s="1"/>
  <c r="D21" i="8"/>
  <c r="L21" i="8" s="1"/>
  <c r="D13" i="8"/>
  <c r="L13" i="8" s="1"/>
  <c r="W13" i="8" s="1"/>
  <c r="N22" i="8"/>
  <c r="D14" i="8"/>
  <c r="L14" i="8" s="1"/>
  <c r="E14" i="8"/>
  <c r="M14" i="8" s="1"/>
  <c r="N23" i="8"/>
  <c r="N14" i="8"/>
  <c r="E15" i="8"/>
  <c r="M15" i="8" s="1"/>
  <c r="F15" i="8"/>
  <c r="N15" i="8" s="1"/>
  <c r="F16" i="8"/>
  <c r="N16" i="8" s="1"/>
  <c r="G16" i="8"/>
  <c r="O16" i="8" s="1"/>
  <c r="O15" i="8"/>
  <c r="P16" i="8"/>
  <c r="O22" i="8"/>
  <c r="N21" i="8"/>
  <c r="P23" i="8"/>
  <c r="A32" i="8"/>
  <c r="J25" i="8"/>
  <c r="AG25" i="8"/>
  <c r="Z25" i="8"/>
  <c r="R25" i="8"/>
  <c r="L20" i="8"/>
  <c r="M20" i="8"/>
  <c r="W16" i="8" l="1"/>
  <c r="H37" i="8"/>
  <c r="G36" i="8"/>
  <c r="F35" i="8"/>
  <c r="E34" i="8"/>
  <c r="D34" i="8" s="1"/>
  <c r="X13" i="8"/>
  <c r="U13" i="8"/>
  <c r="T13" i="8"/>
  <c r="AB13" i="8" s="1"/>
  <c r="V13" i="8"/>
  <c r="E28" i="8"/>
  <c r="M28" i="8" s="1"/>
  <c r="D28" i="8"/>
  <c r="L28" i="8" s="1"/>
  <c r="F29" i="8"/>
  <c r="N29" i="8" s="1"/>
  <c r="E29" i="8"/>
  <c r="M29" i="8" s="1"/>
  <c r="G30" i="8"/>
  <c r="O30" i="8" s="1"/>
  <c r="F30" i="8"/>
  <c r="N30" i="8" s="1"/>
  <c r="V21" i="8"/>
  <c r="W23" i="8"/>
  <c r="U14" i="8"/>
  <c r="W14" i="8"/>
  <c r="T15" i="8"/>
  <c r="AB15" i="8" s="1"/>
  <c r="V16" i="8"/>
  <c r="U16" i="8"/>
  <c r="T16" i="8"/>
  <c r="AB16" i="8" s="1"/>
  <c r="X16" i="8"/>
  <c r="X14" i="8"/>
  <c r="T14" i="8"/>
  <c r="AB14" i="8" s="1"/>
  <c r="W15" i="8"/>
  <c r="X15" i="8"/>
  <c r="V15" i="8"/>
  <c r="U15" i="8"/>
  <c r="V14" i="8"/>
  <c r="U21" i="8"/>
  <c r="X23" i="8"/>
  <c r="U23" i="8"/>
  <c r="T23" i="8"/>
  <c r="V23" i="8"/>
  <c r="O29" i="8"/>
  <c r="U20" i="8"/>
  <c r="T21" i="8"/>
  <c r="X21" i="8"/>
  <c r="W21" i="8"/>
  <c r="T20" i="8"/>
  <c r="AB20" i="8" s="1"/>
  <c r="V20" i="8"/>
  <c r="W20" i="8"/>
  <c r="X20" i="8"/>
  <c r="T22" i="8"/>
  <c r="U22" i="8"/>
  <c r="X22" i="8"/>
  <c r="W22" i="8"/>
  <c r="V22" i="8"/>
  <c r="P30" i="8"/>
  <c r="N28" i="8"/>
  <c r="L27" i="8"/>
  <c r="M27" i="8"/>
  <c r="A39" i="8"/>
  <c r="R32" i="8"/>
  <c r="J32" i="8"/>
  <c r="Z32" i="8"/>
  <c r="AG32" i="8"/>
  <c r="H44" i="8" l="1"/>
  <c r="G43" i="8"/>
  <c r="F42" i="8"/>
  <c r="E41" i="8"/>
  <c r="D41" i="8" s="1"/>
  <c r="E35" i="8"/>
  <c r="M35" i="8" s="1"/>
  <c r="D35" i="8"/>
  <c r="L35" i="8" s="1"/>
  <c r="F36" i="8"/>
  <c r="N36" i="8" s="1"/>
  <c r="E36" i="8"/>
  <c r="M36" i="8" s="1"/>
  <c r="G37" i="8"/>
  <c r="O37" i="8" s="1"/>
  <c r="F37" i="8"/>
  <c r="N37" i="8" s="1"/>
  <c r="AE16" i="8"/>
  <c r="AC15" i="8"/>
  <c r="AC14" i="8"/>
  <c r="AC16" i="8"/>
  <c r="AD16" i="8"/>
  <c r="W30" i="8"/>
  <c r="AD15" i="8"/>
  <c r="W29" i="8"/>
  <c r="U28" i="8"/>
  <c r="V29" i="8"/>
  <c r="V28" i="8"/>
  <c r="U29" i="8"/>
  <c r="T29" i="8"/>
  <c r="X29" i="8"/>
  <c r="T28" i="8"/>
  <c r="W28" i="8"/>
  <c r="X28" i="8"/>
  <c r="AD22" i="8"/>
  <c r="AC22" i="8"/>
  <c r="AB22" i="8"/>
  <c r="N35" i="8"/>
  <c r="T30" i="8"/>
  <c r="U30" i="8"/>
  <c r="V30" i="8"/>
  <c r="L34" i="8"/>
  <c r="M34" i="8"/>
  <c r="X30" i="8"/>
  <c r="O36" i="8"/>
  <c r="P37" i="8"/>
  <c r="A46" i="8"/>
  <c r="AG39" i="8"/>
  <c r="Z39" i="8"/>
  <c r="R39" i="8"/>
  <c r="J39" i="8"/>
  <c r="AD23" i="8"/>
  <c r="AC23" i="8"/>
  <c r="AB23" i="8"/>
  <c r="AE23" i="8"/>
  <c r="T27" i="8"/>
  <c r="W27" i="8"/>
  <c r="V27" i="8"/>
  <c r="X27" i="8"/>
  <c r="AB21" i="8"/>
  <c r="AC21" i="8"/>
  <c r="U27" i="8"/>
  <c r="H51" i="8" l="1"/>
  <c r="G50" i="8"/>
  <c r="F49" i="8"/>
  <c r="E48" i="8"/>
  <c r="D48" i="8" s="1"/>
  <c r="E42" i="8"/>
  <c r="D42" i="8"/>
  <c r="F43" i="8"/>
  <c r="E43" i="8"/>
  <c r="M43" i="8" s="1"/>
  <c r="G44" i="8"/>
  <c r="F44" i="8"/>
  <c r="N44" i="8" s="1"/>
  <c r="U34" i="8"/>
  <c r="V36" i="8"/>
  <c r="O44" i="8"/>
  <c r="L42" i="8"/>
  <c r="M42" i="8"/>
  <c r="N43" i="8"/>
  <c r="V35" i="8"/>
  <c r="W37" i="8"/>
  <c r="L41" i="8"/>
  <c r="M41" i="8"/>
  <c r="T34" i="8"/>
  <c r="AB34" i="8" s="1"/>
  <c r="W34" i="8"/>
  <c r="V34" i="8"/>
  <c r="X34" i="8"/>
  <c r="AC28" i="8"/>
  <c r="AB28" i="8"/>
  <c r="O43" i="8"/>
  <c r="A53" i="8"/>
  <c r="AG46" i="8"/>
  <c r="Z46" i="8"/>
  <c r="R46" i="8"/>
  <c r="J46" i="8"/>
  <c r="P44" i="8"/>
  <c r="N42" i="8"/>
  <c r="AE30" i="8"/>
  <c r="AD30" i="8"/>
  <c r="AC30" i="8"/>
  <c r="AB30" i="8"/>
  <c r="AD29" i="8"/>
  <c r="AC29" i="8"/>
  <c r="AB29" i="8"/>
  <c r="X37" i="8"/>
  <c r="T35" i="8"/>
  <c r="W35" i="8"/>
  <c r="X35" i="8"/>
  <c r="AB27" i="8"/>
  <c r="U37" i="8"/>
  <c r="T37" i="8"/>
  <c r="V37" i="8"/>
  <c r="U35" i="8"/>
  <c r="W36" i="8"/>
  <c r="U36" i="8"/>
  <c r="T36" i="8"/>
  <c r="X36" i="8"/>
  <c r="E55" i="8" l="1"/>
  <c r="D55" i="8" s="1"/>
  <c r="H58" i="8"/>
  <c r="G57" i="8"/>
  <c r="F56" i="8"/>
  <c r="E49" i="8"/>
  <c r="D49" i="8"/>
  <c r="L49" i="8" s="1"/>
  <c r="F50" i="8"/>
  <c r="N50" i="8" s="1"/>
  <c r="E50" i="8"/>
  <c r="M50" i="8" s="1"/>
  <c r="G51" i="8"/>
  <c r="F51" i="8"/>
  <c r="M49" i="8"/>
  <c r="U41" i="8"/>
  <c r="O51" i="8"/>
  <c r="N51" i="8"/>
  <c r="V43" i="8"/>
  <c r="W43" i="8"/>
  <c r="V42" i="8"/>
  <c r="W44" i="8"/>
  <c r="AC36" i="8"/>
  <c r="AD36" i="8"/>
  <c r="AB36" i="8"/>
  <c r="N49" i="8"/>
  <c r="P51" i="8"/>
  <c r="T41" i="8"/>
  <c r="W41" i="8"/>
  <c r="V41" i="8"/>
  <c r="X41" i="8"/>
  <c r="AC35" i="8"/>
  <c r="AB35" i="8"/>
  <c r="L48" i="8"/>
  <c r="M48" i="8"/>
  <c r="AE37" i="8"/>
  <c r="AD37" i="8"/>
  <c r="AC37" i="8"/>
  <c r="AB37" i="8"/>
  <c r="O50" i="8"/>
  <c r="A60" i="8"/>
  <c r="AG53" i="8"/>
  <c r="Z53" i="8"/>
  <c r="R53" i="8"/>
  <c r="J53" i="8"/>
  <c r="U42" i="8"/>
  <c r="T42" i="8"/>
  <c r="W42" i="8"/>
  <c r="X42" i="8"/>
  <c r="T44" i="8"/>
  <c r="U44" i="8"/>
  <c r="V44" i="8"/>
  <c r="X44" i="8"/>
  <c r="U43" i="8"/>
  <c r="T43" i="8"/>
  <c r="X43" i="8"/>
  <c r="F63" i="8" l="1"/>
  <c r="E62" i="8"/>
  <c r="D62" i="8" s="1"/>
  <c r="H65" i="8"/>
  <c r="G64" i="8"/>
  <c r="D56" i="8"/>
  <c r="E56" i="8"/>
  <c r="F57" i="8"/>
  <c r="E57" i="8"/>
  <c r="G58" i="8"/>
  <c r="F58" i="8"/>
  <c r="N58" i="8" s="1"/>
  <c r="W51" i="8"/>
  <c r="L56" i="8"/>
  <c r="M56" i="8"/>
  <c r="W50" i="8"/>
  <c r="V49" i="8"/>
  <c r="O58" i="8"/>
  <c r="U48" i="8"/>
  <c r="N56" i="8"/>
  <c r="A67" i="8"/>
  <c r="AG60" i="8"/>
  <c r="Z60" i="8"/>
  <c r="R60" i="8"/>
  <c r="J60" i="8"/>
  <c r="L55" i="8"/>
  <c r="M55" i="8"/>
  <c r="P58" i="8"/>
  <c r="M57" i="8"/>
  <c r="N57" i="8"/>
  <c r="O57" i="8"/>
  <c r="AB44" i="8"/>
  <c r="AE44" i="8"/>
  <c r="AD44" i="8"/>
  <c r="AC44" i="8"/>
  <c r="V50" i="8"/>
  <c r="AB41" i="8"/>
  <c r="U50" i="8"/>
  <c r="T50" i="8"/>
  <c r="X50" i="8"/>
  <c r="X51" i="8"/>
  <c r="AC42" i="8"/>
  <c r="AB42" i="8"/>
  <c r="T51" i="8"/>
  <c r="U51" i="8"/>
  <c r="V51" i="8"/>
  <c r="T49" i="8"/>
  <c r="W49" i="8"/>
  <c r="X49" i="8"/>
  <c r="AD43" i="8"/>
  <c r="AC43" i="8"/>
  <c r="AB43" i="8"/>
  <c r="T48" i="8"/>
  <c r="AB48" i="8" s="1"/>
  <c r="V48" i="8"/>
  <c r="W48" i="8"/>
  <c r="X48" i="8"/>
  <c r="U49" i="8"/>
  <c r="H72" i="8" l="1"/>
  <c r="G71" i="8"/>
  <c r="F70" i="8"/>
  <c r="E69" i="8"/>
  <c r="D69" i="8" s="1"/>
  <c r="F64" i="8"/>
  <c r="E64" i="8"/>
  <c r="G65" i="8"/>
  <c r="O65" i="8" s="1"/>
  <c r="F65" i="8"/>
  <c r="E63" i="8"/>
  <c r="M63" i="8" s="1"/>
  <c r="D63" i="8"/>
  <c r="L63" i="8" s="1"/>
  <c r="W58" i="8"/>
  <c r="W57" i="8"/>
  <c r="U56" i="8"/>
  <c r="N65" i="8"/>
  <c r="M64" i="8"/>
  <c r="N64" i="8"/>
  <c r="V57" i="8"/>
  <c r="AB51" i="8"/>
  <c r="AE51" i="8"/>
  <c r="AD51" i="8"/>
  <c r="AC51" i="8"/>
  <c r="P65" i="8"/>
  <c r="N63" i="8"/>
  <c r="T57" i="8"/>
  <c r="U57" i="8"/>
  <c r="X57" i="8"/>
  <c r="A74" i="8"/>
  <c r="J67" i="8"/>
  <c r="AG67" i="8"/>
  <c r="R67" i="8"/>
  <c r="Z67" i="8"/>
  <c r="AD50" i="8"/>
  <c r="AC50" i="8"/>
  <c r="AB50" i="8"/>
  <c r="L62" i="8"/>
  <c r="M62" i="8"/>
  <c r="O64" i="8"/>
  <c r="U58" i="8"/>
  <c r="T58" i="8"/>
  <c r="V58" i="8"/>
  <c r="X58" i="8"/>
  <c r="T56" i="8"/>
  <c r="W56" i="8"/>
  <c r="X56" i="8"/>
  <c r="AC49" i="8"/>
  <c r="AB49" i="8"/>
  <c r="V56" i="8"/>
  <c r="U55" i="8"/>
  <c r="T55" i="8"/>
  <c r="AB55" i="8" s="1"/>
  <c r="V55" i="8"/>
  <c r="X55" i="8"/>
  <c r="W55" i="8"/>
  <c r="H79" i="8" l="1"/>
  <c r="G78" i="8"/>
  <c r="F77" i="8"/>
  <c r="E76" i="8"/>
  <c r="D76" i="8" s="1"/>
  <c r="E70" i="8"/>
  <c r="M70" i="8" s="1"/>
  <c r="D70" i="8"/>
  <c r="F71" i="8"/>
  <c r="N71" i="8" s="1"/>
  <c r="E71" i="8"/>
  <c r="M71" i="8" s="1"/>
  <c r="G72" i="8"/>
  <c r="F72" i="8"/>
  <c r="U62" i="8"/>
  <c r="W65" i="8"/>
  <c r="W64" i="8"/>
  <c r="L70" i="8"/>
  <c r="N72" i="8"/>
  <c r="O72" i="8"/>
  <c r="X65" i="8"/>
  <c r="V64" i="8"/>
  <c r="W63" i="8"/>
  <c r="T63" i="8"/>
  <c r="X63" i="8"/>
  <c r="AD58" i="8"/>
  <c r="AC58" i="8"/>
  <c r="AB58" i="8"/>
  <c r="AE58" i="8"/>
  <c r="O71" i="8"/>
  <c r="U65" i="8"/>
  <c r="T65" i="8"/>
  <c r="V65" i="8"/>
  <c r="A81" i="8"/>
  <c r="AG74" i="8"/>
  <c r="Z74" i="8"/>
  <c r="R74" i="8"/>
  <c r="J74" i="8"/>
  <c r="P72" i="8"/>
  <c r="N70" i="8"/>
  <c r="U64" i="8"/>
  <c r="T64" i="8"/>
  <c r="X64" i="8"/>
  <c r="L69" i="8"/>
  <c r="M69" i="8"/>
  <c r="T62" i="8"/>
  <c r="W62" i="8"/>
  <c r="V62" i="8"/>
  <c r="X62" i="8"/>
  <c r="AD57" i="8"/>
  <c r="AC57" i="8"/>
  <c r="AB57" i="8"/>
  <c r="V63" i="8"/>
  <c r="AB56" i="8"/>
  <c r="AC56" i="8"/>
  <c r="U63" i="8"/>
  <c r="E77" i="8" l="1"/>
  <c r="D77" i="8"/>
  <c r="F78" i="8"/>
  <c r="E78" i="8"/>
  <c r="F84" i="8"/>
  <c r="E83" i="8"/>
  <c r="D83" i="8" s="1"/>
  <c r="H86" i="8"/>
  <c r="G85" i="8"/>
  <c r="G79" i="8"/>
  <c r="F79" i="8"/>
  <c r="N79" i="8" s="1"/>
  <c r="U70" i="8"/>
  <c r="V70" i="8"/>
  <c r="M77" i="8"/>
  <c r="L77" i="8"/>
  <c r="M78" i="8"/>
  <c r="O79" i="8"/>
  <c r="AB64" i="8"/>
  <c r="AD64" i="8"/>
  <c r="AC64" i="8"/>
  <c r="P79" i="8"/>
  <c r="N77" i="8"/>
  <c r="AE65" i="8"/>
  <c r="AD65" i="8"/>
  <c r="AC65" i="8"/>
  <c r="AB65" i="8"/>
  <c r="T70" i="8"/>
  <c r="W70" i="8"/>
  <c r="X70" i="8"/>
  <c r="T71" i="8"/>
  <c r="U71" i="8"/>
  <c r="X71" i="8"/>
  <c r="A88" i="8"/>
  <c r="AG81" i="8"/>
  <c r="Z81" i="8"/>
  <c r="R81" i="8"/>
  <c r="J81" i="8"/>
  <c r="X72" i="8"/>
  <c r="W71" i="8"/>
  <c r="W72" i="8"/>
  <c r="V71" i="8"/>
  <c r="U72" i="8"/>
  <c r="T72" i="8"/>
  <c r="V72" i="8"/>
  <c r="AB62" i="8"/>
  <c r="U69" i="8"/>
  <c r="M76" i="8"/>
  <c r="L76" i="8"/>
  <c r="AC63" i="8"/>
  <c r="AB63" i="8"/>
  <c r="T69" i="8"/>
  <c r="AB69" i="8" s="1"/>
  <c r="W69" i="8"/>
  <c r="V69" i="8"/>
  <c r="X69" i="8"/>
  <c r="N78" i="8"/>
  <c r="O78" i="8"/>
  <c r="W79" i="8" l="1"/>
  <c r="E85" i="8"/>
  <c r="F85" i="8"/>
  <c r="G86" i="8"/>
  <c r="F86" i="8"/>
  <c r="N86" i="8" s="1"/>
  <c r="E84" i="8"/>
  <c r="D84" i="8"/>
  <c r="H93" i="8"/>
  <c r="G92" i="8"/>
  <c r="F91" i="8"/>
  <c r="E90" i="8"/>
  <c r="D90" i="8" s="1"/>
  <c r="M84" i="8"/>
  <c r="V77" i="8"/>
  <c r="L84" i="8"/>
  <c r="N85" i="8"/>
  <c r="M85" i="8"/>
  <c r="V78" i="8"/>
  <c r="U77" i="8"/>
  <c r="W78" i="8"/>
  <c r="AC70" i="8"/>
  <c r="AB70" i="8"/>
  <c r="N84" i="8"/>
  <c r="T78" i="8"/>
  <c r="U78" i="8"/>
  <c r="X78" i="8"/>
  <c r="A95" i="8"/>
  <c r="AG88" i="8"/>
  <c r="Z88" i="8"/>
  <c r="R88" i="8"/>
  <c r="J88" i="8"/>
  <c r="L83" i="8"/>
  <c r="M83" i="8"/>
  <c r="T77" i="8"/>
  <c r="W77" i="8"/>
  <c r="X77" i="8"/>
  <c r="O85" i="8"/>
  <c r="X79" i="8"/>
  <c r="AE72" i="8"/>
  <c r="AD72" i="8"/>
  <c r="AC72" i="8"/>
  <c r="AB72" i="8"/>
  <c r="O86" i="8"/>
  <c r="P86" i="8"/>
  <c r="T79" i="8"/>
  <c r="U79" i="8"/>
  <c r="V79" i="8"/>
  <c r="AB71" i="8"/>
  <c r="AD71" i="8"/>
  <c r="AC71" i="8"/>
  <c r="T76" i="8"/>
  <c r="AB76" i="8" s="1"/>
  <c r="V76" i="8"/>
  <c r="W76" i="8"/>
  <c r="X76" i="8"/>
  <c r="U76" i="8"/>
  <c r="E97" i="8" l="1"/>
  <c r="D97" i="8" s="1"/>
  <c r="H100" i="8"/>
  <c r="G99" i="8"/>
  <c r="F98" i="8"/>
  <c r="E91" i="8"/>
  <c r="D91" i="8"/>
  <c r="L91" i="8" s="1"/>
  <c r="F92" i="8"/>
  <c r="E92" i="8"/>
  <c r="G93" i="8"/>
  <c r="F93" i="8"/>
  <c r="M92" i="8"/>
  <c r="X86" i="8"/>
  <c r="N92" i="8"/>
  <c r="W85" i="8"/>
  <c r="V84" i="8"/>
  <c r="M91" i="8"/>
  <c r="U84" i="8"/>
  <c r="U83" i="8"/>
  <c r="O92" i="8"/>
  <c r="V85" i="8"/>
  <c r="T85" i="8"/>
  <c r="U85" i="8"/>
  <c r="X85" i="8"/>
  <c r="AD78" i="8"/>
  <c r="AC78" i="8"/>
  <c r="AB78" i="8"/>
  <c r="AC77" i="8"/>
  <c r="AB77" i="8"/>
  <c r="AE79" i="8"/>
  <c r="AD79" i="8"/>
  <c r="AC79" i="8"/>
  <c r="AB79" i="8"/>
  <c r="T84" i="8"/>
  <c r="W84" i="8"/>
  <c r="X84" i="8"/>
  <c r="T83" i="8"/>
  <c r="AB83" i="8" s="1"/>
  <c r="V83" i="8"/>
  <c r="X83" i="8"/>
  <c r="W83" i="8"/>
  <c r="W86" i="8"/>
  <c r="U86" i="8"/>
  <c r="T86" i="8"/>
  <c r="V86" i="8"/>
  <c r="L90" i="8"/>
  <c r="M90" i="8"/>
  <c r="O93" i="8"/>
  <c r="P93" i="8"/>
  <c r="N93" i="8"/>
  <c r="N91" i="8"/>
  <c r="A102" i="8"/>
  <c r="Z95" i="8"/>
  <c r="R95" i="8"/>
  <c r="J95" i="8"/>
  <c r="AG95" i="8"/>
  <c r="D98" i="8" l="1"/>
  <c r="E98" i="8"/>
  <c r="F99" i="8"/>
  <c r="E99" i="8"/>
  <c r="F105" i="8"/>
  <c r="E104" i="8"/>
  <c r="D104" i="8" s="1"/>
  <c r="G106" i="8"/>
  <c r="H107" i="8"/>
  <c r="G100" i="8"/>
  <c r="O100" i="8" s="1"/>
  <c r="F100" i="8"/>
  <c r="N100" i="8" s="1"/>
  <c r="M98" i="8"/>
  <c r="U91" i="8"/>
  <c r="L98" i="8"/>
  <c r="W92" i="8"/>
  <c r="N99" i="8"/>
  <c r="M99" i="8"/>
  <c r="L97" i="8"/>
  <c r="M97" i="8"/>
  <c r="U97" i="8" s="1"/>
  <c r="AB86" i="8"/>
  <c r="AE86" i="8"/>
  <c r="AD86" i="8"/>
  <c r="AC86" i="8"/>
  <c r="O99" i="8"/>
  <c r="T91" i="8"/>
  <c r="W91" i="8"/>
  <c r="X91" i="8"/>
  <c r="V91" i="8"/>
  <c r="T93" i="8"/>
  <c r="U93" i="8"/>
  <c r="V93" i="8"/>
  <c r="AD85" i="8"/>
  <c r="AC85" i="8"/>
  <c r="AB85" i="8"/>
  <c r="X93" i="8"/>
  <c r="N98" i="8"/>
  <c r="W93" i="8"/>
  <c r="AC84" i="8"/>
  <c r="AB84" i="8"/>
  <c r="U90" i="8"/>
  <c r="V92" i="8"/>
  <c r="A109" i="8"/>
  <c r="J102" i="8"/>
  <c r="AG102" i="8"/>
  <c r="Z102" i="8"/>
  <c r="R102" i="8"/>
  <c r="T90" i="8"/>
  <c r="AB90" i="8" s="1"/>
  <c r="W90" i="8"/>
  <c r="V90" i="8"/>
  <c r="X90" i="8"/>
  <c r="U92" i="8"/>
  <c r="T92" i="8"/>
  <c r="X92" i="8"/>
  <c r="P100" i="8"/>
  <c r="H114" i="8" l="1"/>
  <c r="G113" i="8"/>
  <c r="F112" i="8"/>
  <c r="E111" i="8"/>
  <c r="D111" i="8" s="1"/>
  <c r="G107" i="8"/>
  <c r="O107" i="8" s="1"/>
  <c r="F107" i="8"/>
  <c r="F106" i="8"/>
  <c r="E106" i="8"/>
  <c r="E105" i="8"/>
  <c r="D105" i="8"/>
  <c r="L105" i="8" s="1"/>
  <c r="W100" i="8"/>
  <c r="M105" i="8"/>
  <c r="N106" i="8"/>
  <c r="M106" i="8"/>
  <c r="V98" i="8"/>
  <c r="W99" i="8"/>
  <c r="U98" i="8"/>
  <c r="AB91" i="8"/>
  <c r="AC91" i="8"/>
  <c r="T98" i="8"/>
  <c r="W98" i="8"/>
  <c r="X98" i="8"/>
  <c r="O106" i="8"/>
  <c r="X100" i="8"/>
  <c r="A116" i="8"/>
  <c r="Z109" i="8"/>
  <c r="AG109" i="8"/>
  <c r="R109" i="8"/>
  <c r="J109" i="8"/>
  <c r="V99" i="8"/>
  <c r="N107" i="8"/>
  <c r="P107" i="8"/>
  <c r="T99" i="8"/>
  <c r="U99" i="8"/>
  <c r="X99" i="8"/>
  <c r="T100" i="8"/>
  <c r="U100" i="8"/>
  <c r="V100" i="8"/>
  <c r="N105" i="8"/>
  <c r="L104" i="8"/>
  <c r="M104" i="8"/>
  <c r="AC92" i="8"/>
  <c r="AD92" i="8"/>
  <c r="AB92" i="8"/>
  <c r="AD93" i="8"/>
  <c r="AE93" i="8"/>
  <c r="AC93" i="8"/>
  <c r="AB93" i="8"/>
  <c r="T97" i="8"/>
  <c r="AB97" i="8" s="1"/>
  <c r="W97" i="8"/>
  <c r="X97" i="8"/>
  <c r="V97" i="8"/>
  <c r="H121" i="8" l="1"/>
  <c r="G120" i="8"/>
  <c r="F119" i="8"/>
  <c r="E118" i="8"/>
  <c r="D118" i="8" s="1"/>
  <c r="E112" i="8"/>
  <c r="D112" i="8"/>
  <c r="L112" i="8" s="1"/>
  <c r="X107" i="8"/>
  <c r="F113" i="8"/>
  <c r="E113" i="8"/>
  <c r="G114" i="8"/>
  <c r="O114" i="8" s="1"/>
  <c r="F114" i="8"/>
  <c r="N114" i="8" s="1"/>
  <c r="U105" i="8"/>
  <c r="N113" i="8"/>
  <c r="M113" i="8"/>
  <c r="W107" i="8"/>
  <c r="M112" i="8"/>
  <c r="U104" i="8"/>
  <c r="AE100" i="8"/>
  <c r="AC100" i="8"/>
  <c r="AB100" i="8"/>
  <c r="AD100" i="8"/>
  <c r="P114" i="8"/>
  <c r="N112" i="8"/>
  <c r="AD99" i="8"/>
  <c r="AC99" i="8"/>
  <c r="AB99" i="8"/>
  <c r="T106" i="8"/>
  <c r="U106" i="8"/>
  <c r="X106" i="8"/>
  <c r="W106" i="8"/>
  <c r="T107" i="8"/>
  <c r="V107" i="8"/>
  <c r="U107" i="8"/>
  <c r="V106" i="8"/>
  <c r="O113" i="8"/>
  <c r="T104" i="8"/>
  <c r="AB104" i="8" s="1"/>
  <c r="V104" i="8"/>
  <c r="W104" i="8"/>
  <c r="X104" i="8"/>
  <c r="V105" i="8"/>
  <c r="AC98" i="8"/>
  <c r="AB98" i="8"/>
  <c r="M111" i="8"/>
  <c r="L111" i="8"/>
  <c r="T105" i="8"/>
  <c r="X105" i="8"/>
  <c r="W105" i="8"/>
  <c r="A123" i="8"/>
  <c r="R116" i="8"/>
  <c r="AG116" i="8"/>
  <c r="Z116" i="8"/>
  <c r="J116" i="8"/>
  <c r="F126" i="8" l="1"/>
  <c r="E125" i="8"/>
  <c r="D125" i="8" s="1"/>
  <c r="H128" i="8"/>
  <c r="G127" i="8"/>
  <c r="E119" i="8"/>
  <c r="M119" i="8" s="1"/>
  <c r="D119" i="8"/>
  <c r="F120" i="8"/>
  <c r="E120" i="8"/>
  <c r="M120" i="8" s="1"/>
  <c r="G121" i="8"/>
  <c r="F121" i="8"/>
  <c r="N121" i="8" s="1"/>
  <c r="V113" i="8"/>
  <c r="N120" i="8"/>
  <c r="O121" i="8"/>
  <c r="W114" i="8"/>
  <c r="X114" i="8"/>
  <c r="L119" i="8"/>
  <c r="U112" i="8"/>
  <c r="T113" i="8"/>
  <c r="U113" i="8"/>
  <c r="X113" i="8"/>
  <c r="W113" i="8"/>
  <c r="N119" i="8"/>
  <c r="V112" i="8"/>
  <c r="T112" i="8"/>
  <c r="W112" i="8"/>
  <c r="X112" i="8"/>
  <c r="T111" i="8"/>
  <c r="AB111" i="8" s="1"/>
  <c r="V111" i="8"/>
  <c r="X111" i="8"/>
  <c r="W111" i="8"/>
  <c r="AC107" i="8"/>
  <c r="AE107" i="8"/>
  <c r="AD107" i="8"/>
  <c r="AB107" i="8"/>
  <c r="U111" i="8"/>
  <c r="U114" i="8"/>
  <c r="T114" i="8"/>
  <c r="V114" i="8"/>
  <c r="A130" i="8"/>
  <c r="Z123" i="8"/>
  <c r="R123" i="8"/>
  <c r="J123" i="8"/>
  <c r="AG123" i="8"/>
  <c r="L118" i="8"/>
  <c r="M118" i="8"/>
  <c r="AB106" i="8"/>
  <c r="AD106" i="8"/>
  <c r="AC106" i="8"/>
  <c r="O120" i="8"/>
  <c r="AC105" i="8"/>
  <c r="AB105" i="8"/>
  <c r="P121" i="8"/>
  <c r="H135" i="8" l="1"/>
  <c r="G134" i="8"/>
  <c r="F133" i="8"/>
  <c r="E132" i="8"/>
  <c r="D132" i="8" s="1"/>
  <c r="E127" i="8"/>
  <c r="F127" i="8"/>
  <c r="G128" i="8"/>
  <c r="F128" i="8"/>
  <c r="E126" i="8"/>
  <c r="D126" i="8"/>
  <c r="L126" i="8" s="1"/>
  <c r="U118" i="8"/>
  <c r="M126" i="8"/>
  <c r="N127" i="8"/>
  <c r="M127" i="8"/>
  <c r="X121" i="8"/>
  <c r="V119" i="8"/>
  <c r="W120" i="8"/>
  <c r="V120" i="8"/>
  <c r="L125" i="8"/>
  <c r="M125" i="8"/>
  <c r="O127" i="8"/>
  <c r="A137" i="8"/>
  <c r="AG130" i="8"/>
  <c r="J130" i="8"/>
  <c r="Z130" i="8"/>
  <c r="R130" i="8"/>
  <c r="AB112" i="8"/>
  <c r="AC112" i="8"/>
  <c r="O128" i="8"/>
  <c r="P128" i="8"/>
  <c r="N128" i="8"/>
  <c r="AD114" i="8"/>
  <c r="AE114" i="8"/>
  <c r="AC114" i="8"/>
  <c r="AB114" i="8"/>
  <c r="U119" i="8"/>
  <c r="U120" i="8"/>
  <c r="X120" i="8"/>
  <c r="T120" i="8"/>
  <c r="T118" i="8"/>
  <c r="AB118" i="8" s="1"/>
  <c r="X118" i="8"/>
  <c r="W118" i="8"/>
  <c r="V118" i="8"/>
  <c r="T119" i="8"/>
  <c r="W119" i="8"/>
  <c r="X119" i="8"/>
  <c r="W121" i="8"/>
  <c r="U121" i="8"/>
  <c r="T121" i="8"/>
  <c r="V121" i="8"/>
  <c r="N126" i="8"/>
  <c r="AD113" i="8"/>
  <c r="AC113" i="8"/>
  <c r="AB113" i="8"/>
  <c r="E139" i="8" l="1"/>
  <c r="D139" i="8" s="1"/>
  <c r="H142" i="8"/>
  <c r="G141" i="8"/>
  <c r="F140" i="8"/>
  <c r="U125" i="8"/>
  <c r="E133" i="8"/>
  <c r="D133" i="8"/>
  <c r="F134" i="8"/>
  <c r="E134" i="8"/>
  <c r="G135" i="8"/>
  <c r="O135" i="8" s="1"/>
  <c r="F135" i="8"/>
  <c r="N135" i="8" s="1"/>
  <c r="M133" i="8"/>
  <c r="N134" i="8"/>
  <c r="V127" i="8"/>
  <c r="M134" i="8"/>
  <c r="W127" i="8"/>
  <c r="T126" i="8"/>
  <c r="X126" i="8"/>
  <c r="W126" i="8"/>
  <c r="V126" i="8"/>
  <c r="AC120" i="8"/>
  <c r="AB120" i="8"/>
  <c r="AD120" i="8"/>
  <c r="U126" i="8"/>
  <c r="P135" i="8"/>
  <c r="AB121" i="8"/>
  <c r="AE121" i="8"/>
  <c r="AD121" i="8"/>
  <c r="AC121" i="8"/>
  <c r="L133" i="8"/>
  <c r="N133" i="8"/>
  <c r="L132" i="8"/>
  <c r="M132" i="8"/>
  <c r="O134" i="8"/>
  <c r="A144" i="8"/>
  <c r="R137" i="8"/>
  <c r="J137" i="8"/>
  <c r="Z137" i="8"/>
  <c r="AG137" i="8"/>
  <c r="T128" i="8"/>
  <c r="U128" i="8"/>
  <c r="V128" i="8"/>
  <c r="X128" i="8"/>
  <c r="U127" i="8"/>
  <c r="T127" i="8"/>
  <c r="X127" i="8"/>
  <c r="AB119" i="8"/>
  <c r="AC119" i="8"/>
  <c r="W128" i="8"/>
  <c r="T125" i="8"/>
  <c r="AB125" i="8" s="1"/>
  <c r="W125" i="8"/>
  <c r="V125" i="8"/>
  <c r="X125" i="8"/>
  <c r="F147" i="8" l="1"/>
  <c r="E146" i="8"/>
  <c r="D146" i="8" s="1"/>
  <c r="G148" i="8"/>
  <c r="H149" i="8"/>
  <c r="D140" i="8"/>
  <c r="E140" i="8"/>
  <c r="F141" i="8"/>
  <c r="E141" i="8"/>
  <c r="G142" i="8"/>
  <c r="O142" i="8" s="1"/>
  <c r="F142" i="8"/>
  <c r="W135" i="8"/>
  <c r="N142" i="8"/>
  <c r="U132" i="8"/>
  <c r="W134" i="8"/>
  <c r="V134" i="8"/>
  <c r="V133" i="8"/>
  <c r="U133" i="8"/>
  <c r="T135" i="8"/>
  <c r="V135" i="8"/>
  <c r="U135" i="8"/>
  <c r="T134" i="8"/>
  <c r="U134" i="8"/>
  <c r="X134" i="8"/>
  <c r="X135" i="8"/>
  <c r="AC128" i="8"/>
  <c r="AE128" i="8"/>
  <c r="AD128" i="8"/>
  <c r="AB128" i="8"/>
  <c r="L139" i="8"/>
  <c r="M139" i="8"/>
  <c r="A151" i="8"/>
  <c r="R144" i="8"/>
  <c r="Z144" i="8"/>
  <c r="AG144" i="8"/>
  <c r="J144" i="8"/>
  <c r="T132" i="8"/>
  <c r="AB132" i="8" s="1"/>
  <c r="V132" i="8"/>
  <c r="X132" i="8"/>
  <c r="W132" i="8"/>
  <c r="AC127" i="8"/>
  <c r="AD127" i="8"/>
  <c r="AB127" i="8"/>
  <c r="L140" i="8"/>
  <c r="M140" i="8"/>
  <c r="N140" i="8"/>
  <c r="M141" i="8"/>
  <c r="N141" i="8"/>
  <c r="O141" i="8"/>
  <c r="T133" i="8"/>
  <c r="X133" i="8"/>
  <c r="W133" i="8"/>
  <c r="P142" i="8"/>
  <c r="AC126" i="8"/>
  <c r="AB126" i="8"/>
  <c r="H156" i="8" l="1"/>
  <c r="G155" i="8"/>
  <c r="F154" i="8"/>
  <c r="E153" i="8"/>
  <c r="D153" i="8" s="1"/>
  <c r="G149" i="8"/>
  <c r="F149" i="8"/>
  <c r="F148" i="8"/>
  <c r="E148" i="8"/>
  <c r="E147" i="8"/>
  <c r="D147" i="8"/>
  <c r="M148" i="8"/>
  <c r="N148" i="8"/>
  <c r="L147" i="8"/>
  <c r="M147" i="8"/>
  <c r="O149" i="8"/>
  <c r="N149" i="8"/>
  <c r="X142" i="8"/>
  <c r="W141" i="8"/>
  <c r="V140" i="8"/>
  <c r="T139" i="8"/>
  <c r="AB139" i="8" s="1"/>
  <c r="V139" i="8"/>
  <c r="W139" i="8"/>
  <c r="X139" i="8"/>
  <c r="AC133" i="8"/>
  <c r="AB133" i="8"/>
  <c r="V141" i="8"/>
  <c r="T141" i="8"/>
  <c r="U141" i="8"/>
  <c r="X141" i="8"/>
  <c r="L146" i="8"/>
  <c r="M146" i="8"/>
  <c r="AD134" i="8"/>
  <c r="AC134" i="8"/>
  <c r="AB134" i="8"/>
  <c r="U140" i="8"/>
  <c r="O148" i="8"/>
  <c r="T140" i="8"/>
  <c r="X140" i="8"/>
  <c r="W140" i="8"/>
  <c r="P149" i="8"/>
  <c r="N147" i="8"/>
  <c r="AC135" i="8"/>
  <c r="AE135" i="8"/>
  <c r="AD135" i="8"/>
  <c r="AB135" i="8"/>
  <c r="A158" i="8"/>
  <c r="R151" i="8"/>
  <c r="J151" i="8"/>
  <c r="AG151" i="8"/>
  <c r="Z151" i="8"/>
  <c r="W142" i="8"/>
  <c r="U142" i="8"/>
  <c r="V142" i="8"/>
  <c r="T142" i="8"/>
  <c r="U139" i="8"/>
  <c r="H163" i="8" l="1"/>
  <c r="G162" i="8"/>
  <c r="F161" i="8"/>
  <c r="E160" i="8"/>
  <c r="D160" i="8" s="1"/>
  <c r="E154" i="8"/>
  <c r="D154" i="8"/>
  <c r="F155" i="8"/>
  <c r="E155" i="8"/>
  <c r="M155" i="8" s="1"/>
  <c r="G156" i="8"/>
  <c r="O156" i="8" s="1"/>
  <c r="F156" i="8"/>
  <c r="N156" i="8" s="1"/>
  <c r="V147" i="8"/>
  <c r="M154" i="8"/>
  <c r="V148" i="8"/>
  <c r="X149" i="8"/>
  <c r="L154" i="8"/>
  <c r="T146" i="8"/>
  <c r="AB146" i="8" s="1"/>
  <c r="W146" i="8"/>
  <c r="V146" i="8"/>
  <c r="X146" i="8"/>
  <c r="W149" i="8"/>
  <c r="U149" i="8"/>
  <c r="T149" i="8"/>
  <c r="V149" i="8"/>
  <c r="AB141" i="8"/>
  <c r="AD141" i="8"/>
  <c r="AC141" i="8"/>
  <c r="N155" i="8"/>
  <c r="O155" i="8"/>
  <c r="A165" i="8"/>
  <c r="AG158" i="8"/>
  <c r="R158" i="8"/>
  <c r="J158" i="8"/>
  <c r="Z158" i="8"/>
  <c r="P156" i="8"/>
  <c r="AB140" i="8"/>
  <c r="AC140" i="8"/>
  <c r="N154" i="8"/>
  <c r="T148" i="8"/>
  <c r="U148" i="8"/>
  <c r="X148" i="8"/>
  <c r="AD142" i="8"/>
  <c r="AC142" i="8"/>
  <c r="AB142" i="8"/>
  <c r="AE142" i="8"/>
  <c r="W148" i="8"/>
  <c r="L153" i="8"/>
  <c r="M153" i="8"/>
  <c r="U147" i="8"/>
  <c r="T147" i="8"/>
  <c r="W147" i="8"/>
  <c r="X147" i="8"/>
  <c r="U146" i="8"/>
  <c r="F168" i="8" l="1"/>
  <c r="E167" i="8"/>
  <c r="D167" i="8" s="1"/>
  <c r="H170" i="8"/>
  <c r="G169" i="8"/>
  <c r="E161" i="8"/>
  <c r="M161" i="8" s="1"/>
  <c r="D161" i="8"/>
  <c r="F162" i="8"/>
  <c r="E162" i="8"/>
  <c r="G163" i="8"/>
  <c r="O163" i="8" s="1"/>
  <c r="F163" i="8"/>
  <c r="N163" i="8" s="1"/>
  <c r="M162" i="8"/>
  <c r="N162" i="8"/>
  <c r="L161" i="8"/>
  <c r="W155" i="8"/>
  <c r="V155" i="8"/>
  <c r="U154" i="8"/>
  <c r="X156" i="8"/>
  <c r="V154" i="8"/>
  <c r="A172" i="8"/>
  <c r="AG165" i="8"/>
  <c r="Z165" i="8"/>
  <c r="R165" i="8"/>
  <c r="J165" i="8"/>
  <c r="T154" i="8"/>
  <c r="W154" i="8"/>
  <c r="X154" i="8"/>
  <c r="U155" i="8"/>
  <c r="T155" i="8"/>
  <c r="X155" i="8"/>
  <c r="W156" i="8"/>
  <c r="T156" i="8"/>
  <c r="U156" i="8"/>
  <c r="V156" i="8"/>
  <c r="AD149" i="8"/>
  <c r="AE149" i="8"/>
  <c r="AC149" i="8"/>
  <c r="AB149" i="8"/>
  <c r="N161" i="8"/>
  <c r="O162" i="8"/>
  <c r="AB147" i="8"/>
  <c r="AC147" i="8"/>
  <c r="T153" i="8"/>
  <c r="AB153" i="8" s="1"/>
  <c r="W153" i="8"/>
  <c r="V153" i="8"/>
  <c r="X153" i="8"/>
  <c r="AC148" i="8"/>
  <c r="AD148" i="8"/>
  <c r="AB148" i="8"/>
  <c r="P163" i="8"/>
  <c r="U153" i="8"/>
  <c r="L160" i="8"/>
  <c r="M160" i="8"/>
  <c r="W163" i="8" l="1"/>
  <c r="H177" i="8"/>
  <c r="G176" i="8"/>
  <c r="F175" i="8"/>
  <c r="E174" i="8"/>
  <c r="D174" i="8" s="1"/>
  <c r="E169" i="8"/>
  <c r="M169" i="8" s="1"/>
  <c r="F169" i="8"/>
  <c r="G170" i="8"/>
  <c r="O170" i="8" s="1"/>
  <c r="F170" i="8"/>
  <c r="N170" i="8" s="1"/>
  <c r="E168" i="8"/>
  <c r="D168" i="8"/>
  <c r="V162" i="8"/>
  <c r="U160" i="8"/>
  <c r="N169" i="8"/>
  <c r="L168" i="8"/>
  <c r="M168" i="8"/>
  <c r="AC154" i="8"/>
  <c r="AB154" i="8"/>
  <c r="AE156" i="8"/>
  <c r="AD156" i="8"/>
  <c r="AC156" i="8"/>
  <c r="AB156" i="8"/>
  <c r="AC155" i="8"/>
  <c r="AD155" i="8"/>
  <c r="AB155" i="8"/>
  <c r="W162" i="8"/>
  <c r="P170" i="8"/>
  <c r="T160" i="8"/>
  <c r="AB160" i="8" s="1"/>
  <c r="V160" i="8"/>
  <c r="W160" i="8"/>
  <c r="X160" i="8"/>
  <c r="U162" i="8"/>
  <c r="T162" i="8"/>
  <c r="X162" i="8"/>
  <c r="N168" i="8"/>
  <c r="T161" i="8"/>
  <c r="W161" i="8"/>
  <c r="X161" i="8"/>
  <c r="A179" i="8"/>
  <c r="AG172" i="8"/>
  <c r="J172" i="8"/>
  <c r="Z172" i="8"/>
  <c r="R172" i="8"/>
  <c r="X163" i="8"/>
  <c r="V161" i="8"/>
  <c r="L167" i="8"/>
  <c r="M167" i="8"/>
  <c r="U161" i="8"/>
  <c r="O169" i="8"/>
  <c r="T163" i="8"/>
  <c r="V163" i="8"/>
  <c r="U163" i="8"/>
  <c r="E181" i="8" l="1"/>
  <c r="D181" i="8" s="1"/>
  <c r="H184" i="8"/>
  <c r="G183" i="8"/>
  <c r="F182" i="8"/>
  <c r="E175" i="8"/>
  <c r="D175" i="8"/>
  <c r="F176" i="8"/>
  <c r="E176" i="8"/>
  <c r="G177" i="8"/>
  <c r="O177" i="8" s="1"/>
  <c r="F177" i="8"/>
  <c r="N177" i="8" s="1"/>
  <c r="N176" i="8"/>
  <c r="W170" i="8"/>
  <c r="L175" i="8"/>
  <c r="M175" i="8"/>
  <c r="M176" i="8"/>
  <c r="W169" i="8"/>
  <c r="U167" i="8"/>
  <c r="T167" i="8"/>
  <c r="AB167" i="8" s="1"/>
  <c r="V167" i="8"/>
  <c r="X167" i="8"/>
  <c r="W167" i="8"/>
  <c r="U168" i="8"/>
  <c r="T168" i="8"/>
  <c r="W168" i="8"/>
  <c r="X168" i="8"/>
  <c r="V168" i="8"/>
  <c r="AD162" i="8"/>
  <c r="AC162" i="8"/>
  <c r="AB162" i="8"/>
  <c r="AC163" i="8"/>
  <c r="AE163" i="8"/>
  <c r="AD163" i="8"/>
  <c r="AB163" i="8"/>
  <c r="P177" i="8"/>
  <c r="N175" i="8"/>
  <c r="AB161" i="8"/>
  <c r="AC161" i="8"/>
  <c r="A186" i="8"/>
  <c r="J179" i="8"/>
  <c r="AG179" i="8"/>
  <c r="R179" i="8"/>
  <c r="Z179" i="8"/>
  <c r="V169" i="8"/>
  <c r="L174" i="8"/>
  <c r="M174" i="8"/>
  <c r="U170" i="8"/>
  <c r="T170" i="8"/>
  <c r="V170" i="8"/>
  <c r="T169" i="8"/>
  <c r="U169" i="8"/>
  <c r="X169" i="8"/>
  <c r="O176" i="8"/>
  <c r="X170" i="8"/>
  <c r="F189" i="8" l="1"/>
  <c r="E188" i="8"/>
  <c r="D188" i="8" s="1"/>
  <c r="G190" i="8"/>
  <c r="H191" i="8"/>
  <c r="D182" i="8"/>
  <c r="E182" i="8"/>
  <c r="F183" i="8"/>
  <c r="E183" i="8"/>
  <c r="G184" i="8"/>
  <c r="F184" i="8"/>
  <c r="W177" i="8"/>
  <c r="X177" i="8"/>
  <c r="O184" i="8"/>
  <c r="V176" i="8"/>
  <c r="V175" i="8"/>
  <c r="U175" i="8"/>
  <c r="U174" i="8"/>
  <c r="T175" i="8"/>
  <c r="W175" i="8"/>
  <c r="X175" i="8"/>
  <c r="AD170" i="8"/>
  <c r="AB170" i="8"/>
  <c r="AC170" i="8"/>
  <c r="AE170" i="8"/>
  <c r="U177" i="8"/>
  <c r="T177" i="8"/>
  <c r="V177" i="8"/>
  <c r="W176" i="8"/>
  <c r="N183" i="8"/>
  <c r="O183" i="8"/>
  <c r="M183" i="8"/>
  <c r="AB168" i="8"/>
  <c r="AC168" i="8"/>
  <c r="T174" i="8"/>
  <c r="AB174" i="8" s="1"/>
  <c r="W174" i="8"/>
  <c r="X174" i="8"/>
  <c r="V174" i="8"/>
  <c r="A193" i="8"/>
  <c r="AG186" i="8"/>
  <c r="J186" i="8"/>
  <c r="Z186" i="8"/>
  <c r="R186" i="8"/>
  <c r="U176" i="8"/>
  <c r="T176" i="8"/>
  <c r="X176" i="8"/>
  <c r="N184" i="8"/>
  <c r="P184" i="8"/>
  <c r="L182" i="8"/>
  <c r="M182" i="8"/>
  <c r="N182" i="8"/>
  <c r="L181" i="8"/>
  <c r="M181" i="8"/>
  <c r="AD169" i="8"/>
  <c r="AC169" i="8"/>
  <c r="AB169" i="8"/>
  <c r="H198" i="8" l="1"/>
  <c r="G197" i="8"/>
  <c r="F196" i="8"/>
  <c r="E195" i="8"/>
  <c r="D195" i="8" s="1"/>
  <c r="F191" i="8"/>
  <c r="G191" i="8"/>
  <c r="O191" i="8" s="1"/>
  <c r="F190" i="8"/>
  <c r="E190" i="8"/>
  <c r="E189" i="8"/>
  <c r="D189" i="8"/>
  <c r="L189" i="8" s="1"/>
  <c r="M189" i="8"/>
  <c r="V182" i="8"/>
  <c r="U181" i="8"/>
  <c r="N190" i="8"/>
  <c r="M190" i="8"/>
  <c r="X184" i="8"/>
  <c r="M188" i="8"/>
  <c r="L188" i="8"/>
  <c r="AD177" i="8"/>
  <c r="AC177" i="8"/>
  <c r="AB177" i="8"/>
  <c r="AE177" i="8"/>
  <c r="O190" i="8"/>
  <c r="V183" i="8"/>
  <c r="U182" i="8"/>
  <c r="A200" i="8"/>
  <c r="AG193" i="8"/>
  <c r="Z193" i="8"/>
  <c r="R193" i="8"/>
  <c r="J193" i="8"/>
  <c r="W183" i="8"/>
  <c r="N191" i="8"/>
  <c r="P191" i="8"/>
  <c r="N189" i="8"/>
  <c r="T183" i="8"/>
  <c r="U183" i="8"/>
  <c r="X183" i="8"/>
  <c r="T181" i="8"/>
  <c r="AB181" i="8" s="1"/>
  <c r="W181" i="8"/>
  <c r="V181" i="8"/>
  <c r="X181" i="8"/>
  <c r="W184" i="8"/>
  <c r="U184" i="8"/>
  <c r="T184" i="8"/>
  <c r="V184" i="8"/>
  <c r="T182" i="8"/>
  <c r="W182" i="8"/>
  <c r="X182" i="8"/>
  <c r="AD176" i="8"/>
  <c r="AC176" i="8"/>
  <c r="AB176" i="8"/>
  <c r="AB175" i="8"/>
  <c r="AC175" i="8"/>
  <c r="E202" i="8" l="1"/>
  <c r="D202" i="8" s="1"/>
  <c r="H205" i="8"/>
  <c r="G204" i="8"/>
  <c r="F203" i="8"/>
  <c r="E196" i="8"/>
  <c r="D196" i="8"/>
  <c r="F197" i="8"/>
  <c r="E197" i="8"/>
  <c r="G198" i="8"/>
  <c r="O198" i="8" s="1"/>
  <c r="F198" i="8"/>
  <c r="N198" i="8" s="1"/>
  <c r="W191" i="8"/>
  <c r="M197" i="8"/>
  <c r="N197" i="8"/>
  <c r="V189" i="8"/>
  <c r="M196" i="8"/>
  <c r="V190" i="8"/>
  <c r="W190" i="8"/>
  <c r="X191" i="8"/>
  <c r="U189" i="8"/>
  <c r="O197" i="8"/>
  <c r="P198" i="8"/>
  <c r="T189" i="8"/>
  <c r="W189" i="8"/>
  <c r="X189" i="8"/>
  <c r="L195" i="8"/>
  <c r="M195" i="8"/>
  <c r="AE184" i="8"/>
  <c r="AD184" i="8"/>
  <c r="AC184" i="8"/>
  <c r="AB184" i="8"/>
  <c r="L196" i="8"/>
  <c r="N196" i="8"/>
  <c r="T191" i="8"/>
  <c r="V191" i="8"/>
  <c r="U191" i="8"/>
  <c r="T190" i="8"/>
  <c r="U190" i="8"/>
  <c r="X190" i="8"/>
  <c r="A207" i="8"/>
  <c r="AG200" i="8"/>
  <c r="Z200" i="8"/>
  <c r="R200" i="8"/>
  <c r="J200" i="8"/>
  <c r="AC182" i="8"/>
  <c r="AB182" i="8"/>
  <c r="T188" i="8"/>
  <c r="AB188" i="8" s="1"/>
  <c r="V188" i="8"/>
  <c r="W188" i="8"/>
  <c r="X188" i="8"/>
  <c r="AD183" i="8"/>
  <c r="AC183" i="8"/>
  <c r="AB183" i="8"/>
  <c r="U188" i="8"/>
  <c r="F210" i="8" l="1"/>
  <c r="E209" i="8"/>
  <c r="D209" i="8" s="1"/>
  <c r="H212" i="8"/>
  <c r="G211" i="8"/>
  <c r="D203" i="8"/>
  <c r="E203" i="8"/>
  <c r="F204" i="8"/>
  <c r="E204" i="8"/>
  <c r="G205" i="8"/>
  <c r="F205" i="8"/>
  <c r="U195" i="8"/>
  <c r="O205" i="8"/>
  <c r="N204" i="8"/>
  <c r="M204" i="8"/>
  <c r="X198" i="8"/>
  <c r="N205" i="8"/>
  <c r="W197" i="8"/>
  <c r="L202" i="8"/>
  <c r="M202" i="8"/>
  <c r="O204" i="8"/>
  <c r="A214" i="8"/>
  <c r="AG207" i="8"/>
  <c r="Z207" i="8"/>
  <c r="R207" i="8"/>
  <c r="J207" i="8"/>
  <c r="V195" i="8"/>
  <c r="X195" i="8"/>
  <c r="T195" i="8"/>
  <c r="AB195" i="8" s="1"/>
  <c r="W195" i="8"/>
  <c r="N203" i="8"/>
  <c r="L203" i="8"/>
  <c r="M203" i="8"/>
  <c r="AC189" i="8"/>
  <c r="AB189" i="8"/>
  <c r="AD190" i="8"/>
  <c r="AC190" i="8"/>
  <c r="AB190" i="8"/>
  <c r="T196" i="8"/>
  <c r="W196" i="8"/>
  <c r="X196" i="8"/>
  <c r="W198" i="8"/>
  <c r="T198" i="8"/>
  <c r="V198" i="8"/>
  <c r="U198" i="8"/>
  <c r="AE191" i="8"/>
  <c r="AD191" i="8"/>
  <c r="AC191" i="8"/>
  <c r="AB191" i="8"/>
  <c r="V196" i="8"/>
  <c r="V197" i="8"/>
  <c r="P205" i="8"/>
  <c r="U196" i="8"/>
  <c r="T197" i="8"/>
  <c r="U197" i="8"/>
  <c r="X197" i="8"/>
  <c r="U202" i="8" l="1"/>
  <c r="H219" i="8"/>
  <c r="G218" i="8"/>
  <c r="F217" i="8"/>
  <c r="E216" i="8"/>
  <c r="D216" i="8" s="1"/>
  <c r="E211" i="8"/>
  <c r="F211" i="8"/>
  <c r="G212" i="8"/>
  <c r="O212" i="8" s="1"/>
  <c r="F212" i="8"/>
  <c r="N212" i="8" s="1"/>
  <c r="E210" i="8"/>
  <c r="D210" i="8"/>
  <c r="M211" i="8"/>
  <c r="L210" i="8"/>
  <c r="M210" i="8"/>
  <c r="W204" i="8"/>
  <c r="N211" i="8"/>
  <c r="V203" i="8"/>
  <c r="A221" i="8"/>
  <c r="Z214" i="8"/>
  <c r="J214" i="8"/>
  <c r="AG214" i="8"/>
  <c r="R214" i="8"/>
  <c r="P212" i="8"/>
  <c r="N210" i="8"/>
  <c r="L209" i="8"/>
  <c r="M209" i="8"/>
  <c r="O211" i="8"/>
  <c r="U203" i="8"/>
  <c r="T203" i="8"/>
  <c r="X203" i="8"/>
  <c r="W203" i="8"/>
  <c r="AD197" i="8"/>
  <c r="AC197" i="8"/>
  <c r="AB197" i="8"/>
  <c r="AB198" i="8"/>
  <c r="AE198" i="8"/>
  <c r="AD198" i="8"/>
  <c r="AC198" i="8"/>
  <c r="V204" i="8"/>
  <c r="T205" i="8"/>
  <c r="V205" i="8"/>
  <c r="U205" i="8"/>
  <c r="U204" i="8"/>
  <c r="T204" i="8"/>
  <c r="X204" i="8"/>
  <c r="X205" i="8"/>
  <c r="W205" i="8"/>
  <c r="AC196" i="8"/>
  <c r="AB196" i="8"/>
  <c r="T202" i="8"/>
  <c r="AB202" i="8" s="1"/>
  <c r="W202" i="8"/>
  <c r="X202" i="8"/>
  <c r="V202" i="8"/>
  <c r="E223" i="8" l="1"/>
  <c r="D223" i="8" s="1"/>
  <c r="H226" i="8"/>
  <c r="G225" i="8"/>
  <c r="F224" i="8"/>
  <c r="E217" i="8"/>
  <c r="D217" i="8"/>
  <c r="F218" i="8"/>
  <c r="E218" i="8"/>
  <c r="G219" i="8"/>
  <c r="F219" i="8"/>
  <c r="N219" i="8" s="1"/>
  <c r="U209" i="8"/>
  <c r="X212" i="8"/>
  <c r="V211" i="8"/>
  <c r="M217" i="8"/>
  <c r="W212" i="8"/>
  <c r="O219" i="8"/>
  <c r="V210" i="8"/>
  <c r="W211" i="8"/>
  <c r="AC203" i="8"/>
  <c r="AB203" i="8"/>
  <c r="AC205" i="8"/>
  <c r="AB205" i="8"/>
  <c r="AE205" i="8"/>
  <c r="AD205" i="8"/>
  <c r="T211" i="8"/>
  <c r="U211" i="8"/>
  <c r="X211" i="8"/>
  <c r="N218" i="8"/>
  <c r="O218" i="8"/>
  <c r="M218" i="8"/>
  <c r="T209" i="8"/>
  <c r="AB209" i="8" s="1"/>
  <c r="W209" i="8"/>
  <c r="X209" i="8"/>
  <c r="V209" i="8"/>
  <c r="A228" i="8"/>
  <c r="Z221" i="8"/>
  <c r="R221" i="8"/>
  <c r="J221" i="8"/>
  <c r="AG221" i="8"/>
  <c r="T212" i="8"/>
  <c r="V212" i="8"/>
  <c r="U212" i="8"/>
  <c r="P219" i="8"/>
  <c r="AD204" i="8"/>
  <c r="AC204" i="8"/>
  <c r="AB204" i="8"/>
  <c r="L217" i="8"/>
  <c r="N217" i="8"/>
  <c r="L216" i="8"/>
  <c r="M216" i="8"/>
  <c r="U210" i="8"/>
  <c r="T210" i="8"/>
  <c r="X210" i="8"/>
  <c r="W210" i="8"/>
  <c r="F231" i="8" l="1"/>
  <c r="E230" i="8"/>
  <c r="D230" i="8" s="1"/>
  <c r="G232" i="8"/>
  <c r="H233" i="8"/>
  <c r="D224" i="8"/>
  <c r="E224" i="8"/>
  <c r="F225" i="8"/>
  <c r="E225" i="8"/>
  <c r="M225" i="8" s="1"/>
  <c r="G226" i="8"/>
  <c r="F226" i="8"/>
  <c r="N226" i="8" s="1"/>
  <c r="U216" i="8"/>
  <c r="U217" i="8"/>
  <c r="W219" i="8"/>
  <c r="T218" i="8"/>
  <c r="U218" i="8"/>
  <c r="X218" i="8"/>
  <c r="T216" i="8"/>
  <c r="AB216" i="8" s="1"/>
  <c r="V216" i="8"/>
  <c r="W216" i="8"/>
  <c r="X216" i="8"/>
  <c r="W218" i="8"/>
  <c r="AE212" i="8"/>
  <c r="AD212" i="8"/>
  <c r="AC212" i="8"/>
  <c r="AB212" i="8"/>
  <c r="V218" i="8"/>
  <c r="V217" i="8"/>
  <c r="T219" i="8"/>
  <c r="U219" i="8"/>
  <c r="V219" i="8"/>
  <c r="T217" i="8"/>
  <c r="X217" i="8"/>
  <c r="W217" i="8"/>
  <c r="AD211" i="8"/>
  <c r="AC211" i="8"/>
  <c r="AB211" i="8"/>
  <c r="M223" i="8"/>
  <c r="L223" i="8"/>
  <c r="AG228" i="8"/>
  <c r="Z228" i="8"/>
  <c r="R228" i="8"/>
  <c r="J228" i="8"/>
  <c r="O225" i="8"/>
  <c r="N225" i="8"/>
  <c r="O226" i="8"/>
  <c r="P226" i="8"/>
  <c r="AC210" i="8"/>
  <c r="AB210" i="8"/>
  <c r="L224" i="8"/>
  <c r="M224" i="8"/>
  <c r="N224" i="8"/>
  <c r="X219" i="8"/>
  <c r="W226" i="8" l="1"/>
  <c r="G233" i="8"/>
  <c r="F233" i="8"/>
  <c r="F232" i="8"/>
  <c r="E232" i="8"/>
  <c r="E231" i="8"/>
  <c r="M231" i="8" s="1"/>
  <c r="D231" i="8"/>
  <c r="M232" i="8"/>
  <c r="N232" i="8"/>
  <c r="N233" i="8"/>
  <c r="O233" i="8"/>
  <c r="L231" i="8"/>
  <c r="V225" i="8"/>
  <c r="V224" i="8"/>
  <c r="X226" i="8"/>
  <c r="P233" i="8"/>
  <c r="N231" i="8"/>
  <c r="T226" i="8"/>
  <c r="U226" i="8"/>
  <c r="V226" i="8"/>
  <c r="T223" i="8"/>
  <c r="AB223" i="8" s="1"/>
  <c r="V223" i="8"/>
  <c r="X223" i="8"/>
  <c r="W223" i="8"/>
  <c r="U223" i="8"/>
  <c r="T225" i="8"/>
  <c r="U225" i="8"/>
  <c r="X225" i="8"/>
  <c r="O232" i="8"/>
  <c r="W225" i="8"/>
  <c r="AE219" i="8"/>
  <c r="AD219" i="8"/>
  <c r="AC219" i="8"/>
  <c r="AB219" i="8"/>
  <c r="U224" i="8"/>
  <c r="T224" i="8"/>
  <c r="X224" i="8"/>
  <c r="W224" i="8"/>
  <c r="AC217" i="8"/>
  <c r="AB217" i="8"/>
  <c r="L230" i="8"/>
  <c r="M230" i="8"/>
  <c r="AB218" i="8"/>
  <c r="AD218" i="8"/>
  <c r="AC218" i="8"/>
  <c r="W233" i="8" l="1"/>
  <c r="X233" i="8"/>
  <c r="V231" i="8"/>
  <c r="AC225" i="8"/>
  <c r="AB225" i="8"/>
  <c r="AD225" i="8"/>
  <c r="AE226" i="8"/>
  <c r="AD226" i="8"/>
  <c r="AC226" i="8"/>
  <c r="AB226" i="8"/>
  <c r="U231" i="8"/>
  <c r="T231" i="8"/>
  <c r="W231" i="8"/>
  <c r="X231" i="8"/>
  <c r="AC224" i="8"/>
  <c r="AB224" i="8"/>
  <c r="U230" i="8"/>
  <c r="W232" i="8"/>
  <c r="T230" i="8"/>
  <c r="AB230" i="8" s="1"/>
  <c r="X230" i="8"/>
  <c r="W230" i="8"/>
  <c r="V230" i="8"/>
  <c r="V232" i="8"/>
  <c r="T233" i="8"/>
  <c r="U233" i="8"/>
  <c r="V233" i="8"/>
  <c r="U232" i="8"/>
  <c r="T232" i="8"/>
  <c r="X232" i="8"/>
  <c r="AC231" i="8" l="1"/>
  <c r="AB231" i="8"/>
  <c r="AD232" i="8"/>
  <c r="AC232" i="8"/>
  <c r="AB232" i="8"/>
  <c r="AE233" i="8"/>
  <c r="AD233" i="8"/>
  <c r="AC233" i="8"/>
  <c r="AB233" i="8"/>
  <c r="T6" i="8" l="1"/>
  <c r="T8" i="8"/>
  <c r="T5" i="8"/>
  <c r="AB5" i="8" s="1"/>
  <c r="T7" i="8"/>
  <c r="U5" i="8"/>
  <c r="U6" i="8"/>
  <c r="U7" i="8"/>
  <c r="U8" i="8"/>
  <c r="X5" i="8"/>
  <c r="X8" i="8"/>
  <c r="X6" i="8"/>
  <c r="X7" i="8"/>
  <c r="V7" i="8"/>
  <c r="V8" i="8"/>
  <c r="V5" i="8"/>
  <c r="V6" i="8"/>
  <c r="W8" i="8"/>
  <c r="W5" i="8"/>
  <c r="W6" i="8"/>
  <c r="W7" i="8"/>
  <c r="AB7" i="8" l="1"/>
  <c r="AC7" i="8"/>
  <c r="AD7" i="8"/>
  <c r="AI20" i="8"/>
  <c r="AI13" i="8"/>
  <c r="AI27" i="8"/>
  <c r="AI34" i="8"/>
  <c r="AI48" i="8"/>
  <c r="AI41" i="8"/>
  <c r="AI55" i="8"/>
  <c r="AI62" i="8"/>
  <c r="AI69" i="8"/>
  <c r="AI76" i="8"/>
  <c r="AI83" i="8"/>
  <c r="AI90" i="8"/>
  <c r="AI97" i="8"/>
  <c r="AI104" i="8"/>
  <c r="AI111" i="8"/>
  <c r="AI118" i="8"/>
  <c r="AI125" i="8"/>
  <c r="AI132" i="8"/>
  <c r="AI139" i="8"/>
  <c r="AI146" i="8"/>
  <c r="AI153" i="8"/>
  <c r="AI160" i="8"/>
  <c r="AI167" i="8"/>
  <c r="AI174" i="8"/>
  <c r="AI181" i="8"/>
  <c r="AI188" i="8"/>
  <c r="AI195" i="8"/>
  <c r="AI202" i="8"/>
  <c r="AI209" i="8"/>
  <c r="AI216" i="8"/>
  <c r="AI223" i="8"/>
  <c r="AI230" i="8"/>
  <c r="AE8" i="8"/>
  <c r="AD8" i="8"/>
  <c r="AC8" i="8"/>
  <c r="AB8" i="8"/>
  <c r="AC6" i="8"/>
  <c r="AB6" i="8"/>
  <c r="AL16" i="8" l="1"/>
  <c r="AL23" i="8"/>
  <c r="AL30" i="8"/>
  <c r="AL37" i="8"/>
  <c r="AL44" i="8"/>
  <c r="AL51" i="8"/>
  <c r="AL58" i="8"/>
  <c r="AL65" i="8"/>
  <c r="AL72" i="8"/>
  <c r="AL79" i="8"/>
  <c r="AL86" i="8"/>
  <c r="AL93" i="8"/>
  <c r="AL100" i="8"/>
  <c r="AL107" i="8"/>
  <c r="AL114" i="8"/>
  <c r="AL121" i="8"/>
  <c r="AL128" i="8"/>
  <c r="AL135" i="8"/>
  <c r="AL142" i="8"/>
  <c r="AL149" i="8"/>
  <c r="AL156" i="8"/>
  <c r="AL163" i="8"/>
  <c r="AL170" i="8"/>
  <c r="AL177" i="8"/>
  <c r="AL184" i="8"/>
  <c r="AL191" i="8"/>
  <c r="AL198" i="8"/>
  <c r="AL205" i="8"/>
  <c r="AL212" i="8"/>
  <c r="AL219" i="8"/>
  <c r="AL226" i="8"/>
  <c r="AL233" i="8"/>
  <c r="AI16" i="8"/>
  <c r="AI23" i="8"/>
  <c r="AI30" i="8"/>
  <c r="AI37" i="8"/>
  <c r="AI44" i="8"/>
  <c r="AI51" i="8"/>
  <c r="AI58" i="8"/>
  <c r="AI65" i="8"/>
  <c r="AI72" i="8"/>
  <c r="AI79" i="8"/>
  <c r="AI86" i="8"/>
  <c r="AI93" i="8"/>
  <c r="AI100" i="8"/>
  <c r="AI107" i="8"/>
  <c r="AI114" i="8"/>
  <c r="AI121" i="8"/>
  <c r="AI128" i="8"/>
  <c r="AI135" i="8"/>
  <c r="AI142" i="8"/>
  <c r="AI149" i="8"/>
  <c r="AI156" i="8"/>
  <c r="AI163" i="8"/>
  <c r="AI170" i="8"/>
  <c r="AI177" i="8"/>
  <c r="AI184" i="8"/>
  <c r="AI191" i="8"/>
  <c r="AI198" i="8"/>
  <c r="AI205" i="8"/>
  <c r="AI212" i="8"/>
  <c r="AI219" i="8"/>
  <c r="AI226" i="8"/>
  <c r="AI233" i="8"/>
  <c r="AJ16" i="8"/>
  <c r="AJ23" i="8"/>
  <c r="AJ30" i="8"/>
  <c r="AJ37" i="8"/>
  <c r="AJ44" i="8"/>
  <c r="AJ51" i="8"/>
  <c r="AJ58" i="8"/>
  <c r="AJ65" i="8"/>
  <c r="AJ72" i="8"/>
  <c r="AJ79" i="8"/>
  <c r="AJ86" i="8"/>
  <c r="AJ93" i="8"/>
  <c r="AJ100" i="8"/>
  <c r="AJ107" i="8"/>
  <c r="AJ114" i="8"/>
  <c r="AJ121" i="8"/>
  <c r="AJ128" i="8"/>
  <c r="AJ135" i="8"/>
  <c r="AJ142" i="8"/>
  <c r="AJ149" i="8"/>
  <c r="AJ156" i="8"/>
  <c r="AJ163" i="8"/>
  <c r="AJ170" i="8"/>
  <c r="AJ177" i="8"/>
  <c r="AJ184" i="8"/>
  <c r="AJ191" i="8"/>
  <c r="AJ198" i="8"/>
  <c r="AJ205" i="8"/>
  <c r="AJ212" i="8"/>
  <c r="AJ219" i="8"/>
  <c r="AJ226" i="8"/>
  <c r="AJ233" i="8"/>
  <c r="AK16" i="8"/>
  <c r="AK23" i="8"/>
  <c r="AK30" i="8"/>
  <c r="AK37" i="8"/>
  <c r="AK44" i="8"/>
  <c r="AK51" i="8"/>
  <c r="AK58" i="8"/>
  <c r="AK65" i="8"/>
  <c r="AK72" i="8"/>
  <c r="AK79" i="8"/>
  <c r="AK86" i="8"/>
  <c r="AK93" i="8"/>
  <c r="AK100" i="8"/>
  <c r="AK107" i="8"/>
  <c r="AK114" i="8"/>
  <c r="AK121" i="8"/>
  <c r="AK128" i="8"/>
  <c r="AK135" i="8"/>
  <c r="AK142" i="8"/>
  <c r="AK149" i="8"/>
  <c r="AK156" i="8"/>
  <c r="AK163" i="8"/>
  <c r="AK170" i="8"/>
  <c r="AK177" i="8"/>
  <c r="AK184" i="8"/>
  <c r="AK191" i="8"/>
  <c r="AK198" i="8"/>
  <c r="AK205" i="8"/>
  <c r="AK212" i="8"/>
  <c r="AK219" i="8"/>
  <c r="AK226" i="8"/>
  <c r="AK233" i="8"/>
  <c r="AK15" i="8"/>
  <c r="AK22" i="8"/>
  <c r="AK29" i="8"/>
  <c r="AK36" i="8"/>
  <c r="AK43" i="8"/>
  <c r="AK50" i="8"/>
  <c r="AK57" i="8"/>
  <c r="AK64" i="8"/>
  <c r="AK71" i="8"/>
  <c r="AK78" i="8"/>
  <c r="AK85" i="8"/>
  <c r="AK92" i="8"/>
  <c r="AK99" i="8"/>
  <c r="AK106" i="8"/>
  <c r="AK113" i="8"/>
  <c r="AK120" i="8"/>
  <c r="AK127" i="8"/>
  <c r="AK134" i="8"/>
  <c r="AK141" i="8"/>
  <c r="AK148" i="8"/>
  <c r="AK155" i="8"/>
  <c r="AK162" i="8"/>
  <c r="AK169" i="8"/>
  <c r="AK176" i="8"/>
  <c r="AK183" i="8"/>
  <c r="AK190" i="8"/>
  <c r="AK197" i="8"/>
  <c r="AK204" i="8"/>
  <c r="AK211" i="8"/>
  <c r="AK218" i="8"/>
  <c r="AK225" i="8"/>
  <c r="AK232" i="8"/>
  <c r="AI14" i="8"/>
  <c r="AI21" i="8"/>
  <c r="AI28" i="8"/>
  <c r="AI35" i="8"/>
  <c r="AI42" i="8"/>
  <c r="AI49" i="8"/>
  <c r="AI56" i="8"/>
  <c r="AI63" i="8"/>
  <c r="AI70" i="8"/>
  <c r="AI77" i="8"/>
  <c r="AI84" i="8"/>
  <c r="AI91" i="8"/>
  <c r="AI98" i="8"/>
  <c r="AI105" i="8"/>
  <c r="AI112" i="8"/>
  <c r="AI119" i="8"/>
  <c r="AI126" i="8"/>
  <c r="AI133" i="8"/>
  <c r="AI140" i="8"/>
  <c r="AI147" i="8"/>
  <c r="AI154" i="8"/>
  <c r="AI161" i="8"/>
  <c r="AI168" i="8"/>
  <c r="AI175" i="8"/>
  <c r="AI182" i="8"/>
  <c r="AI189" i="8"/>
  <c r="AI196" i="8"/>
  <c r="AI203" i="8"/>
  <c r="AI210" i="8"/>
  <c r="AI217" i="8"/>
  <c r="AI224" i="8"/>
  <c r="AI231" i="8"/>
  <c r="AJ15" i="8"/>
  <c r="AJ22" i="8"/>
  <c r="AJ29" i="8"/>
  <c r="AJ36" i="8"/>
  <c r="AJ43" i="8"/>
  <c r="AJ50" i="8"/>
  <c r="AJ57" i="8"/>
  <c r="AJ64" i="8"/>
  <c r="AJ71" i="8"/>
  <c r="AJ78" i="8"/>
  <c r="AJ85" i="8"/>
  <c r="AJ92" i="8"/>
  <c r="AJ99" i="8"/>
  <c r="AJ106" i="8"/>
  <c r="AJ113" i="8"/>
  <c r="AJ120" i="8"/>
  <c r="AJ127" i="8"/>
  <c r="AJ134" i="8"/>
  <c r="AJ141" i="8"/>
  <c r="AJ148" i="8"/>
  <c r="AJ155" i="8"/>
  <c r="AJ162" i="8"/>
  <c r="AJ169" i="8"/>
  <c r="AJ176" i="8"/>
  <c r="AJ183" i="8"/>
  <c r="AJ190" i="8"/>
  <c r="AJ197" i="8"/>
  <c r="AJ204" i="8"/>
  <c r="AJ211" i="8"/>
  <c r="AJ218" i="8"/>
  <c r="AJ225" i="8"/>
  <c r="AJ232" i="8"/>
  <c r="AJ14" i="8"/>
  <c r="AJ21" i="8"/>
  <c r="AJ28" i="8"/>
  <c r="AJ35" i="8"/>
  <c r="AJ42" i="8"/>
  <c r="AJ49" i="8"/>
  <c r="AJ56" i="8"/>
  <c r="AJ63" i="8"/>
  <c r="AJ70" i="8"/>
  <c r="AJ77" i="8"/>
  <c r="AJ84" i="8"/>
  <c r="AJ91" i="8"/>
  <c r="AJ98" i="8"/>
  <c r="AJ105" i="8"/>
  <c r="AJ112" i="8"/>
  <c r="AJ119" i="8"/>
  <c r="AJ126" i="8"/>
  <c r="AJ133" i="8"/>
  <c r="AJ140" i="8"/>
  <c r="AJ147" i="8"/>
  <c r="AJ154" i="8"/>
  <c r="AJ161" i="8"/>
  <c r="AJ168" i="8"/>
  <c r="AJ175" i="8"/>
  <c r="AJ182" i="8"/>
  <c r="AJ189" i="8"/>
  <c r="AJ196" i="8"/>
  <c r="AJ203" i="8"/>
  <c r="AJ210" i="8"/>
  <c r="AJ217" i="8"/>
  <c r="AJ224" i="8"/>
  <c r="AJ231" i="8"/>
  <c r="AI15" i="8"/>
  <c r="AI22" i="8"/>
  <c r="AI29" i="8"/>
  <c r="AI36" i="8"/>
  <c r="AI43" i="8"/>
  <c r="AI50" i="8"/>
  <c r="AI57" i="8"/>
  <c r="AI64" i="8"/>
  <c r="AI71" i="8"/>
  <c r="AI78" i="8"/>
  <c r="AI85" i="8"/>
  <c r="AI92" i="8"/>
  <c r="AI99" i="8"/>
  <c r="AI106" i="8"/>
  <c r="AI113" i="8"/>
  <c r="AI120" i="8"/>
  <c r="AI127" i="8"/>
  <c r="AI134" i="8"/>
  <c r="AI141" i="8"/>
  <c r="AI148" i="8"/>
  <c r="AI155" i="8"/>
  <c r="AI162" i="8"/>
  <c r="AI169" i="8"/>
  <c r="AI176" i="8"/>
  <c r="AI183" i="8"/>
  <c r="AI190" i="8"/>
  <c r="AI197" i="8"/>
  <c r="AI204" i="8"/>
  <c r="AI211" i="8"/>
  <c r="AI218" i="8"/>
  <c r="AI225" i="8"/>
  <c r="AI232" i="8"/>
  <c r="AH194" i="8" l="1"/>
  <c r="AH215" i="8"/>
  <c r="AH117" i="8"/>
  <c r="AH208" i="8"/>
  <c r="AH110" i="8"/>
  <c r="AH96" i="8"/>
  <c r="AH201" i="8"/>
  <c r="AH89" i="8"/>
  <c r="AH187" i="8"/>
  <c r="AH75" i="8"/>
  <c r="AH180" i="8"/>
  <c r="AH68" i="8"/>
  <c r="AH47" i="8"/>
  <c r="AH222" i="8"/>
  <c r="AH173" i="8"/>
  <c r="AH61" i="8"/>
  <c r="AH103" i="8"/>
  <c r="AH166" i="8"/>
  <c r="AH54" i="8"/>
  <c r="AH82" i="8"/>
  <c r="AH159" i="8"/>
  <c r="AH152" i="8"/>
  <c r="AH40" i="8"/>
  <c r="AH145" i="8"/>
  <c r="AH33" i="8"/>
  <c r="AH12" i="8"/>
  <c r="AH138" i="8"/>
  <c r="AH26" i="8"/>
  <c r="AH229" i="8"/>
  <c r="AH131" i="8"/>
  <c r="AH19" i="8"/>
  <c r="AH124" i="8"/>
</calcChain>
</file>

<file path=xl/sharedStrings.xml><?xml version="1.0" encoding="utf-8"?>
<sst xmlns="http://schemas.openxmlformats.org/spreadsheetml/2006/main" count="1437" uniqueCount="20">
  <si>
    <t>M0</t>
  </si>
  <si>
    <t>M1</t>
  </si>
  <si>
    <t>M2</t>
  </si>
  <si>
    <t>BB</t>
  </si>
  <si>
    <t>Average</t>
  </si>
  <si>
    <t>M0-M1</t>
  </si>
  <si>
    <t>M1-M2</t>
  </si>
  <si>
    <t>raw</t>
  </si>
  <si>
    <t>remove repay /// adjust 0% -&gt; 0.01% next and under diagonal</t>
  </si>
  <si>
    <t>adjust sum to 100%</t>
  </si>
  <si>
    <t>Item</t>
  </si>
  <si>
    <t>Flow（迁徙率）</t>
  </si>
  <si>
    <t>C-M1</t>
  </si>
  <si>
    <t>M2-M3</t>
  </si>
  <si>
    <t>M3-M4</t>
  </si>
  <si>
    <t>M3</t>
  </si>
  <si>
    <t>repay</t>
  </si>
  <si>
    <t>M3-BB</t>
  </si>
  <si>
    <t>threshold</t>
  </si>
  <si>
    <t>delta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</si>
</sst>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等线"/>
      <family val="3"/>
      <charset val="134"/>
    </font>
    <font>
      <sz val="11"/>
      <color indexed="20"/>
      <name val="等线"/>
      <family val="3"/>
      <charset val="134"/>
    </font>
    <font>
      <sz val="10"/>
      <color indexed="8"/>
      <name val="等线"/>
      <family val="3"/>
      <charset val="134"/>
    </font>
    <font>
      <sz val="11"/>
      <color indexed="17"/>
      <name val="等线"/>
      <family val="3"/>
      <charset val="134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charset val="134"/>
      <scheme val="minor"/>
    </font>
    <font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0" fontId="3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0" borderId="0">
      <alignment vertical="top"/>
    </xf>
    <xf numFmtId="0" fontId="1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</cellStyleXfs>
  <cellXfs count="21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Fill="1" applyAlignment="1">
      <alignment horizontal="center"/>
    </xf>
    <xf numFmtId="0" fontId="1" fillId="0" borderId="0" xfId="6" applyFont="1" applyAlignment="1"/>
    <xf numFmtId="0" fontId="7" fillId="5" borderId="3" xfId="8" applyFont="1" applyFill="1" applyBorder="1" applyAlignment="1">
      <alignment horizontal="center" vertical="center"/>
    </xf>
    <xf numFmtId="0" fontId="1" fillId="0" borderId="0" xfId="6" applyFont="1">
      <alignment vertical="center"/>
    </xf>
    <xf numFmtId="0" fontId="12" fillId="6" borderId="5" xfId="6" applyFont="1" applyFill="1" applyBorder="1" applyAlignment="1">
      <alignment horizontal="left" vertical="center"/>
    </xf>
    <xf numFmtId="0" fontId="13" fillId="7" borderId="1" xfId="6" applyFont="1" applyFill="1" applyBorder="1">
      <alignment vertical="center"/>
    </xf>
    <xf numFmtId="0" fontId="13" fillId="7" borderId="8" xfId="6" applyFont="1" applyFill="1" applyBorder="1">
      <alignment vertical="center"/>
    </xf>
    <xf numFmtId="40" fontId="13" fillId="0" borderId="5" xfId="8" applyNumberFormat="1" applyFont="1" applyBorder="1" applyAlignment="1">
      <alignment horizontal="left"/>
    </xf>
    <xf numFmtId="40" fontId="13" fillId="0" borderId="5" xfId="8" applyNumberFormat="1" applyFont="1" applyBorder="1" applyAlignment="1">
      <alignment horizontal="left" vertical="center" wrapText="1"/>
    </xf>
    <xf numFmtId="0" fontId="6" fillId="0" borderId="0" xfId="0" applyFont="1" applyFill="1" applyAlignment="1">
      <alignment horizontal="center"/>
    </xf>
    <xf numFmtId="0" fontId="7" fillId="5" borderId="4" xfId="8" applyNumberFormat="1" applyFont="1" applyFill="1" applyBorder="1" applyAlignment="1">
      <alignment horizontal="center" vertical="center" wrapText="1"/>
    </xf>
    <xf numFmtId="10" fontId="13" fillId="0" borderId="6" xfId="10" applyNumberFormat="1" applyFont="1" applyFill="1" applyBorder="1" applyAlignment="1">
      <alignment horizontal="center"/>
    </xf>
    <xf numFmtId="10" fontId="13" fillId="0" borderId="7" xfId="10" applyNumberFormat="1" applyFont="1" applyFill="1" applyBorder="1" applyAlignment="1">
      <alignment horizontal="center"/>
    </xf>
    <xf numFmtId="0" fontId="11" fillId="0" borderId="2" xfId="7" applyFont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1">
    <cellStyle name="Normal" xfId="0" builtinId="0"/>
    <cellStyle name="Normal 2" xfId="6" xr:uid="{0183E1A7-A735-4C35-8EF6-F237D2FA594F}"/>
    <cellStyle name="Percent 2" xfId="1" xr:uid="{1E4AA55F-92E2-40D6-B5F0-33B601CCA12C}"/>
    <cellStyle name="Percent 2 2" xfId="9" xr:uid="{59D90FDE-D46C-414A-BE63-401444D7A01B}"/>
    <cellStyle name="Percent 3" xfId="10" xr:uid="{7104632A-1A89-4962-90C0-6F0A810F7806}"/>
    <cellStyle name="好_Yinxin" xfId="5" xr:uid="{70042338-340B-4B40-BE47-1D0F1B54B1C1}"/>
    <cellStyle name="差_Yinxin" xfId="3" xr:uid="{99DEDD85-2B89-49C0-AE09-5D8754897EC0}"/>
    <cellStyle name="常规 2" xfId="8" xr:uid="{370DE222-B3B6-4050-9CAA-28AEB969399B}"/>
    <cellStyle name="常规 2 2" xfId="4" xr:uid="{737EF21B-9DA4-46C6-8D82-81F930F3E72C}"/>
    <cellStyle name="常规_2012年3月逾期数据" xfId="7" xr:uid="{0E8AF5C3-5000-4B7A-AD62-DEEC00089D77}"/>
    <cellStyle name="百分比 2" xfId="2" xr:uid="{34FEDEAD-E4A3-4D2B-A217-5614B9416728}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0D4C-B089-44A5-BB97-F8CECA0E7548}">
  <sheetPr>
    <tabColor theme="2" tint="-0.499984740745262"/>
  </sheetPr>
  <dimension ref="A1:AG7"/>
  <sheetViews>
    <sheetView showGridLines="0" zoomScaleNormal="100" workbookViewId="0">
      <pane xSplit="1" ySplit="2" topLeftCell="B3" activePane="bottomRight" state="frozen"/>
      <selection activeCell="G21" sqref="G21"/>
      <selection pane="topRight" activeCell="G21" sqref="G21"/>
      <selection pane="bottomLeft" activeCell="G21" sqref="G21"/>
      <selection pane="bottomRight" activeCell="D15" sqref="D15"/>
    </sheetView>
  </sheetViews>
  <sheetFormatPr defaultColWidth="9" defaultRowHeight="15"/>
  <cols>
    <col min="1" max="1" width="24" style="6" customWidth="1"/>
    <col min="2" max="2" width="18.7109375" style="6" bestFit="1" customWidth="1"/>
    <col min="3" max="3" width="19" style="6" bestFit="1" customWidth="1"/>
    <col min="4" max="4" width="19.140625" style="6" bestFit="1" customWidth="1"/>
    <col min="5" max="5" width="19.7109375" style="6" bestFit="1" customWidth="1"/>
    <col min="6" max="7" width="19.140625" style="6" bestFit="1" customWidth="1"/>
    <col min="8" max="8" width="19" style="6" bestFit="1" customWidth="1"/>
    <col min="9" max="9" width="19.140625" style="6" bestFit="1" customWidth="1"/>
    <col min="10" max="10" width="19.7109375" style="6" bestFit="1" customWidth="1"/>
    <col min="11" max="11" width="19.42578125" style="6" bestFit="1" customWidth="1"/>
    <col min="12" max="12" width="20.140625" style="6" bestFit="1" customWidth="1"/>
    <col min="13" max="13" width="19.85546875" style="6" bestFit="1" customWidth="1"/>
    <col min="14" max="14" width="19" style="6" bestFit="1" customWidth="1"/>
    <col min="15" max="15" width="19.42578125" style="6" bestFit="1" customWidth="1"/>
    <col min="16" max="16" width="19.85546875" style="6" bestFit="1" customWidth="1"/>
    <col min="17" max="17" width="19" style="6" bestFit="1" customWidth="1"/>
    <col min="18" max="18" width="19.7109375" style="6" bestFit="1" customWidth="1"/>
    <col min="19" max="19" width="19.5703125" style="6" bestFit="1" customWidth="1"/>
    <col min="20" max="20" width="20.42578125" style="6" bestFit="1" customWidth="1"/>
    <col min="21" max="21" width="20" style="6" bestFit="1" customWidth="1"/>
    <col min="22" max="22" width="19.7109375" style="6" bestFit="1" customWidth="1"/>
    <col min="23" max="23" width="19.42578125" style="6" bestFit="1" customWidth="1"/>
    <col min="24" max="24" width="20" style="6" bestFit="1" customWidth="1"/>
    <col min="25" max="25" width="19.5703125" style="6" bestFit="1" customWidth="1"/>
    <col min="26" max="26" width="20.42578125" style="6" bestFit="1" customWidth="1"/>
    <col min="27" max="29" width="20.42578125" style="6" customWidth="1"/>
    <col min="30" max="30" width="20.42578125" style="6" bestFit="1" customWidth="1"/>
    <col min="31" max="31" width="19.140625" style="6" bestFit="1" customWidth="1"/>
    <col min="32" max="32" width="20.140625" style="6" bestFit="1" customWidth="1"/>
    <col min="33" max="33" width="19.5703125" style="6" bestFit="1" customWidth="1"/>
    <col min="34" max="16384" width="9" style="6"/>
  </cols>
  <sheetData>
    <row r="1" spans="1:33" ht="15.75" thickBot="1">
      <c r="A1" s="18"/>
      <c r="B1" s="18"/>
      <c r="C1" s="18"/>
      <c r="D1" s="18"/>
      <c r="E1" s="18"/>
      <c r="F1" s="18"/>
      <c r="G1" s="18"/>
    </row>
    <row r="2" spans="1:33" s="8" customFormat="1" ht="16.5" thickTop="1" thickBot="1">
      <c r="A2" s="7" t="s">
        <v>10</v>
      </c>
      <c r="B2" s="15">
        <v>201802</v>
      </c>
      <c r="C2" s="15">
        <v>201803</v>
      </c>
      <c r="D2" s="15">
        <v>201804</v>
      </c>
      <c r="E2" s="15">
        <v>201805</v>
      </c>
      <c r="F2" s="15">
        <v>201806</v>
      </c>
      <c r="G2" s="15">
        <v>201807</v>
      </c>
      <c r="H2" s="15">
        <v>201808</v>
      </c>
      <c r="I2" s="15">
        <v>201809</v>
      </c>
      <c r="J2" s="15">
        <v>201810</v>
      </c>
      <c r="K2" s="15">
        <v>201811</v>
      </c>
      <c r="L2" s="15">
        <v>201812</v>
      </c>
      <c r="M2" s="15">
        <v>201901</v>
      </c>
      <c r="N2" s="15">
        <v>201902</v>
      </c>
      <c r="O2" s="15">
        <v>201903</v>
      </c>
      <c r="P2" s="15">
        <v>201904</v>
      </c>
      <c r="Q2" s="15">
        <v>201905</v>
      </c>
      <c r="R2" s="15">
        <v>201906</v>
      </c>
      <c r="S2" s="15">
        <v>201907</v>
      </c>
      <c r="T2" s="15">
        <v>201908</v>
      </c>
      <c r="U2" s="15">
        <v>201909</v>
      </c>
      <c r="V2" s="15">
        <v>201910</v>
      </c>
      <c r="W2" s="15">
        <v>201911</v>
      </c>
      <c r="X2" s="15">
        <v>201912</v>
      </c>
      <c r="Y2" s="15">
        <v>202001</v>
      </c>
      <c r="Z2" s="15">
        <v>202002</v>
      </c>
      <c r="AA2" s="15">
        <v>202003</v>
      </c>
      <c r="AB2" s="15">
        <v>202004</v>
      </c>
      <c r="AC2" s="15">
        <v>202005</v>
      </c>
      <c r="AD2" s="15">
        <v>202006</v>
      </c>
      <c r="AE2" s="15">
        <v>202007</v>
      </c>
      <c r="AF2" s="15">
        <v>202008</v>
      </c>
      <c r="AG2" s="15">
        <v>202009</v>
      </c>
    </row>
    <row r="3" spans="1:33" ht="15.75" thickTop="1">
      <c r="A3" s="9" t="s">
        <v>11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1"/>
    </row>
    <row r="4" spans="1:33">
      <c r="A4" s="12" t="s">
        <v>12</v>
      </c>
      <c r="B4" s="16">
        <v>1.8040899072657945E-2</v>
      </c>
      <c r="C4" s="16">
        <v>1.044822029206793E-2</v>
      </c>
      <c r="D4" s="16">
        <v>1.4040901439482638E-2</v>
      </c>
      <c r="E4" s="16">
        <v>1.109342999557591E-2</v>
      </c>
      <c r="F4" s="16">
        <v>1.1537292708511294E-2</v>
      </c>
      <c r="G4" s="16">
        <v>1.6678360872358178E-2</v>
      </c>
      <c r="H4" s="16">
        <v>1.3636384635308368E-2</v>
      </c>
      <c r="I4" s="16">
        <v>1.1744596420717554E-2</v>
      </c>
      <c r="J4" s="16">
        <v>9.4551736089179151E-3</v>
      </c>
      <c r="K4" s="16">
        <v>9.8046024414819057E-3</v>
      </c>
      <c r="L4" s="16">
        <v>8.3463097032152201E-3</v>
      </c>
      <c r="M4" s="16">
        <v>1.0497682282572952E-2</v>
      </c>
      <c r="N4" s="16">
        <v>9.8262591157746351E-3</v>
      </c>
      <c r="O4" s="16">
        <v>8.7300803843298799E-3</v>
      </c>
      <c r="P4" s="16">
        <v>1.0736287779178559E-2</v>
      </c>
      <c r="Q4" s="16">
        <v>9.3637879942347051E-3</v>
      </c>
      <c r="R4" s="16">
        <v>1.0503040306237528E-2</v>
      </c>
      <c r="S4" s="16">
        <v>1.1354455864054305E-2</v>
      </c>
      <c r="T4" s="16">
        <v>1.269290076306095E-2</v>
      </c>
      <c r="U4" s="16">
        <v>1.4653084660633768E-2</v>
      </c>
      <c r="V4" s="16">
        <v>1.6765600175797941E-2</v>
      </c>
      <c r="W4" s="16">
        <v>1.9282684608372409E-2</v>
      </c>
      <c r="X4" s="16">
        <v>1.9447930082373145E-2</v>
      </c>
      <c r="Y4" s="16">
        <v>2.8849789716742805E-2</v>
      </c>
      <c r="Z4" s="16">
        <v>3.9559220018505058E-2</v>
      </c>
      <c r="AA4" s="16">
        <v>2.8090162999971149E-2</v>
      </c>
      <c r="AB4" s="16">
        <v>2.7764112465616324E-2</v>
      </c>
      <c r="AC4" s="16">
        <v>2.0210740609471829E-2</v>
      </c>
      <c r="AD4" s="16">
        <v>2.2208980817070654E-2</v>
      </c>
      <c r="AE4" s="16">
        <v>2.0800985973516293E-2</v>
      </c>
      <c r="AF4" s="16">
        <v>1.7850444267876353E-2</v>
      </c>
      <c r="AG4" s="17">
        <v>1.5048672643637807E-2</v>
      </c>
    </row>
    <row r="5" spans="1:33">
      <c r="A5" s="12" t="s">
        <v>6</v>
      </c>
      <c r="B5" s="16">
        <v>0.57746371091195214</v>
      </c>
      <c r="C5" s="16">
        <v>0.37478542670682274</v>
      </c>
      <c r="D5" s="16">
        <v>0.51347262509084779</v>
      </c>
      <c r="E5" s="16">
        <v>0.44159187310545156</v>
      </c>
      <c r="F5" s="16">
        <v>0.47291233708485342</v>
      </c>
      <c r="G5" s="16">
        <v>0.47594458448664873</v>
      </c>
      <c r="H5" s="16">
        <v>0.39210487757331691</v>
      </c>
      <c r="I5" s="16">
        <v>0.41670019530289409</v>
      </c>
      <c r="J5" s="16">
        <v>0.48871551340461927</v>
      </c>
      <c r="K5" s="16">
        <v>0.50781606880112162</v>
      </c>
      <c r="L5" s="16">
        <v>0.5092193920110013</v>
      </c>
      <c r="M5" s="16">
        <v>0.52010187052757251</v>
      </c>
      <c r="N5" s="16">
        <v>0.56617629343068288</v>
      </c>
      <c r="O5" s="16">
        <v>0.49232937135325305</v>
      </c>
      <c r="P5" s="16">
        <v>0.59721390333477276</v>
      </c>
      <c r="Q5" s="16">
        <v>0.60478594722677093</v>
      </c>
      <c r="R5" s="16">
        <v>0.65905751352092734</v>
      </c>
      <c r="S5" s="16">
        <v>0.6466676074031481</v>
      </c>
      <c r="T5" s="16">
        <v>0.57606538961197051</v>
      </c>
      <c r="U5" s="16">
        <v>0.65161031308294159</v>
      </c>
      <c r="V5" s="16">
        <v>0.6946644620140664</v>
      </c>
      <c r="W5" s="16">
        <v>0.69899233437716524</v>
      </c>
      <c r="X5" s="16">
        <v>0.71391391320558462</v>
      </c>
      <c r="Y5" s="16">
        <v>0.71728613320747947</v>
      </c>
      <c r="Z5" s="16">
        <v>0.70781227085912757</v>
      </c>
      <c r="AA5" s="16">
        <v>0.51727555500912925</v>
      </c>
      <c r="AB5" s="16">
        <v>0.64541304705840163</v>
      </c>
      <c r="AC5" s="16">
        <v>0.5195004814672215</v>
      </c>
      <c r="AD5" s="16">
        <v>0.61815854285268179</v>
      </c>
      <c r="AE5" s="16">
        <v>0.63434855508727728</v>
      </c>
      <c r="AF5" s="16">
        <v>0.61584724184333151</v>
      </c>
      <c r="AG5" s="17">
        <v>0.63916563042662755</v>
      </c>
    </row>
    <row r="6" spans="1:33">
      <c r="A6" s="12" t="s">
        <v>13</v>
      </c>
      <c r="B6" s="16">
        <v>0.86380937295953986</v>
      </c>
      <c r="C6" s="16">
        <v>0.81348787571478753</v>
      </c>
      <c r="D6" s="16">
        <v>0.85841365505789968</v>
      </c>
      <c r="E6" s="16">
        <v>0.85656021457068321</v>
      </c>
      <c r="F6" s="16">
        <v>0.84607628648764654</v>
      </c>
      <c r="G6" s="16">
        <v>0.8039198502622108</v>
      </c>
      <c r="H6" s="16">
        <v>0.8234950159857346</v>
      </c>
      <c r="I6" s="16">
        <v>0.7377330726397342</v>
      </c>
      <c r="J6" s="16">
        <v>0.80714677730203432</v>
      </c>
      <c r="K6" s="16">
        <v>0.80724930265221018</v>
      </c>
      <c r="L6" s="16">
        <v>0.82637603546506311</v>
      </c>
      <c r="M6" s="16">
        <v>0.81552510417354063</v>
      </c>
      <c r="N6" s="16">
        <v>0.85780234693037416</v>
      </c>
      <c r="O6" s="16">
        <v>0.71486187197869633</v>
      </c>
      <c r="P6" s="16">
        <v>0.84975062398896339</v>
      </c>
      <c r="Q6" s="16">
        <v>0.80178177660347716</v>
      </c>
      <c r="R6" s="16">
        <v>0.87665532841460536</v>
      </c>
      <c r="S6" s="16">
        <v>0.79040818243392019</v>
      </c>
      <c r="T6" s="16">
        <v>0.9340503565104582</v>
      </c>
      <c r="U6" s="16">
        <v>0.86068431689646563</v>
      </c>
      <c r="V6" s="16">
        <v>0.79453846074095336</v>
      </c>
      <c r="W6" s="16">
        <v>0.8922582674423899</v>
      </c>
      <c r="X6" s="16">
        <v>0.82006009580544781</v>
      </c>
      <c r="Y6" s="16">
        <v>0.94625423769706229</v>
      </c>
      <c r="Z6" s="16">
        <v>1.014256490591082</v>
      </c>
      <c r="AA6" s="16">
        <v>0.88812809746775212</v>
      </c>
      <c r="AB6" s="16">
        <v>0.79483719437125322</v>
      </c>
      <c r="AC6" s="16">
        <v>0.69318013227585573</v>
      </c>
      <c r="AD6" s="16">
        <v>0.73893056017034509</v>
      </c>
      <c r="AE6" s="16">
        <v>0.82808664962114487</v>
      </c>
      <c r="AF6" s="16">
        <v>0.86799561297944583</v>
      </c>
      <c r="AG6" s="17">
        <v>0.86336411948632952</v>
      </c>
    </row>
    <row r="7" spans="1:33">
      <c r="A7" s="13" t="s">
        <v>14</v>
      </c>
      <c r="B7" s="16">
        <v>0.91583099900336273</v>
      </c>
      <c r="C7" s="16">
        <v>0.96361849833212476</v>
      </c>
      <c r="D7" s="16">
        <v>0.95510109385669117</v>
      </c>
      <c r="E7" s="16">
        <v>0.91477998320845322</v>
      </c>
      <c r="F7" s="16">
        <v>0.86539923036956845</v>
      </c>
      <c r="G7" s="16">
        <v>0.87833647527922465</v>
      </c>
      <c r="H7" s="16">
        <v>0.90941503647731026</v>
      </c>
      <c r="I7" s="16">
        <v>0.88501451111588492</v>
      </c>
      <c r="J7" s="16">
        <v>0.92774573582829944</v>
      </c>
      <c r="K7" s="16">
        <v>0.90131844405930595</v>
      </c>
      <c r="L7" s="16">
        <v>0.89665331344351706</v>
      </c>
      <c r="M7" s="16">
        <v>0.92867340357553907</v>
      </c>
      <c r="N7" s="16">
        <v>0.9115350429728134</v>
      </c>
      <c r="O7" s="16">
        <v>0.90665897535849449</v>
      </c>
      <c r="P7" s="16">
        <v>0.91698554664420551</v>
      </c>
      <c r="Q7" s="16">
        <v>1.0172156237049239</v>
      </c>
      <c r="R7" s="16">
        <v>0.93198505893428629</v>
      </c>
      <c r="S7" s="16">
        <v>0.937966758393323</v>
      </c>
      <c r="T7" s="16">
        <v>0.98426314489664535</v>
      </c>
      <c r="U7" s="16">
        <v>0.92331613490255027</v>
      </c>
      <c r="V7" s="16">
        <v>0.99424719133224526</v>
      </c>
      <c r="W7" s="16">
        <v>0.95356676313627209</v>
      </c>
      <c r="X7" s="16">
        <v>0.96240710539526975</v>
      </c>
      <c r="Y7" s="16">
        <v>0.95957809088197232</v>
      </c>
      <c r="Z7" s="16">
        <v>0.94736989100673885</v>
      </c>
      <c r="AA7" s="16">
        <v>0.81440660148371635</v>
      </c>
      <c r="AB7" s="16">
        <v>0.91214277350598283</v>
      </c>
      <c r="AC7" s="16">
        <v>0.92506675245719305</v>
      </c>
      <c r="AD7" s="16">
        <v>0.85220330832482227</v>
      </c>
      <c r="AE7" s="16">
        <v>0.93851894615989184</v>
      </c>
      <c r="AF7" s="16">
        <v>0.91941452380334898</v>
      </c>
      <c r="AG7" s="17">
        <v>0.89159777450888378</v>
      </c>
    </row>
  </sheetData>
  <mergeCells count="1">
    <mergeCell ref="A1:G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4D1B0-14CD-4111-BCC3-B31F2D7CBB75}">
  <dimension ref="A1:AL233"/>
  <sheetViews>
    <sheetView tabSelected="1" workbookViewId="0">
      <selection activeCell="N5" sqref="N5"/>
    </sheetView>
  </sheetViews>
  <sheetFormatPr defaultRowHeight="15"/>
  <cols>
    <col min="1" max="1" width="9.140625" style="2"/>
    <col min="10" max="10" width="9.140625" style="2"/>
    <col min="12" max="12" width="9.140625" customWidth="1"/>
    <col min="18" max="18" width="9.140625" style="2"/>
    <col min="26" max="26" width="9.140625" style="2"/>
    <col min="33" max="33" width="9.140625" style="2"/>
  </cols>
  <sheetData>
    <row r="1" spans="1:38">
      <c r="A1" s="19" t="s">
        <v>7</v>
      </c>
      <c r="B1" s="19"/>
      <c r="C1" s="19"/>
      <c r="D1" s="19"/>
      <c r="E1" s="19"/>
      <c r="F1" s="19"/>
      <c r="G1" s="19"/>
      <c r="H1" s="19"/>
      <c r="J1" s="19" t="s">
        <v>8</v>
      </c>
      <c r="K1" s="19"/>
      <c r="L1" s="19"/>
      <c r="M1" s="19"/>
      <c r="N1" s="19"/>
      <c r="O1" s="19"/>
      <c r="P1" s="19"/>
      <c r="R1" s="19" t="s">
        <v>9</v>
      </c>
      <c r="S1" s="19"/>
      <c r="T1" s="19"/>
      <c r="U1" s="19"/>
      <c r="V1" s="19"/>
      <c r="W1" s="19"/>
      <c r="X1" s="19"/>
      <c r="Z1" s="20" t="s">
        <v>18</v>
      </c>
      <c r="AA1" s="20"/>
      <c r="AB1" s="20"/>
      <c r="AC1" s="20"/>
      <c r="AD1" s="20"/>
      <c r="AE1" s="20"/>
      <c r="AG1" s="20" t="s">
        <v>19</v>
      </c>
      <c r="AH1" s="20"/>
      <c r="AI1" s="20"/>
      <c r="AJ1" s="20"/>
      <c r="AK1" s="20"/>
      <c r="AL1" s="20"/>
    </row>
    <row r="3" spans="1:38">
      <c r="A3" s="2" t="s">
        <v>4</v>
      </c>
      <c r="J3" s="2" t="str">
        <f>$A3</f>
        <v>Average</v>
      </c>
      <c r="R3" s="2" t="str">
        <f>$A3</f>
        <v>Average</v>
      </c>
      <c r="Z3" s="2" t="str">
        <f>$A3</f>
        <v>Average</v>
      </c>
    </row>
    <row r="4" spans="1:38">
      <c r="T4" t="s">
        <v>0</v>
      </c>
      <c r="U4" t="s">
        <v>1</v>
      </c>
      <c r="V4" t="s">
        <v>2</v>
      </c>
      <c r="W4" t="s">
        <v>15</v>
      </c>
      <c r="X4" t="s">
        <v>3</v>
      </c>
      <c r="AB4" t="s">
        <v>5</v>
      </c>
      <c r="AC4" t="s">
        <v>6</v>
      </c>
      <c r="AD4" t="s">
        <v>13</v>
      </c>
      <c r="AE4" t="s">
        <v>17</v>
      </c>
    </row>
    <row r="5" spans="1:38">
      <c r="A5" s="3" t="str">
        <f>A3</f>
        <v>Average</v>
      </c>
      <c r="D5" s="1"/>
      <c r="E5" s="1"/>
      <c r="F5" s="1"/>
      <c r="G5" s="1"/>
      <c r="H5" s="1"/>
      <c r="L5" s="1"/>
      <c r="M5" s="1"/>
      <c r="N5" s="1"/>
      <c r="O5" s="1"/>
      <c r="P5" s="1"/>
      <c r="S5" t="s">
        <v>0</v>
      </c>
      <c r="T5" s="1">
        <f ca="1">AVERAGEIFS($T$11:$T$882,$S$11:$S$882,$S5)</f>
        <v>0.98325450412107462</v>
      </c>
      <c r="U5" s="1">
        <f ca="1">AVERAGEIFS($U$11:$U$882,$S$11:$S$882,$S5)</f>
        <v>1.6745495878925126E-2</v>
      </c>
      <c r="V5" s="1">
        <f ca="1">AVERAGEIFS($V$11:$V$882,$S$11:$S$882,$S5)</f>
        <v>0</v>
      </c>
      <c r="W5" s="1">
        <f ca="1">AVERAGEIFS($W$11:$W$882,$S$11:$S$882,$S5)</f>
        <v>0</v>
      </c>
      <c r="X5" s="1">
        <f ca="1">AVERAGEIFS($X$11:$X$882,$S$11:$S$882,$S5)</f>
        <v>0</v>
      </c>
      <c r="AA5" t="s">
        <v>0</v>
      </c>
      <c r="AB5" s="4">
        <f ca="1">IFERROR(_xlfn.NORM.S.INV(SUM($T5:T5)),"")</f>
        <v>2.1261473575639922</v>
      </c>
      <c r="AC5" s="4"/>
      <c r="AD5" s="4"/>
      <c r="AE5" s="4"/>
      <c r="AI5" s="4"/>
      <c r="AJ5" s="4"/>
      <c r="AK5" s="4"/>
      <c r="AL5" s="4"/>
    </row>
    <row r="6" spans="1:38">
      <c r="A6" s="3" t="str">
        <f>A3</f>
        <v>Average</v>
      </c>
      <c r="D6" s="1"/>
      <c r="E6" s="1"/>
      <c r="F6" s="1"/>
      <c r="G6" s="1"/>
      <c r="H6" s="1"/>
      <c r="L6" s="1"/>
      <c r="M6" s="1"/>
      <c r="N6" s="1"/>
      <c r="O6" s="1"/>
      <c r="P6" s="1"/>
      <c r="S6" t="s">
        <v>1</v>
      </c>
      <c r="T6" s="1">
        <f ca="1">AVERAGEIFS($T$11:$T$882,$S$11:$S$882,$S6)</f>
        <v>0.1436759064439618</v>
      </c>
      <c r="U6" s="1">
        <f ca="1">AVERAGEIFS($U$11:$U$882,$S$11:$S$882,$S6)</f>
        <v>0.28735181288792361</v>
      </c>
      <c r="V6" s="1">
        <f ca="1">AVERAGEIFS($V$11:$V$882,$S$11:$S$882,$S6)</f>
        <v>0.56897228066811456</v>
      </c>
      <c r="W6" s="1">
        <f ca="1">AVERAGEIFS($W$11:$W$882,$S$11:$S$882,$S6)</f>
        <v>0</v>
      </c>
      <c r="X6" s="1">
        <f ca="1">AVERAGEIFS($X$11:$X$882,$S$11:$S$882,$S6)</f>
        <v>0</v>
      </c>
      <c r="AA6" t="s">
        <v>1</v>
      </c>
      <c r="AB6" s="4">
        <f ca="1">IFERROR(_xlfn.NORM.S.INV(SUM($T6:T6)),"")</f>
        <v>-1.0639489797642587</v>
      </c>
      <c r="AC6" s="4">
        <f ca="1">IFERROR(_xlfn.NORM.S.INV(SUM($T6:U6)),"")</f>
        <v>-0.17375827315216968</v>
      </c>
      <c r="AD6" s="4"/>
      <c r="AE6" s="4"/>
      <c r="AI6" s="4"/>
      <c r="AJ6" s="4"/>
      <c r="AK6" s="4"/>
      <c r="AL6" s="4"/>
    </row>
    <row r="7" spans="1:38">
      <c r="A7" s="3" t="str">
        <f>A3</f>
        <v>Average</v>
      </c>
      <c r="D7" s="1"/>
      <c r="E7" s="1"/>
      <c r="F7" s="1"/>
      <c r="G7" s="1"/>
      <c r="H7" s="1"/>
      <c r="L7" s="1"/>
      <c r="M7" s="1"/>
      <c r="N7" s="1"/>
      <c r="O7" s="1"/>
      <c r="P7" s="1"/>
      <c r="S7" t="s">
        <v>2</v>
      </c>
      <c r="T7" s="1">
        <f ca="1">AVERAGEIFS($T$11:$T$882,$S$11:$S$882,$S7)</f>
        <v>9.9990000999900029E-5</v>
      </c>
      <c r="U7" s="1">
        <f ca="1">AVERAGEIFS($U$11:$U$882,$S$11:$S$882,$S7)</f>
        <v>5.5331161824681001E-2</v>
      </c>
      <c r="V7" s="1">
        <f ca="1">AVERAGEIFS($V$11:$V$882,$S$11:$S$882,$S7)</f>
        <v>0.110662323649362</v>
      </c>
      <c r="W7" s="1">
        <f ca="1">AVERAGEIFS($W$11:$W$882,$S$11:$S$882,$S7)</f>
        <v>0.83390652452495706</v>
      </c>
      <c r="X7" s="1">
        <f ca="1">AVERAGEIFS($X$11:$X$882,$S$11:$S$882,$S7)</f>
        <v>0</v>
      </c>
      <c r="AA7" t="s">
        <v>2</v>
      </c>
      <c r="AB7" s="4">
        <f ca="1">IFERROR(_xlfn.NORM.S.INV(SUM($T7:T7)),"")</f>
        <v>-3.7190417463402348</v>
      </c>
      <c r="AC7" s="4">
        <f ca="1">IFERROR(_xlfn.NORM.S.INV(SUM($T7:U7)),"")</f>
        <v>-1.594329276747164</v>
      </c>
      <c r="AD7" s="4">
        <f ca="1">IFERROR(_xlfn.NORM.S.INV(SUM($T7:V7)),"")</f>
        <v>-0.96971825030076431</v>
      </c>
      <c r="AE7" s="4"/>
      <c r="AI7" s="4"/>
      <c r="AJ7" s="4"/>
      <c r="AK7" s="4"/>
      <c r="AL7" s="4"/>
    </row>
    <row r="8" spans="1:38">
      <c r="A8" s="3"/>
      <c r="D8" s="1"/>
      <c r="E8" s="1"/>
      <c r="F8" s="1"/>
      <c r="G8" s="1"/>
      <c r="H8" s="1"/>
      <c r="L8" s="1"/>
      <c r="M8" s="1"/>
      <c r="N8" s="1"/>
      <c r="O8" s="1"/>
      <c r="P8" s="1"/>
      <c r="S8" t="s">
        <v>15</v>
      </c>
      <c r="T8" s="1">
        <f ca="1">AVERAGEIFS($T$11:$T$882,$S$11:$S$882,$S8)</f>
        <v>9.997937937402529E-5</v>
      </c>
      <c r="U8" s="1">
        <f ca="1">AVERAGEIFS($U$11:$U$882,$S$11:$S$882,$S8)</f>
        <v>9.997937937402529E-5</v>
      </c>
      <c r="V8" s="1">
        <f ca="1">AVERAGEIFS($V$11:$V$882,$S$11:$S$882,$S8)</f>
        <v>2.5777998893721812E-2</v>
      </c>
      <c r="W8" s="1">
        <f ca="1">AVERAGEIFS($W$11:$W$882,$S$11:$S$882,$S8)</f>
        <v>5.1552874036943822E-2</v>
      </c>
      <c r="X8" s="1">
        <f ca="1">AVERAGEIFS($X$11:$X$882,$S$11:$S$882,$S8)</f>
        <v>0.92246916831058634</v>
      </c>
      <c r="AA8" t="s">
        <v>15</v>
      </c>
      <c r="AB8" s="4">
        <f ca="1">IFERROR(_xlfn.NORM.S.INV(SUM($T8:T8)),"")</f>
        <v>-3.7190685827895358</v>
      </c>
      <c r="AC8" s="4">
        <f ca="1">IFERROR(_xlfn.NORM.S.INV(SUM($T8:U8)),"")</f>
        <v>-3.5401382237516339</v>
      </c>
      <c r="AD8" s="4">
        <f ca="1">IFERROR(_xlfn.NORM.S.INV(SUM($T8:V8)),"")</f>
        <v>-1.9434988408214657</v>
      </c>
      <c r="AE8" s="4">
        <f ca="1">IFERROR(_xlfn.NORM.S.INV(SUM($T8:W8)),"")</f>
        <v>-1.4218780257812935</v>
      </c>
      <c r="AI8" s="4"/>
      <c r="AJ8" s="4"/>
      <c r="AK8" s="4"/>
      <c r="AL8" s="4"/>
    </row>
    <row r="9" spans="1:38">
      <c r="L9" s="1"/>
      <c r="M9" s="1"/>
      <c r="N9" s="1"/>
      <c r="O9" s="1"/>
      <c r="P9" s="1"/>
      <c r="T9" s="1"/>
      <c r="U9" s="1"/>
      <c r="V9" s="1"/>
      <c r="W9" s="1"/>
      <c r="X9" s="1"/>
      <c r="AB9" s="1"/>
      <c r="AC9" s="1"/>
      <c r="AD9" s="1"/>
      <c r="AE9" s="1"/>
      <c r="AI9" s="1"/>
      <c r="AJ9" s="1"/>
      <c r="AK9" s="1"/>
      <c r="AL9" s="1"/>
    </row>
    <row r="11" spans="1:38">
      <c r="A11" s="2">
        <f ca="1">OFFSET(All!A2,0,1)</f>
        <v>201802</v>
      </c>
      <c r="J11" s="2">
        <f ca="1">$A11</f>
        <v>201802</v>
      </c>
      <c r="R11" s="2">
        <f ca="1">$A11</f>
        <v>201802</v>
      </c>
      <c r="Z11" s="2">
        <f ca="1">$A11</f>
        <v>201802</v>
      </c>
      <c r="AG11" s="2">
        <f ca="1">$A11</f>
        <v>201802</v>
      </c>
    </row>
    <row r="12" spans="1:38">
      <c r="A12" s="14"/>
      <c r="C12" t="s">
        <v>16</v>
      </c>
      <c r="D12" t="s">
        <v>0</v>
      </c>
      <c r="E12" t="s">
        <v>1</v>
      </c>
      <c r="F12" t="s">
        <v>2</v>
      </c>
      <c r="G12" t="s">
        <v>15</v>
      </c>
      <c r="H12" t="s">
        <v>3</v>
      </c>
      <c r="L12" t="s">
        <v>0</v>
      </c>
      <c r="M12" t="s">
        <v>1</v>
      </c>
      <c r="N12" t="s">
        <v>2</v>
      </c>
      <c r="O12" t="s">
        <v>15</v>
      </c>
      <c r="P12" t="s">
        <v>3</v>
      </c>
      <c r="T12" t="s">
        <v>0</v>
      </c>
      <c r="U12" t="s">
        <v>1</v>
      </c>
      <c r="V12" t="s">
        <v>2</v>
      </c>
      <c r="W12" t="s">
        <v>15</v>
      </c>
      <c r="X12" t="s">
        <v>3</v>
      </c>
      <c r="AB12" t="s">
        <v>5</v>
      </c>
      <c r="AC12" t="s">
        <v>6</v>
      </c>
      <c r="AD12" t="s">
        <v>13</v>
      </c>
      <c r="AE12" t="s">
        <v>17</v>
      </c>
      <c r="AH12" s="5">
        <f ca="1">AVERAGE(AI13:AL16)</f>
        <v>-2.2684299367341731E-2</v>
      </c>
      <c r="AI12" t="s">
        <v>5</v>
      </c>
      <c r="AJ12" t="s">
        <v>6</v>
      </c>
      <c r="AK12" t="s">
        <v>13</v>
      </c>
      <c r="AL12" t="s">
        <v>17</v>
      </c>
    </row>
    <row r="13" spans="1:38">
      <c r="A13" s="3"/>
      <c r="B13" t="s">
        <v>0</v>
      </c>
      <c r="C13" s="1">
        <v>0.05</v>
      </c>
      <c r="D13" s="1">
        <f ca="1">1-C13-E13</f>
        <v>0.93195910092734202</v>
      </c>
      <c r="E13" s="1">
        <f ca="1">HLOOKUP(A11,All!$2:$7,3,0)</f>
        <v>1.8040899072657945E-2</v>
      </c>
      <c r="F13" s="1">
        <v>0</v>
      </c>
      <c r="G13" s="1">
        <v>0</v>
      </c>
      <c r="H13" s="1">
        <v>0</v>
      </c>
      <c r="K13" t="s">
        <v>0</v>
      </c>
      <c r="L13" s="1">
        <f ca="1">IF(D13=0%,0.01%,D13)</f>
        <v>0.93195910092734202</v>
      </c>
      <c r="M13" s="1">
        <f ca="1">IF(E13=0%,0.01%,E13)</f>
        <v>1.8040899072657945E-2</v>
      </c>
      <c r="N13" s="1">
        <v>0</v>
      </c>
      <c r="O13" s="1">
        <v>0</v>
      </c>
      <c r="P13" s="1">
        <v>0</v>
      </c>
      <c r="S13" t="s">
        <v>0</v>
      </c>
      <c r="T13" s="1">
        <f ca="1">IFERROR(L13/SUM($L13:$P13),"")</f>
        <v>0.981009579923518</v>
      </c>
      <c r="U13" s="1">
        <f t="shared" ref="U13:X13" ca="1" si="0">IFERROR(M13/SUM($L13:$P13),"")</f>
        <v>1.8990420076482047E-2</v>
      </c>
      <c r="V13" s="1">
        <f t="shared" ca="1" si="0"/>
        <v>0</v>
      </c>
      <c r="W13" s="1">
        <f t="shared" ca="1" si="0"/>
        <v>0</v>
      </c>
      <c r="X13" s="1">
        <f t="shared" ca="1" si="0"/>
        <v>0</v>
      </c>
      <c r="AA13" t="s">
        <v>0</v>
      </c>
      <c r="AB13" s="4">
        <f ca="1">IFERROR(_xlfn.NORM.S.INV(SUM($T13:T13)),"")</f>
        <v>2.0750614478724603</v>
      </c>
      <c r="AC13" s="4"/>
      <c r="AD13" s="4"/>
      <c r="AE13" s="4"/>
      <c r="AH13" t="s">
        <v>0</v>
      </c>
      <c r="AI13" s="4">
        <f ca="1">IFERROR(AB13-$AB$5,"")</f>
        <v>-5.1085909691531928E-2</v>
      </c>
      <c r="AJ13" s="4"/>
      <c r="AK13" s="4"/>
      <c r="AL13" s="4"/>
    </row>
    <row r="14" spans="1:38">
      <c r="A14" s="3"/>
      <c r="B14" t="s">
        <v>1</v>
      </c>
      <c r="C14" s="1">
        <v>0</v>
      </c>
      <c r="D14" s="1">
        <f ca="1">(1-F14)/3</f>
        <v>0.14084542969601596</v>
      </c>
      <c r="E14" s="1">
        <f ca="1">(1-F14)/3*2</f>
        <v>0.28169085939203192</v>
      </c>
      <c r="F14" s="1">
        <f ca="1">HLOOKUP(A11,All!$2:$7,4,0)</f>
        <v>0.57746371091195214</v>
      </c>
      <c r="G14" s="1">
        <v>0</v>
      </c>
      <c r="H14" s="1">
        <v>0</v>
      </c>
      <c r="K14" t="s">
        <v>1</v>
      </c>
      <c r="L14" s="1">
        <f ca="1">IF(D14=0%,0.01%,D14)</f>
        <v>0.14084542969601596</v>
      </c>
      <c r="M14" s="1">
        <f ca="1">IF(E14=0%,0.01%,E14)</f>
        <v>0.28169085939203192</v>
      </c>
      <c r="N14" s="1">
        <f ca="1">IF(F14=0%,0.01%,F14)</f>
        <v>0.57746371091195214</v>
      </c>
      <c r="O14" s="1">
        <v>0</v>
      </c>
      <c r="P14" s="1">
        <v>0</v>
      </c>
      <c r="S14" t="s">
        <v>1</v>
      </c>
      <c r="T14" s="1">
        <f t="shared" ref="T14:T16" ca="1" si="1">IFERROR(L14/SUM($L14:$P14),"")</f>
        <v>0.14084542969601596</v>
      </c>
      <c r="U14" s="1">
        <f t="shared" ref="U14:U16" ca="1" si="2">IFERROR(M14/SUM($L14:$P14),"")</f>
        <v>0.28169085939203192</v>
      </c>
      <c r="V14" s="1">
        <f t="shared" ref="V14:V16" ca="1" si="3">IFERROR(N14/SUM($L14:$P14),"")</f>
        <v>0.57746371091195214</v>
      </c>
      <c r="W14" s="1">
        <f t="shared" ref="W14:W16" ca="1" si="4">IFERROR(O14/SUM($L14:$P14),"")</f>
        <v>0</v>
      </c>
      <c r="X14" s="1">
        <f t="shared" ref="X14:X16" ca="1" si="5">IFERROR(P14/SUM($L14:$P14),"")</f>
        <v>0</v>
      </c>
      <c r="AA14" t="s">
        <v>1</v>
      </c>
      <c r="AB14" s="4">
        <f ca="1">IFERROR(_xlfn.NORM.S.INV(SUM($T14:T14)),"")</f>
        <v>-1.0765287292441601</v>
      </c>
      <c r="AC14" s="4">
        <f ca="1">IFERROR(_xlfn.NORM.S.INV(SUM($T14:U14)),"")</f>
        <v>-0.19540924689452452</v>
      </c>
      <c r="AD14" s="4"/>
      <c r="AE14" s="4"/>
      <c r="AH14" t="s">
        <v>1</v>
      </c>
      <c r="AI14" s="4">
        <f ca="1">IFERROR(AB14-$AB$6,"")</f>
        <v>-1.257974947990137E-2</v>
      </c>
      <c r="AJ14" s="4">
        <f ca="1">IFERROR(AC14-$AC$6,"")</f>
        <v>-2.1650973742354834E-2</v>
      </c>
      <c r="AK14" s="4"/>
      <c r="AL14" s="4"/>
    </row>
    <row r="15" spans="1:38">
      <c r="A15" s="3"/>
      <c r="B15" t="s">
        <v>2</v>
      </c>
      <c r="C15" s="1">
        <v>0</v>
      </c>
      <c r="D15" s="1">
        <v>0</v>
      </c>
      <c r="E15" s="1">
        <f ca="1">(1-G15)/3</f>
        <v>4.5396875680153381E-2</v>
      </c>
      <c r="F15" s="1">
        <f ca="1">(1-G15)/3*2</f>
        <v>9.0793751360306763E-2</v>
      </c>
      <c r="G15" s="1">
        <f ca="1">HLOOKUP(A11,All!$2:$7,5,0)</f>
        <v>0.86380937295953986</v>
      </c>
      <c r="H15" s="1">
        <v>0</v>
      </c>
      <c r="K15" t="s">
        <v>2</v>
      </c>
      <c r="L15" s="1">
        <f>IF(D15=0%,0.01%,D15)</f>
        <v>1E-4</v>
      </c>
      <c r="M15" s="1">
        <f t="shared" ref="M15:M16" ca="1" si="6">IF(E15=0%,0.01%,E15)</f>
        <v>4.5396875680153381E-2</v>
      </c>
      <c r="N15" s="1">
        <f t="shared" ref="N15:N16" ca="1" si="7">IF(F15=0%,0.01%,F15)</f>
        <v>9.0793751360306763E-2</v>
      </c>
      <c r="O15" s="1">
        <f t="shared" ref="O15:P16" ca="1" si="8">IF(G15=0%,0.01%,G15)</f>
        <v>0.86380937295953986</v>
      </c>
      <c r="P15" s="1">
        <v>0</v>
      </c>
      <c r="S15" t="s">
        <v>2</v>
      </c>
      <c r="T15" s="1">
        <f t="shared" ca="1" si="1"/>
        <v>9.9990000999900015E-5</v>
      </c>
      <c r="U15" s="1">
        <f t="shared" ca="1" si="2"/>
        <v>4.5392336446508731E-2</v>
      </c>
      <c r="V15" s="1">
        <f t="shared" ca="1" si="3"/>
        <v>9.0784672893017462E-2</v>
      </c>
      <c r="W15" s="1">
        <f t="shared" ca="1" si="4"/>
        <v>0.86372300065947394</v>
      </c>
      <c r="X15" s="1">
        <f t="shared" ca="1" si="5"/>
        <v>0</v>
      </c>
      <c r="AA15" t="s">
        <v>2</v>
      </c>
      <c r="AB15" s="4">
        <f ca="1">IFERROR(_xlfn.NORM.S.INV(SUM($T15:T15)),"")</f>
        <v>-3.7190417463402348</v>
      </c>
      <c r="AC15" s="4">
        <f ca="1">IFERROR(_xlfn.NORM.S.INV(SUM($T15:U15)),"")</f>
        <v>-1.6902263824111021</v>
      </c>
      <c r="AD15" s="4">
        <f ca="1">IFERROR(_xlfn.NORM.S.INV(SUM($T15:V15)),"")</f>
        <v>-1.0971999416374301</v>
      </c>
      <c r="AE15" s="4"/>
      <c r="AH15" t="s">
        <v>2</v>
      </c>
      <c r="AI15" s="4">
        <f ca="1">IFERROR(AB15-$AB$7,"")</f>
        <v>0</v>
      </c>
      <c r="AJ15" s="4">
        <f ca="1">IFERROR(AC15-$AC$7,"")</f>
        <v>-9.5897105663938165E-2</v>
      </c>
      <c r="AK15" s="4">
        <f ca="1">IFERROR(AD15-$AD$7,"")</f>
        <v>-0.12748169133666576</v>
      </c>
      <c r="AL15" s="4"/>
    </row>
    <row r="16" spans="1:38">
      <c r="A16" s="3"/>
      <c r="B16" t="s">
        <v>15</v>
      </c>
      <c r="C16" s="1">
        <v>0</v>
      </c>
      <c r="D16" s="1">
        <v>0</v>
      </c>
      <c r="E16" s="1">
        <v>0</v>
      </c>
      <c r="F16" s="1">
        <f ca="1">(1-H16)/3</f>
        <v>2.8056333665545757E-2</v>
      </c>
      <c r="G16" s="1">
        <f ca="1">(1-H16)/3*2</f>
        <v>5.6112667331091513E-2</v>
      </c>
      <c r="H16" s="1">
        <f ca="1">MIN(HLOOKUP(A11,All!$2:$7,6,0),1)</f>
        <v>0.91583099900336273</v>
      </c>
      <c r="K16" t="s">
        <v>15</v>
      </c>
      <c r="L16" s="1">
        <f>IF(D16=0%,0.01%,D16)</f>
        <v>1E-4</v>
      </c>
      <c r="M16" s="1">
        <f t="shared" si="6"/>
        <v>1E-4</v>
      </c>
      <c r="N16" s="1">
        <f t="shared" ca="1" si="7"/>
        <v>2.8056333665545757E-2</v>
      </c>
      <c r="O16" s="1">
        <f t="shared" ref="O16" ca="1" si="9">IF(G16=0%,0.01%,G16)</f>
        <v>5.6112667331091513E-2</v>
      </c>
      <c r="P16" s="1">
        <f t="shared" ca="1" si="8"/>
        <v>0.91583099900336273</v>
      </c>
      <c r="S16" t="s">
        <v>15</v>
      </c>
      <c r="T16" s="1">
        <f t="shared" ca="1" si="1"/>
        <v>9.998000399920017E-5</v>
      </c>
      <c r="U16" s="1">
        <f t="shared" ca="1" si="2"/>
        <v>9.998000399920017E-5</v>
      </c>
      <c r="V16" s="1">
        <f t="shared" ca="1" si="3"/>
        <v>2.8050723520841588E-2</v>
      </c>
      <c r="W16" s="1">
        <f t="shared" ca="1" si="4"/>
        <v>5.6101447041683176E-2</v>
      </c>
      <c r="X16" s="1">
        <f t="shared" ca="1" si="5"/>
        <v>0.91564786942947685</v>
      </c>
      <c r="AA16" t="s">
        <v>15</v>
      </c>
      <c r="AB16" s="4">
        <f ca="1">IFERROR(_xlfn.NORM.S.INV(SUM($T16:T16)),"")</f>
        <v>-3.7190670045463001</v>
      </c>
      <c r="AC16" s="4">
        <f ca="1">IFERROR(_xlfn.NORM.S.INV(SUM($T16:U16)),"")</f>
        <v>-3.5401365750084204</v>
      </c>
      <c r="AD16" s="4">
        <f ca="1">IFERROR(_xlfn.NORM.S.INV(SUM($T16:V16)),"")</f>
        <v>-1.9071484475088483</v>
      </c>
      <c r="AE16" s="4">
        <f ca="1">IFERROR(_xlfn.NORM.S.INV(SUM($T16:W16)),"")</f>
        <v>-1.3763792098393854</v>
      </c>
      <c r="AH16" t="s">
        <v>15</v>
      </c>
      <c r="AI16" s="4">
        <f ca="1">IFERROR(AB16-$AB$8,"")</f>
        <v>1.5782432356559184E-6</v>
      </c>
      <c r="AJ16" s="4">
        <f ca="1">IFERROR(AC16-$AC$8,"")</f>
        <v>1.6487432135114943E-6</v>
      </c>
      <c r="AK16" s="4">
        <f ca="1">IFERROR(AD16-$AD$8,"")</f>
        <v>3.6350393312617468E-2</v>
      </c>
      <c r="AL16" s="4">
        <f ca="1">IFERROR(AE16-$AE$8,"")</f>
        <v>4.5498815941908077E-2</v>
      </c>
    </row>
    <row r="18" spans="1:38">
      <c r="A18" s="2">
        <f ca="1">IF(RIGHT(A11,2)="12",(VALUE(LEFT(A11,4))+1)*100+1,A11+1)</f>
        <v>201803</v>
      </c>
      <c r="J18" s="2">
        <f ca="1">$A18</f>
        <v>201803</v>
      </c>
      <c r="R18" s="2">
        <f ca="1">$A18</f>
        <v>201803</v>
      </c>
      <c r="Z18" s="2">
        <f ca="1">$A18</f>
        <v>201803</v>
      </c>
      <c r="AG18" s="2">
        <f ca="1">$A18</f>
        <v>201803</v>
      </c>
    </row>
    <row r="19" spans="1:38">
      <c r="A19" s="14"/>
      <c r="C19" t="s">
        <v>16</v>
      </c>
      <c r="D19" t="s">
        <v>0</v>
      </c>
      <c r="E19" t="s">
        <v>1</v>
      </c>
      <c r="F19" t="s">
        <v>2</v>
      </c>
      <c r="G19" t="s">
        <v>15</v>
      </c>
      <c r="H19" t="s">
        <v>3</v>
      </c>
      <c r="L19" t="s">
        <v>0</v>
      </c>
      <c r="M19" t="s">
        <v>1</v>
      </c>
      <c r="N19" t="s">
        <v>2</v>
      </c>
      <c r="O19" t="s">
        <v>15</v>
      </c>
      <c r="P19" t="s">
        <v>3</v>
      </c>
      <c r="T19" t="s">
        <v>0</v>
      </c>
      <c r="U19" t="s">
        <v>1</v>
      </c>
      <c r="V19" t="s">
        <v>2</v>
      </c>
      <c r="W19" t="s">
        <v>15</v>
      </c>
      <c r="X19" t="s">
        <v>3</v>
      </c>
      <c r="AB19" t="s">
        <v>5</v>
      </c>
      <c r="AC19" t="s">
        <v>6</v>
      </c>
      <c r="AD19" t="s">
        <v>13</v>
      </c>
      <c r="AE19" t="s">
        <v>17</v>
      </c>
      <c r="AH19" s="5">
        <f ca="1">AVERAGE(AI20:AL23)</f>
        <v>3.7334173448548877E-2</v>
      </c>
      <c r="AI19" t="s">
        <v>5</v>
      </c>
      <c r="AJ19" t="s">
        <v>6</v>
      </c>
      <c r="AK19" t="s">
        <v>13</v>
      </c>
      <c r="AL19" t="s">
        <v>17</v>
      </c>
    </row>
    <row r="20" spans="1:38">
      <c r="A20" s="3"/>
      <c r="B20" t="s">
        <v>0</v>
      </c>
      <c r="C20" s="1">
        <v>0.05</v>
      </c>
      <c r="D20" s="1">
        <f ca="1">1-C20-E20</f>
        <v>0.93955177970793202</v>
      </c>
      <c r="E20" s="1">
        <f ca="1">HLOOKUP(A18,All!$2:$7,3,0)</f>
        <v>1.044822029206793E-2</v>
      </c>
      <c r="F20" s="1">
        <v>0</v>
      </c>
      <c r="G20" s="1">
        <v>0</v>
      </c>
      <c r="H20" s="1">
        <v>0</v>
      </c>
      <c r="K20" t="s">
        <v>0</v>
      </c>
      <c r="L20" s="1">
        <f ca="1">IF(D20=0%,0.01%,D20)</f>
        <v>0.93955177970793202</v>
      </c>
      <c r="M20" s="1">
        <f ca="1">IF(E20=0%,0.01%,E20)</f>
        <v>1.044822029206793E-2</v>
      </c>
      <c r="N20" s="1">
        <v>0</v>
      </c>
      <c r="O20" s="1">
        <v>0</v>
      </c>
      <c r="P20" s="1">
        <v>0</v>
      </c>
      <c r="S20" t="s">
        <v>0</v>
      </c>
      <c r="T20" s="1">
        <f ca="1">IFERROR(L20/SUM($L20:$P20),"")</f>
        <v>0.98900187337677059</v>
      </c>
      <c r="U20" s="1">
        <f t="shared" ref="U20:U23" ca="1" si="10">IFERROR(M20/SUM($L20:$P20),"")</f>
        <v>1.0998126623229401E-2</v>
      </c>
      <c r="V20" s="1">
        <f t="shared" ref="V20:V23" ca="1" si="11">IFERROR(N20/SUM($L20:$P20),"")</f>
        <v>0</v>
      </c>
      <c r="W20" s="1">
        <f t="shared" ref="W20:W23" ca="1" si="12">IFERROR(O20/SUM($L20:$P20),"")</f>
        <v>0</v>
      </c>
      <c r="X20" s="1">
        <f t="shared" ref="X20:X23" ca="1" si="13">IFERROR(P20/SUM($L20:$P20),"")</f>
        <v>0</v>
      </c>
      <c r="AA20" t="s">
        <v>0</v>
      </c>
      <c r="AB20" s="4">
        <f ca="1">IFERROR(_xlfn.NORM.S.INV(SUM($T20:T20)),"")</f>
        <v>2.2904325705113631</v>
      </c>
      <c r="AC20" s="4"/>
      <c r="AD20" s="4"/>
      <c r="AE20" s="4"/>
      <c r="AH20" t="s">
        <v>0</v>
      </c>
      <c r="AI20" s="4">
        <f ca="1">IFERROR(AB20-$AB$5,"")</f>
        <v>0.16428521294737086</v>
      </c>
      <c r="AJ20" s="4"/>
      <c r="AK20" s="4"/>
      <c r="AL20" s="4"/>
    </row>
    <row r="21" spans="1:38">
      <c r="A21" s="3"/>
      <c r="B21" t="s">
        <v>1</v>
      </c>
      <c r="C21" s="1">
        <v>0</v>
      </c>
      <c r="D21" s="1">
        <f ca="1">(1-F21)/3</f>
        <v>0.20840485776439244</v>
      </c>
      <c r="E21" s="1">
        <f ca="1">(1-F21)/3*2</f>
        <v>0.41680971552878487</v>
      </c>
      <c r="F21" s="1">
        <f ca="1">HLOOKUP(A18,All!$2:$7,4,0)</f>
        <v>0.37478542670682274</v>
      </c>
      <c r="G21" s="1">
        <v>0</v>
      </c>
      <c r="H21" s="1">
        <v>0</v>
      </c>
      <c r="K21" t="s">
        <v>1</v>
      </c>
      <c r="L21" s="1">
        <f ca="1">IF(D21=0%,0.01%,D21)</f>
        <v>0.20840485776439244</v>
      </c>
      <c r="M21" s="1">
        <f ca="1">IF(E21=0%,0.01%,E21)</f>
        <v>0.41680971552878487</v>
      </c>
      <c r="N21" s="1">
        <f ca="1">IF(F21=0%,0.01%,F21)</f>
        <v>0.37478542670682274</v>
      </c>
      <c r="O21" s="1">
        <v>0</v>
      </c>
      <c r="P21" s="1">
        <v>0</v>
      </c>
      <c r="S21" t="s">
        <v>1</v>
      </c>
      <c r="T21" s="1">
        <f t="shared" ref="T21:T23" ca="1" si="14">IFERROR(L21/SUM($L21:$P21),"")</f>
        <v>0.20840485776439244</v>
      </c>
      <c r="U21" s="1">
        <f t="shared" ca="1" si="10"/>
        <v>0.41680971552878487</v>
      </c>
      <c r="V21" s="1">
        <f t="shared" ca="1" si="11"/>
        <v>0.37478542670682274</v>
      </c>
      <c r="W21" s="1">
        <f t="shared" ca="1" si="12"/>
        <v>0</v>
      </c>
      <c r="X21" s="1">
        <f t="shared" ca="1" si="13"/>
        <v>0</v>
      </c>
      <c r="AA21" t="s">
        <v>1</v>
      </c>
      <c r="AB21" s="4">
        <f ca="1">IFERROR(_xlfn.NORM.S.INV(SUM($T21:T21)),"")</f>
        <v>-0.81196848448099945</v>
      </c>
      <c r="AC21" s="4">
        <f ca="1">IFERROR(_xlfn.NORM.S.INV(SUM($T21:U21)),"")</f>
        <v>0.31920527995574899</v>
      </c>
      <c r="AD21" s="4"/>
      <c r="AE21" s="4"/>
      <c r="AH21" t="s">
        <v>1</v>
      </c>
      <c r="AI21" s="4">
        <f ca="1">IFERROR(AB21-$AB$6,"")</f>
        <v>0.25198049528325928</v>
      </c>
      <c r="AJ21" s="4">
        <f ca="1">IFERROR(AC21-$AC$6,"")</f>
        <v>0.49296355310791867</v>
      </c>
      <c r="AK21" s="4"/>
      <c r="AL21" s="4"/>
    </row>
    <row r="22" spans="1:38">
      <c r="A22" s="3"/>
      <c r="B22" t="s">
        <v>2</v>
      </c>
      <c r="C22" s="1">
        <v>0</v>
      </c>
      <c r="D22" s="1">
        <v>0</v>
      </c>
      <c r="E22" s="1">
        <f ca="1">(1-G22)/3</f>
        <v>6.2170708095070824E-2</v>
      </c>
      <c r="F22" s="1">
        <f ca="1">(1-G22)/3*2</f>
        <v>0.12434141619014165</v>
      </c>
      <c r="G22" s="1">
        <f ca="1">HLOOKUP(A18,All!$2:$7,5,0)</f>
        <v>0.81348787571478753</v>
      </c>
      <c r="H22" s="1">
        <v>0</v>
      </c>
      <c r="K22" t="s">
        <v>2</v>
      </c>
      <c r="L22" s="1">
        <f>IF(D22=0%,0.01%,D22)</f>
        <v>1E-4</v>
      </c>
      <c r="M22" s="1">
        <f t="shared" ref="M22:M23" ca="1" si="15">IF(E22=0%,0.01%,E22)</f>
        <v>6.2170708095070824E-2</v>
      </c>
      <c r="N22" s="1">
        <f t="shared" ref="N22:N23" ca="1" si="16">IF(F22=0%,0.01%,F22)</f>
        <v>0.12434141619014165</v>
      </c>
      <c r="O22" s="1">
        <f t="shared" ref="O22:O23" ca="1" si="17">IF(G22=0%,0.01%,G22)</f>
        <v>0.81348787571478753</v>
      </c>
      <c r="P22" s="1">
        <v>0</v>
      </c>
      <c r="S22" t="s">
        <v>2</v>
      </c>
      <c r="T22" s="1">
        <f t="shared" ca="1" si="14"/>
        <v>9.9990000999900015E-5</v>
      </c>
      <c r="U22" s="1">
        <f t="shared" ca="1" si="10"/>
        <v>6.2164491645906234E-2</v>
      </c>
      <c r="V22" s="1">
        <f t="shared" ca="1" si="11"/>
        <v>0.12432898329181247</v>
      </c>
      <c r="W22" s="1">
        <f t="shared" ca="1" si="12"/>
        <v>0.81340653506128147</v>
      </c>
      <c r="X22" s="1">
        <f t="shared" ca="1" si="13"/>
        <v>0</v>
      </c>
      <c r="AA22" t="s">
        <v>2</v>
      </c>
      <c r="AB22" s="4">
        <f ca="1">IFERROR(_xlfn.NORM.S.INV(SUM($T22:T22)),"")</f>
        <v>-3.7190417463402348</v>
      </c>
      <c r="AC22" s="4">
        <f ca="1">IFERROR(_xlfn.NORM.S.INV(SUM($T22:U22)),"")</f>
        <v>-1.5360383974465457</v>
      </c>
      <c r="AD22" s="4">
        <f ca="1">IFERROR(_xlfn.NORM.S.INV(SUM($T22:V22)),"")</f>
        <v>-0.89051963539160284</v>
      </c>
      <c r="AE22" s="4"/>
      <c r="AH22" t="s">
        <v>2</v>
      </c>
      <c r="AI22" s="4">
        <f ca="1">IFERROR(AB22-$AB$7,"")</f>
        <v>0</v>
      </c>
      <c r="AJ22" s="4">
        <f ca="1">IFERROR(AC22-$AC$7,"")</f>
        <v>5.829087930061827E-2</v>
      </c>
      <c r="AK22" s="4">
        <f ca="1">IFERROR(AD22-$AD$7,"")</f>
        <v>7.9198614909161469E-2</v>
      </c>
      <c r="AL22" s="4"/>
    </row>
    <row r="23" spans="1:38">
      <c r="A23" s="3"/>
      <c r="B23" t="s">
        <v>15</v>
      </c>
      <c r="C23" s="1">
        <v>0</v>
      </c>
      <c r="D23" s="1">
        <v>0</v>
      </c>
      <c r="E23" s="1">
        <v>0</v>
      </c>
      <c r="F23" s="1">
        <f ca="1">(1-H23)/3</f>
        <v>1.2127167222625079E-2</v>
      </c>
      <c r="G23" s="1">
        <f ca="1">(1-H23)/3*2</f>
        <v>2.4254334445250159E-2</v>
      </c>
      <c r="H23" s="1">
        <f ca="1">MIN(HLOOKUP(A18,All!$2:$7,6,0),1)</f>
        <v>0.96361849833212476</v>
      </c>
      <c r="K23" t="s">
        <v>15</v>
      </c>
      <c r="L23" s="1">
        <f>IF(D23=0%,0.01%,D23)</f>
        <v>1E-4</v>
      </c>
      <c r="M23" s="1">
        <f t="shared" si="15"/>
        <v>1E-4</v>
      </c>
      <c r="N23" s="1">
        <f t="shared" ca="1" si="16"/>
        <v>1.2127167222625079E-2</v>
      </c>
      <c r="O23" s="1">
        <f t="shared" ca="1" si="17"/>
        <v>2.4254334445250159E-2</v>
      </c>
      <c r="P23" s="1">
        <f t="shared" ref="P23" ca="1" si="18">IF(H23=0%,0.01%,H23)</f>
        <v>0.96361849833212476</v>
      </c>
      <c r="S23" t="s">
        <v>15</v>
      </c>
      <c r="T23" s="1">
        <f t="shared" ca="1" si="14"/>
        <v>9.998000399920017E-5</v>
      </c>
      <c r="U23" s="1">
        <f t="shared" ca="1" si="10"/>
        <v>9.998000399920017E-5</v>
      </c>
      <c r="V23" s="1">
        <f t="shared" ca="1" si="11"/>
        <v>1.2124742274170245E-2</v>
      </c>
      <c r="W23" s="1">
        <f t="shared" ca="1" si="12"/>
        <v>2.4249484548340489E-2</v>
      </c>
      <c r="X23" s="1">
        <f t="shared" ca="1" si="13"/>
        <v>0.96342581316949083</v>
      </c>
      <c r="AA23" t="s">
        <v>15</v>
      </c>
      <c r="AB23" s="4">
        <f ca="1">IFERROR(_xlfn.NORM.S.INV(SUM($T23:T23)),"")</f>
        <v>-3.7190670045463001</v>
      </c>
      <c r="AC23" s="4">
        <f ca="1">IFERROR(_xlfn.NORM.S.INV(SUM($T23:U23)),"")</f>
        <v>-3.5401365750084204</v>
      </c>
      <c r="AD23" s="4">
        <f ca="1">IFERROR(_xlfn.NORM.S.INV(SUM($T23:V23)),"")</f>
        <v>-2.2468532927208318</v>
      </c>
      <c r="AE23" s="4">
        <f ca="1">IFERROR(_xlfn.NORM.S.INV(SUM($T23:W23)),"")</f>
        <v>-1.7919038219312164</v>
      </c>
      <c r="AH23" t="s">
        <v>15</v>
      </c>
      <c r="AI23" s="4">
        <f ca="1">IFERROR(AB23-$AB$8,"")</f>
        <v>1.5782432356559184E-6</v>
      </c>
      <c r="AJ23" s="4">
        <f ca="1">IFERROR(AC23-$AC$8,"")</f>
        <v>1.6487432135114943E-6</v>
      </c>
      <c r="AK23" s="4">
        <f ca="1">IFERROR(AD23-$AD$8,"")</f>
        <v>-0.30335445189936605</v>
      </c>
      <c r="AL23" s="4">
        <f ca="1">IFERROR(AE23-$AE$8,"")</f>
        <v>-0.37002579614992293</v>
      </c>
    </row>
    <row r="25" spans="1:38">
      <c r="A25" s="2">
        <f ca="1">IF(RIGHT(A18,2)="12",(VALUE(LEFT(A18,4))+1)*100+1,A18+1)</f>
        <v>201804</v>
      </c>
      <c r="J25" s="2">
        <f ca="1">$A25</f>
        <v>201804</v>
      </c>
      <c r="R25" s="2">
        <f ca="1">$A25</f>
        <v>201804</v>
      </c>
      <c r="Z25" s="2">
        <f ca="1">$A25</f>
        <v>201804</v>
      </c>
      <c r="AG25" s="2">
        <f ca="1">$A25</f>
        <v>201804</v>
      </c>
    </row>
    <row r="26" spans="1:38">
      <c r="A26" s="14"/>
      <c r="C26" t="s">
        <v>16</v>
      </c>
      <c r="D26" t="s">
        <v>0</v>
      </c>
      <c r="E26" t="s">
        <v>1</v>
      </c>
      <c r="F26" t="s">
        <v>2</v>
      </c>
      <c r="G26" t="s">
        <v>15</v>
      </c>
      <c r="H26" t="s">
        <v>3</v>
      </c>
      <c r="L26" t="s">
        <v>0</v>
      </c>
      <c r="M26" t="s">
        <v>1</v>
      </c>
      <c r="N26" t="s">
        <v>2</v>
      </c>
      <c r="O26" t="s">
        <v>15</v>
      </c>
      <c r="P26" t="s">
        <v>3</v>
      </c>
      <c r="T26" t="s">
        <v>0</v>
      </c>
      <c r="U26" t="s">
        <v>1</v>
      </c>
      <c r="V26" t="s">
        <v>2</v>
      </c>
      <c r="W26" t="s">
        <v>15</v>
      </c>
      <c r="X26" t="s">
        <v>3</v>
      </c>
      <c r="AB26" t="s">
        <v>5</v>
      </c>
      <c r="AC26" t="s">
        <v>6</v>
      </c>
      <c r="AD26" t="s">
        <v>13</v>
      </c>
      <c r="AE26" t="s">
        <v>17</v>
      </c>
      <c r="AH26" s="5">
        <f ca="1">AVERAGE(AI27:AL30)</f>
        <v>-4.0720175890393465E-2</v>
      </c>
      <c r="AI26" t="s">
        <v>5</v>
      </c>
      <c r="AJ26" t="s">
        <v>6</v>
      </c>
      <c r="AK26" t="s">
        <v>13</v>
      </c>
      <c r="AL26" t="s">
        <v>17</v>
      </c>
    </row>
    <row r="27" spans="1:38">
      <c r="A27" s="3"/>
      <c r="B27" t="s">
        <v>0</v>
      </c>
      <c r="C27" s="1">
        <v>0.05</v>
      </c>
      <c r="D27" s="1">
        <f ca="1">1-C27-E27</f>
        <v>0.93595909856051729</v>
      </c>
      <c r="E27" s="1">
        <f ca="1">HLOOKUP(A25,All!$2:$7,3,0)</f>
        <v>1.4040901439482638E-2</v>
      </c>
      <c r="F27" s="1">
        <v>0</v>
      </c>
      <c r="G27" s="1">
        <v>0</v>
      </c>
      <c r="H27" s="1">
        <v>0</v>
      </c>
      <c r="K27" t="s">
        <v>0</v>
      </c>
      <c r="L27" s="1">
        <f ca="1">IF(D27=0%,0.01%,D27)</f>
        <v>0.93595909856051729</v>
      </c>
      <c r="M27" s="1">
        <f ca="1">IF(E27=0%,0.01%,E27)</f>
        <v>1.4040901439482638E-2</v>
      </c>
      <c r="N27" s="1">
        <v>0</v>
      </c>
      <c r="O27" s="1">
        <v>0</v>
      </c>
      <c r="P27" s="1">
        <v>0</v>
      </c>
      <c r="S27" t="s">
        <v>0</v>
      </c>
      <c r="T27" s="1">
        <f ca="1">IFERROR(L27/SUM($L27:$P27),"")</f>
        <v>0.98522010374791302</v>
      </c>
      <c r="U27" s="1">
        <f t="shared" ref="U27:U30" ca="1" si="19">IFERROR(M27/SUM($L27:$P27),"")</f>
        <v>1.4779896252086987E-2</v>
      </c>
      <c r="V27" s="1">
        <f t="shared" ref="V27:V30" ca="1" si="20">IFERROR(N27/SUM($L27:$P27),"")</f>
        <v>0</v>
      </c>
      <c r="W27" s="1">
        <f t="shared" ref="W27:W30" ca="1" si="21">IFERROR(O27/SUM($L27:$P27),"")</f>
        <v>0</v>
      </c>
      <c r="X27" s="1">
        <f t="shared" ref="X27:X30" ca="1" si="22">IFERROR(P27/SUM($L27:$P27),"")</f>
        <v>0</v>
      </c>
      <c r="AA27" t="s">
        <v>0</v>
      </c>
      <c r="AB27" s="4">
        <f ca="1">IFERROR(_xlfn.NORM.S.INV(SUM($T27:T27)),"")</f>
        <v>2.1759393957614992</v>
      </c>
      <c r="AC27" s="4"/>
      <c r="AD27" s="4"/>
      <c r="AE27" s="4"/>
      <c r="AH27" t="s">
        <v>0</v>
      </c>
      <c r="AI27" s="4">
        <f ca="1">IFERROR(AB27-$AB$5,"")</f>
        <v>4.9792038197506994E-2</v>
      </c>
      <c r="AJ27" s="4"/>
      <c r="AK27" s="4"/>
      <c r="AL27" s="4"/>
    </row>
    <row r="28" spans="1:38">
      <c r="A28" s="3"/>
      <c r="B28" t="s">
        <v>1</v>
      </c>
      <c r="C28" s="1">
        <v>0</v>
      </c>
      <c r="D28" s="1">
        <f ca="1">(1-F28)/3</f>
        <v>0.16217579163638407</v>
      </c>
      <c r="E28" s="1">
        <f ca="1">(1-F28)/3*2</f>
        <v>0.32435158327276814</v>
      </c>
      <c r="F28" s="1">
        <f ca="1">HLOOKUP(A25,All!$2:$7,4,0)</f>
        <v>0.51347262509084779</v>
      </c>
      <c r="G28" s="1">
        <v>0</v>
      </c>
      <c r="H28" s="1">
        <v>0</v>
      </c>
      <c r="K28" t="s">
        <v>1</v>
      </c>
      <c r="L28" s="1">
        <f ca="1">IF(D28=0%,0.01%,D28)</f>
        <v>0.16217579163638407</v>
      </c>
      <c r="M28" s="1">
        <f ca="1">IF(E28=0%,0.01%,E28)</f>
        <v>0.32435158327276814</v>
      </c>
      <c r="N28" s="1">
        <f ca="1">IF(F28=0%,0.01%,F28)</f>
        <v>0.51347262509084779</v>
      </c>
      <c r="O28" s="1">
        <v>0</v>
      </c>
      <c r="P28" s="1">
        <v>0</v>
      </c>
      <c r="S28" t="s">
        <v>1</v>
      </c>
      <c r="T28" s="1">
        <f t="shared" ref="T28:T30" ca="1" si="23">IFERROR(L28/SUM($L28:$P28),"")</f>
        <v>0.16217579163638407</v>
      </c>
      <c r="U28" s="1">
        <f t="shared" ca="1" si="19"/>
        <v>0.32435158327276814</v>
      </c>
      <c r="V28" s="1">
        <f t="shared" ca="1" si="20"/>
        <v>0.51347262509084779</v>
      </c>
      <c r="W28" s="1">
        <f t="shared" ca="1" si="21"/>
        <v>0</v>
      </c>
      <c r="X28" s="1">
        <f t="shared" ca="1" si="22"/>
        <v>0</v>
      </c>
      <c r="AA28" t="s">
        <v>1</v>
      </c>
      <c r="AB28" s="4">
        <f ca="1">IFERROR(_xlfn.NORM.S.INV(SUM($T28:T28)),"")</f>
        <v>-0.98555489040045097</v>
      </c>
      <c r="AC28" s="4">
        <f ca="1">IFERROR(_xlfn.NORM.S.INV(SUM($T28:U28)),"")</f>
        <v>-3.3777284665802758E-2</v>
      </c>
      <c r="AD28" s="4"/>
      <c r="AE28" s="4"/>
      <c r="AH28" t="s">
        <v>1</v>
      </c>
      <c r="AI28" s="4">
        <f ca="1">IFERROR(AB28-$AB$6,"")</f>
        <v>7.8394089363807762E-2</v>
      </c>
      <c r="AJ28" s="4">
        <f ca="1">IFERROR(AC28-$AC$6,"")</f>
        <v>0.13998098848636692</v>
      </c>
      <c r="AK28" s="4"/>
      <c r="AL28" s="4"/>
    </row>
    <row r="29" spans="1:38">
      <c r="A29" s="3"/>
      <c r="B29" t="s">
        <v>2</v>
      </c>
      <c r="C29" s="1">
        <v>0</v>
      </c>
      <c r="D29" s="1">
        <v>0</v>
      </c>
      <c r="E29" s="1">
        <f ca="1">(1-G29)/3</f>
        <v>4.7195448314033439E-2</v>
      </c>
      <c r="F29" s="1">
        <f ca="1">(1-G29)/3*2</f>
        <v>9.4390896628066878E-2</v>
      </c>
      <c r="G29" s="1">
        <f ca="1">HLOOKUP(A25,All!$2:$7,5,0)</f>
        <v>0.85841365505789968</v>
      </c>
      <c r="H29" s="1">
        <v>0</v>
      </c>
      <c r="K29" t="s">
        <v>2</v>
      </c>
      <c r="L29" s="1">
        <f>IF(D29=0%,0.01%,D29)</f>
        <v>1E-4</v>
      </c>
      <c r="M29" s="1">
        <f t="shared" ref="M29:M30" ca="1" si="24">IF(E29=0%,0.01%,E29)</f>
        <v>4.7195448314033439E-2</v>
      </c>
      <c r="N29" s="1">
        <f t="shared" ref="N29:N30" ca="1" si="25">IF(F29=0%,0.01%,F29)</f>
        <v>9.4390896628066878E-2</v>
      </c>
      <c r="O29" s="1">
        <f t="shared" ref="O29:O30" ca="1" si="26">IF(G29=0%,0.01%,G29)</f>
        <v>0.85841365505789968</v>
      </c>
      <c r="P29" s="1">
        <v>0</v>
      </c>
      <c r="S29" t="s">
        <v>2</v>
      </c>
      <c r="T29" s="1">
        <f t="shared" ca="1" si="23"/>
        <v>9.9990000999900015E-5</v>
      </c>
      <c r="U29" s="1">
        <f t="shared" ca="1" si="19"/>
        <v>4.7190729241109328E-2</v>
      </c>
      <c r="V29" s="1">
        <f t="shared" ca="1" si="20"/>
        <v>9.4381458482218655E-2</v>
      </c>
      <c r="W29" s="1">
        <f t="shared" ca="1" si="21"/>
        <v>0.85832782227567217</v>
      </c>
      <c r="X29" s="1">
        <f t="shared" ca="1" si="22"/>
        <v>0</v>
      </c>
      <c r="AA29" t="s">
        <v>2</v>
      </c>
      <c r="AB29" s="4">
        <f ca="1">IFERROR(_xlfn.NORM.S.INV(SUM($T29:T29)),"")</f>
        <v>-3.7190417463402348</v>
      </c>
      <c r="AC29" s="4">
        <f ca="1">IFERROR(_xlfn.NORM.S.INV(SUM($T29:U29)),"")</f>
        <v>-1.6717104196654622</v>
      </c>
      <c r="AD29" s="4">
        <f ca="1">IFERROR(_xlfn.NORM.S.INV(SUM($T29:V29)),"")</f>
        <v>-1.0728367797209559</v>
      </c>
      <c r="AE29" s="4"/>
      <c r="AH29" t="s">
        <v>2</v>
      </c>
      <c r="AI29" s="4">
        <f ca="1">IFERROR(AB29-$AB$7,"")</f>
        <v>0</v>
      </c>
      <c r="AJ29" s="4">
        <f ca="1">IFERROR(AC29-$AC$7,"")</f>
        <v>-7.7381142918298229E-2</v>
      </c>
      <c r="AK29" s="4">
        <f ca="1">IFERROR(AD29-$AD$7,"")</f>
        <v>-0.10311852942019162</v>
      </c>
      <c r="AL29" s="4"/>
    </row>
    <row r="30" spans="1:38">
      <c r="A30" s="3"/>
      <c r="B30" t="s">
        <v>15</v>
      </c>
      <c r="C30" s="1">
        <v>0</v>
      </c>
      <c r="D30" s="1">
        <v>0</v>
      </c>
      <c r="E30" s="1">
        <v>0</v>
      </c>
      <c r="F30" s="1">
        <f ca="1">(1-H30)/3</f>
        <v>1.4966302047769608E-2</v>
      </c>
      <c r="G30" s="1">
        <f ca="1">(1-H30)/3*2</f>
        <v>2.9932604095539217E-2</v>
      </c>
      <c r="H30" s="1">
        <f ca="1">MIN(HLOOKUP(A25,All!$2:$7,6,0),1)</f>
        <v>0.95510109385669117</v>
      </c>
      <c r="K30" t="s">
        <v>15</v>
      </c>
      <c r="L30" s="1">
        <f>IF(D30=0%,0.01%,D30)</f>
        <v>1E-4</v>
      </c>
      <c r="M30" s="1">
        <f t="shared" si="24"/>
        <v>1E-4</v>
      </c>
      <c r="N30" s="1">
        <f t="shared" ca="1" si="25"/>
        <v>1.4966302047769608E-2</v>
      </c>
      <c r="O30" s="1">
        <f t="shared" ca="1" si="26"/>
        <v>2.9932604095539217E-2</v>
      </c>
      <c r="P30" s="1">
        <f t="shared" ref="P30" ca="1" si="27">IF(H30=0%,0.01%,H30)</f>
        <v>0.95510109385669117</v>
      </c>
      <c r="S30" t="s">
        <v>15</v>
      </c>
      <c r="T30" s="1">
        <f t="shared" ca="1" si="23"/>
        <v>9.998000399920017E-5</v>
      </c>
      <c r="U30" s="1">
        <f t="shared" ca="1" si="19"/>
        <v>9.998000399920017E-5</v>
      </c>
      <c r="V30" s="1">
        <f t="shared" ca="1" si="20"/>
        <v>1.496330938589243E-2</v>
      </c>
      <c r="W30" s="1">
        <f t="shared" ca="1" si="21"/>
        <v>2.992661877178486E-2</v>
      </c>
      <c r="X30" s="1">
        <f t="shared" ca="1" si="22"/>
        <v>0.95491011183432428</v>
      </c>
      <c r="AA30" t="s">
        <v>15</v>
      </c>
      <c r="AB30" s="4">
        <f ca="1">IFERROR(_xlfn.NORM.S.INV(SUM($T30:T30)),"")</f>
        <v>-3.7190670045463001</v>
      </c>
      <c r="AC30" s="4">
        <f ca="1">IFERROR(_xlfn.NORM.S.INV(SUM($T30:U30)),"")</f>
        <v>-3.5401365750084204</v>
      </c>
      <c r="AD30" s="4">
        <f ca="1">IFERROR(_xlfn.NORM.S.INV(SUM($T30:V30)),"")</f>
        <v>-2.1657991440956925</v>
      </c>
      <c r="AE30" s="4">
        <f ca="1">IFERROR(_xlfn.NORM.S.INV(SUM($T30:W30)),"")</f>
        <v>-1.6944501521066424</v>
      </c>
      <c r="AH30" t="s">
        <v>15</v>
      </c>
      <c r="AI30" s="4">
        <f ca="1">IFERROR(AB30-$AB$8,"")</f>
        <v>1.5782432356559184E-6</v>
      </c>
      <c r="AJ30" s="4">
        <f ca="1">IFERROR(AC30-$AC$8,"")</f>
        <v>1.6487432135114943E-6</v>
      </c>
      <c r="AK30" s="4">
        <f ca="1">IFERROR(AD30-$AD$8,"")</f>
        <v>-0.22230030327422678</v>
      </c>
      <c r="AL30" s="4">
        <f ca="1">IFERROR(AE30-$AE$8,"")</f>
        <v>-0.27257212632534888</v>
      </c>
    </row>
    <row r="32" spans="1:38">
      <c r="A32" s="2">
        <f ca="1">IF(RIGHT(A25,2)="12",(VALUE(LEFT(A25,4))+1)*100+1,A25+1)</f>
        <v>201805</v>
      </c>
      <c r="J32" s="2">
        <f ca="1">$A32</f>
        <v>201805</v>
      </c>
      <c r="R32" s="2">
        <f ca="1">$A32</f>
        <v>201805</v>
      </c>
      <c r="Z32" s="2">
        <f ca="1">$A32</f>
        <v>201805</v>
      </c>
      <c r="AG32" s="2">
        <f ca="1">$A32</f>
        <v>201805</v>
      </c>
    </row>
    <row r="33" spans="1:38">
      <c r="A33" s="14"/>
      <c r="C33" t="s">
        <v>16</v>
      </c>
      <c r="D33" t="s">
        <v>0</v>
      </c>
      <c r="E33" t="s">
        <v>1</v>
      </c>
      <c r="F33" t="s">
        <v>2</v>
      </c>
      <c r="G33" t="s">
        <v>15</v>
      </c>
      <c r="H33" t="s">
        <v>3</v>
      </c>
      <c r="L33" t="s">
        <v>0</v>
      </c>
      <c r="M33" t="s">
        <v>1</v>
      </c>
      <c r="N33" t="s">
        <v>2</v>
      </c>
      <c r="O33" t="s">
        <v>15</v>
      </c>
      <c r="P33" t="s">
        <v>3</v>
      </c>
      <c r="T33" t="s">
        <v>0</v>
      </c>
      <c r="U33" t="s">
        <v>1</v>
      </c>
      <c r="V33" t="s">
        <v>2</v>
      </c>
      <c r="W33" t="s">
        <v>15</v>
      </c>
      <c r="X33" t="s">
        <v>3</v>
      </c>
      <c r="AB33" t="s">
        <v>5</v>
      </c>
      <c r="AC33" t="s">
        <v>6</v>
      </c>
      <c r="AD33" t="s">
        <v>13</v>
      </c>
      <c r="AE33" t="s">
        <v>17</v>
      </c>
      <c r="AH33" s="5">
        <f ca="1">AVERAGE(AI34:AL37)</f>
        <v>5.6180246867761408E-2</v>
      </c>
      <c r="AI33" t="s">
        <v>5</v>
      </c>
      <c r="AJ33" t="s">
        <v>6</v>
      </c>
      <c r="AK33" t="s">
        <v>13</v>
      </c>
      <c r="AL33" t="s">
        <v>17</v>
      </c>
    </row>
    <row r="34" spans="1:38">
      <c r="A34" s="3"/>
      <c r="B34" t="s">
        <v>0</v>
      </c>
      <c r="C34" s="1">
        <v>0.05</v>
      </c>
      <c r="D34" s="1">
        <f ca="1">1-C34-E34</f>
        <v>0.93890657000442401</v>
      </c>
      <c r="E34" s="1">
        <f ca="1">HLOOKUP(A32,All!$2:$7,3,0)</f>
        <v>1.109342999557591E-2</v>
      </c>
      <c r="F34" s="1">
        <v>0</v>
      </c>
      <c r="G34" s="1">
        <v>0</v>
      </c>
      <c r="H34" s="1">
        <v>0</v>
      </c>
      <c r="K34" t="s">
        <v>0</v>
      </c>
      <c r="L34" s="1">
        <f ca="1">IF(D34=0%,0.01%,D34)</f>
        <v>0.93890657000442401</v>
      </c>
      <c r="M34" s="1">
        <f ca="1">IF(E34=0%,0.01%,E34)</f>
        <v>1.109342999557591E-2</v>
      </c>
      <c r="N34" s="1">
        <v>0</v>
      </c>
      <c r="O34" s="1">
        <v>0</v>
      </c>
      <c r="P34" s="1">
        <v>0</v>
      </c>
      <c r="S34" t="s">
        <v>0</v>
      </c>
      <c r="T34" s="1">
        <f ca="1">IFERROR(L34/SUM($L34:$P34),"")</f>
        <v>0.98832270526781485</v>
      </c>
      <c r="U34" s="1">
        <f t="shared" ref="U34:U37" ca="1" si="28">IFERROR(M34/SUM($L34:$P34),"")</f>
        <v>1.167729473218517E-2</v>
      </c>
      <c r="V34" s="1">
        <f t="shared" ref="V34:V37" ca="1" si="29">IFERROR(N34/SUM($L34:$P34),"")</f>
        <v>0</v>
      </c>
      <c r="W34" s="1">
        <f t="shared" ref="W34:W37" ca="1" si="30">IFERROR(O34/SUM($L34:$P34),"")</f>
        <v>0</v>
      </c>
      <c r="X34" s="1">
        <f t="shared" ref="X34:X37" ca="1" si="31">IFERROR(P34/SUM($L34:$P34),"")</f>
        <v>0</v>
      </c>
      <c r="AA34" t="s">
        <v>0</v>
      </c>
      <c r="AB34" s="4">
        <f ca="1">IFERROR(_xlfn.NORM.S.INV(SUM($T34:T34)),"")</f>
        <v>2.2675837431026911</v>
      </c>
      <c r="AC34" s="4"/>
      <c r="AD34" s="4"/>
      <c r="AE34" s="4"/>
      <c r="AH34" t="s">
        <v>0</v>
      </c>
      <c r="AI34" s="4">
        <f ca="1">IFERROR(AB34-$AB$5,"")</f>
        <v>0.14143638553869886</v>
      </c>
      <c r="AJ34" s="4"/>
      <c r="AK34" s="4"/>
      <c r="AL34" s="4"/>
    </row>
    <row r="35" spans="1:38">
      <c r="A35" s="3"/>
      <c r="B35" t="s">
        <v>1</v>
      </c>
      <c r="C35" s="1">
        <v>0</v>
      </c>
      <c r="D35" s="1">
        <f ca="1">(1-F35)/3</f>
        <v>0.18613604229818281</v>
      </c>
      <c r="E35" s="1">
        <f ca="1">(1-F35)/3*2</f>
        <v>0.37227208459636563</v>
      </c>
      <c r="F35" s="1">
        <f ca="1">HLOOKUP(A32,All!$2:$7,4,0)</f>
        <v>0.44159187310545156</v>
      </c>
      <c r="G35" s="1">
        <v>0</v>
      </c>
      <c r="H35" s="1">
        <v>0</v>
      </c>
      <c r="K35" t="s">
        <v>1</v>
      </c>
      <c r="L35" s="1">
        <f ca="1">IF(D35=0%,0.01%,D35)</f>
        <v>0.18613604229818281</v>
      </c>
      <c r="M35" s="1">
        <f ca="1">IF(E35=0%,0.01%,E35)</f>
        <v>0.37227208459636563</v>
      </c>
      <c r="N35" s="1">
        <f ca="1">IF(F35=0%,0.01%,F35)</f>
        <v>0.44159187310545156</v>
      </c>
      <c r="O35" s="1">
        <v>0</v>
      </c>
      <c r="P35" s="1">
        <v>0</v>
      </c>
      <c r="S35" t="s">
        <v>1</v>
      </c>
      <c r="T35" s="1">
        <f t="shared" ref="T35:T37" ca="1" si="32">IFERROR(L35/SUM($L35:$P35),"")</f>
        <v>0.18613604229818281</v>
      </c>
      <c r="U35" s="1">
        <f t="shared" ca="1" si="28"/>
        <v>0.37227208459636563</v>
      </c>
      <c r="V35" s="1">
        <f t="shared" ca="1" si="29"/>
        <v>0.44159187310545156</v>
      </c>
      <c r="W35" s="1">
        <f t="shared" ca="1" si="30"/>
        <v>0</v>
      </c>
      <c r="X35" s="1">
        <f t="shared" ca="1" si="31"/>
        <v>0</v>
      </c>
      <c r="AA35" t="s">
        <v>1</v>
      </c>
      <c r="AB35" s="4">
        <f ca="1">IFERROR(_xlfn.NORM.S.INV(SUM($T35:T35)),"")</f>
        <v>-0.8922254854911349</v>
      </c>
      <c r="AC35" s="4">
        <f ca="1">IFERROR(_xlfn.NORM.S.INV(SUM($T35:U35)),"")</f>
        <v>0.14693446728553258</v>
      </c>
      <c r="AD35" s="4"/>
      <c r="AE35" s="4"/>
      <c r="AH35" t="s">
        <v>1</v>
      </c>
      <c r="AI35" s="4">
        <f ca="1">IFERROR(AB35-$AB$6,"")</f>
        <v>0.17172349427312383</v>
      </c>
      <c r="AJ35" s="4">
        <f ca="1">IFERROR(AC35-$AC$6,"")</f>
        <v>0.32069274043770224</v>
      </c>
      <c r="AK35" s="4"/>
      <c r="AL35" s="4"/>
    </row>
    <row r="36" spans="1:38">
      <c r="A36" s="3"/>
      <c r="B36" t="s">
        <v>2</v>
      </c>
      <c r="C36" s="1">
        <v>0</v>
      </c>
      <c r="D36" s="1">
        <v>0</v>
      </c>
      <c r="E36" s="1">
        <f ca="1">(1-G36)/3</f>
        <v>4.7813261809772266E-2</v>
      </c>
      <c r="F36" s="1">
        <f ca="1">(1-G36)/3*2</f>
        <v>9.5626523619544532E-2</v>
      </c>
      <c r="G36" s="1">
        <f ca="1">HLOOKUP(A32,All!$2:$7,5,0)</f>
        <v>0.85656021457068321</v>
      </c>
      <c r="H36" s="1">
        <v>0</v>
      </c>
      <c r="K36" t="s">
        <v>2</v>
      </c>
      <c r="L36" s="1">
        <f>IF(D36=0%,0.01%,D36)</f>
        <v>1E-4</v>
      </c>
      <c r="M36" s="1">
        <f t="shared" ref="M36:M37" ca="1" si="33">IF(E36=0%,0.01%,E36)</f>
        <v>4.7813261809772266E-2</v>
      </c>
      <c r="N36" s="1">
        <f t="shared" ref="N36:N37" ca="1" si="34">IF(F36=0%,0.01%,F36)</f>
        <v>9.5626523619544532E-2</v>
      </c>
      <c r="O36" s="1">
        <f t="shared" ref="O36:O37" ca="1" si="35">IF(G36=0%,0.01%,G36)</f>
        <v>0.85656021457068321</v>
      </c>
      <c r="P36" s="1">
        <v>0</v>
      </c>
      <c r="S36" t="s">
        <v>2</v>
      </c>
      <c r="T36" s="1">
        <f t="shared" ca="1" si="32"/>
        <v>9.9990000999900015E-5</v>
      </c>
      <c r="U36" s="1">
        <f t="shared" ca="1" si="28"/>
        <v>4.78084809616761E-2</v>
      </c>
      <c r="V36" s="1">
        <f t="shared" ca="1" si="29"/>
        <v>9.5616961923352201E-2</v>
      </c>
      <c r="W36" s="1">
        <f t="shared" ca="1" si="30"/>
        <v>0.85647456711397185</v>
      </c>
      <c r="X36" s="1">
        <f t="shared" ca="1" si="31"/>
        <v>0</v>
      </c>
      <c r="AA36" t="s">
        <v>2</v>
      </c>
      <c r="AB36" s="4">
        <f ca="1">IFERROR(_xlfn.NORM.S.INV(SUM($T36:T36)),"")</f>
        <v>-3.7190417463402348</v>
      </c>
      <c r="AC36" s="4">
        <f ca="1">IFERROR(_xlfn.NORM.S.INV(SUM($T36:U36)),"")</f>
        <v>-1.6654804444356923</v>
      </c>
      <c r="AD36" s="4">
        <f ca="1">IFERROR(_xlfn.NORM.S.INV(SUM($T36:V36)),"")</f>
        <v>-1.0646135052204984</v>
      </c>
      <c r="AE36" s="4"/>
      <c r="AH36" t="s">
        <v>2</v>
      </c>
      <c r="AI36" s="4">
        <f ca="1">IFERROR(AB36-$AB$7,"")</f>
        <v>0</v>
      </c>
      <c r="AJ36" s="4">
        <f ca="1">IFERROR(AC36-$AC$7,"")</f>
        <v>-7.1151167688528361E-2</v>
      </c>
      <c r="AK36" s="4">
        <f ca="1">IFERROR(AD36-$AD$7,"")</f>
        <v>-9.4895254919734051E-2</v>
      </c>
      <c r="AL36" s="4"/>
    </row>
    <row r="37" spans="1:38">
      <c r="A37" s="3"/>
      <c r="B37" t="s">
        <v>15</v>
      </c>
      <c r="C37" s="1">
        <v>0</v>
      </c>
      <c r="D37" s="1">
        <v>0</v>
      </c>
      <c r="E37" s="1">
        <v>0</v>
      </c>
      <c r="F37" s="1">
        <f ca="1">(1-H37)/3</f>
        <v>2.8406672263848926E-2</v>
      </c>
      <c r="G37" s="1">
        <f ca="1">(1-H37)/3*2</f>
        <v>5.6813344527697852E-2</v>
      </c>
      <c r="H37" s="1">
        <f ca="1">MIN(HLOOKUP(A32,All!$2:$7,6,0),1)</f>
        <v>0.91477998320845322</v>
      </c>
      <c r="K37" t="s">
        <v>15</v>
      </c>
      <c r="L37" s="1">
        <f>IF(D37=0%,0.01%,D37)</f>
        <v>1E-4</v>
      </c>
      <c r="M37" s="1">
        <f t="shared" si="33"/>
        <v>1E-4</v>
      </c>
      <c r="N37" s="1">
        <f t="shared" ca="1" si="34"/>
        <v>2.8406672263848926E-2</v>
      </c>
      <c r="O37" s="1">
        <f t="shared" ca="1" si="35"/>
        <v>5.6813344527697852E-2</v>
      </c>
      <c r="P37" s="1">
        <f t="shared" ref="P37" ca="1" si="36">IF(H37=0%,0.01%,H37)</f>
        <v>0.91477998320845322</v>
      </c>
      <c r="S37" t="s">
        <v>15</v>
      </c>
      <c r="T37" s="1">
        <f t="shared" ca="1" si="32"/>
        <v>9.998000399920017E-5</v>
      </c>
      <c r="U37" s="1">
        <f t="shared" ca="1" si="28"/>
        <v>9.998000399920017E-5</v>
      </c>
      <c r="V37" s="1">
        <f t="shared" ca="1" si="29"/>
        <v>2.8400992065435841E-2</v>
      </c>
      <c r="W37" s="1">
        <f t="shared" ca="1" si="30"/>
        <v>5.6801984130871681E-2</v>
      </c>
      <c r="X37" s="1">
        <f t="shared" ca="1" si="31"/>
        <v>0.91459706379569405</v>
      </c>
      <c r="AA37" t="s">
        <v>15</v>
      </c>
      <c r="AB37" s="4">
        <f ca="1">IFERROR(_xlfn.NORM.S.INV(SUM($T37:T37)),"")</f>
        <v>-3.7190670045463001</v>
      </c>
      <c r="AC37" s="4">
        <f ca="1">IFERROR(_xlfn.NORM.S.INV(SUM($T37:U37)),"")</f>
        <v>-3.5401365750084204</v>
      </c>
      <c r="AD37" s="4">
        <f ca="1">IFERROR(_xlfn.NORM.S.INV(SUM($T37:V37)),"")</f>
        <v>-1.9017648449479241</v>
      </c>
      <c r="AE37" s="4">
        <f ca="1">IFERROR(_xlfn.NORM.S.INV(SUM($T37:W37)),"")</f>
        <v>-1.3696189776049328</v>
      </c>
      <c r="AH37" t="s">
        <v>15</v>
      </c>
      <c r="AI37" s="4">
        <f ca="1">IFERROR(AB37-$AB$8,"")</f>
        <v>1.5782432356559184E-6</v>
      </c>
      <c r="AJ37" s="4">
        <f ca="1">IFERROR(AC37-$AC$8,"")</f>
        <v>1.6487432135114943E-6</v>
      </c>
      <c r="AK37" s="4">
        <f ca="1">IFERROR(AD37-$AD$8,"")</f>
        <v>4.1733995873541652E-2</v>
      </c>
      <c r="AL37" s="4">
        <f ca="1">IFERROR(AE37-$AE$8,"")</f>
        <v>5.2259048176360734E-2</v>
      </c>
    </row>
    <row r="39" spans="1:38">
      <c r="A39" s="2">
        <f ca="1">IF(RIGHT(A32,2)="12",(VALUE(LEFT(A32,4))+1)*100+1,A32+1)</f>
        <v>201806</v>
      </c>
      <c r="J39" s="2">
        <f ca="1">$A39</f>
        <v>201806</v>
      </c>
      <c r="R39" s="2">
        <f ca="1">$A39</f>
        <v>201806</v>
      </c>
      <c r="Z39" s="2">
        <f ca="1">$A39</f>
        <v>201806</v>
      </c>
      <c r="AG39" s="2">
        <f ca="1">$A39</f>
        <v>201806</v>
      </c>
    </row>
    <row r="40" spans="1:38">
      <c r="A40" s="14"/>
      <c r="C40" t="s">
        <v>16</v>
      </c>
      <c r="D40" t="s">
        <v>0</v>
      </c>
      <c r="E40" t="s">
        <v>1</v>
      </c>
      <c r="F40" t="s">
        <v>2</v>
      </c>
      <c r="G40" t="s">
        <v>15</v>
      </c>
      <c r="H40" t="s">
        <v>3</v>
      </c>
      <c r="L40" t="s">
        <v>0</v>
      </c>
      <c r="M40" t="s">
        <v>1</v>
      </c>
      <c r="N40" t="s">
        <v>2</v>
      </c>
      <c r="O40" t="s">
        <v>15</v>
      </c>
      <c r="P40" t="s">
        <v>3</v>
      </c>
      <c r="T40" t="s">
        <v>0</v>
      </c>
      <c r="U40" t="s">
        <v>1</v>
      </c>
      <c r="V40" t="s">
        <v>2</v>
      </c>
      <c r="W40" t="s">
        <v>15</v>
      </c>
      <c r="X40" t="s">
        <v>3</v>
      </c>
      <c r="AB40" t="s">
        <v>5</v>
      </c>
      <c r="AC40" t="s">
        <v>6</v>
      </c>
      <c r="AD40" t="s">
        <v>13</v>
      </c>
      <c r="AE40" t="s">
        <v>17</v>
      </c>
      <c r="AH40" s="5">
        <f ca="1">AVERAGE(AI41:AL44)</f>
        <v>9.7988506994640165E-2</v>
      </c>
      <c r="AI40" t="s">
        <v>5</v>
      </c>
      <c r="AJ40" t="s">
        <v>6</v>
      </c>
      <c r="AK40" t="s">
        <v>13</v>
      </c>
      <c r="AL40" t="s">
        <v>17</v>
      </c>
    </row>
    <row r="41" spans="1:38">
      <c r="A41" s="3"/>
      <c r="B41" t="s">
        <v>0</v>
      </c>
      <c r="C41" s="1">
        <v>0.05</v>
      </c>
      <c r="D41" s="1">
        <f ca="1">1-C41-E41</f>
        <v>0.93846270729148862</v>
      </c>
      <c r="E41" s="1">
        <f ca="1">HLOOKUP(A39,All!$2:$7,3,0)</f>
        <v>1.1537292708511294E-2</v>
      </c>
      <c r="F41" s="1">
        <v>0</v>
      </c>
      <c r="G41" s="1">
        <v>0</v>
      </c>
      <c r="H41" s="1">
        <v>0</v>
      </c>
      <c r="K41" t="s">
        <v>0</v>
      </c>
      <c r="L41" s="1">
        <f ca="1">IF(D41=0%,0.01%,D41)</f>
        <v>0.93846270729148862</v>
      </c>
      <c r="M41" s="1">
        <f ca="1">IF(E41=0%,0.01%,E41)</f>
        <v>1.1537292708511294E-2</v>
      </c>
      <c r="N41" s="1">
        <v>0</v>
      </c>
      <c r="O41" s="1">
        <v>0</v>
      </c>
      <c r="P41" s="1">
        <v>0</v>
      </c>
      <c r="S41" t="s">
        <v>0</v>
      </c>
      <c r="T41" s="1">
        <f ca="1">IFERROR(L41/SUM($L41:$P41),"")</f>
        <v>0.98785548135946177</v>
      </c>
      <c r="U41" s="1">
        <f t="shared" ref="U41:U44" ca="1" si="37">IFERROR(M41/SUM($L41:$P41),"")</f>
        <v>1.2144518640538204E-2</v>
      </c>
      <c r="V41" s="1">
        <f t="shared" ref="V41:V44" ca="1" si="38">IFERROR(N41/SUM($L41:$P41),"")</f>
        <v>0</v>
      </c>
      <c r="W41" s="1">
        <f t="shared" ref="W41:W44" ca="1" si="39">IFERROR(O41/SUM($L41:$P41),"")</f>
        <v>0</v>
      </c>
      <c r="X41" s="1">
        <f t="shared" ref="X41:X44" ca="1" si="40">IFERROR(P41/SUM($L41:$P41),"")</f>
        <v>0</v>
      </c>
      <c r="AA41" t="s">
        <v>0</v>
      </c>
      <c r="AB41" s="4">
        <f ca="1">IFERROR(_xlfn.NORM.S.INV(SUM($T41:T41)),"")</f>
        <v>2.2525262263438433</v>
      </c>
      <c r="AC41" s="4"/>
      <c r="AD41" s="4"/>
      <c r="AE41" s="4"/>
      <c r="AH41" t="s">
        <v>0</v>
      </c>
      <c r="AI41" s="4">
        <f ca="1">IFERROR(AB41-$AB$5,"")</f>
        <v>0.12637886877985105</v>
      </c>
      <c r="AJ41" s="4"/>
      <c r="AK41" s="4"/>
      <c r="AL41" s="4"/>
    </row>
    <row r="42" spans="1:38">
      <c r="A42" s="3"/>
      <c r="B42" t="s">
        <v>1</v>
      </c>
      <c r="C42" s="1">
        <v>0</v>
      </c>
      <c r="D42" s="1">
        <f ca="1">(1-F42)/3</f>
        <v>0.1756958876383822</v>
      </c>
      <c r="E42" s="1">
        <f ca="1">(1-F42)/3*2</f>
        <v>0.35139177527676441</v>
      </c>
      <c r="F42" s="1">
        <f ca="1">HLOOKUP(A39,All!$2:$7,4,0)</f>
        <v>0.47291233708485342</v>
      </c>
      <c r="G42" s="1">
        <v>0</v>
      </c>
      <c r="H42" s="1">
        <v>0</v>
      </c>
      <c r="K42" t="s">
        <v>1</v>
      </c>
      <c r="L42" s="1">
        <f ca="1">IF(D42=0%,0.01%,D42)</f>
        <v>0.1756958876383822</v>
      </c>
      <c r="M42" s="1">
        <f ca="1">IF(E42=0%,0.01%,E42)</f>
        <v>0.35139177527676441</v>
      </c>
      <c r="N42" s="1">
        <f ca="1">IF(F42=0%,0.01%,F42)</f>
        <v>0.47291233708485342</v>
      </c>
      <c r="O42" s="1">
        <v>0</v>
      </c>
      <c r="P42" s="1">
        <v>0</v>
      </c>
      <c r="S42" t="s">
        <v>1</v>
      </c>
      <c r="T42" s="1">
        <f t="shared" ref="T42:T44" ca="1" si="41">IFERROR(L42/SUM($L42:$P42),"")</f>
        <v>0.1756958876383822</v>
      </c>
      <c r="U42" s="1">
        <f t="shared" ca="1" si="37"/>
        <v>0.35139177527676441</v>
      </c>
      <c r="V42" s="1">
        <f t="shared" ca="1" si="38"/>
        <v>0.47291233708485342</v>
      </c>
      <c r="W42" s="1">
        <f t="shared" ca="1" si="39"/>
        <v>0</v>
      </c>
      <c r="X42" s="1">
        <f t="shared" ca="1" si="40"/>
        <v>0</v>
      </c>
      <c r="AA42" t="s">
        <v>1</v>
      </c>
      <c r="AB42" s="4">
        <f ca="1">IFERROR(_xlfn.NORM.S.INV(SUM($T42:T42)),"")</f>
        <v>-0.93189309730034975</v>
      </c>
      <c r="AC42" s="4">
        <f ca="1">IFERROR(_xlfn.NORM.S.INV(SUM($T42:U42)),"")</f>
        <v>6.7950957588258587E-2</v>
      </c>
      <c r="AD42" s="4"/>
      <c r="AE42" s="4"/>
      <c r="AH42" t="s">
        <v>1</v>
      </c>
      <c r="AI42" s="4">
        <f ca="1">IFERROR(AB42-$AB$6,"")</f>
        <v>0.13205588246390898</v>
      </c>
      <c r="AJ42" s="4">
        <f ca="1">IFERROR(AC42-$AC$6,"")</f>
        <v>0.24170923074042827</v>
      </c>
      <c r="AK42" s="4"/>
      <c r="AL42" s="4"/>
    </row>
    <row r="43" spans="1:38">
      <c r="A43" s="3"/>
      <c r="B43" t="s">
        <v>2</v>
      </c>
      <c r="C43" s="1">
        <v>0</v>
      </c>
      <c r="D43" s="1">
        <v>0</v>
      </c>
      <c r="E43" s="1">
        <f ca="1">(1-G43)/3</f>
        <v>5.1307904504117818E-2</v>
      </c>
      <c r="F43" s="1">
        <f ca="1">(1-G43)/3*2</f>
        <v>0.10261580900823564</v>
      </c>
      <c r="G43" s="1">
        <f ca="1">HLOOKUP(A39,All!$2:$7,5,0)</f>
        <v>0.84607628648764654</v>
      </c>
      <c r="H43" s="1">
        <v>0</v>
      </c>
      <c r="K43" t="s">
        <v>2</v>
      </c>
      <c r="L43" s="1">
        <f>IF(D43=0%,0.01%,D43)</f>
        <v>1E-4</v>
      </c>
      <c r="M43" s="1">
        <f t="shared" ref="M43:M44" ca="1" si="42">IF(E43=0%,0.01%,E43)</f>
        <v>5.1307904504117818E-2</v>
      </c>
      <c r="N43" s="1">
        <f t="shared" ref="N43:N44" ca="1" si="43">IF(F43=0%,0.01%,F43)</f>
        <v>0.10261580900823564</v>
      </c>
      <c r="O43" s="1">
        <f t="shared" ref="O43:O44" ca="1" si="44">IF(G43=0%,0.01%,G43)</f>
        <v>0.84607628648764654</v>
      </c>
      <c r="P43" s="1">
        <v>0</v>
      </c>
      <c r="S43" t="s">
        <v>2</v>
      </c>
      <c r="T43" s="1">
        <f t="shared" ca="1" si="41"/>
        <v>9.9990000999900015E-5</v>
      </c>
      <c r="U43" s="1">
        <f t="shared" ca="1" si="37"/>
        <v>5.1302774226695151E-2</v>
      </c>
      <c r="V43" s="1">
        <f t="shared" ca="1" si="38"/>
        <v>0.1026055484533903</v>
      </c>
      <c r="W43" s="1">
        <f t="shared" ca="1" si="39"/>
        <v>0.84599168731891461</v>
      </c>
      <c r="X43" s="1">
        <f t="shared" ca="1" si="40"/>
        <v>0</v>
      </c>
      <c r="AA43" t="s">
        <v>2</v>
      </c>
      <c r="AB43" s="4">
        <f ca="1">IFERROR(_xlfn.NORM.S.INV(SUM($T43:T43)),"")</f>
        <v>-3.7190417463402348</v>
      </c>
      <c r="AC43" s="4">
        <f ca="1">IFERROR(_xlfn.NORM.S.INV(SUM($T43:U43)),"")</f>
        <v>-1.6314019749295523</v>
      </c>
      <c r="AD43" s="4">
        <f ca="1">IFERROR(_xlfn.NORM.S.INV(SUM($T43:V43)),"")</f>
        <v>-1.0193925842279796</v>
      </c>
      <c r="AE43" s="4"/>
      <c r="AH43" t="s">
        <v>2</v>
      </c>
      <c r="AI43" s="4">
        <f ca="1">IFERROR(AB43-$AB$7,"")</f>
        <v>0</v>
      </c>
      <c r="AJ43" s="4">
        <f ca="1">IFERROR(AC43-$AC$7,"")</f>
        <v>-3.7072698182388342E-2</v>
      </c>
      <c r="AK43" s="4">
        <f ca="1">IFERROR(AD43-$AD$7,"")</f>
        <v>-4.9674333927215319E-2</v>
      </c>
      <c r="AL43" s="4"/>
    </row>
    <row r="44" spans="1:38">
      <c r="A44" s="3"/>
      <c r="B44" t="s">
        <v>15</v>
      </c>
      <c r="C44" s="1">
        <v>0</v>
      </c>
      <c r="D44" s="1">
        <v>0</v>
      </c>
      <c r="E44" s="1">
        <v>0</v>
      </c>
      <c r="F44" s="1">
        <f ca="1">(1-H44)/3</f>
        <v>4.486692321014385E-2</v>
      </c>
      <c r="G44" s="1">
        <f ca="1">(1-H44)/3*2</f>
        <v>8.97338464202877E-2</v>
      </c>
      <c r="H44" s="1">
        <f ca="1">MIN(HLOOKUP(A39,All!$2:$7,6,0),1)</f>
        <v>0.86539923036956845</v>
      </c>
      <c r="K44" t="s">
        <v>15</v>
      </c>
      <c r="L44" s="1">
        <f>IF(D44=0%,0.01%,D44)</f>
        <v>1E-4</v>
      </c>
      <c r="M44" s="1">
        <f t="shared" si="42"/>
        <v>1E-4</v>
      </c>
      <c r="N44" s="1">
        <f t="shared" ca="1" si="43"/>
        <v>4.486692321014385E-2</v>
      </c>
      <c r="O44" s="1">
        <f t="shared" ca="1" si="44"/>
        <v>8.97338464202877E-2</v>
      </c>
      <c r="P44" s="1">
        <f t="shared" ref="P44" ca="1" si="45">IF(H44=0%,0.01%,H44)</f>
        <v>0.86539923036956845</v>
      </c>
      <c r="S44" t="s">
        <v>15</v>
      </c>
      <c r="T44" s="1">
        <f t="shared" ca="1" si="41"/>
        <v>9.998000399920017E-5</v>
      </c>
      <c r="U44" s="1">
        <f t="shared" ca="1" si="37"/>
        <v>9.998000399920017E-5</v>
      </c>
      <c r="V44" s="1">
        <f t="shared" ca="1" si="38"/>
        <v>4.485795161981989E-2</v>
      </c>
      <c r="W44" s="1">
        <f t="shared" ca="1" si="39"/>
        <v>8.971590323963978E-2</v>
      </c>
      <c r="X44" s="1">
        <f t="shared" ca="1" si="40"/>
        <v>0.86522618513254201</v>
      </c>
      <c r="AA44" t="s">
        <v>15</v>
      </c>
      <c r="AB44" s="4">
        <f ca="1">IFERROR(_xlfn.NORM.S.INV(SUM($T44:T44)),"")</f>
        <v>-3.7190670045463001</v>
      </c>
      <c r="AC44" s="4">
        <f ca="1">IFERROR(_xlfn.NORM.S.INV(SUM($T44:U44)),"")</f>
        <v>-3.5401365750084204</v>
      </c>
      <c r="AD44" s="4">
        <f ca="1">IFERROR(_xlfn.NORM.S.INV(SUM($T44:V44)),"")</f>
        <v>-1.6947870591563969</v>
      </c>
      <c r="AE44" s="4">
        <f ca="1">IFERROR(_xlfn.NORM.S.INV(SUM($T44:W44)),"")</f>
        <v>-1.1041049143609944</v>
      </c>
      <c r="AH44" t="s">
        <v>15</v>
      </c>
      <c r="AI44" s="4">
        <f ca="1">IFERROR(AB44-$AB$8,"")</f>
        <v>1.5782432356559184E-6</v>
      </c>
      <c r="AJ44" s="4">
        <f ca="1">IFERROR(AC44-$AC$8,"")</f>
        <v>1.6487432135114943E-6</v>
      </c>
      <c r="AK44" s="4">
        <f ca="1">IFERROR(AD44-$AD$8,"")</f>
        <v>0.2487117816650688</v>
      </c>
      <c r="AL44" s="4">
        <f ca="1">IFERROR(AE44-$AE$8,"")</f>
        <v>0.31777311142029907</v>
      </c>
    </row>
    <row r="46" spans="1:38">
      <c r="A46" s="2">
        <f ca="1">IF(RIGHT(A39,2)="12",(VALUE(LEFT(A39,4))+1)*100+1,A39+1)</f>
        <v>201807</v>
      </c>
      <c r="J46" s="2">
        <f ca="1">$A46</f>
        <v>201807</v>
      </c>
      <c r="R46" s="2">
        <f ca="1">$A46</f>
        <v>201807</v>
      </c>
      <c r="Z46" s="2">
        <f ca="1">$A46</f>
        <v>201807</v>
      </c>
      <c r="AG46" s="2">
        <f ca="1">$A46</f>
        <v>201807</v>
      </c>
    </row>
    <row r="47" spans="1:38">
      <c r="A47" s="14"/>
      <c r="C47" t="s">
        <v>16</v>
      </c>
      <c r="D47" t="s">
        <v>0</v>
      </c>
      <c r="E47" t="s">
        <v>1</v>
      </c>
      <c r="F47" t="s">
        <v>2</v>
      </c>
      <c r="G47" t="s">
        <v>15</v>
      </c>
      <c r="H47" t="s">
        <v>3</v>
      </c>
      <c r="L47" t="s">
        <v>0</v>
      </c>
      <c r="M47" t="s">
        <v>1</v>
      </c>
      <c r="N47" t="s">
        <v>2</v>
      </c>
      <c r="O47" t="s">
        <v>15</v>
      </c>
      <c r="P47" t="s">
        <v>3</v>
      </c>
      <c r="T47" t="s">
        <v>0</v>
      </c>
      <c r="U47" t="s">
        <v>1</v>
      </c>
      <c r="V47" t="s">
        <v>2</v>
      </c>
      <c r="W47" t="s">
        <v>15</v>
      </c>
      <c r="X47" t="s">
        <v>3</v>
      </c>
      <c r="AB47" t="s">
        <v>5</v>
      </c>
      <c r="AC47" t="s">
        <v>6</v>
      </c>
      <c r="AD47" t="s">
        <v>13</v>
      </c>
      <c r="AE47" t="s">
        <v>17</v>
      </c>
      <c r="AH47" s="5">
        <f ca="1">AVERAGE(AI48:AL51)</f>
        <v>9.9868867079748153E-2</v>
      </c>
      <c r="AI47" t="s">
        <v>5</v>
      </c>
      <c r="AJ47" t="s">
        <v>6</v>
      </c>
      <c r="AK47" t="s">
        <v>13</v>
      </c>
      <c r="AL47" t="s">
        <v>17</v>
      </c>
    </row>
    <row r="48" spans="1:38">
      <c r="A48" s="3"/>
      <c r="B48" t="s">
        <v>0</v>
      </c>
      <c r="C48" s="1">
        <v>0.05</v>
      </c>
      <c r="D48" s="1">
        <f ca="1">1-C48-E48</f>
        <v>0.93332163912764177</v>
      </c>
      <c r="E48" s="1">
        <f ca="1">HLOOKUP(A46,All!$2:$7,3,0)</f>
        <v>1.6678360872358178E-2</v>
      </c>
      <c r="F48" s="1">
        <v>0</v>
      </c>
      <c r="G48" s="1">
        <v>0</v>
      </c>
      <c r="H48" s="1">
        <v>0</v>
      </c>
      <c r="K48" t="s">
        <v>0</v>
      </c>
      <c r="L48" s="1">
        <f ca="1">IF(D48=0%,0.01%,D48)</f>
        <v>0.93332163912764177</v>
      </c>
      <c r="M48" s="1">
        <f ca="1">IF(E48=0%,0.01%,E48)</f>
        <v>1.6678360872358178E-2</v>
      </c>
      <c r="N48" s="1">
        <v>0</v>
      </c>
      <c r="O48" s="1">
        <v>0</v>
      </c>
      <c r="P48" s="1">
        <v>0</v>
      </c>
      <c r="S48" t="s">
        <v>0</v>
      </c>
      <c r="T48" s="1">
        <f ca="1">IFERROR(L48/SUM($L48:$P48),"")</f>
        <v>0.98244383066067564</v>
      </c>
      <c r="U48" s="1">
        <f t="shared" ref="U48:U51" ca="1" si="46">IFERROR(M48/SUM($L48:$P48),"")</f>
        <v>1.7556169339324398E-2</v>
      </c>
      <c r="V48" s="1">
        <f t="shared" ref="V48:V51" ca="1" si="47">IFERROR(N48/SUM($L48:$P48),"")</f>
        <v>0</v>
      </c>
      <c r="W48" s="1">
        <f t="shared" ref="W48:W51" ca="1" si="48">IFERROR(O48/SUM($L48:$P48),"")</f>
        <v>0</v>
      </c>
      <c r="X48" s="1">
        <f t="shared" ref="X48:X51" ca="1" si="49">IFERROR(P48/SUM($L48:$P48),"")</f>
        <v>0</v>
      </c>
      <c r="AA48" t="s">
        <v>0</v>
      </c>
      <c r="AB48" s="4">
        <f ca="1">IFERROR(_xlfn.NORM.S.INV(SUM($T48:T48)),"")</f>
        <v>2.1070604654118985</v>
      </c>
      <c r="AC48" s="4"/>
      <c r="AD48" s="4"/>
      <c r="AE48" s="4"/>
      <c r="AH48" t="s">
        <v>0</v>
      </c>
      <c r="AI48" s="4">
        <f ca="1">IFERROR(AB48-$AB$5,"")</f>
        <v>-1.9086892152093693E-2</v>
      </c>
      <c r="AJ48" s="4"/>
      <c r="AK48" s="4"/>
      <c r="AL48" s="4"/>
    </row>
    <row r="49" spans="1:38">
      <c r="A49" s="3"/>
      <c r="B49" t="s">
        <v>1</v>
      </c>
      <c r="C49" s="1">
        <v>0</v>
      </c>
      <c r="D49" s="1">
        <f ca="1">(1-F49)/3</f>
        <v>0.17468513850445042</v>
      </c>
      <c r="E49" s="1">
        <f ca="1">(1-F49)/3*2</f>
        <v>0.34937027700890083</v>
      </c>
      <c r="F49" s="1">
        <f ca="1">HLOOKUP(A46,All!$2:$7,4,0)</f>
        <v>0.47594458448664873</v>
      </c>
      <c r="G49" s="1">
        <v>0</v>
      </c>
      <c r="H49" s="1">
        <v>0</v>
      </c>
      <c r="K49" t="s">
        <v>1</v>
      </c>
      <c r="L49" s="1">
        <f ca="1">IF(D49=0%,0.01%,D49)</f>
        <v>0.17468513850445042</v>
      </c>
      <c r="M49" s="1">
        <f ca="1">IF(E49=0%,0.01%,E49)</f>
        <v>0.34937027700890083</v>
      </c>
      <c r="N49" s="1">
        <f ca="1">IF(F49=0%,0.01%,F49)</f>
        <v>0.47594458448664873</v>
      </c>
      <c r="O49" s="1">
        <v>0</v>
      </c>
      <c r="P49" s="1">
        <v>0</v>
      </c>
      <c r="S49" t="s">
        <v>1</v>
      </c>
      <c r="T49" s="1">
        <f t="shared" ref="T49:T51" ca="1" si="50">IFERROR(L49/SUM($L49:$P49),"")</f>
        <v>0.17468513850445042</v>
      </c>
      <c r="U49" s="1">
        <f t="shared" ca="1" si="46"/>
        <v>0.34937027700890083</v>
      </c>
      <c r="V49" s="1">
        <f t="shared" ca="1" si="47"/>
        <v>0.47594458448664873</v>
      </c>
      <c r="W49" s="1">
        <f t="shared" ca="1" si="48"/>
        <v>0</v>
      </c>
      <c r="X49" s="1">
        <f t="shared" ca="1" si="49"/>
        <v>0</v>
      </c>
      <c r="AA49" t="s">
        <v>1</v>
      </c>
      <c r="AB49" s="4">
        <f ca="1">IFERROR(_xlfn.NORM.S.INV(SUM($T49:T49)),"")</f>
        <v>-0.93581144641371361</v>
      </c>
      <c r="AC49" s="4">
        <f ca="1">IFERROR(_xlfn.NORM.S.INV(SUM($T49:U49)),"")</f>
        <v>6.033457029523185E-2</v>
      </c>
      <c r="AD49" s="4"/>
      <c r="AE49" s="4"/>
      <c r="AH49" t="s">
        <v>1</v>
      </c>
      <c r="AI49" s="4">
        <f ca="1">IFERROR(AB49-$AB$6,"")</f>
        <v>0.12813753335054512</v>
      </c>
      <c r="AJ49" s="4">
        <f ca="1">IFERROR(AC49-$AC$6,"")</f>
        <v>0.23409284344740153</v>
      </c>
      <c r="AK49" s="4"/>
      <c r="AL49" s="4"/>
    </row>
    <row r="50" spans="1:38">
      <c r="A50" s="3"/>
      <c r="B50" t="s">
        <v>2</v>
      </c>
      <c r="C50" s="1">
        <v>0</v>
      </c>
      <c r="D50" s="1">
        <v>0</v>
      </c>
      <c r="E50" s="1">
        <f ca="1">(1-G50)/3</f>
        <v>6.5360049912596405E-2</v>
      </c>
      <c r="F50" s="1">
        <f ca="1">(1-G50)/3*2</f>
        <v>0.13072009982519281</v>
      </c>
      <c r="G50" s="1">
        <f ca="1">HLOOKUP(A46,All!$2:$7,5,0)</f>
        <v>0.8039198502622108</v>
      </c>
      <c r="H50" s="1">
        <v>0</v>
      </c>
      <c r="K50" t="s">
        <v>2</v>
      </c>
      <c r="L50" s="1">
        <f>IF(D50=0%,0.01%,D50)</f>
        <v>1E-4</v>
      </c>
      <c r="M50" s="1">
        <f t="shared" ref="M50:M51" ca="1" si="51">IF(E50=0%,0.01%,E50)</f>
        <v>6.5360049912596405E-2</v>
      </c>
      <c r="N50" s="1">
        <f t="shared" ref="N50:N51" ca="1" si="52">IF(F50=0%,0.01%,F50)</f>
        <v>0.13072009982519281</v>
      </c>
      <c r="O50" s="1">
        <f t="shared" ref="O50:O51" ca="1" si="53">IF(G50=0%,0.01%,G50)</f>
        <v>0.8039198502622108</v>
      </c>
      <c r="P50" s="1">
        <v>0</v>
      </c>
      <c r="S50" t="s">
        <v>2</v>
      </c>
      <c r="T50" s="1">
        <f t="shared" ca="1" si="50"/>
        <v>9.9990000999900015E-5</v>
      </c>
      <c r="U50" s="1">
        <f t="shared" ca="1" si="46"/>
        <v>6.5353514561140288E-2</v>
      </c>
      <c r="V50" s="1">
        <f t="shared" ca="1" si="47"/>
        <v>0.13070702912228058</v>
      </c>
      <c r="W50" s="1">
        <f t="shared" ca="1" si="48"/>
        <v>0.80383946631557923</v>
      </c>
      <c r="X50" s="1">
        <f t="shared" ca="1" si="49"/>
        <v>0</v>
      </c>
      <c r="AA50" t="s">
        <v>2</v>
      </c>
      <c r="AB50" s="4">
        <f ca="1">IFERROR(_xlfn.NORM.S.INV(SUM($T50:T50)),"")</f>
        <v>-3.7190417463402348</v>
      </c>
      <c r="AC50" s="4">
        <f ca="1">IFERROR(_xlfn.NORM.S.INV(SUM($T50:U50)),"")</f>
        <v>-1.5105348291080793</v>
      </c>
      <c r="AD50" s="4">
        <f ca="1">IFERROR(_xlfn.NORM.S.INV(SUM($T50:V50)),"")</f>
        <v>-0.85541567774375094</v>
      </c>
      <c r="AE50" s="4"/>
      <c r="AH50" t="s">
        <v>2</v>
      </c>
      <c r="AI50" s="4">
        <f ca="1">IFERROR(AB50-$AB$7,"")</f>
        <v>0</v>
      </c>
      <c r="AJ50" s="4">
        <f ca="1">IFERROR(AC50-$AC$7,"")</f>
        <v>8.3794447639084613E-2</v>
      </c>
      <c r="AK50" s="4">
        <f ca="1">IFERROR(AD50-$AD$7,"")</f>
        <v>0.11430257255701337</v>
      </c>
      <c r="AL50" s="4"/>
    </row>
    <row r="51" spans="1:38">
      <c r="A51" s="3"/>
      <c r="B51" t="s">
        <v>15</v>
      </c>
      <c r="C51" s="1">
        <v>0</v>
      </c>
      <c r="D51" s="1">
        <v>0</v>
      </c>
      <c r="E51" s="1">
        <v>0</v>
      </c>
      <c r="F51" s="1">
        <f ca="1">(1-H51)/3</f>
        <v>4.0554508240258448E-2</v>
      </c>
      <c r="G51" s="1">
        <f ca="1">(1-H51)/3*2</f>
        <v>8.1109016480516896E-2</v>
      </c>
      <c r="H51" s="1">
        <f ca="1">MIN(HLOOKUP(A46,All!$2:$7,6,0),1)</f>
        <v>0.87833647527922465</v>
      </c>
      <c r="K51" t="s">
        <v>15</v>
      </c>
      <c r="L51" s="1">
        <f>IF(D51=0%,0.01%,D51)</f>
        <v>1E-4</v>
      </c>
      <c r="M51" s="1">
        <f t="shared" si="51"/>
        <v>1E-4</v>
      </c>
      <c r="N51" s="1">
        <f t="shared" ca="1" si="52"/>
        <v>4.0554508240258448E-2</v>
      </c>
      <c r="O51" s="1">
        <f t="shared" ca="1" si="53"/>
        <v>8.1109016480516896E-2</v>
      </c>
      <c r="P51" s="1">
        <f t="shared" ref="P51" ca="1" si="54">IF(H51=0%,0.01%,H51)</f>
        <v>0.87833647527922465</v>
      </c>
      <c r="S51" t="s">
        <v>15</v>
      </c>
      <c r="T51" s="1">
        <f t="shared" ca="1" si="50"/>
        <v>9.998000399920017E-5</v>
      </c>
      <c r="U51" s="1">
        <f t="shared" ca="1" si="46"/>
        <v>9.998000399920017E-5</v>
      </c>
      <c r="V51" s="1">
        <f t="shared" ca="1" si="47"/>
        <v>4.0546398960466357E-2</v>
      </c>
      <c r="W51" s="1">
        <f t="shared" ca="1" si="48"/>
        <v>8.1092797920932713E-2</v>
      </c>
      <c r="X51" s="1">
        <f t="shared" ca="1" si="49"/>
        <v>0.8781608431106025</v>
      </c>
      <c r="AA51" t="s">
        <v>15</v>
      </c>
      <c r="AB51" s="4">
        <f ca="1">IFERROR(_xlfn.NORM.S.INV(SUM($T51:T51)),"")</f>
        <v>-3.7190670045463001</v>
      </c>
      <c r="AC51" s="4">
        <f ca="1">IFERROR(_xlfn.NORM.S.INV(SUM($T51:U51)),"")</f>
        <v>-3.5401365750084204</v>
      </c>
      <c r="AD51" s="4">
        <f ca="1">IFERROR(_xlfn.NORM.S.INV(SUM($T51:V51)),"")</f>
        <v>-1.7420898810965824</v>
      </c>
      <c r="AE51" s="4">
        <f ca="1">IFERROR(_xlfn.NORM.S.INV(SUM($T51:W51)),"")</f>
        <v>-1.1658420465370956</v>
      </c>
      <c r="AH51" t="s">
        <v>15</v>
      </c>
      <c r="AI51" s="4">
        <f ca="1">IFERROR(AB51-$AB$8,"")</f>
        <v>1.5782432356559184E-6</v>
      </c>
      <c r="AJ51" s="4">
        <f ca="1">IFERROR(AC51-$AC$8,"")</f>
        <v>1.6487432135114943E-6</v>
      </c>
      <c r="AK51" s="4">
        <f ca="1">IFERROR(AD51-$AD$8,"")</f>
        <v>0.20140895972488337</v>
      </c>
      <c r="AL51" s="4">
        <f ca="1">IFERROR(AE51-$AE$8,"")</f>
        <v>0.25603597924419796</v>
      </c>
    </row>
    <row r="53" spans="1:38">
      <c r="A53" s="2">
        <f ca="1">IF(RIGHT(A46,2)="12",(VALUE(LEFT(A46,4))+1)*100+1,A46+1)</f>
        <v>201808</v>
      </c>
      <c r="J53" s="2">
        <f ca="1">$A53</f>
        <v>201808</v>
      </c>
      <c r="R53" s="2">
        <f ca="1">$A53</f>
        <v>201808</v>
      </c>
      <c r="Z53" s="2">
        <f ca="1">$A53</f>
        <v>201808</v>
      </c>
      <c r="AG53" s="2">
        <f ca="1">$A53</f>
        <v>201808</v>
      </c>
    </row>
    <row r="54" spans="1:38">
      <c r="A54" s="14"/>
      <c r="C54" t="s">
        <v>16</v>
      </c>
      <c r="D54" t="s">
        <v>0</v>
      </c>
      <c r="E54" t="s">
        <v>1</v>
      </c>
      <c r="F54" t="s">
        <v>2</v>
      </c>
      <c r="G54" t="s">
        <v>15</v>
      </c>
      <c r="H54" t="s">
        <v>3</v>
      </c>
      <c r="L54" t="s">
        <v>0</v>
      </c>
      <c r="M54" t="s">
        <v>1</v>
      </c>
      <c r="N54" t="s">
        <v>2</v>
      </c>
      <c r="O54" t="s">
        <v>15</v>
      </c>
      <c r="P54" t="s">
        <v>3</v>
      </c>
      <c r="T54" t="s">
        <v>0</v>
      </c>
      <c r="U54" t="s">
        <v>1</v>
      </c>
      <c r="V54" t="s">
        <v>2</v>
      </c>
      <c r="W54" t="s">
        <v>15</v>
      </c>
      <c r="X54" t="s">
        <v>3</v>
      </c>
      <c r="AB54" t="s">
        <v>5</v>
      </c>
      <c r="AC54" t="s">
        <v>6</v>
      </c>
      <c r="AD54" t="s">
        <v>13</v>
      </c>
      <c r="AE54" t="s">
        <v>17</v>
      </c>
      <c r="AH54" s="5">
        <f ca="1">AVERAGE(AI55:AL58)</f>
        <v>9.6660521693165274E-2</v>
      </c>
      <c r="AI54" t="s">
        <v>5</v>
      </c>
      <c r="AJ54" t="s">
        <v>6</v>
      </c>
      <c r="AK54" t="s">
        <v>13</v>
      </c>
      <c r="AL54" t="s">
        <v>17</v>
      </c>
    </row>
    <row r="55" spans="1:38">
      <c r="A55" s="3"/>
      <c r="B55" t="s">
        <v>0</v>
      </c>
      <c r="C55" s="1">
        <v>0.05</v>
      </c>
      <c r="D55" s="1">
        <f ca="1">1-C55-E55</f>
        <v>0.93636361536469159</v>
      </c>
      <c r="E55" s="1">
        <f ca="1">HLOOKUP(A53,All!$2:$7,3,0)</f>
        <v>1.3636384635308368E-2</v>
      </c>
      <c r="F55" s="1">
        <v>0</v>
      </c>
      <c r="G55" s="1">
        <v>0</v>
      </c>
      <c r="H55" s="1">
        <v>0</v>
      </c>
      <c r="K55" t="s">
        <v>0</v>
      </c>
      <c r="L55" s="1">
        <f ca="1">IF(D55=0%,0.01%,D55)</f>
        <v>0.93636361536469159</v>
      </c>
      <c r="M55" s="1">
        <f ca="1">IF(E55=0%,0.01%,E55)</f>
        <v>1.3636384635308368E-2</v>
      </c>
      <c r="N55" s="1">
        <v>0</v>
      </c>
      <c r="O55" s="1">
        <v>0</v>
      </c>
      <c r="P55" s="1">
        <v>0</v>
      </c>
      <c r="S55" t="s">
        <v>0</v>
      </c>
      <c r="T55" s="1">
        <f ca="1">IFERROR(L55/SUM($L55:$P55),"")</f>
        <v>0.98564591091020171</v>
      </c>
      <c r="U55" s="1">
        <f t="shared" ref="U55:U58" ca="1" si="55">IFERROR(M55/SUM($L55:$P55),"")</f>
        <v>1.4354089089798282E-2</v>
      </c>
      <c r="V55" s="1">
        <f t="shared" ref="V55:V58" ca="1" si="56">IFERROR(N55/SUM($L55:$P55),"")</f>
        <v>0</v>
      </c>
      <c r="W55" s="1">
        <f t="shared" ref="W55:W58" ca="1" si="57">IFERROR(O55/SUM($L55:$P55),"")</f>
        <v>0</v>
      </c>
      <c r="X55" s="1">
        <f t="shared" ref="X55:X58" ca="1" si="58">IFERROR(P55/SUM($L55:$P55),"")</f>
        <v>0</v>
      </c>
      <c r="AA55" t="s">
        <v>0</v>
      </c>
      <c r="AB55" s="4">
        <f ca="1">IFERROR(_xlfn.NORM.S.INV(SUM($T55:T55)),"")</f>
        <v>2.1874707234661925</v>
      </c>
      <c r="AC55" s="4"/>
      <c r="AD55" s="4"/>
      <c r="AE55" s="4"/>
      <c r="AH55" t="s">
        <v>0</v>
      </c>
      <c r="AI55" s="4">
        <f ca="1">IFERROR(AB55-$AB$5,"")</f>
        <v>6.1323365902200333E-2</v>
      </c>
      <c r="AJ55" s="4"/>
      <c r="AK55" s="4"/>
      <c r="AL55" s="4"/>
    </row>
    <row r="56" spans="1:38">
      <c r="A56" s="3"/>
      <c r="B56" t="s">
        <v>1</v>
      </c>
      <c r="C56" s="1">
        <v>0</v>
      </c>
      <c r="D56" s="1">
        <f ca="1">(1-F56)/3</f>
        <v>0.20263170747556103</v>
      </c>
      <c r="E56" s="1">
        <f ca="1">(1-F56)/3*2</f>
        <v>0.40526341495112206</v>
      </c>
      <c r="F56" s="1">
        <f ca="1">HLOOKUP(A53,All!$2:$7,4,0)</f>
        <v>0.39210487757331691</v>
      </c>
      <c r="G56" s="1">
        <v>0</v>
      </c>
      <c r="H56" s="1">
        <v>0</v>
      </c>
      <c r="K56" t="s">
        <v>1</v>
      </c>
      <c r="L56" s="1">
        <f ca="1">IF(D56=0%,0.01%,D56)</f>
        <v>0.20263170747556103</v>
      </c>
      <c r="M56" s="1">
        <f ca="1">IF(E56=0%,0.01%,E56)</f>
        <v>0.40526341495112206</v>
      </c>
      <c r="N56" s="1">
        <f ca="1">IF(F56=0%,0.01%,F56)</f>
        <v>0.39210487757331691</v>
      </c>
      <c r="O56" s="1">
        <v>0</v>
      </c>
      <c r="P56" s="1">
        <v>0</v>
      </c>
      <c r="S56" t="s">
        <v>1</v>
      </c>
      <c r="T56" s="1">
        <f t="shared" ref="T56:T58" ca="1" si="59">IFERROR(L56/SUM($L56:$P56),"")</f>
        <v>0.20263170747556103</v>
      </c>
      <c r="U56" s="1">
        <f t="shared" ca="1" si="55"/>
        <v>0.40526341495112206</v>
      </c>
      <c r="V56" s="1">
        <f t="shared" ca="1" si="56"/>
        <v>0.39210487757331691</v>
      </c>
      <c r="W56" s="1">
        <f t="shared" ca="1" si="57"/>
        <v>0</v>
      </c>
      <c r="X56" s="1">
        <f t="shared" ca="1" si="58"/>
        <v>0</v>
      </c>
      <c r="AA56" t="s">
        <v>1</v>
      </c>
      <c r="AB56" s="4">
        <f ca="1">IFERROR(_xlfn.NORM.S.INV(SUM($T56:T56)),"")</f>
        <v>-0.8322578530452488</v>
      </c>
      <c r="AC56" s="4">
        <f ca="1">IFERROR(_xlfn.NORM.S.INV(SUM($T56:U56)),"")</f>
        <v>0.27383717302577831</v>
      </c>
      <c r="AD56" s="4"/>
      <c r="AE56" s="4"/>
      <c r="AH56" t="s">
        <v>1</v>
      </c>
      <c r="AI56" s="4">
        <f ca="1">IFERROR(AB56-$AB$6,"")</f>
        <v>0.23169112671900993</v>
      </c>
      <c r="AJ56" s="4">
        <f ca="1">IFERROR(AC56-$AC$6,"")</f>
        <v>0.447595446177948</v>
      </c>
      <c r="AK56" s="4"/>
      <c r="AL56" s="4"/>
    </row>
    <row r="57" spans="1:38">
      <c r="A57" s="3"/>
      <c r="B57" t="s">
        <v>2</v>
      </c>
      <c r="C57" s="1">
        <v>0</v>
      </c>
      <c r="D57" s="1">
        <v>0</v>
      </c>
      <c r="E57" s="1">
        <f ca="1">(1-G57)/3</f>
        <v>5.8834994671421802E-2</v>
      </c>
      <c r="F57" s="1">
        <f ca="1">(1-G57)/3*2</f>
        <v>0.1176699893428436</v>
      </c>
      <c r="G57" s="1">
        <f ca="1">HLOOKUP(A53,All!$2:$7,5,0)</f>
        <v>0.8234950159857346</v>
      </c>
      <c r="H57" s="1">
        <v>0</v>
      </c>
      <c r="K57" t="s">
        <v>2</v>
      </c>
      <c r="L57" s="1">
        <f>IF(D57=0%,0.01%,D57)</f>
        <v>1E-4</v>
      </c>
      <c r="M57" s="1">
        <f t="shared" ref="M57:M58" ca="1" si="60">IF(E57=0%,0.01%,E57)</f>
        <v>5.8834994671421802E-2</v>
      </c>
      <c r="N57" s="1">
        <f t="shared" ref="N57:N58" ca="1" si="61">IF(F57=0%,0.01%,F57)</f>
        <v>0.1176699893428436</v>
      </c>
      <c r="O57" s="1">
        <f t="shared" ref="O57:O58" ca="1" si="62">IF(G57=0%,0.01%,G57)</f>
        <v>0.8234950159857346</v>
      </c>
      <c r="P57" s="1">
        <v>0</v>
      </c>
      <c r="S57" t="s">
        <v>2</v>
      </c>
      <c r="T57" s="1">
        <f t="shared" ca="1" si="59"/>
        <v>9.9990000999900015E-5</v>
      </c>
      <c r="U57" s="1">
        <f t="shared" ca="1" si="55"/>
        <v>5.8829111760245779E-2</v>
      </c>
      <c r="V57" s="1">
        <f t="shared" ca="1" si="56"/>
        <v>0.11765822352049156</v>
      </c>
      <c r="W57" s="1">
        <f t="shared" ca="1" si="57"/>
        <v>0.82341267471826274</v>
      </c>
      <c r="X57" s="1">
        <f t="shared" ca="1" si="58"/>
        <v>0</v>
      </c>
      <c r="AA57" t="s">
        <v>2</v>
      </c>
      <c r="AB57" s="4">
        <f ca="1">IFERROR(_xlfn.NORM.S.INV(SUM($T57:T57)),"")</f>
        <v>-3.7190417463402348</v>
      </c>
      <c r="AC57" s="4">
        <f ca="1">IFERROR(_xlfn.NORM.S.INV(SUM($T57:U57)),"")</f>
        <v>-1.5638269922544015</v>
      </c>
      <c r="AD57" s="4">
        <f ca="1">IFERROR(_xlfn.NORM.S.INV(SUM($T57:V57)),"")</f>
        <v>-0.92844911669857999</v>
      </c>
      <c r="AE57" s="4"/>
      <c r="AH57" t="s">
        <v>2</v>
      </c>
      <c r="AI57" s="4">
        <f ca="1">IFERROR(AB57-$AB$7,"")</f>
        <v>0</v>
      </c>
      <c r="AJ57" s="4">
        <f ca="1">IFERROR(AC57-$AC$7,"")</f>
        <v>3.0502284492762488E-2</v>
      </c>
      <c r="AK57" s="4">
        <f ca="1">IFERROR(AD57-$AD$7,"")</f>
        <v>4.1269133602184316E-2</v>
      </c>
      <c r="AL57" s="4"/>
    </row>
    <row r="58" spans="1:38">
      <c r="A58" s="3"/>
      <c r="B58" t="s">
        <v>15</v>
      </c>
      <c r="C58" s="1">
        <v>0</v>
      </c>
      <c r="D58" s="1">
        <v>0</v>
      </c>
      <c r="E58" s="1">
        <v>0</v>
      </c>
      <c r="F58" s="1">
        <f ca="1">(1-H58)/3</f>
        <v>3.0194987840896581E-2</v>
      </c>
      <c r="G58" s="1">
        <f ca="1">(1-H58)/3*2</f>
        <v>6.0389975681793162E-2</v>
      </c>
      <c r="H58" s="1">
        <f ca="1">MIN(HLOOKUP(A53,All!$2:$7,6,0),1)</f>
        <v>0.90941503647731026</v>
      </c>
      <c r="K58" t="s">
        <v>15</v>
      </c>
      <c r="L58" s="1">
        <f>IF(D58=0%,0.01%,D58)</f>
        <v>1E-4</v>
      </c>
      <c r="M58" s="1">
        <f t="shared" si="60"/>
        <v>1E-4</v>
      </c>
      <c r="N58" s="1">
        <f t="shared" ca="1" si="61"/>
        <v>3.0194987840896581E-2</v>
      </c>
      <c r="O58" s="1">
        <f t="shared" ca="1" si="62"/>
        <v>6.0389975681793162E-2</v>
      </c>
      <c r="P58" s="1">
        <f t="shared" ref="P58" ca="1" si="63">IF(H58=0%,0.01%,H58)</f>
        <v>0.90941503647731026</v>
      </c>
      <c r="S58" t="s">
        <v>15</v>
      </c>
      <c r="T58" s="1">
        <f t="shared" ca="1" si="59"/>
        <v>9.998000399920017E-5</v>
      </c>
      <c r="U58" s="1">
        <f t="shared" ca="1" si="55"/>
        <v>9.998000399920017E-5</v>
      </c>
      <c r="V58" s="1">
        <f t="shared" ca="1" si="56"/>
        <v>3.0188950050886405E-2</v>
      </c>
      <c r="W58" s="1">
        <f t="shared" ca="1" si="57"/>
        <v>6.0377900101772811E-2</v>
      </c>
      <c r="X58" s="1">
        <f t="shared" ca="1" si="58"/>
        <v>0.90923318983934243</v>
      </c>
      <c r="AA58" t="s">
        <v>15</v>
      </c>
      <c r="AB58" s="4">
        <f ca="1">IFERROR(_xlfn.NORM.S.INV(SUM($T58:T58)),"")</f>
        <v>-3.7190670045463001</v>
      </c>
      <c r="AC58" s="4">
        <f ca="1">IFERROR(_xlfn.NORM.S.INV(SUM($T58:U58)),"")</f>
        <v>-3.5401365750084204</v>
      </c>
      <c r="AD58" s="4">
        <f ca="1">IFERROR(_xlfn.NORM.S.INV(SUM($T58:V58)),"")</f>
        <v>-1.8751083422994452</v>
      </c>
      <c r="AE58" s="4">
        <f ca="1">IFERROR(_xlfn.NORM.S.INV(SUM($T58:W58)),"")</f>
        <v>-1.3360478912522156</v>
      </c>
      <c r="AH58" t="s">
        <v>15</v>
      </c>
      <c r="AI58" s="4">
        <f ca="1">IFERROR(AB58-$AB$8,"")</f>
        <v>1.5782432356559184E-6</v>
      </c>
      <c r="AJ58" s="4">
        <f ca="1">IFERROR(AC58-$AC$8,"")</f>
        <v>1.6487432135114943E-6</v>
      </c>
      <c r="AK58" s="4">
        <f ca="1">IFERROR(AD58-$AD$8,"")</f>
        <v>6.8390498522020504E-2</v>
      </c>
      <c r="AL58" s="4">
        <f ca="1">IFERROR(AE58-$AE$8,"")</f>
        <v>8.583013452907795E-2</v>
      </c>
    </row>
    <row r="60" spans="1:38">
      <c r="A60" s="2">
        <f ca="1">IF(RIGHT(A53,2)="12",(VALUE(LEFT(A53,4))+1)*100+1,A53+1)</f>
        <v>201809</v>
      </c>
      <c r="J60" s="2">
        <f ca="1">$A60</f>
        <v>201809</v>
      </c>
      <c r="R60" s="2">
        <f ca="1">$A60</f>
        <v>201809</v>
      </c>
      <c r="Z60" s="2">
        <f ca="1">$A60</f>
        <v>201809</v>
      </c>
      <c r="AG60" s="2">
        <f ca="1">$A60</f>
        <v>201809</v>
      </c>
    </row>
    <row r="61" spans="1:38">
      <c r="A61" s="14"/>
      <c r="C61" t="s">
        <v>16</v>
      </c>
      <c r="D61" t="s">
        <v>0</v>
      </c>
      <c r="E61" t="s">
        <v>1</v>
      </c>
      <c r="F61" t="s">
        <v>2</v>
      </c>
      <c r="G61" t="s">
        <v>15</v>
      </c>
      <c r="H61" t="s">
        <v>3</v>
      </c>
      <c r="L61" t="s">
        <v>0</v>
      </c>
      <c r="M61" t="s">
        <v>1</v>
      </c>
      <c r="N61" t="s">
        <v>2</v>
      </c>
      <c r="O61" t="s">
        <v>15</v>
      </c>
      <c r="P61" t="s">
        <v>3</v>
      </c>
      <c r="T61" t="s">
        <v>0</v>
      </c>
      <c r="U61" t="s">
        <v>1</v>
      </c>
      <c r="V61" t="s">
        <v>2</v>
      </c>
      <c r="W61" t="s">
        <v>15</v>
      </c>
      <c r="X61" t="s">
        <v>3</v>
      </c>
      <c r="AB61" t="s">
        <v>5</v>
      </c>
      <c r="AC61" t="s">
        <v>6</v>
      </c>
      <c r="AD61" t="s">
        <v>13</v>
      </c>
      <c r="AE61" t="s">
        <v>17</v>
      </c>
      <c r="AH61" s="5">
        <f ca="1">AVERAGE(AI62:AL65)</f>
        <v>0.16753101782203964</v>
      </c>
      <c r="AI61" t="s">
        <v>5</v>
      </c>
      <c r="AJ61" t="s">
        <v>6</v>
      </c>
      <c r="AK61" t="s">
        <v>13</v>
      </c>
      <c r="AL61" t="s">
        <v>17</v>
      </c>
    </row>
    <row r="62" spans="1:38">
      <c r="A62" s="3"/>
      <c r="B62" t="s">
        <v>0</v>
      </c>
      <c r="C62" s="1">
        <v>0.05</v>
      </c>
      <c r="D62" s="1">
        <f ca="1">1-C62-E62</f>
        <v>0.93825540357928239</v>
      </c>
      <c r="E62" s="1">
        <f ca="1">HLOOKUP(A60,All!$2:$7,3,0)</f>
        <v>1.1744596420717554E-2</v>
      </c>
      <c r="F62" s="1">
        <v>0</v>
      </c>
      <c r="G62" s="1">
        <v>0</v>
      </c>
      <c r="H62" s="1">
        <v>0</v>
      </c>
      <c r="K62" t="s">
        <v>0</v>
      </c>
      <c r="L62" s="1">
        <f ca="1">IF(D62=0%,0.01%,D62)</f>
        <v>0.93825540357928239</v>
      </c>
      <c r="M62" s="1">
        <f ca="1">IF(E62=0%,0.01%,E62)</f>
        <v>1.1744596420717554E-2</v>
      </c>
      <c r="N62" s="1">
        <v>0</v>
      </c>
      <c r="O62" s="1">
        <v>0</v>
      </c>
      <c r="P62" s="1">
        <v>0</v>
      </c>
      <c r="S62" t="s">
        <v>0</v>
      </c>
      <c r="T62" s="1">
        <f ca="1">IFERROR(L62/SUM($L62:$P62),"")</f>
        <v>0.98763726692556042</v>
      </c>
      <c r="U62" s="1">
        <f t="shared" ref="U62:U65" ca="1" si="64">IFERROR(M62/SUM($L62:$P62),"")</f>
        <v>1.2362733074439532E-2</v>
      </c>
      <c r="V62" s="1">
        <f t="shared" ref="V62:V65" ca="1" si="65">IFERROR(N62/SUM($L62:$P62),"")</f>
        <v>0</v>
      </c>
      <c r="W62" s="1">
        <f t="shared" ref="W62:W65" ca="1" si="66">IFERROR(O62/SUM($L62:$P62),"")</f>
        <v>0</v>
      </c>
      <c r="X62" s="1">
        <f t="shared" ref="X62:X65" ca="1" si="67">IFERROR(P62/SUM($L62:$P62),"")</f>
        <v>0</v>
      </c>
      <c r="AA62" t="s">
        <v>0</v>
      </c>
      <c r="AB62" s="4">
        <f ca="1">IFERROR(_xlfn.NORM.S.INV(SUM($T62:T62)),"")</f>
        <v>2.2456651166970594</v>
      </c>
      <c r="AC62" s="4"/>
      <c r="AD62" s="4"/>
      <c r="AE62" s="4"/>
      <c r="AH62" t="s">
        <v>0</v>
      </c>
      <c r="AI62" s="4">
        <f ca="1">IFERROR(AB62-$AB$5,"")</f>
        <v>0.11951775913306717</v>
      </c>
      <c r="AJ62" s="4"/>
      <c r="AK62" s="4"/>
      <c r="AL62" s="4"/>
    </row>
    <row r="63" spans="1:38">
      <c r="A63" s="3"/>
      <c r="B63" t="s">
        <v>1</v>
      </c>
      <c r="C63" s="1">
        <v>0</v>
      </c>
      <c r="D63" s="1">
        <f ca="1">(1-F63)/3</f>
        <v>0.19443326823236862</v>
      </c>
      <c r="E63" s="1">
        <f ca="1">(1-F63)/3*2</f>
        <v>0.38886653646473723</v>
      </c>
      <c r="F63" s="1">
        <f ca="1">HLOOKUP(A60,All!$2:$7,4,0)</f>
        <v>0.41670019530289409</v>
      </c>
      <c r="G63" s="1">
        <v>0</v>
      </c>
      <c r="H63" s="1">
        <v>0</v>
      </c>
      <c r="K63" t="s">
        <v>1</v>
      </c>
      <c r="L63" s="1">
        <f ca="1">IF(D63=0%,0.01%,D63)</f>
        <v>0.19443326823236862</v>
      </c>
      <c r="M63" s="1">
        <f ca="1">IF(E63=0%,0.01%,E63)</f>
        <v>0.38886653646473723</v>
      </c>
      <c r="N63" s="1">
        <f ca="1">IF(F63=0%,0.01%,F63)</f>
        <v>0.41670019530289409</v>
      </c>
      <c r="O63" s="1">
        <v>0</v>
      </c>
      <c r="P63" s="1">
        <v>0</v>
      </c>
      <c r="S63" t="s">
        <v>1</v>
      </c>
      <c r="T63" s="1">
        <f t="shared" ref="T63:T65" ca="1" si="68">IFERROR(L63/SUM($L63:$P63),"")</f>
        <v>0.19443326823236862</v>
      </c>
      <c r="U63" s="1">
        <f t="shared" ca="1" si="64"/>
        <v>0.38886653646473723</v>
      </c>
      <c r="V63" s="1">
        <f t="shared" ca="1" si="65"/>
        <v>0.41670019530289409</v>
      </c>
      <c r="W63" s="1">
        <f t="shared" ca="1" si="66"/>
        <v>0</v>
      </c>
      <c r="X63" s="1">
        <f t="shared" ca="1" si="67"/>
        <v>0</v>
      </c>
      <c r="AA63" t="s">
        <v>1</v>
      </c>
      <c r="AB63" s="4">
        <f ca="1">IFERROR(_xlfn.NORM.S.INV(SUM($T63:T63)),"")</f>
        <v>-0.86167472757368757</v>
      </c>
      <c r="AC63" s="4">
        <f ca="1">IFERROR(_xlfn.NORM.S.INV(SUM($T63:U63)),"")</f>
        <v>0.21034246971086981</v>
      </c>
      <c r="AD63" s="4"/>
      <c r="AE63" s="4"/>
      <c r="AH63" t="s">
        <v>1</v>
      </c>
      <c r="AI63" s="4">
        <f ca="1">IFERROR(AB63-$AB$6,"")</f>
        <v>0.20227425219057116</v>
      </c>
      <c r="AJ63" s="4">
        <f ca="1">IFERROR(AC63-$AC$6,"")</f>
        <v>0.38410074286303952</v>
      </c>
      <c r="AK63" s="4"/>
      <c r="AL63" s="4"/>
    </row>
    <row r="64" spans="1:38">
      <c r="A64" s="3"/>
      <c r="B64" t="s">
        <v>2</v>
      </c>
      <c r="C64" s="1">
        <v>0</v>
      </c>
      <c r="D64" s="1">
        <v>0</v>
      </c>
      <c r="E64" s="1">
        <f ca="1">(1-G64)/3</f>
        <v>8.7422309120088595E-2</v>
      </c>
      <c r="F64" s="1">
        <f ca="1">(1-G64)/3*2</f>
        <v>0.17484461824017719</v>
      </c>
      <c r="G64" s="1">
        <f ca="1">HLOOKUP(A60,All!$2:$7,5,0)</f>
        <v>0.7377330726397342</v>
      </c>
      <c r="H64" s="1">
        <v>0</v>
      </c>
      <c r="K64" t="s">
        <v>2</v>
      </c>
      <c r="L64" s="1">
        <f>IF(D64=0%,0.01%,D64)</f>
        <v>1E-4</v>
      </c>
      <c r="M64" s="1">
        <f t="shared" ref="M64:M65" ca="1" si="69">IF(E64=0%,0.01%,E64)</f>
        <v>8.7422309120088595E-2</v>
      </c>
      <c r="N64" s="1">
        <f t="shared" ref="N64:N65" ca="1" si="70">IF(F64=0%,0.01%,F64)</f>
        <v>0.17484461824017719</v>
      </c>
      <c r="O64" s="1">
        <f t="shared" ref="O64:O65" ca="1" si="71">IF(G64=0%,0.01%,G64)</f>
        <v>0.7377330726397342</v>
      </c>
      <c r="P64" s="1">
        <v>0</v>
      </c>
      <c r="S64" t="s">
        <v>2</v>
      </c>
      <c r="T64" s="1">
        <f t="shared" ca="1" si="68"/>
        <v>9.9990000999900015E-5</v>
      </c>
      <c r="U64" s="1">
        <f t="shared" ca="1" si="64"/>
        <v>8.7413567763312272E-2</v>
      </c>
      <c r="V64" s="1">
        <f t="shared" ca="1" si="65"/>
        <v>0.17482713552662454</v>
      </c>
      <c r="W64" s="1">
        <f t="shared" ca="1" si="66"/>
        <v>0.73765930670906332</v>
      </c>
      <c r="X64" s="1">
        <f t="shared" ca="1" si="67"/>
        <v>0</v>
      </c>
      <c r="AA64" t="s">
        <v>2</v>
      </c>
      <c r="AB64" s="4">
        <f ca="1">IFERROR(_xlfn.NORM.S.INV(SUM($T64:T64)),"")</f>
        <v>-3.7190417463402348</v>
      </c>
      <c r="AC64" s="4">
        <f ca="1">IFERROR(_xlfn.NORM.S.INV(SUM($T64:U64)),"")</f>
        <v>-1.3562264916887801</v>
      </c>
      <c r="AD64" s="4">
        <f ca="1">IFERROR(_xlfn.NORM.S.INV(SUM($T64:V64)),"")</f>
        <v>-0.6361458145615152</v>
      </c>
      <c r="AE64" s="4"/>
      <c r="AH64" t="s">
        <v>2</v>
      </c>
      <c r="AI64" s="4">
        <f ca="1">IFERROR(AB64-$AB$7,"")</f>
        <v>0</v>
      </c>
      <c r="AJ64" s="4">
        <f ca="1">IFERROR(AC64-$AC$7,"")</f>
        <v>0.23810278505838389</v>
      </c>
      <c r="AK64" s="4">
        <f ca="1">IFERROR(AD64-$AD$7,"")</f>
        <v>0.33357243573924911</v>
      </c>
      <c r="AL64" s="4"/>
    </row>
    <row r="65" spans="1:38">
      <c r="A65" s="3"/>
      <c r="B65" t="s">
        <v>15</v>
      </c>
      <c r="C65" s="1">
        <v>0</v>
      </c>
      <c r="D65" s="1">
        <v>0</v>
      </c>
      <c r="E65" s="1">
        <v>0</v>
      </c>
      <c r="F65" s="1">
        <f ca="1">(1-H65)/3</f>
        <v>3.8328496294705028E-2</v>
      </c>
      <c r="G65" s="1">
        <f ca="1">(1-H65)/3*2</f>
        <v>7.6656992589410056E-2</v>
      </c>
      <c r="H65" s="1">
        <f ca="1">MIN(HLOOKUP(A60,All!$2:$7,6,0),1)</f>
        <v>0.88501451111588492</v>
      </c>
      <c r="K65" t="s">
        <v>15</v>
      </c>
      <c r="L65" s="1">
        <f>IF(D65=0%,0.01%,D65)</f>
        <v>1E-4</v>
      </c>
      <c r="M65" s="1">
        <f t="shared" si="69"/>
        <v>1E-4</v>
      </c>
      <c r="N65" s="1">
        <f t="shared" ca="1" si="70"/>
        <v>3.8328496294705028E-2</v>
      </c>
      <c r="O65" s="1">
        <f t="shared" ca="1" si="71"/>
        <v>7.6656992589410056E-2</v>
      </c>
      <c r="P65" s="1">
        <f t="shared" ref="P65" ca="1" si="72">IF(H65=0%,0.01%,H65)</f>
        <v>0.88501451111588492</v>
      </c>
      <c r="S65" t="s">
        <v>15</v>
      </c>
      <c r="T65" s="1">
        <f t="shared" ca="1" si="68"/>
        <v>9.998000399920017E-5</v>
      </c>
      <c r="U65" s="1">
        <f t="shared" ca="1" si="64"/>
        <v>9.998000399920017E-5</v>
      </c>
      <c r="V65" s="1">
        <f t="shared" ca="1" si="65"/>
        <v>3.8320832128279372E-2</v>
      </c>
      <c r="W65" s="1">
        <f t="shared" ca="1" si="66"/>
        <v>7.6641664256558745E-2</v>
      </c>
      <c r="X65" s="1">
        <f t="shared" ca="1" si="67"/>
        <v>0.88483754360716349</v>
      </c>
      <c r="AA65" t="s">
        <v>15</v>
      </c>
      <c r="AB65" s="4">
        <f ca="1">IFERROR(_xlfn.NORM.S.INV(SUM($T65:T65)),"")</f>
        <v>-3.7190670045463001</v>
      </c>
      <c r="AC65" s="4">
        <f ca="1">IFERROR(_xlfn.NORM.S.INV(SUM($T65:U65)),"")</f>
        <v>-3.5401365750084204</v>
      </c>
      <c r="AD65" s="4">
        <f ca="1">IFERROR(_xlfn.NORM.S.INV(SUM($T65:V65)),"")</f>
        <v>-1.7681155744160695</v>
      </c>
      <c r="AE65" s="4">
        <f ca="1">IFERROR(_xlfn.NORM.S.INV(SUM($T65:W65)),"")</f>
        <v>-1.1995223159370536</v>
      </c>
      <c r="AH65" t="s">
        <v>15</v>
      </c>
      <c r="AI65" s="4">
        <f ca="1">IFERROR(AB65-$AB$8,"")</f>
        <v>1.5782432356559184E-6</v>
      </c>
      <c r="AJ65" s="4">
        <f ca="1">IFERROR(AC65-$AC$8,"")</f>
        <v>1.6487432135114943E-6</v>
      </c>
      <c r="AK65" s="4">
        <f ca="1">IFERROR(AD65-$AD$8,"")</f>
        <v>0.17538326640539625</v>
      </c>
      <c r="AL65" s="4">
        <f ca="1">IFERROR(AE65-$AE$8,"")</f>
        <v>0.22235570984423991</v>
      </c>
    </row>
    <row r="67" spans="1:38">
      <c r="A67" s="2">
        <f ca="1">IF(RIGHT(A60,2)="12",(VALUE(LEFT(A60,4))+1)*100+1,A60+1)</f>
        <v>201810</v>
      </c>
      <c r="J67" s="2">
        <f ca="1">$A67</f>
        <v>201810</v>
      </c>
      <c r="R67" s="2">
        <f ca="1">$A67</f>
        <v>201810</v>
      </c>
      <c r="Z67" s="2">
        <f ca="1">$A67</f>
        <v>201810</v>
      </c>
      <c r="AG67" s="2">
        <f ca="1">$A67</f>
        <v>201810</v>
      </c>
    </row>
    <row r="68" spans="1:38">
      <c r="A68" s="14"/>
      <c r="C68" t="s">
        <v>16</v>
      </c>
      <c r="D68" t="s">
        <v>0</v>
      </c>
      <c r="E68" t="s">
        <v>1</v>
      </c>
      <c r="F68" t="s">
        <v>2</v>
      </c>
      <c r="G68" t="s">
        <v>15</v>
      </c>
      <c r="H68" t="s">
        <v>3</v>
      </c>
      <c r="L68" t="s">
        <v>0</v>
      </c>
      <c r="M68" t="s">
        <v>1</v>
      </c>
      <c r="N68" t="s">
        <v>2</v>
      </c>
      <c r="O68" t="s">
        <v>15</v>
      </c>
      <c r="P68" t="s">
        <v>3</v>
      </c>
      <c r="T68" t="s">
        <v>0</v>
      </c>
      <c r="U68" t="s">
        <v>1</v>
      </c>
      <c r="V68" t="s">
        <v>2</v>
      </c>
      <c r="W68" t="s">
        <v>15</v>
      </c>
      <c r="X68" t="s">
        <v>3</v>
      </c>
      <c r="AB68" t="s">
        <v>5</v>
      </c>
      <c r="AC68" t="s">
        <v>6</v>
      </c>
      <c r="AD68" t="s">
        <v>13</v>
      </c>
      <c r="AE68" t="s">
        <v>17</v>
      </c>
      <c r="AH68" s="5">
        <f ca="1">AVERAGE(AI69:AL72)</f>
        <v>6.2846823787756662E-2</v>
      </c>
      <c r="AI68" t="s">
        <v>5</v>
      </c>
      <c r="AJ68" t="s">
        <v>6</v>
      </c>
      <c r="AK68" t="s">
        <v>13</v>
      </c>
      <c r="AL68" t="s">
        <v>17</v>
      </c>
    </row>
    <row r="69" spans="1:38">
      <c r="A69" s="3"/>
      <c r="B69" t="s">
        <v>0</v>
      </c>
      <c r="C69" s="1">
        <v>0.05</v>
      </c>
      <c r="D69" s="1">
        <f ca="1">1-C69-E69</f>
        <v>0.94054482639108206</v>
      </c>
      <c r="E69" s="1">
        <f ca="1">HLOOKUP(A67,All!$2:$7,3,0)</f>
        <v>9.4551736089179151E-3</v>
      </c>
      <c r="F69" s="1">
        <v>0</v>
      </c>
      <c r="G69" s="1">
        <v>0</v>
      </c>
      <c r="H69" s="1">
        <v>0</v>
      </c>
      <c r="K69" t="s">
        <v>0</v>
      </c>
      <c r="L69" s="1">
        <f ca="1">IF(D69=0%,0.01%,D69)</f>
        <v>0.94054482639108206</v>
      </c>
      <c r="M69" s="1">
        <f ca="1">IF(E69=0%,0.01%,E69)</f>
        <v>9.4551736089179151E-3</v>
      </c>
      <c r="N69" s="1">
        <v>0</v>
      </c>
      <c r="O69" s="1">
        <v>0</v>
      </c>
      <c r="P69" s="1">
        <v>0</v>
      </c>
      <c r="S69" t="s">
        <v>0</v>
      </c>
      <c r="T69" s="1">
        <f ca="1">IFERROR(L69/SUM($L69:$P69),"")</f>
        <v>0.9900471856748233</v>
      </c>
      <c r="U69" s="1">
        <f t="shared" ref="U69:U72" ca="1" si="73">IFERROR(M69/SUM($L69:$P69),"")</f>
        <v>9.9528143251767526E-3</v>
      </c>
      <c r="V69" s="1">
        <f t="shared" ref="V69:V72" ca="1" si="74">IFERROR(N69/SUM($L69:$P69),"")</f>
        <v>0</v>
      </c>
      <c r="W69" s="1">
        <f t="shared" ref="W69:W72" ca="1" si="75">IFERROR(O69/SUM($L69:$P69),"")</f>
        <v>0</v>
      </c>
      <c r="X69" s="1">
        <f t="shared" ref="X69:X72" ca="1" si="76">IFERROR(P69/SUM($L69:$P69),"")</f>
        <v>0</v>
      </c>
      <c r="AA69" t="s">
        <v>0</v>
      </c>
      <c r="AB69" s="4">
        <f ca="1">IFERROR(_xlfn.NORM.S.INV(SUM($T69:T69)),"")</f>
        <v>2.328121957980319</v>
      </c>
      <c r="AC69" s="4"/>
      <c r="AD69" s="4"/>
      <c r="AE69" s="4"/>
      <c r="AH69" t="s">
        <v>0</v>
      </c>
      <c r="AI69" s="4">
        <f ca="1">IFERROR(AB69-$AB$5,"")</f>
        <v>0.20197460041632675</v>
      </c>
      <c r="AJ69" s="4"/>
      <c r="AK69" s="4"/>
      <c r="AL69" s="4"/>
    </row>
    <row r="70" spans="1:38">
      <c r="A70" s="3"/>
      <c r="B70" t="s">
        <v>1</v>
      </c>
      <c r="C70" s="1">
        <v>0</v>
      </c>
      <c r="D70" s="1">
        <f ca="1">(1-F70)/3</f>
        <v>0.17042816219846024</v>
      </c>
      <c r="E70" s="1">
        <f ca="1">(1-F70)/3*2</f>
        <v>0.34085632439692048</v>
      </c>
      <c r="F70" s="1">
        <f ca="1">HLOOKUP(A67,All!$2:$7,4,0)</f>
        <v>0.48871551340461927</v>
      </c>
      <c r="G70" s="1">
        <v>0</v>
      </c>
      <c r="H70" s="1">
        <v>0</v>
      </c>
      <c r="K70" t="s">
        <v>1</v>
      </c>
      <c r="L70" s="1">
        <f ca="1">IF(D70=0%,0.01%,D70)</f>
        <v>0.17042816219846024</v>
      </c>
      <c r="M70" s="1">
        <f ca="1">IF(E70=0%,0.01%,E70)</f>
        <v>0.34085632439692048</v>
      </c>
      <c r="N70" s="1">
        <f ca="1">IF(F70=0%,0.01%,F70)</f>
        <v>0.48871551340461927</v>
      </c>
      <c r="O70" s="1">
        <v>0</v>
      </c>
      <c r="P70" s="1">
        <v>0</v>
      </c>
      <c r="S70" t="s">
        <v>1</v>
      </c>
      <c r="T70" s="1">
        <f t="shared" ref="T70:T72" ca="1" si="77">IFERROR(L70/SUM($L70:$P70),"")</f>
        <v>0.17042816219846024</v>
      </c>
      <c r="U70" s="1">
        <f t="shared" ca="1" si="73"/>
        <v>0.34085632439692048</v>
      </c>
      <c r="V70" s="1">
        <f t="shared" ca="1" si="74"/>
        <v>0.48871551340461927</v>
      </c>
      <c r="W70" s="1">
        <f t="shared" ca="1" si="75"/>
        <v>0</v>
      </c>
      <c r="X70" s="1">
        <f t="shared" ca="1" si="76"/>
        <v>0</v>
      </c>
      <c r="AA70" t="s">
        <v>1</v>
      </c>
      <c r="AB70" s="4">
        <f ca="1">IFERROR(_xlfn.NORM.S.INV(SUM($T70:T70)),"")</f>
        <v>-0.95247463400995225</v>
      </c>
      <c r="AC70" s="4">
        <f ca="1">IFERROR(_xlfn.NORM.S.INV(SUM($T70:U70)),"")</f>
        <v>2.828978615428851E-2</v>
      </c>
      <c r="AD70" s="4"/>
      <c r="AE70" s="4"/>
      <c r="AH70" t="s">
        <v>1</v>
      </c>
      <c r="AI70" s="4">
        <f ca="1">IFERROR(AB70-$AB$6,"")</f>
        <v>0.11147434575430648</v>
      </c>
      <c r="AJ70" s="4">
        <f ca="1">IFERROR(AC70-$AC$6,"")</f>
        <v>0.20204805930645819</v>
      </c>
      <c r="AK70" s="4"/>
      <c r="AL70" s="4"/>
    </row>
    <row r="71" spans="1:38">
      <c r="A71" s="3"/>
      <c r="B71" t="s">
        <v>2</v>
      </c>
      <c r="C71" s="1">
        <v>0</v>
      </c>
      <c r="D71" s="1">
        <v>0</v>
      </c>
      <c r="E71" s="1">
        <f ca="1">(1-G71)/3</f>
        <v>6.4284407565988563E-2</v>
      </c>
      <c r="F71" s="1">
        <f ca="1">(1-G71)/3*2</f>
        <v>0.12856881513197713</v>
      </c>
      <c r="G71" s="1">
        <f ca="1">HLOOKUP(A67,All!$2:$7,5,0)</f>
        <v>0.80714677730203432</v>
      </c>
      <c r="H71" s="1">
        <v>0</v>
      </c>
      <c r="K71" t="s">
        <v>2</v>
      </c>
      <c r="L71" s="1">
        <f>IF(D71=0%,0.01%,D71)</f>
        <v>1E-4</v>
      </c>
      <c r="M71" s="1">
        <f t="shared" ref="M71:M72" ca="1" si="78">IF(E71=0%,0.01%,E71)</f>
        <v>6.4284407565988563E-2</v>
      </c>
      <c r="N71" s="1">
        <f t="shared" ref="N71:N72" ca="1" si="79">IF(F71=0%,0.01%,F71)</f>
        <v>0.12856881513197713</v>
      </c>
      <c r="O71" s="1">
        <f t="shared" ref="O71:O72" ca="1" si="80">IF(G71=0%,0.01%,G71)</f>
        <v>0.80714677730203432</v>
      </c>
      <c r="P71" s="1">
        <v>0</v>
      </c>
      <c r="S71" t="s">
        <v>2</v>
      </c>
      <c r="T71" s="1">
        <f t="shared" ca="1" si="77"/>
        <v>9.9990000999900015E-5</v>
      </c>
      <c r="U71" s="1">
        <f t="shared" ca="1" si="73"/>
        <v>6.4277979768011764E-2</v>
      </c>
      <c r="V71" s="1">
        <f t="shared" ca="1" si="74"/>
        <v>0.12855595953602353</v>
      </c>
      <c r="W71" s="1">
        <f t="shared" ca="1" si="75"/>
        <v>0.80706607069496483</v>
      </c>
      <c r="X71" s="1">
        <f t="shared" ca="1" si="76"/>
        <v>0</v>
      </c>
      <c r="AA71" t="s">
        <v>2</v>
      </c>
      <c r="AB71" s="4">
        <f ca="1">IFERROR(_xlfn.NORM.S.INV(SUM($T71:T71)),"")</f>
        <v>-3.7190417463402348</v>
      </c>
      <c r="AC71" s="4">
        <f ca="1">IFERROR(_xlfn.NORM.S.INV(SUM($T71:U71)),"")</f>
        <v>-1.5190260479530726</v>
      </c>
      <c r="AD71" s="4">
        <f ca="1">IFERROR(_xlfn.NORM.S.INV(SUM($T71:V71)),"")</f>
        <v>-0.86713534123105152</v>
      </c>
      <c r="AE71" s="4"/>
      <c r="AH71" t="s">
        <v>2</v>
      </c>
      <c r="AI71" s="4">
        <f ca="1">IFERROR(AB71-$AB$7,"")</f>
        <v>0</v>
      </c>
      <c r="AJ71" s="4">
        <f ca="1">IFERROR(AC71-$AC$7,"")</f>
        <v>7.5303228794091348E-2</v>
      </c>
      <c r="AK71" s="4">
        <f ca="1">IFERROR(AD71-$AD$7,"")</f>
        <v>0.10258290906971279</v>
      </c>
      <c r="AL71" s="4"/>
    </row>
    <row r="72" spans="1:38">
      <c r="A72" s="3"/>
      <c r="B72" t="s">
        <v>15</v>
      </c>
      <c r="C72" s="1">
        <v>0</v>
      </c>
      <c r="D72" s="1">
        <v>0</v>
      </c>
      <c r="E72" s="1">
        <v>0</v>
      </c>
      <c r="F72" s="1">
        <f ca="1">(1-H72)/3</f>
        <v>2.4084754723900186E-2</v>
      </c>
      <c r="G72" s="1">
        <f ca="1">(1-H72)/3*2</f>
        <v>4.8169509447800372E-2</v>
      </c>
      <c r="H72" s="1">
        <f ca="1">MIN(HLOOKUP(A67,All!$2:$7,6,0),1)</f>
        <v>0.92774573582829944</v>
      </c>
      <c r="K72" t="s">
        <v>15</v>
      </c>
      <c r="L72" s="1">
        <f>IF(D72=0%,0.01%,D72)</f>
        <v>1E-4</v>
      </c>
      <c r="M72" s="1">
        <f t="shared" si="78"/>
        <v>1E-4</v>
      </c>
      <c r="N72" s="1">
        <f t="shared" ca="1" si="79"/>
        <v>2.4084754723900186E-2</v>
      </c>
      <c r="O72" s="1">
        <f t="shared" ca="1" si="80"/>
        <v>4.8169509447800372E-2</v>
      </c>
      <c r="P72" s="1">
        <f t="shared" ref="P72" ca="1" si="81">IF(H72=0%,0.01%,H72)</f>
        <v>0.92774573582829944</v>
      </c>
      <c r="S72" t="s">
        <v>15</v>
      </c>
      <c r="T72" s="1">
        <f t="shared" ca="1" si="77"/>
        <v>9.998000399920017E-5</v>
      </c>
      <c r="U72" s="1">
        <f t="shared" ca="1" si="73"/>
        <v>9.998000399920017E-5</v>
      </c>
      <c r="V72" s="1">
        <f t="shared" ca="1" si="74"/>
        <v>2.4079938736152957E-2</v>
      </c>
      <c r="W72" s="1">
        <f t="shared" ca="1" si="75"/>
        <v>4.8159877472305913E-2</v>
      </c>
      <c r="X72" s="1">
        <f t="shared" ca="1" si="76"/>
        <v>0.92756022378354275</v>
      </c>
      <c r="AA72" t="s">
        <v>15</v>
      </c>
      <c r="AB72" s="4">
        <f ca="1">IFERROR(_xlfn.NORM.S.INV(SUM($T72:T72)),"")</f>
        <v>-3.7190670045463001</v>
      </c>
      <c r="AC72" s="4">
        <f ca="1">IFERROR(_xlfn.NORM.S.INV(SUM($T72:U72)),"")</f>
        <v>-3.5401365750084204</v>
      </c>
      <c r="AD72" s="4">
        <f ca="1">IFERROR(_xlfn.NORM.S.INV(SUM($T72:V72)),"")</f>
        <v>-1.9724365094607925</v>
      </c>
      <c r="AE72" s="4">
        <f ca="1">IFERROR(_xlfn.NORM.S.INV(SUM($T72:W72)),"")</f>
        <v>-1.4578584895917448</v>
      </c>
      <c r="AH72" t="s">
        <v>15</v>
      </c>
      <c r="AI72" s="4">
        <f ca="1">IFERROR(AB72-$AB$8,"")</f>
        <v>1.5782432356559184E-6</v>
      </c>
      <c r="AJ72" s="4">
        <f ca="1">IFERROR(AC72-$AC$8,"")</f>
        <v>1.6487432135114943E-6</v>
      </c>
      <c r="AK72" s="4">
        <f ca="1">IFERROR(AD72-$AD$8,"")</f>
        <v>-2.8937668639326786E-2</v>
      </c>
      <c r="AL72" s="4">
        <f ca="1">IFERROR(AE72-$AE$8,"")</f>
        <v>-3.598046381045128E-2</v>
      </c>
    </row>
    <row r="74" spans="1:38">
      <c r="A74" s="2">
        <f ca="1">IF(RIGHT(A67,2)="12",(VALUE(LEFT(A67,4))+1)*100+1,A67+1)</f>
        <v>201811</v>
      </c>
      <c r="J74" s="2">
        <f ca="1">$A74</f>
        <v>201811</v>
      </c>
      <c r="R74" s="2">
        <f ca="1">$A74</f>
        <v>201811</v>
      </c>
      <c r="Z74" s="2">
        <f ca="1">$A74</f>
        <v>201811</v>
      </c>
      <c r="AG74" s="2">
        <f ca="1">$A74</f>
        <v>201811</v>
      </c>
    </row>
    <row r="75" spans="1:38">
      <c r="A75" s="14"/>
      <c r="C75" t="s">
        <v>16</v>
      </c>
      <c r="D75" t="s">
        <v>0</v>
      </c>
      <c r="E75" t="s">
        <v>1</v>
      </c>
      <c r="F75" t="s">
        <v>2</v>
      </c>
      <c r="G75" t="s">
        <v>15</v>
      </c>
      <c r="H75" t="s">
        <v>3</v>
      </c>
      <c r="L75" t="s">
        <v>0</v>
      </c>
      <c r="M75" t="s">
        <v>1</v>
      </c>
      <c r="N75" t="s">
        <v>2</v>
      </c>
      <c r="O75" t="s">
        <v>15</v>
      </c>
      <c r="P75" t="s">
        <v>3</v>
      </c>
      <c r="T75" t="s">
        <v>0</v>
      </c>
      <c r="U75" t="s">
        <v>1</v>
      </c>
      <c r="V75" t="s">
        <v>2</v>
      </c>
      <c r="W75" t="s">
        <v>15</v>
      </c>
      <c r="X75" t="s">
        <v>3</v>
      </c>
      <c r="AB75" t="s">
        <v>5</v>
      </c>
      <c r="AC75" t="s">
        <v>6</v>
      </c>
      <c r="AD75" t="s">
        <v>13</v>
      </c>
      <c r="AE75" t="s">
        <v>17</v>
      </c>
      <c r="AH75" s="5">
        <f ca="1">AVERAGE(AI76:AL79)</f>
        <v>8.4586281843413408E-2</v>
      </c>
      <c r="AI75" t="s">
        <v>5</v>
      </c>
      <c r="AJ75" t="s">
        <v>6</v>
      </c>
      <c r="AK75" t="s">
        <v>13</v>
      </c>
      <c r="AL75" t="s">
        <v>17</v>
      </c>
    </row>
    <row r="76" spans="1:38">
      <c r="A76" s="3"/>
      <c r="B76" t="s">
        <v>0</v>
      </c>
      <c r="C76" s="1">
        <v>0.05</v>
      </c>
      <c r="D76" s="1">
        <f ca="1">1-C76-E76</f>
        <v>0.940195397558518</v>
      </c>
      <c r="E76" s="1">
        <f ca="1">HLOOKUP(A74,All!$2:$7,3,0)</f>
        <v>9.8046024414819057E-3</v>
      </c>
      <c r="F76" s="1">
        <v>0</v>
      </c>
      <c r="G76" s="1">
        <v>0</v>
      </c>
      <c r="H76" s="1">
        <v>0</v>
      </c>
      <c r="K76" t="s">
        <v>0</v>
      </c>
      <c r="L76" s="1">
        <f ca="1">IF(D76=0%,0.01%,D76)</f>
        <v>0.940195397558518</v>
      </c>
      <c r="M76" s="1">
        <f ca="1">IF(E76=0%,0.01%,E76)</f>
        <v>9.8046024414819057E-3</v>
      </c>
      <c r="N76" s="1">
        <v>0</v>
      </c>
      <c r="O76" s="1">
        <v>0</v>
      </c>
      <c r="P76" s="1">
        <v>0</v>
      </c>
      <c r="S76" t="s">
        <v>0</v>
      </c>
      <c r="T76" s="1">
        <f ca="1">IFERROR(L76/SUM($L76:$P76),"")</f>
        <v>0.98967936585107164</v>
      </c>
      <c r="U76" s="1">
        <f t="shared" ref="U76:U79" ca="1" si="82">IFERROR(M76/SUM($L76:$P76),"")</f>
        <v>1.0320634148928321E-2</v>
      </c>
      <c r="V76" s="1">
        <f t="shared" ref="V76:V79" ca="1" si="83">IFERROR(N76/SUM($L76:$P76),"")</f>
        <v>0</v>
      </c>
      <c r="W76" s="1">
        <f t="shared" ref="W76:W79" ca="1" si="84">IFERROR(O76/SUM($L76:$P76),"")</f>
        <v>0</v>
      </c>
      <c r="X76" s="1">
        <f t="shared" ref="X76:X79" ca="1" si="85">IFERROR(P76/SUM($L76:$P76),"")</f>
        <v>0</v>
      </c>
      <c r="AA76" t="s">
        <v>0</v>
      </c>
      <c r="AB76" s="4">
        <f ca="1">IFERROR(_xlfn.NORM.S.INV(SUM($T76:T76)),"")</f>
        <v>2.3144825328675638</v>
      </c>
      <c r="AC76" s="4"/>
      <c r="AD76" s="4"/>
      <c r="AE76" s="4"/>
      <c r="AH76" t="s">
        <v>0</v>
      </c>
      <c r="AI76" s="4">
        <f ca="1">IFERROR(AB76-$AB$5,"")</f>
        <v>0.18833517530357158</v>
      </c>
      <c r="AJ76" s="4"/>
      <c r="AK76" s="4"/>
      <c r="AL76" s="4"/>
    </row>
    <row r="77" spans="1:38">
      <c r="A77" s="3"/>
      <c r="B77" t="s">
        <v>1</v>
      </c>
      <c r="C77" s="1">
        <v>0</v>
      </c>
      <c r="D77" s="1">
        <f ca="1">(1-F77)/3</f>
        <v>0.16406131039962613</v>
      </c>
      <c r="E77" s="1">
        <f ca="1">(1-F77)/3*2</f>
        <v>0.32812262079925225</v>
      </c>
      <c r="F77" s="1">
        <f ca="1">HLOOKUP(A74,All!$2:$7,4,0)</f>
        <v>0.50781606880112162</v>
      </c>
      <c r="G77" s="1">
        <v>0</v>
      </c>
      <c r="H77" s="1">
        <v>0</v>
      </c>
      <c r="K77" t="s">
        <v>1</v>
      </c>
      <c r="L77" s="1">
        <f ca="1">IF(D77=0%,0.01%,D77)</f>
        <v>0.16406131039962613</v>
      </c>
      <c r="M77" s="1">
        <f ca="1">IF(E77=0%,0.01%,E77)</f>
        <v>0.32812262079925225</v>
      </c>
      <c r="N77" s="1">
        <f ca="1">IF(F77=0%,0.01%,F77)</f>
        <v>0.50781606880112162</v>
      </c>
      <c r="O77" s="1">
        <v>0</v>
      </c>
      <c r="P77" s="1">
        <v>0</v>
      </c>
      <c r="S77" t="s">
        <v>1</v>
      </c>
      <c r="T77" s="1">
        <f t="shared" ref="T77:T79" ca="1" si="86">IFERROR(L77/SUM($L77:$P77),"")</f>
        <v>0.16406131039962613</v>
      </c>
      <c r="U77" s="1">
        <f t="shared" ca="1" si="82"/>
        <v>0.32812262079925225</v>
      </c>
      <c r="V77" s="1">
        <f t="shared" ca="1" si="83"/>
        <v>0.50781606880112162</v>
      </c>
      <c r="W77" s="1">
        <f t="shared" ca="1" si="84"/>
        <v>0</v>
      </c>
      <c r="X77" s="1">
        <f t="shared" ca="1" si="85"/>
        <v>0</v>
      </c>
      <c r="AA77" t="s">
        <v>1</v>
      </c>
      <c r="AB77" s="4">
        <f ca="1">IFERROR(_xlfn.NORM.S.INV(SUM($T77:T77)),"")</f>
        <v>-0.9779023539551378</v>
      </c>
      <c r="AC77" s="4">
        <f ca="1">IFERROR(_xlfn.NORM.S.INV(SUM($T77:U77)),"")</f>
        <v>-1.9593232604401163E-2</v>
      </c>
      <c r="AD77" s="4"/>
      <c r="AE77" s="4"/>
      <c r="AH77" t="s">
        <v>1</v>
      </c>
      <c r="AI77" s="4">
        <f ca="1">IFERROR(AB77-$AB$6,"")</f>
        <v>8.6046625809120925E-2</v>
      </c>
      <c r="AJ77" s="4">
        <f ca="1">IFERROR(AC77-$AC$6,"")</f>
        <v>0.15416504054776853</v>
      </c>
      <c r="AK77" s="4"/>
      <c r="AL77" s="4"/>
    </row>
    <row r="78" spans="1:38">
      <c r="A78" s="3"/>
      <c r="B78" t="s">
        <v>2</v>
      </c>
      <c r="C78" s="1">
        <v>0</v>
      </c>
      <c r="D78" s="1">
        <v>0</v>
      </c>
      <c r="E78" s="1">
        <f ca="1">(1-G78)/3</f>
        <v>6.425023244926327E-2</v>
      </c>
      <c r="F78" s="1">
        <f ca="1">(1-G78)/3*2</f>
        <v>0.12850046489852654</v>
      </c>
      <c r="G78" s="1">
        <f ca="1">HLOOKUP(A74,All!$2:$7,5,0)</f>
        <v>0.80724930265221018</v>
      </c>
      <c r="H78" s="1">
        <v>0</v>
      </c>
      <c r="K78" t="s">
        <v>2</v>
      </c>
      <c r="L78" s="1">
        <f>IF(D78=0%,0.01%,D78)</f>
        <v>1E-4</v>
      </c>
      <c r="M78" s="1">
        <f t="shared" ref="M78:M79" ca="1" si="87">IF(E78=0%,0.01%,E78)</f>
        <v>6.425023244926327E-2</v>
      </c>
      <c r="N78" s="1">
        <f t="shared" ref="N78:N79" ca="1" si="88">IF(F78=0%,0.01%,F78)</f>
        <v>0.12850046489852654</v>
      </c>
      <c r="O78" s="1">
        <f t="shared" ref="O78:O79" ca="1" si="89">IF(G78=0%,0.01%,G78)</f>
        <v>0.80724930265221018</v>
      </c>
      <c r="P78" s="1">
        <v>0</v>
      </c>
      <c r="S78" t="s">
        <v>2</v>
      </c>
      <c r="T78" s="1">
        <f t="shared" ca="1" si="86"/>
        <v>9.9990000999900015E-5</v>
      </c>
      <c r="U78" s="1">
        <f t="shared" ca="1" si="82"/>
        <v>6.4243808068456421E-2</v>
      </c>
      <c r="V78" s="1">
        <f t="shared" ca="1" si="83"/>
        <v>0.12848761613691284</v>
      </c>
      <c r="W78" s="1">
        <f t="shared" ca="1" si="84"/>
        <v>0.80716858579363082</v>
      </c>
      <c r="X78" s="1">
        <f t="shared" ca="1" si="85"/>
        <v>0</v>
      </c>
      <c r="AA78" t="s">
        <v>2</v>
      </c>
      <c r="AB78" s="4">
        <f ca="1">IFERROR(_xlfn.NORM.S.INV(SUM($T78:T78)),"")</f>
        <v>-3.7190417463402348</v>
      </c>
      <c r="AC78" s="4">
        <f ca="1">IFERROR(_xlfn.NORM.S.INV(SUM($T78:U78)),"")</f>
        <v>-1.5192976295617013</v>
      </c>
      <c r="AD78" s="4">
        <f ca="1">IFERROR(_xlfn.NORM.S.INV(SUM($T78:V78)),"")</f>
        <v>-0.86750964690768728</v>
      </c>
      <c r="AE78" s="4"/>
      <c r="AH78" t="s">
        <v>2</v>
      </c>
      <c r="AI78" s="4">
        <f ca="1">IFERROR(AB78-$AB$7,"")</f>
        <v>0</v>
      </c>
      <c r="AJ78" s="4">
        <f ca="1">IFERROR(AC78-$AC$7,"")</f>
        <v>7.5031647185462624E-2</v>
      </c>
      <c r="AK78" s="4">
        <f ca="1">IFERROR(AD78-$AD$7,"")</f>
        <v>0.10220860339307702</v>
      </c>
      <c r="AL78" s="4"/>
    </row>
    <row r="79" spans="1:38">
      <c r="A79" s="3"/>
      <c r="B79" t="s">
        <v>15</v>
      </c>
      <c r="C79" s="1">
        <v>0</v>
      </c>
      <c r="D79" s="1">
        <v>0</v>
      </c>
      <c r="E79" s="1">
        <v>0</v>
      </c>
      <c r="F79" s="1">
        <f ca="1">(1-H79)/3</f>
        <v>3.2893851980231349E-2</v>
      </c>
      <c r="G79" s="1">
        <f ca="1">(1-H79)/3*2</f>
        <v>6.5787703960462698E-2</v>
      </c>
      <c r="H79" s="1">
        <f ca="1">MIN(HLOOKUP(A74,All!$2:$7,6,0),1)</f>
        <v>0.90131844405930595</v>
      </c>
      <c r="K79" t="s">
        <v>15</v>
      </c>
      <c r="L79" s="1">
        <f>IF(D79=0%,0.01%,D79)</f>
        <v>1E-4</v>
      </c>
      <c r="M79" s="1">
        <f t="shared" si="87"/>
        <v>1E-4</v>
      </c>
      <c r="N79" s="1">
        <f t="shared" ca="1" si="88"/>
        <v>3.2893851980231349E-2</v>
      </c>
      <c r="O79" s="1">
        <f t="shared" ca="1" si="89"/>
        <v>6.5787703960462698E-2</v>
      </c>
      <c r="P79" s="1">
        <f t="shared" ref="P79" ca="1" si="90">IF(H79=0%,0.01%,H79)</f>
        <v>0.90131844405930595</v>
      </c>
      <c r="S79" t="s">
        <v>15</v>
      </c>
      <c r="T79" s="1">
        <f t="shared" ca="1" si="86"/>
        <v>9.998000399920017E-5</v>
      </c>
      <c r="U79" s="1">
        <f t="shared" ca="1" si="82"/>
        <v>9.998000399920017E-5</v>
      </c>
      <c r="V79" s="1">
        <f t="shared" ca="1" si="83"/>
        <v>3.2887274525326284E-2</v>
      </c>
      <c r="W79" s="1">
        <f t="shared" ca="1" si="84"/>
        <v>6.5774549050652567E-2</v>
      </c>
      <c r="X79" s="1">
        <f t="shared" ca="1" si="85"/>
        <v>0.90113821641602276</v>
      </c>
      <c r="AA79" t="s">
        <v>15</v>
      </c>
      <c r="AB79" s="4">
        <f ca="1">IFERROR(_xlfn.NORM.S.INV(SUM($T79:T79)),"")</f>
        <v>-3.7190670045463001</v>
      </c>
      <c r="AC79" s="4">
        <f ca="1">IFERROR(_xlfn.NORM.S.INV(SUM($T79:U79)),"")</f>
        <v>-3.5401365750084204</v>
      </c>
      <c r="AD79" s="4">
        <f ca="1">IFERROR(_xlfn.NORM.S.INV(SUM($T79:V79)),"")</f>
        <v>-1.8372400269904339</v>
      </c>
      <c r="AE79" s="4">
        <f ca="1">IFERROR(_xlfn.NORM.S.INV(SUM($T79:W79)),"")</f>
        <v>-1.2880643404036412</v>
      </c>
      <c r="AH79" t="s">
        <v>15</v>
      </c>
      <c r="AI79" s="4">
        <f ca="1">IFERROR(AB79-$AB$8,"")</f>
        <v>1.5782432356559184E-6</v>
      </c>
      <c r="AJ79" s="4">
        <f ca="1">IFERROR(AC79-$AC$8,"")</f>
        <v>1.6487432135114943E-6</v>
      </c>
      <c r="AK79" s="4">
        <f ca="1">IFERROR(AD79-$AD$8,"")</f>
        <v>0.10625881383103186</v>
      </c>
      <c r="AL79" s="4">
        <f ca="1">IFERROR(AE79-$AE$8,"")</f>
        <v>0.13381368537765237</v>
      </c>
    </row>
    <row r="81" spans="1:38">
      <c r="A81" s="2">
        <f ca="1">IF(RIGHT(A74,2)="12",(VALUE(LEFT(A74,4))+1)*100+1,A74+1)</f>
        <v>201812</v>
      </c>
      <c r="J81" s="2">
        <f ca="1">$A81</f>
        <v>201812</v>
      </c>
      <c r="R81" s="2">
        <f ca="1">$A81</f>
        <v>201812</v>
      </c>
      <c r="Z81" s="2">
        <f ca="1">$A81</f>
        <v>201812</v>
      </c>
      <c r="AG81" s="2">
        <f ca="1">$A81</f>
        <v>201812</v>
      </c>
    </row>
    <row r="82" spans="1:38">
      <c r="A82" s="14"/>
      <c r="C82" t="s">
        <v>16</v>
      </c>
      <c r="D82" t="s">
        <v>0</v>
      </c>
      <c r="E82" t="s">
        <v>1</v>
      </c>
      <c r="F82" t="s">
        <v>2</v>
      </c>
      <c r="G82" t="s">
        <v>15</v>
      </c>
      <c r="H82" t="s">
        <v>3</v>
      </c>
      <c r="L82" t="s">
        <v>0</v>
      </c>
      <c r="M82" t="s">
        <v>1</v>
      </c>
      <c r="N82" t="s">
        <v>2</v>
      </c>
      <c r="O82" t="s">
        <v>15</v>
      </c>
      <c r="P82" t="s">
        <v>3</v>
      </c>
      <c r="T82" t="s">
        <v>0</v>
      </c>
      <c r="U82" t="s">
        <v>1</v>
      </c>
      <c r="V82" t="s">
        <v>2</v>
      </c>
      <c r="W82" t="s">
        <v>15</v>
      </c>
      <c r="X82" t="s">
        <v>3</v>
      </c>
      <c r="AB82" t="s">
        <v>5</v>
      </c>
      <c r="AC82" t="s">
        <v>6</v>
      </c>
      <c r="AD82" t="s">
        <v>13</v>
      </c>
      <c r="AE82" t="s">
        <v>17</v>
      </c>
      <c r="AH82" s="5">
        <f ca="1">AVERAGE(AI83:AL86)</f>
        <v>8.2266196791545981E-2</v>
      </c>
      <c r="AI82" t="s">
        <v>5</v>
      </c>
      <c r="AJ82" t="s">
        <v>6</v>
      </c>
      <c r="AK82" t="s">
        <v>13</v>
      </c>
      <c r="AL82" t="s">
        <v>17</v>
      </c>
    </row>
    <row r="83" spans="1:38">
      <c r="A83" s="3"/>
      <c r="B83" t="s">
        <v>0</v>
      </c>
      <c r="C83" s="1">
        <v>0.05</v>
      </c>
      <c r="D83" s="1">
        <f ca="1">1-C83-E83</f>
        <v>0.9416536902967847</v>
      </c>
      <c r="E83" s="1">
        <f ca="1">HLOOKUP(A81,All!$2:$7,3,0)</f>
        <v>8.3463097032152201E-3</v>
      </c>
      <c r="F83" s="1">
        <v>0</v>
      </c>
      <c r="G83" s="1">
        <v>0</v>
      </c>
      <c r="H83" s="1">
        <v>0</v>
      </c>
      <c r="K83" t="s">
        <v>0</v>
      </c>
      <c r="L83" s="1">
        <f ca="1">IF(D83=0%,0.01%,D83)</f>
        <v>0.9416536902967847</v>
      </c>
      <c r="M83" s="1">
        <f ca="1">IF(E83=0%,0.01%,E83)</f>
        <v>8.3463097032152201E-3</v>
      </c>
      <c r="N83" s="1">
        <v>0</v>
      </c>
      <c r="O83" s="1">
        <v>0</v>
      </c>
      <c r="P83" s="1">
        <v>0</v>
      </c>
      <c r="S83" t="s">
        <v>0</v>
      </c>
      <c r="T83" s="1">
        <f ca="1">IFERROR(L83/SUM($L83:$P83),"")</f>
        <v>0.99121441083872075</v>
      </c>
      <c r="U83" s="1">
        <f t="shared" ref="U83:U86" ca="1" si="91">IFERROR(M83/SUM($L83:$P83),"")</f>
        <v>8.7855891612791791E-3</v>
      </c>
      <c r="V83" s="1">
        <f t="shared" ref="V83:V86" ca="1" si="92">IFERROR(N83/SUM($L83:$P83),"")</f>
        <v>0</v>
      </c>
      <c r="W83" s="1">
        <f t="shared" ref="W83:W86" ca="1" si="93">IFERROR(O83/SUM($L83:$P83),"")</f>
        <v>0</v>
      </c>
      <c r="X83" s="1">
        <f t="shared" ref="X83:X86" ca="1" si="94">IFERROR(P83/SUM($L83:$P83),"")</f>
        <v>0</v>
      </c>
      <c r="AA83" t="s">
        <v>0</v>
      </c>
      <c r="AB83" s="4">
        <f ca="1">IFERROR(_xlfn.NORM.S.INV(SUM($T83:T83)),"")</f>
        <v>2.374532729832767</v>
      </c>
      <c r="AC83" s="4"/>
      <c r="AD83" s="4"/>
      <c r="AE83" s="4"/>
      <c r="AH83" t="s">
        <v>0</v>
      </c>
      <c r="AI83" s="4">
        <f ca="1">IFERROR(AB83-$AB$5,"")</f>
        <v>0.24838537226877477</v>
      </c>
      <c r="AJ83" s="4"/>
      <c r="AK83" s="4"/>
      <c r="AL83" s="4"/>
    </row>
    <row r="84" spans="1:38">
      <c r="A84" s="3"/>
      <c r="B84" t="s">
        <v>1</v>
      </c>
      <c r="C84" s="1">
        <v>0</v>
      </c>
      <c r="D84" s="1">
        <f ca="1">(1-F84)/3</f>
        <v>0.16359353599633289</v>
      </c>
      <c r="E84" s="1">
        <f ca="1">(1-F84)/3*2</f>
        <v>0.32718707199266578</v>
      </c>
      <c r="F84" s="1">
        <f ca="1">HLOOKUP(A81,All!$2:$7,4,0)</f>
        <v>0.5092193920110013</v>
      </c>
      <c r="G84" s="1">
        <v>0</v>
      </c>
      <c r="H84" s="1">
        <v>0</v>
      </c>
      <c r="K84" t="s">
        <v>1</v>
      </c>
      <c r="L84" s="1">
        <f ca="1">IF(D84=0%,0.01%,D84)</f>
        <v>0.16359353599633289</v>
      </c>
      <c r="M84" s="1">
        <f ca="1">IF(E84=0%,0.01%,E84)</f>
        <v>0.32718707199266578</v>
      </c>
      <c r="N84" s="1">
        <f ca="1">IF(F84=0%,0.01%,F84)</f>
        <v>0.5092193920110013</v>
      </c>
      <c r="O84" s="1">
        <v>0</v>
      </c>
      <c r="P84" s="1">
        <v>0</v>
      </c>
      <c r="S84" t="s">
        <v>1</v>
      </c>
      <c r="T84" s="1">
        <f t="shared" ref="T84:T86" ca="1" si="95">IFERROR(L84/SUM($L84:$P84),"")</f>
        <v>0.16359353599633289</v>
      </c>
      <c r="U84" s="1">
        <f t="shared" ca="1" si="91"/>
        <v>0.32718707199266578</v>
      </c>
      <c r="V84" s="1">
        <f t="shared" ca="1" si="92"/>
        <v>0.5092193920110013</v>
      </c>
      <c r="W84" s="1">
        <f t="shared" ca="1" si="93"/>
        <v>0</v>
      </c>
      <c r="X84" s="1">
        <f t="shared" ca="1" si="94"/>
        <v>0</v>
      </c>
      <c r="AA84" t="s">
        <v>1</v>
      </c>
      <c r="AB84" s="4">
        <f ca="1">IFERROR(_xlfn.NORM.S.INV(SUM($T84:T84)),"")</f>
        <v>-0.97979550376638891</v>
      </c>
      <c r="AC84" s="4">
        <f ca="1">IFERROR(_xlfn.NORM.S.INV(SUM($T84:U84)),"")</f>
        <v>-2.3111646032127845E-2</v>
      </c>
      <c r="AD84" s="4"/>
      <c r="AE84" s="4"/>
      <c r="AH84" t="s">
        <v>1</v>
      </c>
      <c r="AI84" s="4">
        <f ca="1">IFERROR(AB84-$AB$6,"")</f>
        <v>8.415347599786982E-2</v>
      </c>
      <c r="AJ84" s="4">
        <f ca="1">IFERROR(AC84-$AC$6,"")</f>
        <v>0.15064662712004184</v>
      </c>
      <c r="AK84" s="4"/>
      <c r="AL84" s="4"/>
    </row>
    <row r="85" spans="1:38">
      <c r="A85" s="3"/>
      <c r="B85" t="s">
        <v>2</v>
      </c>
      <c r="C85" s="1">
        <v>0</v>
      </c>
      <c r="D85" s="1">
        <v>0</v>
      </c>
      <c r="E85" s="1">
        <f ca="1">(1-G85)/3</f>
        <v>5.7874654844978966E-2</v>
      </c>
      <c r="F85" s="1">
        <f ca="1">(1-G85)/3*2</f>
        <v>0.11574930968995793</v>
      </c>
      <c r="G85" s="1">
        <f ca="1">HLOOKUP(A81,All!$2:$7,5,0)</f>
        <v>0.82637603546506311</v>
      </c>
      <c r="H85" s="1">
        <v>0</v>
      </c>
      <c r="K85" t="s">
        <v>2</v>
      </c>
      <c r="L85" s="1">
        <f>IF(D85=0%,0.01%,D85)</f>
        <v>1E-4</v>
      </c>
      <c r="M85" s="1">
        <f t="shared" ref="M85:M86" ca="1" si="96">IF(E85=0%,0.01%,E85)</f>
        <v>5.7874654844978966E-2</v>
      </c>
      <c r="N85" s="1">
        <f t="shared" ref="N85:N86" ca="1" si="97">IF(F85=0%,0.01%,F85)</f>
        <v>0.11574930968995793</v>
      </c>
      <c r="O85" s="1">
        <f t="shared" ref="O85:O86" ca="1" si="98">IF(G85=0%,0.01%,G85)</f>
        <v>0.82637603546506311</v>
      </c>
      <c r="P85" s="1">
        <v>0</v>
      </c>
      <c r="S85" t="s">
        <v>2</v>
      </c>
      <c r="T85" s="1">
        <f t="shared" ca="1" si="95"/>
        <v>9.9990000999900015E-5</v>
      </c>
      <c r="U85" s="1">
        <f t="shared" ca="1" si="91"/>
        <v>5.7868867958183148E-2</v>
      </c>
      <c r="V85" s="1">
        <f t="shared" ca="1" si="92"/>
        <v>0.1157377359163663</v>
      </c>
      <c r="W85" s="1">
        <f t="shared" ca="1" si="93"/>
        <v>0.82629340612445068</v>
      </c>
      <c r="X85" s="1">
        <f t="shared" ca="1" si="94"/>
        <v>0</v>
      </c>
      <c r="AA85" t="s">
        <v>2</v>
      </c>
      <c r="AB85" s="4">
        <f ca="1">IFERROR(_xlfn.NORM.S.INV(SUM($T85:T85)),"")</f>
        <v>-3.7190417463402348</v>
      </c>
      <c r="AC85" s="4">
        <f ca="1">IFERROR(_xlfn.NORM.S.INV(SUM($T85:U85)),"")</f>
        <v>-1.5720553471903438</v>
      </c>
      <c r="AD85" s="4">
        <f ca="1">IFERROR(_xlfn.NORM.S.INV(SUM($T85:V85)),"")</f>
        <v>-0.939618686330292</v>
      </c>
      <c r="AE85" s="4"/>
      <c r="AH85" t="s">
        <v>2</v>
      </c>
      <c r="AI85" s="4">
        <f ca="1">IFERROR(AB85-$AB$7,"")</f>
        <v>0</v>
      </c>
      <c r="AJ85" s="4">
        <f ca="1">IFERROR(AC85-$AC$7,"")</f>
        <v>2.2273929556820171E-2</v>
      </c>
      <c r="AK85" s="4">
        <f ca="1">IFERROR(AD85-$AD$7,"")</f>
        <v>3.0099563970472309E-2</v>
      </c>
      <c r="AL85" s="4"/>
    </row>
    <row r="86" spans="1:38">
      <c r="A86" s="3"/>
      <c r="B86" t="s">
        <v>15</v>
      </c>
      <c r="C86" s="1">
        <v>0</v>
      </c>
      <c r="D86" s="1">
        <v>0</v>
      </c>
      <c r="E86" s="1">
        <v>0</v>
      </c>
      <c r="F86" s="1">
        <f ca="1">(1-H86)/3</f>
        <v>3.4448895518827648E-2</v>
      </c>
      <c r="G86" s="1">
        <f ca="1">(1-H86)/3*2</f>
        <v>6.8897791037655295E-2</v>
      </c>
      <c r="H86" s="1">
        <f ca="1">MIN(HLOOKUP(A81,All!$2:$7,6,0),1)</f>
        <v>0.89665331344351706</v>
      </c>
      <c r="K86" t="s">
        <v>15</v>
      </c>
      <c r="L86" s="1">
        <f>IF(D86=0%,0.01%,D86)</f>
        <v>1E-4</v>
      </c>
      <c r="M86" s="1">
        <f t="shared" si="96"/>
        <v>1E-4</v>
      </c>
      <c r="N86" s="1">
        <f t="shared" ca="1" si="97"/>
        <v>3.4448895518827648E-2</v>
      </c>
      <c r="O86" s="1">
        <f t="shared" ca="1" si="98"/>
        <v>6.8897791037655295E-2</v>
      </c>
      <c r="P86" s="1">
        <f t="shared" ref="P86" ca="1" si="99">IF(H86=0%,0.01%,H86)</f>
        <v>0.89665331344351706</v>
      </c>
      <c r="S86" t="s">
        <v>15</v>
      </c>
      <c r="T86" s="1">
        <f t="shared" ca="1" si="95"/>
        <v>9.998000399920017E-5</v>
      </c>
      <c r="U86" s="1">
        <f t="shared" ca="1" si="91"/>
        <v>9.998000399920017E-5</v>
      </c>
      <c r="V86" s="1">
        <f t="shared" ca="1" si="92"/>
        <v>3.4442007117404166E-2</v>
      </c>
      <c r="W86" s="1">
        <f t="shared" ca="1" si="93"/>
        <v>6.8884014234808333E-2</v>
      </c>
      <c r="X86" s="1">
        <f t="shared" ca="1" si="94"/>
        <v>0.89647401863978915</v>
      </c>
      <c r="AA86" t="s">
        <v>15</v>
      </c>
      <c r="AB86" s="4">
        <f ca="1">IFERROR(_xlfn.NORM.S.INV(SUM($T86:T86)),"")</f>
        <v>-3.7190670045463001</v>
      </c>
      <c r="AC86" s="4">
        <f ca="1">IFERROR(_xlfn.NORM.S.INV(SUM($T86:U86)),"")</f>
        <v>-3.5401365750084204</v>
      </c>
      <c r="AD86" s="4">
        <f ca="1">IFERROR(_xlfn.NORM.S.INV(SUM($T86:V86)),"")</f>
        <v>-1.8165637761493267</v>
      </c>
      <c r="AE86" s="4">
        <f ca="1">IFERROR(_xlfn.NORM.S.INV(SUM($T86:W86)),"")</f>
        <v>-1.2617133184384008</v>
      </c>
      <c r="AH86" t="s">
        <v>15</v>
      </c>
      <c r="AI86" s="4">
        <f ca="1">IFERROR(AB86-$AB$8,"")</f>
        <v>1.5782432356559184E-6</v>
      </c>
      <c r="AJ86" s="4">
        <f ca="1">IFERROR(AC86-$AC$8,"")</f>
        <v>1.6487432135114943E-6</v>
      </c>
      <c r="AK86" s="4">
        <f ca="1">IFERROR(AD86-$AD$8,"")</f>
        <v>0.126935064672139</v>
      </c>
      <c r="AL86" s="4">
        <f ca="1">IFERROR(AE86-$AE$8,"")</f>
        <v>0.16016470734289268</v>
      </c>
    </row>
    <row r="88" spans="1:38">
      <c r="A88" s="2">
        <f ca="1">IF(RIGHT(A81,2)="12",(VALUE(LEFT(A81,4))+1)*100+1,A81+1)</f>
        <v>201901</v>
      </c>
      <c r="J88" s="2">
        <f ca="1">$A88</f>
        <v>201901</v>
      </c>
      <c r="R88" s="2">
        <f ca="1">$A88</f>
        <v>201901</v>
      </c>
      <c r="Z88" s="2">
        <f ca="1">$A88</f>
        <v>201901</v>
      </c>
      <c r="AG88" s="2">
        <f ca="1">$A88</f>
        <v>201901</v>
      </c>
    </row>
    <row r="89" spans="1:38">
      <c r="A89" s="14"/>
      <c r="C89" t="s">
        <v>16</v>
      </c>
      <c r="D89" t="s">
        <v>0</v>
      </c>
      <c r="E89" t="s">
        <v>1</v>
      </c>
      <c r="F89" t="s">
        <v>2</v>
      </c>
      <c r="G89" t="s">
        <v>15</v>
      </c>
      <c r="H89" t="s">
        <v>3</v>
      </c>
      <c r="L89" t="s">
        <v>0</v>
      </c>
      <c r="M89" t="s">
        <v>1</v>
      </c>
      <c r="N89" t="s">
        <v>2</v>
      </c>
      <c r="O89" t="s">
        <v>15</v>
      </c>
      <c r="P89" t="s">
        <v>3</v>
      </c>
      <c r="T89" t="s">
        <v>0</v>
      </c>
      <c r="U89" t="s">
        <v>1</v>
      </c>
      <c r="V89" t="s">
        <v>2</v>
      </c>
      <c r="W89" t="s">
        <v>15</v>
      </c>
      <c r="X89" t="s">
        <v>3</v>
      </c>
      <c r="AB89" t="s">
        <v>5</v>
      </c>
      <c r="AC89" t="s">
        <v>6</v>
      </c>
      <c r="AD89" t="s">
        <v>13</v>
      </c>
      <c r="AE89" t="s">
        <v>17</v>
      </c>
      <c r="AH89" s="5">
        <f ca="1">AVERAGE(AI90:AL93)</f>
        <v>4.0237621794870684E-2</v>
      </c>
      <c r="AI89" t="s">
        <v>5</v>
      </c>
      <c r="AJ89" t="s">
        <v>6</v>
      </c>
      <c r="AK89" t="s">
        <v>13</v>
      </c>
      <c r="AL89" t="s">
        <v>17</v>
      </c>
    </row>
    <row r="90" spans="1:38">
      <c r="A90" s="3"/>
      <c r="B90" t="s">
        <v>0</v>
      </c>
      <c r="C90" s="1">
        <v>0.05</v>
      </c>
      <c r="D90" s="1">
        <f ca="1">1-C90-E90</f>
        <v>0.93950231771742698</v>
      </c>
      <c r="E90" s="1">
        <f ca="1">HLOOKUP(A88,All!$2:$7,3,0)</f>
        <v>1.0497682282572952E-2</v>
      </c>
      <c r="F90" s="1">
        <v>0</v>
      </c>
      <c r="G90" s="1">
        <v>0</v>
      </c>
      <c r="H90" s="1">
        <v>0</v>
      </c>
      <c r="K90" t="s">
        <v>0</v>
      </c>
      <c r="L90" s="1">
        <f ca="1">IF(D90=0%,0.01%,D90)</f>
        <v>0.93950231771742698</v>
      </c>
      <c r="M90" s="1">
        <f ca="1">IF(E90=0%,0.01%,E90)</f>
        <v>1.0497682282572952E-2</v>
      </c>
      <c r="N90" s="1">
        <v>0</v>
      </c>
      <c r="O90" s="1">
        <v>0</v>
      </c>
      <c r="P90" s="1">
        <v>0</v>
      </c>
      <c r="S90" t="s">
        <v>0</v>
      </c>
      <c r="T90" s="1">
        <f ca="1">IFERROR(L90/SUM($L90:$P90),"")</f>
        <v>0.98894980812360744</v>
      </c>
      <c r="U90" s="1">
        <f t="shared" ref="U90:U93" ca="1" si="100">IFERROR(M90/SUM($L90:$P90),"")</f>
        <v>1.1050191876392583E-2</v>
      </c>
      <c r="V90" s="1">
        <f t="shared" ref="V90:V93" ca="1" si="101">IFERROR(N90/SUM($L90:$P90),"")</f>
        <v>0</v>
      </c>
      <c r="W90" s="1">
        <f t="shared" ref="W90:W93" ca="1" si="102">IFERROR(O90/SUM($L90:$P90),"")</f>
        <v>0</v>
      </c>
      <c r="X90" s="1">
        <f t="shared" ref="X90:X93" ca="1" si="103">IFERROR(P90/SUM($L90:$P90),"")</f>
        <v>0</v>
      </c>
      <c r="AA90" t="s">
        <v>0</v>
      </c>
      <c r="AB90" s="4">
        <f ca="1">IFERROR(_xlfn.NORM.S.INV(SUM($T90:T90)),"")</f>
        <v>2.2886381778752964</v>
      </c>
      <c r="AC90" s="4"/>
      <c r="AD90" s="4"/>
      <c r="AE90" s="4"/>
      <c r="AH90" t="s">
        <v>0</v>
      </c>
      <c r="AI90" s="4">
        <f ca="1">IFERROR(AB90-$AB$5,"")</f>
        <v>0.16249082031130424</v>
      </c>
      <c r="AJ90" s="4"/>
      <c r="AK90" s="4"/>
      <c r="AL90" s="4"/>
    </row>
    <row r="91" spans="1:38">
      <c r="A91" s="3"/>
      <c r="B91" t="s">
        <v>1</v>
      </c>
      <c r="C91" s="1">
        <v>0</v>
      </c>
      <c r="D91" s="1">
        <f ca="1">(1-F91)/3</f>
        <v>0.15996604315747584</v>
      </c>
      <c r="E91" s="1">
        <f ca="1">(1-F91)/3*2</f>
        <v>0.31993208631495168</v>
      </c>
      <c r="F91" s="1">
        <f ca="1">HLOOKUP(A88,All!$2:$7,4,0)</f>
        <v>0.52010187052757251</v>
      </c>
      <c r="G91" s="1">
        <v>0</v>
      </c>
      <c r="H91" s="1">
        <v>0</v>
      </c>
      <c r="K91" t="s">
        <v>1</v>
      </c>
      <c r="L91" s="1">
        <f ca="1">IF(D91=0%,0.01%,D91)</f>
        <v>0.15996604315747584</v>
      </c>
      <c r="M91" s="1">
        <f ca="1">IF(E91=0%,0.01%,E91)</f>
        <v>0.31993208631495168</v>
      </c>
      <c r="N91" s="1">
        <f ca="1">IF(F91=0%,0.01%,F91)</f>
        <v>0.52010187052757251</v>
      </c>
      <c r="O91" s="1">
        <v>0</v>
      </c>
      <c r="P91" s="1">
        <v>0</v>
      </c>
      <c r="S91" t="s">
        <v>1</v>
      </c>
      <c r="T91" s="1">
        <f t="shared" ref="T91:T93" ca="1" si="104">IFERROR(L91/SUM($L91:$P91),"")</f>
        <v>0.15996604315747584</v>
      </c>
      <c r="U91" s="1">
        <f t="shared" ca="1" si="100"/>
        <v>0.31993208631495168</v>
      </c>
      <c r="V91" s="1">
        <f t="shared" ca="1" si="101"/>
        <v>0.52010187052757251</v>
      </c>
      <c r="W91" s="1">
        <f t="shared" ca="1" si="102"/>
        <v>0</v>
      </c>
      <c r="X91" s="1">
        <f t="shared" ca="1" si="103"/>
        <v>0</v>
      </c>
      <c r="AA91" t="s">
        <v>1</v>
      </c>
      <c r="AB91" s="4">
        <f ca="1">IFERROR(_xlfn.NORM.S.INV(SUM($T91:T91)),"")</f>
        <v>-0.99459745394783861</v>
      </c>
      <c r="AC91" s="4">
        <f ca="1">IFERROR(_xlfn.NORM.S.INV(SUM($T91:U91)),"")</f>
        <v>-5.0409258006905405E-2</v>
      </c>
      <c r="AD91" s="4"/>
      <c r="AE91" s="4"/>
      <c r="AH91" t="s">
        <v>1</v>
      </c>
      <c r="AI91" s="4">
        <f ca="1">IFERROR(AB91-$AB$6,"")</f>
        <v>6.9351525816420123E-2</v>
      </c>
      <c r="AJ91" s="4">
        <f ca="1">IFERROR(AC91-$AC$6,"")</f>
        <v>0.12334901514526428</v>
      </c>
      <c r="AK91" s="4"/>
      <c r="AL91" s="4"/>
    </row>
    <row r="92" spans="1:38">
      <c r="A92" s="3"/>
      <c r="B92" t="s">
        <v>2</v>
      </c>
      <c r="C92" s="1">
        <v>0</v>
      </c>
      <c r="D92" s="1">
        <v>0</v>
      </c>
      <c r="E92" s="1">
        <f ca="1">(1-G92)/3</f>
        <v>6.1491631942153124E-2</v>
      </c>
      <c r="F92" s="1">
        <f ca="1">(1-G92)/3*2</f>
        <v>0.12298326388430625</v>
      </c>
      <c r="G92" s="1">
        <f ca="1">HLOOKUP(A88,All!$2:$7,5,0)</f>
        <v>0.81552510417354063</v>
      </c>
      <c r="H92" s="1">
        <v>0</v>
      </c>
      <c r="K92" t="s">
        <v>2</v>
      </c>
      <c r="L92" s="1">
        <f>IF(D92=0%,0.01%,D92)</f>
        <v>1E-4</v>
      </c>
      <c r="M92" s="1">
        <f t="shared" ref="M92:M93" ca="1" si="105">IF(E92=0%,0.01%,E92)</f>
        <v>6.1491631942153124E-2</v>
      </c>
      <c r="N92" s="1">
        <f t="shared" ref="N92:N93" ca="1" si="106">IF(F92=0%,0.01%,F92)</f>
        <v>0.12298326388430625</v>
      </c>
      <c r="O92" s="1">
        <f t="shared" ref="O92:O93" ca="1" si="107">IF(G92=0%,0.01%,G92)</f>
        <v>0.81552510417354063</v>
      </c>
      <c r="P92" s="1">
        <v>0</v>
      </c>
      <c r="S92" t="s">
        <v>2</v>
      </c>
      <c r="T92" s="1">
        <f t="shared" ca="1" si="104"/>
        <v>9.9990000999900015E-5</v>
      </c>
      <c r="U92" s="1">
        <f t="shared" ca="1" si="100"/>
        <v>6.1485483393813746E-2</v>
      </c>
      <c r="V92" s="1">
        <f t="shared" ca="1" si="101"/>
        <v>0.12297096678762749</v>
      </c>
      <c r="W92" s="1">
        <f t="shared" ca="1" si="102"/>
        <v>0.81544355981755889</v>
      </c>
      <c r="X92" s="1">
        <f t="shared" ca="1" si="103"/>
        <v>0</v>
      </c>
      <c r="AA92" t="s">
        <v>2</v>
      </c>
      <c r="AB92" s="4">
        <f ca="1">IFERROR(_xlfn.NORM.S.INV(SUM($T92:T92)),"")</f>
        <v>-3.7190417463402348</v>
      </c>
      <c r="AC92" s="4">
        <f ca="1">IFERROR(_xlfn.NORM.S.INV(SUM($T92:U92)),"")</f>
        <v>-1.5415995014586708</v>
      </c>
      <c r="AD92" s="4">
        <f ca="1">IFERROR(_xlfn.NORM.S.INV(SUM($T92:V92)),"")</f>
        <v>-0.89813631533140947</v>
      </c>
      <c r="AE92" s="4"/>
      <c r="AH92" t="s">
        <v>2</v>
      </c>
      <c r="AI92" s="4">
        <f ca="1">IFERROR(AB92-$AB$7,"")</f>
        <v>0</v>
      </c>
      <c r="AJ92" s="4">
        <f ca="1">IFERROR(AC92-$AC$7,"")</f>
        <v>5.2729775288493208E-2</v>
      </c>
      <c r="AK92" s="4">
        <f ca="1">IFERROR(AD92-$AD$7,"")</f>
        <v>7.1581934969354832E-2</v>
      </c>
      <c r="AL92" s="4"/>
    </row>
    <row r="93" spans="1:38">
      <c r="A93" s="3"/>
      <c r="B93" t="s">
        <v>15</v>
      </c>
      <c r="C93" s="1">
        <v>0</v>
      </c>
      <c r="D93" s="1">
        <v>0</v>
      </c>
      <c r="E93" s="1">
        <v>0</v>
      </c>
      <c r="F93" s="1">
        <f ca="1">(1-H93)/3</f>
        <v>2.3775532141486977E-2</v>
      </c>
      <c r="G93" s="1">
        <f ca="1">(1-H93)/3*2</f>
        <v>4.7551064282973954E-2</v>
      </c>
      <c r="H93" s="1">
        <f ca="1">MIN(HLOOKUP(A88,All!$2:$7,6,0),1)</f>
        <v>0.92867340357553907</v>
      </c>
      <c r="K93" t="s">
        <v>15</v>
      </c>
      <c r="L93" s="1">
        <f>IF(D93=0%,0.01%,D93)</f>
        <v>1E-4</v>
      </c>
      <c r="M93" s="1">
        <f t="shared" si="105"/>
        <v>1E-4</v>
      </c>
      <c r="N93" s="1">
        <f t="shared" ca="1" si="106"/>
        <v>2.3775532141486977E-2</v>
      </c>
      <c r="O93" s="1">
        <f t="shared" ca="1" si="107"/>
        <v>4.7551064282973954E-2</v>
      </c>
      <c r="P93" s="1">
        <f t="shared" ref="P93" ca="1" si="108">IF(H93=0%,0.01%,H93)</f>
        <v>0.92867340357553907</v>
      </c>
      <c r="S93" t="s">
        <v>15</v>
      </c>
      <c r="T93" s="1">
        <f t="shared" ca="1" si="104"/>
        <v>9.998000399920017E-5</v>
      </c>
      <c r="U93" s="1">
        <f t="shared" ca="1" si="100"/>
        <v>9.998000399920017E-5</v>
      </c>
      <c r="V93" s="1">
        <f t="shared" ca="1" si="101"/>
        <v>2.37707779858898E-2</v>
      </c>
      <c r="W93" s="1">
        <f t="shared" ca="1" si="102"/>
        <v>4.75415559717796E-2</v>
      </c>
      <c r="X93" s="1">
        <f t="shared" ca="1" si="103"/>
        <v>0.92848770603433217</v>
      </c>
      <c r="AA93" t="s">
        <v>15</v>
      </c>
      <c r="AB93" s="4">
        <f ca="1">IFERROR(_xlfn.NORM.S.INV(SUM($T93:T93)),"")</f>
        <v>-3.7190670045463001</v>
      </c>
      <c r="AC93" s="4">
        <f ca="1">IFERROR(_xlfn.NORM.S.INV(SUM($T93:U93)),"")</f>
        <v>-3.5401365750084204</v>
      </c>
      <c r="AD93" s="4">
        <f ca="1">IFERROR(_xlfn.NORM.S.INV(SUM($T93:V93)),"")</f>
        <v>-1.9778868213502632</v>
      </c>
      <c r="AE93" s="4">
        <f ca="1">IFERROR(_xlfn.NORM.S.INV(SUM($T93:W93)),"")</f>
        <v>-1.4646201258210751</v>
      </c>
      <c r="AH93" t="s">
        <v>15</v>
      </c>
      <c r="AI93" s="4">
        <f ca="1">IFERROR(AB93-$AB$8,"")</f>
        <v>1.5782432356559184E-6</v>
      </c>
      <c r="AJ93" s="4">
        <f ca="1">IFERROR(AC93-$AC$8,"")</f>
        <v>1.6487432135114943E-6</v>
      </c>
      <c r="AK93" s="4">
        <f ca="1">IFERROR(AD93-$AD$8,"")</f>
        <v>-3.4387980528797435E-2</v>
      </c>
      <c r="AL93" s="4">
        <f ca="1">IFERROR(AE93-$AE$8,"")</f>
        <v>-4.2742100039781628E-2</v>
      </c>
    </row>
    <row r="95" spans="1:38">
      <c r="A95" s="2">
        <f ca="1">IF(RIGHT(A88,2)="12",(VALUE(LEFT(A88,4))+1)*100+1,A88+1)</f>
        <v>201902</v>
      </c>
      <c r="J95" s="2">
        <f ca="1">$A95</f>
        <v>201902</v>
      </c>
      <c r="R95" s="2">
        <f ca="1">$A95</f>
        <v>201902</v>
      </c>
      <c r="Z95" s="2">
        <f ca="1">$A95</f>
        <v>201902</v>
      </c>
      <c r="AG95" s="2">
        <f ca="1">$A95</f>
        <v>201902</v>
      </c>
    </row>
    <row r="96" spans="1:38">
      <c r="A96" s="14"/>
      <c r="C96" t="s">
        <v>16</v>
      </c>
      <c r="D96" t="s">
        <v>0</v>
      </c>
      <c r="E96" t="s">
        <v>1</v>
      </c>
      <c r="F96" t="s">
        <v>2</v>
      </c>
      <c r="G96" t="s">
        <v>15</v>
      </c>
      <c r="H96" t="s">
        <v>3</v>
      </c>
      <c r="L96" t="s">
        <v>0</v>
      </c>
      <c r="M96" t="s">
        <v>1</v>
      </c>
      <c r="N96" t="s">
        <v>2</v>
      </c>
      <c r="O96" t="s">
        <v>15</v>
      </c>
      <c r="P96" t="s">
        <v>3</v>
      </c>
      <c r="T96" t="s">
        <v>0</v>
      </c>
      <c r="U96" t="s">
        <v>1</v>
      </c>
      <c r="V96" t="s">
        <v>2</v>
      </c>
      <c r="W96" t="s">
        <v>15</v>
      </c>
      <c r="X96" t="s">
        <v>3</v>
      </c>
      <c r="AB96" t="s">
        <v>5</v>
      </c>
      <c r="AC96" t="s">
        <v>6</v>
      </c>
      <c r="AD96" t="s">
        <v>13</v>
      </c>
      <c r="AE96" t="s">
        <v>17</v>
      </c>
      <c r="AH96" s="5">
        <f ca="1">AVERAGE(AI97:AL100)</f>
        <v>1.5376816334294182E-2</v>
      </c>
      <c r="AI96" t="s">
        <v>5</v>
      </c>
      <c r="AJ96" t="s">
        <v>6</v>
      </c>
      <c r="AK96" t="s">
        <v>13</v>
      </c>
      <c r="AL96" t="s">
        <v>17</v>
      </c>
    </row>
    <row r="97" spans="1:38">
      <c r="A97" s="3"/>
      <c r="B97" t="s">
        <v>0</v>
      </c>
      <c r="C97" s="1">
        <v>0.05</v>
      </c>
      <c r="D97" s="1">
        <f ca="1">1-C97-E97</f>
        <v>0.94017374088422534</v>
      </c>
      <c r="E97" s="1">
        <f ca="1">HLOOKUP(A95,All!$2:$7,3,0)</f>
        <v>9.8262591157746351E-3</v>
      </c>
      <c r="F97" s="1">
        <v>0</v>
      </c>
      <c r="G97" s="1">
        <v>0</v>
      </c>
      <c r="H97" s="1">
        <v>0</v>
      </c>
      <c r="K97" t="s">
        <v>0</v>
      </c>
      <c r="L97" s="1">
        <f ca="1">IF(D97=0%,0.01%,D97)</f>
        <v>0.94017374088422534</v>
      </c>
      <c r="M97" s="1">
        <f ca="1">IF(E97=0%,0.01%,E97)</f>
        <v>9.8262591157746351E-3</v>
      </c>
      <c r="N97" s="1">
        <v>0</v>
      </c>
      <c r="O97" s="1">
        <v>0</v>
      </c>
      <c r="P97" s="1">
        <v>0</v>
      </c>
      <c r="S97" t="s">
        <v>0</v>
      </c>
      <c r="T97" s="1">
        <f ca="1">IFERROR(L97/SUM($L97:$P97),"")</f>
        <v>0.98965656935181623</v>
      </c>
      <c r="U97" s="1">
        <f t="shared" ref="U97:U100" ca="1" si="109">IFERROR(M97/SUM($L97:$P97),"")</f>
        <v>1.0343430648183827E-2</v>
      </c>
      <c r="V97" s="1">
        <f t="shared" ref="V97:V100" ca="1" si="110">IFERROR(N97/SUM($L97:$P97),"")</f>
        <v>0</v>
      </c>
      <c r="W97" s="1">
        <f t="shared" ref="W97:W100" ca="1" si="111">IFERROR(O97/SUM($L97:$P97),"")</f>
        <v>0</v>
      </c>
      <c r="X97" s="1">
        <f t="shared" ref="X97:X100" ca="1" si="112">IFERROR(P97/SUM($L97:$P97),"")</f>
        <v>0</v>
      </c>
      <c r="AA97" t="s">
        <v>0</v>
      </c>
      <c r="AB97" s="4">
        <f ca="1">IFERROR(_xlfn.NORM.S.INV(SUM($T97:T97)),"")</f>
        <v>2.3136512267058822</v>
      </c>
      <c r="AC97" s="4"/>
      <c r="AD97" s="4"/>
      <c r="AE97" s="4"/>
      <c r="AH97" t="s">
        <v>0</v>
      </c>
      <c r="AI97" s="4">
        <f ca="1">IFERROR(AB97-$AB$5,"")</f>
        <v>0.18750386914188999</v>
      </c>
      <c r="AJ97" s="4"/>
      <c r="AK97" s="4"/>
      <c r="AL97" s="4"/>
    </row>
    <row r="98" spans="1:38">
      <c r="A98" s="3"/>
      <c r="B98" t="s">
        <v>1</v>
      </c>
      <c r="C98" s="1">
        <v>0</v>
      </c>
      <c r="D98" s="1">
        <f ca="1">(1-F98)/3</f>
        <v>0.14460790218977237</v>
      </c>
      <c r="E98" s="1">
        <f ca="1">(1-F98)/3*2</f>
        <v>0.28921580437954475</v>
      </c>
      <c r="F98" s="1">
        <f ca="1">HLOOKUP(A95,All!$2:$7,4,0)</f>
        <v>0.56617629343068288</v>
      </c>
      <c r="G98" s="1">
        <v>0</v>
      </c>
      <c r="H98" s="1">
        <v>0</v>
      </c>
      <c r="K98" t="s">
        <v>1</v>
      </c>
      <c r="L98" s="1">
        <f ca="1">IF(D98=0%,0.01%,D98)</f>
        <v>0.14460790218977237</v>
      </c>
      <c r="M98" s="1">
        <f ca="1">IF(E98=0%,0.01%,E98)</f>
        <v>0.28921580437954475</v>
      </c>
      <c r="N98" s="1">
        <f ca="1">IF(F98=0%,0.01%,F98)</f>
        <v>0.56617629343068288</v>
      </c>
      <c r="O98" s="1">
        <v>0</v>
      </c>
      <c r="P98" s="1">
        <v>0</v>
      </c>
      <c r="S98" t="s">
        <v>1</v>
      </c>
      <c r="T98" s="1">
        <f t="shared" ref="T98:T100" ca="1" si="113">IFERROR(L98/SUM($L98:$P98),"")</f>
        <v>0.14460790218977237</v>
      </c>
      <c r="U98" s="1">
        <f t="shared" ca="1" si="109"/>
        <v>0.28921580437954475</v>
      </c>
      <c r="V98" s="1">
        <f t="shared" ca="1" si="110"/>
        <v>0.56617629343068288</v>
      </c>
      <c r="W98" s="1">
        <f t="shared" ca="1" si="111"/>
        <v>0</v>
      </c>
      <c r="X98" s="1">
        <f t="shared" ca="1" si="112"/>
        <v>0</v>
      </c>
      <c r="AA98" t="s">
        <v>1</v>
      </c>
      <c r="AB98" s="4">
        <f ca="1">IFERROR(_xlfn.NORM.S.INV(SUM($T98:T98)),"")</f>
        <v>-1.059843497469944</v>
      </c>
      <c r="AC98" s="4">
        <f ca="1">IFERROR(_xlfn.NORM.S.INV(SUM($T98:U98)),"")</f>
        <v>-0.16664750447262841</v>
      </c>
      <c r="AD98" s="4"/>
      <c r="AE98" s="4"/>
      <c r="AH98" t="s">
        <v>1</v>
      </c>
      <c r="AI98" s="4">
        <f ca="1">IFERROR(AB98-$AB$6,"")</f>
        <v>4.1054822943147329E-3</v>
      </c>
      <c r="AJ98" s="4">
        <f ca="1">IFERROR(AC98-$AC$6,"")</f>
        <v>7.1107686795412739E-3</v>
      </c>
      <c r="AK98" s="4"/>
      <c r="AL98" s="4"/>
    </row>
    <row r="99" spans="1:38">
      <c r="A99" s="3"/>
      <c r="B99" t="s">
        <v>2</v>
      </c>
      <c r="C99" s="1">
        <v>0</v>
      </c>
      <c r="D99" s="1">
        <v>0</v>
      </c>
      <c r="E99" s="1">
        <f ca="1">(1-G99)/3</f>
        <v>4.7399217689875282E-2</v>
      </c>
      <c r="F99" s="1">
        <f ca="1">(1-G99)/3*2</f>
        <v>9.4798435379750565E-2</v>
      </c>
      <c r="G99" s="1">
        <f ca="1">HLOOKUP(A95,All!$2:$7,5,0)</f>
        <v>0.85780234693037416</v>
      </c>
      <c r="H99" s="1">
        <v>0</v>
      </c>
      <c r="K99" t="s">
        <v>2</v>
      </c>
      <c r="L99" s="1">
        <f>IF(D99=0%,0.01%,D99)</f>
        <v>1E-4</v>
      </c>
      <c r="M99" s="1">
        <f t="shared" ref="M99:M100" ca="1" si="114">IF(E99=0%,0.01%,E99)</f>
        <v>4.7399217689875282E-2</v>
      </c>
      <c r="N99" s="1">
        <f t="shared" ref="N99:N100" ca="1" si="115">IF(F99=0%,0.01%,F99)</f>
        <v>9.4798435379750565E-2</v>
      </c>
      <c r="O99" s="1">
        <f t="shared" ref="O99:O100" ca="1" si="116">IF(G99=0%,0.01%,G99)</f>
        <v>0.85780234693037416</v>
      </c>
      <c r="P99" s="1">
        <v>0</v>
      </c>
      <c r="S99" t="s">
        <v>2</v>
      </c>
      <c r="T99" s="1">
        <f t="shared" ca="1" si="113"/>
        <v>9.9990000999900015E-5</v>
      </c>
      <c r="U99" s="1">
        <f t="shared" ca="1" si="109"/>
        <v>4.7394478242051077E-2</v>
      </c>
      <c r="V99" s="1">
        <f t="shared" ca="1" si="110"/>
        <v>9.4788956484102155E-2</v>
      </c>
      <c r="W99" s="1">
        <f t="shared" ca="1" si="111"/>
        <v>0.85771657527284684</v>
      </c>
      <c r="X99" s="1">
        <f t="shared" ca="1" si="112"/>
        <v>0</v>
      </c>
      <c r="AA99" t="s">
        <v>2</v>
      </c>
      <c r="AB99" s="4">
        <f ca="1">IFERROR(_xlfn.NORM.S.INV(SUM($T99:T99)),"")</f>
        <v>-3.7190417463402348</v>
      </c>
      <c r="AC99" s="4">
        <f ca="1">IFERROR(_xlfn.NORM.S.INV(SUM($T99:U99)),"")</f>
        <v>-1.6696484602954136</v>
      </c>
      <c r="AD99" s="4">
        <f ca="1">IFERROR(_xlfn.NORM.S.INV(SUM($T99:V99)),"")</f>
        <v>-1.0701165523504133</v>
      </c>
      <c r="AE99" s="4"/>
      <c r="AH99" t="s">
        <v>2</v>
      </c>
      <c r="AI99" s="4">
        <f ca="1">IFERROR(AB99-$AB$7,"")</f>
        <v>0</v>
      </c>
      <c r="AJ99" s="4">
        <f ca="1">IFERROR(AC99-$AC$7,"")</f>
        <v>-7.5319183548249624E-2</v>
      </c>
      <c r="AK99" s="4">
        <f ca="1">IFERROR(AD99-$AD$7,"")</f>
        <v>-0.10039830204964895</v>
      </c>
      <c r="AL99" s="4"/>
    </row>
    <row r="100" spans="1:38">
      <c r="A100" s="3"/>
      <c r="B100" t="s">
        <v>15</v>
      </c>
      <c r="C100" s="1">
        <v>0</v>
      </c>
      <c r="D100" s="1">
        <v>0</v>
      </c>
      <c r="E100" s="1">
        <v>0</v>
      </c>
      <c r="F100" s="1">
        <f ca="1">(1-H100)/3</f>
        <v>2.9488319009062198E-2</v>
      </c>
      <c r="G100" s="1">
        <f ca="1">(1-H100)/3*2</f>
        <v>5.8976638018124396E-2</v>
      </c>
      <c r="H100" s="1">
        <f ca="1">MIN(HLOOKUP(A95,All!$2:$7,6,0),1)</f>
        <v>0.9115350429728134</v>
      </c>
      <c r="K100" t="s">
        <v>15</v>
      </c>
      <c r="L100" s="1">
        <f>IF(D100=0%,0.01%,D100)</f>
        <v>1E-4</v>
      </c>
      <c r="M100" s="1">
        <f t="shared" si="114"/>
        <v>1E-4</v>
      </c>
      <c r="N100" s="1">
        <f t="shared" ca="1" si="115"/>
        <v>2.9488319009062198E-2</v>
      </c>
      <c r="O100" s="1">
        <f t="shared" ca="1" si="116"/>
        <v>5.8976638018124396E-2</v>
      </c>
      <c r="P100" s="1">
        <f t="shared" ref="P100" ca="1" si="117">IF(H100=0%,0.01%,H100)</f>
        <v>0.9115350429728134</v>
      </c>
      <c r="S100" t="s">
        <v>15</v>
      </c>
      <c r="T100" s="1">
        <f t="shared" ca="1" si="113"/>
        <v>9.998000399920017E-5</v>
      </c>
      <c r="U100" s="1">
        <f t="shared" ca="1" si="109"/>
        <v>9.998000399920017E-5</v>
      </c>
      <c r="V100" s="1">
        <f t="shared" ca="1" si="110"/>
        <v>2.9482422524557288E-2</v>
      </c>
      <c r="W100" s="1">
        <f t="shared" ca="1" si="111"/>
        <v>5.8964845049114575E-2</v>
      </c>
      <c r="X100" s="1">
        <f t="shared" ca="1" si="112"/>
        <v>0.91135277241832979</v>
      </c>
      <c r="AA100" t="s">
        <v>15</v>
      </c>
      <c r="AB100" s="4">
        <f ca="1">IFERROR(_xlfn.NORM.S.INV(SUM($T100:T100)),"")</f>
        <v>-3.7190670045463001</v>
      </c>
      <c r="AC100" s="4">
        <f ca="1">IFERROR(_xlfn.NORM.S.INV(SUM($T100:U100)),"")</f>
        <v>-3.5401365750084204</v>
      </c>
      <c r="AD100" s="4">
        <f ca="1">IFERROR(_xlfn.NORM.S.INV(SUM($T100:V100)),"")</f>
        <v>-1.8854822025388405</v>
      </c>
      <c r="AE100" s="4">
        <f ca="1">IFERROR(_xlfn.NORM.S.INV(SUM($T100:W100)),"")</f>
        <v>-1.3491323622252736</v>
      </c>
      <c r="AH100" t="s">
        <v>15</v>
      </c>
      <c r="AI100" s="4">
        <f ca="1">IFERROR(AB100-$AB$8,"")</f>
        <v>1.5782432356559184E-6</v>
      </c>
      <c r="AJ100" s="4">
        <f ca="1">IFERROR(AC100-$AC$8,"")</f>
        <v>1.6487432135114943E-6</v>
      </c>
      <c r="AK100" s="4">
        <f ca="1">IFERROR(AD100-$AD$8,"")</f>
        <v>5.8016638282625266E-2</v>
      </c>
      <c r="AL100" s="4">
        <f ca="1">IFERROR(AE100-$AE$8,"")</f>
        <v>7.2745663556019968E-2</v>
      </c>
    </row>
    <row r="102" spans="1:38">
      <c r="A102" s="2">
        <f ca="1">IF(RIGHT(A95,2)="12",(VALUE(LEFT(A95,4))+1)*100+1,A95+1)</f>
        <v>201903</v>
      </c>
      <c r="J102" s="2">
        <f ca="1">$A102</f>
        <v>201903</v>
      </c>
      <c r="R102" s="2">
        <f ca="1">$A102</f>
        <v>201903</v>
      </c>
      <c r="Z102" s="2">
        <f ca="1">$A102</f>
        <v>201903</v>
      </c>
      <c r="AG102" s="2">
        <f ca="1">$A102</f>
        <v>201903</v>
      </c>
    </row>
    <row r="103" spans="1:38">
      <c r="A103" s="14"/>
      <c r="C103" t="s">
        <v>16</v>
      </c>
      <c r="D103" t="s">
        <v>0</v>
      </c>
      <c r="E103" t="s">
        <v>1</v>
      </c>
      <c r="F103" t="s">
        <v>2</v>
      </c>
      <c r="G103" t="s">
        <v>15</v>
      </c>
      <c r="H103" t="s">
        <v>3</v>
      </c>
      <c r="L103" t="s">
        <v>0</v>
      </c>
      <c r="M103" t="s">
        <v>1</v>
      </c>
      <c r="N103" t="s">
        <v>2</v>
      </c>
      <c r="O103" t="s">
        <v>15</v>
      </c>
      <c r="P103" t="s">
        <v>3</v>
      </c>
      <c r="T103" t="s">
        <v>0</v>
      </c>
      <c r="U103" t="s">
        <v>1</v>
      </c>
      <c r="V103" t="s">
        <v>2</v>
      </c>
      <c r="W103" t="s">
        <v>15</v>
      </c>
      <c r="X103" t="s">
        <v>3</v>
      </c>
      <c r="AB103" t="s">
        <v>5</v>
      </c>
      <c r="AC103" t="s">
        <v>6</v>
      </c>
      <c r="AD103" t="s">
        <v>13</v>
      </c>
      <c r="AE103" t="s">
        <v>17</v>
      </c>
      <c r="AH103" s="5">
        <f ca="1">AVERAGE(AI104:AL107)</f>
        <v>0.14023733165418364</v>
      </c>
      <c r="AI103" t="s">
        <v>5</v>
      </c>
      <c r="AJ103" t="s">
        <v>6</v>
      </c>
      <c r="AK103" t="s">
        <v>13</v>
      </c>
      <c r="AL103" t="s">
        <v>17</v>
      </c>
    </row>
    <row r="104" spans="1:38">
      <c r="A104" s="3"/>
      <c r="B104" t="s">
        <v>0</v>
      </c>
      <c r="C104" s="1">
        <v>0.05</v>
      </c>
      <c r="D104" s="1">
        <f ca="1">1-C104-E104</f>
        <v>0.94126991961567008</v>
      </c>
      <c r="E104" s="1">
        <f ca="1">HLOOKUP(A102,All!$2:$7,3,0)</f>
        <v>8.7300803843298799E-3</v>
      </c>
      <c r="F104" s="1">
        <v>0</v>
      </c>
      <c r="G104" s="1">
        <v>0</v>
      </c>
      <c r="H104" s="1">
        <v>0</v>
      </c>
      <c r="K104" t="s">
        <v>0</v>
      </c>
      <c r="L104" s="1">
        <f ca="1">IF(D104=0%,0.01%,D104)</f>
        <v>0.94126991961567008</v>
      </c>
      <c r="M104" s="1">
        <f ca="1">IF(E104=0%,0.01%,E104)</f>
        <v>8.7300803843298799E-3</v>
      </c>
      <c r="N104" s="1">
        <v>0</v>
      </c>
      <c r="O104" s="1">
        <v>0</v>
      </c>
      <c r="P104" s="1">
        <v>0</v>
      </c>
      <c r="S104" t="s">
        <v>0</v>
      </c>
      <c r="T104" s="1">
        <f ca="1">IFERROR(L104/SUM($L104:$P104),"")</f>
        <v>0.99081044170070542</v>
      </c>
      <c r="U104" s="1">
        <f t="shared" ref="U104:U107" ca="1" si="118">IFERROR(M104/SUM($L104:$P104),"")</f>
        <v>9.1895582992946104E-3</v>
      </c>
      <c r="V104" s="1">
        <f t="shared" ref="V104:V107" ca="1" si="119">IFERROR(N104/SUM($L104:$P104),"")</f>
        <v>0</v>
      </c>
      <c r="W104" s="1">
        <f t="shared" ref="W104:W107" ca="1" si="120">IFERROR(O104/SUM($L104:$P104),"")</f>
        <v>0</v>
      </c>
      <c r="X104" s="1">
        <f t="shared" ref="X104:X107" ca="1" si="121">IFERROR(P104/SUM($L104:$P104),"")</f>
        <v>0</v>
      </c>
      <c r="AA104" t="s">
        <v>0</v>
      </c>
      <c r="AB104" s="4">
        <f ca="1">IFERROR(_xlfn.NORM.S.INV(SUM($T104:T104)),"")</f>
        <v>2.3578904357122683</v>
      </c>
      <c r="AC104" s="4"/>
      <c r="AD104" s="4"/>
      <c r="AE104" s="4"/>
      <c r="AH104" t="s">
        <v>0</v>
      </c>
      <c r="AI104" s="4">
        <f ca="1">IFERROR(AB104-$AB$5,"")</f>
        <v>0.2317430781482761</v>
      </c>
      <c r="AJ104" s="4"/>
      <c r="AK104" s="4"/>
      <c r="AL104" s="4"/>
    </row>
    <row r="105" spans="1:38">
      <c r="A105" s="3"/>
      <c r="B105" t="s">
        <v>1</v>
      </c>
      <c r="C105" s="1">
        <v>0</v>
      </c>
      <c r="D105" s="1">
        <f ca="1">(1-F105)/3</f>
        <v>0.16922354288224897</v>
      </c>
      <c r="E105" s="1">
        <f ca="1">(1-F105)/3*2</f>
        <v>0.33844708576449795</v>
      </c>
      <c r="F105" s="1">
        <f ca="1">HLOOKUP(A102,All!$2:$7,4,0)</f>
        <v>0.49232937135325305</v>
      </c>
      <c r="G105" s="1">
        <v>0</v>
      </c>
      <c r="H105" s="1">
        <v>0</v>
      </c>
      <c r="K105" t="s">
        <v>1</v>
      </c>
      <c r="L105" s="1">
        <f ca="1">IF(D105=0%,0.01%,D105)</f>
        <v>0.16922354288224897</v>
      </c>
      <c r="M105" s="1">
        <f ca="1">IF(E105=0%,0.01%,E105)</f>
        <v>0.33844708576449795</v>
      </c>
      <c r="N105" s="1">
        <f ca="1">IF(F105=0%,0.01%,F105)</f>
        <v>0.49232937135325305</v>
      </c>
      <c r="O105" s="1">
        <v>0</v>
      </c>
      <c r="P105" s="1">
        <v>0</v>
      </c>
      <c r="S105" t="s">
        <v>1</v>
      </c>
      <c r="T105" s="1">
        <f t="shared" ref="T105:T107" ca="1" si="122">IFERROR(L105/SUM($L105:$P105),"")</f>
        <v>0.16922354288224897</v>
      </c>
      <c r="U105" s="1">
        <f t="shared" ca="1" si="118"/>
        <v>0.33844708576449795</v>
      </c>
      <c r="V105" s="1">
        <f t="shared" ca="1" si="119"/>
        <v>0.49232937135325305</v>
      </c>
      <c r="W105" s="1">
        <f t="shared" ca="1" si="120"/>
        <v>0</v>
      </c>
      <c r="X105" s="1">
        <f t="shared" ca="1" si="121"/>
        <v>0</v>
      </c>
      <c r="AA105" t="s">
        <v>1</v>
      </c>
      <c r="AB105" s="4">
        <f ca="1">IFERROR(_xlfn.NORM.S.INV(SUM($T105:T105)),"")</f>
        <v>-0.95723810955761812</v>
      </c>
      <c r="AC105" s="4">
        <f ca="1">IFERROR(_xlfn.NORM.S.INV(SUM($T105:U105)),"")</f>
        <v>1.9228599511734286E-2</v>
      </c>
      <c r="AD105" s="4"/>
      <c r="AE105" s="4"/>
      <c r="AH105" t="s">
        <v>1</v>
      </c>
      <c r="AI105" s="4">
        <f ca="1">IFERROR(AB105-$AB$6,"")</f>
        <v>0.10671087020664061</v>
      </c>
      <c r="AJ105" s="4">
        <f ca="1">IFERROR(AC105-$AC$6,"")</f>
        <v>0.19298687266390396</v>
      </c>
      <c r="AK105" s="4"/>
      <c r="AL105" s="4"/>
    </row>
    <row r="106" spans="1:38">
      <c r="A106" s="3"/>
      <c r="B106" t="s">
        <v>2</v>
      </c>
      <c r="C106" s="1">
        <v>0</v>
      </c>
      <c r="D106" s="1">
        <v>0</v>
      </c>
      <c r="E106" s="1">
        <f ca="1">(1-G106)/3</f>
        <v>9.5046042673767886E-2</v>
      </c>
      <c r="F106" s="1">
        <f ca="1">(1-G106)/3*2</f>
        <v>0.19009208534753577</v>
      </c>
      <c r="G106" s="1">
        <f ca="1">HLOOKUP(A102,All!$2:$7,5,0)</f>
        <v>0.71486187197869633</v>
      </c>
      <c r="H106" s="1">
        <v>0</v>
      </c>
      <c r="K106" t="s">
        <v>2</v>
      </c>
      <c r="L106" s="1">
        <f>IF(D106=0%,0.01%,D106)</f>
        <v>1E-4</v>
      </c>
      <c r="M106" s="1">
        <f t="shared" ref="M106:M107" ca="1" si="123">IF(E106=0%,0.01%,E106)</f>
        <v>9.5046042673767886E-2</v>
      </c>
      <c r="N106" s="1">
        <f t="shared" ref="N106:N107" ca="1" si="124">IF(F106=0%,0.01%,F106)</f>
        <v>0.19009208534753577</v>
      </c>
      <c r="O106" s="1">
        <f t="shared" ref="O106:O107" ca="1" si="125">IF(G106=0%,0.01%,G106)</f>
        <v>0.71486187197869633</v>
      </c>
      <c r="P106" s="1">
        <v>0</v>
      </c>
      <c r="S106" t="s">
        <v>2</v>
      </c>
      <c r="T106" s="1">
        <f t="shared" ca="1" si="122"/>
        <v>9.9990000999900015E-5</v>
      </c>
      <c r="U106" s="1">
        <f t="shared" ca="1" si="118"/>
        <v>9.5036539019865904E-2</v>
      </c>
      <c r="V106" s="1">
        <f t="shared" ca="1" si="119"/>
        <v>0.19007307803973181</v>
      </c>
      <c r="W106" s="1">
        <f t="shared" ca="1" si="120"/>
        <v>0.71479039293940239</v>
      </c>
      <c r="X106" s="1">
        <f t="shared" ca="1" si="121"/>
        <v>0</v>
      </c>
      <c r="AA106" t="s">
        <v>2</v>
      </c>
      <c r="AB106" s="4">
        <f ca="1">IFERROR(_xlfn.NORM.S.INV(SUM($T106:T106)),"")</f>
        <v>-3.7190417463402348</v>
      </c>
      <c r="AC106" s="4">
        <f ca="1">IFERROR(_xlfn.NORM.S.INV(SUM($T106:U106)),"")</f>
        <v>-1.3097717635628163</v>
      </c>
      <c r="AD106" s="4">
        <f ca="1">IFERROR(_xlfn.NORM.S.INV(SUM($T106:V106)),"")</f>
        <v>-0.56743420819951862</v>
      </c>
      <c r="AE106" s="4"/>
      <c r="AH106" t="s">
        <v>2</v>
      </c>
      <c r="AI106" s="4">
        <f ca="1">IFERROR(AB106-$AB$7,"")</f>
        <v>0</v>
      </c>
      <c r="AJ106" s="4">
        <f ca="1">IFERROR(AC106-$AC$7,"")</f>
        <v>0.28455751318434763</v>
      </c>
      <c r="AK106" s="4">
        <f ca="1">IFERROR(AD106-$AD$7,"")</f>
        <v>0.40228404210124569</v>
      </c>
      <c r="AL106" s="4"/>
    </row>
    <row r="107" spans="1:38">
      <c r="A107" s="3"/>
      <c r="B107" t="s">
        <v>15</v>
      </c>
      <c r="C107" s="1">
        <v>0</v>
      </c>
      <c r="D107" s="1">
        <v>0</v>
      </c>
      <c r="E107" s="1">
        <v>0</v>
      </c>
      <c r="F107" s="1">
        <f ca="1">(1-H107)/3</f>
        <v>3.1113674880501836E-2</v>
      </c>
      <c r="G107" s="1">
        <f ca="1">(1-H107)/3*2</f>
        <v>6.2227349761003671E-2</v>
      </c>
      <c r="H107" s="1">
        <f ca="1">MIN(HLOOKUP(A102,All!$2:$7,6,0),1)</f>
        <v>0.90665897535849449</v>
      </c>
      <c r="K107" t="s">
        <v>15</v>
      </c>
      <c r="L107" s="1">
        <f>IF(D107=0%,0.01%,D107)</f>
        <v>1E-4</v>
      </c>
      <c r="M107" s="1">
        <f t="shared" si="123"/>
        <v>1E-4</v>
      </c>
      <c r="N107" s="1">
        <f t="shared" ca="1" si="124"/>
        <v>3.1113674880501836E-2</v>
      </c>
      <c r="O107" s="1">
        <f t="shared" ca="1" si="125"/>
        <v>6.2227349761003671E-2</v>
      </c>
      <c r="P107" s="1">
        <f t="shared" ref="P107" ca="1" si="126">IF(H107=0%,0.01%,H107)</f>
        <v>0.90665897535849449</v>
      </c>
      <c r="S107" t="s">
        <v>15</v>
      </c>
      <c r="T107" s="1">
        <f t="shared" ca="1" si="122"/>
        <v>9.998000399920017E-5</v>
      </c>
      <c r="U107" s="1">
        <f t="shared" ca="1" si="118"/>
        <v>9.998000399920017E-5</v>
      </c>
      <c r="V107" s="1">
        <f t="shared" ca="1" si="119"/>
        <v>3.1107453389823871E-2</v>
      </c>
      <c r="W107" s="1">
        <f t="shared" ca="1" si="120"/>
        <v>6.2214906779647743E-2</v>
      </c>
      <c r="X107" s="1">
        <f t="shared" ca="1" si="121"/>
        <v>0.90647767982253002</v>
      </c>
      <c r="AA107" t="s">
        <v>15</v>
      </c>
      <c r="AB107" s="4">
        <f ca="1">IFERROR(_xlfn.NORM.S.INV(SUM($T107:T107)),"")</f>
        <v>-3.7190670045463001</v>
      </c>
      <c r="AC107" s="4">
        <f ca="1">IFERROR(_xlfn.NORM.S.INV(SUM($T107:U107)),"")</f>
        <v>-3.5401365750084204</v>
      </c>
      <c r="AD107" s="4">
        <f ca="1">IFERROR(_xlfn.NORM.S.INV(SUM($T107:V107)),"")</f>
        <v>-1.8619167419450529</v>
      </c>
      <c r="AE107" s="4">
        <f ca="1">IFERROR(_xlfn.NORM.S.INV(SUM($T107:W107)),"")</f>
        <v>-1.3193724114067331</v>
      </c>
      <c r="AH107" t="s">
        <v>15</v>
      </c>
      <c r="AI107" s="4">
        <f ca="1">IFERROR(AB107-$AB$8,"")</f>
        <v>1.5782432356559184E-6</v>
      </c>
      <c r="AJ107" s="4">
        <f ca="1">IFERROR(AC107-$AC$8,"")</f>
        <v>1.6487432135114943E-6</v>
      </c>
      <c r="AK107" s="4">
        <f ca="1">IFERROR(AD107-$AD$8,"")</f>
        <v>8.1582098876412878E-2</v>
      </c>
      <c r="AL107" s="4">
        <f ca="1">IFERROR(AE107-$AE$8,"")</f>
        <v>0.10250561437456041</v>
      </c>
    </row>
    <row r="109" spans="1:38">
      <c r="A109" s="2">
        <f ca="1">IF(RIGHT(A102,2)="12",(VALUE(LEFT(A102,4))+1)*100+1,A102+1)</f>
        <v>201904</v>
      </c>
      <c r="J109" s="2">
        <f ca="1">$A109</f>
        <v>201904</v>
      </c>
      <c r="R109" s="2">
        <f ca="1">$A109</f>
        <v>201904</v>
      </c>
      <c r="Z109" s="2">
        <f ca="1">$A109</f>
        <v>201904</v>
      </c>
      <c r="AG109" s="2">
        <f ca="1">$A109</f>
        <v>201904</v>
      </c>
    </row>
    <row r="110" spans="1:38">
      <c r="A110" s="14"/>
      <c r="C110" t="s">
        <v>16</v>
      </c>
      <c r="D110" t="s">
        <v>0</v>
      </c>
      <c r="E110" t="s">
        <v>1</v>
      </c>
      <c r="F110" t="s">
        <v>2</v>
      </c>
      <c r="G110" t="s">
        <v>15</v>
      </c>
      <c r="H110" t="s">
        <v>3</v>
      </c>
      <c r="L110" t="s">
        <v>0</v>
      </c>
      <c r="M110" t="s">
        <v>1</v>
      </c>
      <c r="N110" t="s">
        <v>2</v>
      </c>
      <c r="O110" t="s">
        <v>15</v>
      </c>
      <c r="P110" t="s">
        <v>3</v>
      </c>
      <c r="T110" t="s">
        <v>0</v>
      </c>
      <c r="U110" t="s">
        <v>1</v>
      </c>
      <c r="V110" t="s">
        <v>2</v>
      </c>
      <c r="W110" t="s">
        <v>15</v>
      </c>
      <c r="X110" t="s">
        <v>3</v>
      </c>
      <c r="AB110" t="s">
        <v>5</v>
      </c>
      <c r="AC110" t="s">
        <v>6</v>
      </c>
      <c r="AD110" t="s">
        <v>13</v>
      </c>
      <c r="AE110" t="s">
        <v>17</v>
      </c>
      <c r="AH110" s="5">
        <f ca="1">AVERAGE(AI111:AL114)</f>
        <v>-6.6736092684806789E-4</v>
      </c>
      <c r="AI110" t="s">
        <v>5</v>
      </c>
      <c r="AJ110" t="s">
        <v>6</v>
      </c>
      <c r="AK110" t="s">
        <v>13</v>
      </c>
      <c r="AL110" t="s">
        <v>17</v>
      </c>
    </row>
    <row r="111" spans="1:38">
      <c r="A111" s="3"/>
      <c r="B111" t="s">
        <v>0</v>
      </c>
      <c r="C111" s="1">
        <v>0.05</v>
      </c>
      <c r="D111" s="1">
        <f ca="1">1-C111-E111</f>
        <v>0.93926371222082139</v>
      </c>
      <c r="E111" s="1">
        <f ca="1">HLOOKUP(A109,All!$2:$7,3,0)</f>
        <v>1.0736287779178559E-2</v>
      </c>
      <c r="F111" s="1">
        <v>0</v>
      </c>
      <c r="G111" s="1">
        <v>0</v>
      </c>
      <c r="H111" s="1">
        <v>0</v>
      </c>
      <c r="K111" t="s">
        <v>0</v>
      </c>
      <c r="L111" s="1">
        <f ca="1">IF(D111=0%,0.01%,D111)</f>
        <v>0.93926371222082139</v>
      </c>
      <c r="M111" s="1">
        <f ca="1">IF(E111=0%,0.01%,E111)</f>
        <v>1.0736287779178559E-2</v>
      </c>
      <c r="N111" s="1">
        <v>0</v>
      </c>
      <c r="O111" s="1">
        <v>0</v>
      </c>
      <c r="P111" s="1">
        <v>0</v>
      </c>
      <c r="S111" t="s">
        <v>0</v>
      </c>
      <c r="T111" s="1">
        <f ca="1">IFERROR(L111/SUM($L111:$P111),"")</f>
        <v>0.98869864444296995</v>
      </c>
      <c r="U111" s="1">
        <f t="shared" ref="U111:U114" ca="1" si="127">IFERROR(M111/SUM($L111:$P111),"")</f>
        <v>1.1301355557030063E-2</v>
      </c>
      <c r="V111" s="1">
        <f t="shared" ref="V111:V114" ca="1" si="128">IFERROR(N111/SUM($L111:$P111),"")</f>
        <v>0</v>
      </c>
      <c r="W111" s="1">
        <f t="shared" ref="W111:W114" ca="1" si="129">IFERROR(O111/SUM($L111:$P111),"")</f>
        <v>0</v>
      </c>
      <c r="X111" s="1">
        <f t="shared" ref="X111:X114" ca="1" si="130">IFERROR(P111/SUM($L111:$P111),"")</f>
        <v>0</v>
      </c>
      <c r="AA111" t="s">
        <v>0</v>
      </c>
      <c r="AB111" s="4">
        <f ca="1">IFERROR(_xlfn.NORM.S.INV(SUM($T111:T111)),"")</f>
        <v>2.280083930348868</v>
      </c>
      <c r="AC111" s="4"/>
      <c r="AD111" s="4"/>
      <c r="AE111" s="4"/>
      <c r="AH111" t="s">
        <v>0</v>
      </c>
      <c r="AI111" s="4">
        <f ca="1">IFERROR(AB111-$AB$5,"")</f>
        <v>0.15393657278487582</v>
      </c>
      <c r="AJ111" s="4"/>
      <c r="AK111" s="4"/>
      <c r="AL111" s="4"/>
    </row>
    <row r="112" spans="1:38">
      <c r="A112" s="3"/>
      <c r="B112" t="s">
        <v>1</v>
      </c>
      <c r="C112" s="1">
        <v>0</v>
      </c>
      <c r="D112" s="1">
        <f ca="1">(1-F112)/3</f>
        <v>0.13426203222174241</v>
      </c>
      <c r="E112" s="1">
        <f ca="1">(1-F112)/3*2</f>
        <v>0.26852406444348481</v>
      </c>
      <c r="F112" s="1">
        <f ca="1">HLOOKUP(A109,All!$2:$7,4,0)</f>
        <v>0.59721390333477276</v>
      </c>
      <c r="G112" s="1">
        <v>0</v>
      </c>
      <c r="H112" s="1">
        <v>0</v>
      </c>
      <c r="K112" t="s">
        <v>1</v>
      </c>
      <c r="L112" s="1">
        <f ca="1">IF(D112=0%,0.01%,D112)</f>
        <v>0.13426203222174241</v>
      </c>
      <c r="M112" s="1">
        <f ca="1">IF(E112=0%,0.01%,E112)</f>
        <v>0.26852406444348481</v>
      </c>
      <c r="N112" s="1">
        <f ca="1">IF(F112=0%,0.01%,F112)</f>
        <v>0.59721390333477276</v>
      </c>
      <c r="O112" s="1">
        <v>0</v>
      </c>
      <c r="P112" s="1">
        <v>0</v>
      </c>
      <c r="S112" t="s">
        <v>1</v>
      </c>
      <c r="T112" s="1">
        <f t="shared" ref="T112:T114" ca="1" si="131">IFERROR(L112/SUM($L112:$P112),"")</f>
        <v>0.13426203222174241</v>
      </c>
      <c r="U112" s="1">
        <f t="shared" ca="1" si="127"/>
        <v>0.26852406444348481</v>
      </c>
      <c r="V112" s="1">
        <f t="shared" ca="1" si="128"/>
        <v>0.59721390333477276</v>
      </c>
      <c r="W112" s="1">
        <f t="shared" ca="1" si="129"/>
        <v>0</v>
      </c>
      <c r="X112" s="1">
        <f t="shared" ca="1" si="130"/>
        <v>0</v>
      </c>
      <c r="AA112" t="s">
        <v>1</v>
      </c>
      <c r="AB112" s="4">
        <f ca="1">IFERROR(_xlfn.NORM.S.INV(SUM($T112:T112)),"")</f>
        <v>-1.1064678676268145</v>
      </c>
      <c r="AC112" s="4">
        <f ca="1">IFERROR(_xlfn.NORM.S.INV(SUM($T112:U112)),"")</f>
        <v>-0.24614215290085042</v>
      </c>
      <c r="AD112" s="4"/>
      <c r="AE112" s="4"/>
      <c r="AH112" t="s">
        <v>1</v>
      </c>
      <c r="AI112" s="4">
        <f ca="1">IFERROR(AB112-$AB$6,"")</f>
        <v>-4.2518887862555754E-2</v>
      </c>
      <c r="AJ112" s="4">
        <f ca="1">IFERROR(AC112-$AC$6,"")</f>
        <v>-7.2383879748680741E-2</v>
      </c>
      <c r="AK112" s="4"/>
      <c r="AL112" s="4"/>
    </row>
    <row r="113" spans="1:38">
      <c r="A113" s="3"/>
      <c r="B113" t="s">
        <v>2</v>
      </c>
      <c r="C113" s="1">
        <v>0</v>
      </c>
      <c r="D113" s="1">
        <v>0</v>
      </c>
      <c r="E113" s="1">
        <f ca="1">(1-G113)/3</f>
        <v>5.0083125337012202E-2</v>
      </c>
      <c r="F113" s="1">
        <f ca="1">(1-G113)/3*2</f>
        <v>0.1001662506740244</v>
      </c>
      <c r="G113" s="1">
        <f ca="1">HLOOKUP(A109,All!$2:$7,5,0)</f>
        <v>0.84975062398896339</v>
      </c>
      <c r="H113" s="1">
        <v>0</v>
      </c>
      <c r="K113" t="s">
        <v>2</v>
      </c>
      <c r="L113" s="1">
        <f>IF(D113=0%,0.01%,D113)</f>
        <v>1E-4</v>
      </c>
      <c r="M113" s="1">
        <f t="shared" ref="M113:M114" ca="1" si="132">IF(E113=0%,0.01%,E113)</f>
        <v>5.0083125337012202E-2</v>
      </c>
      <c r="N113" s="1">
        <f t="shared" ref="N113:N114" ca="1" si="133">IF(F113=0%,0.01%,F113)</f>
        <v>0.1001662506740244</v>
      </c>
      <c r="O113" s="1">
        <f t="shared" ref="O113:O114" ca="1" si="134">IF(G113=0%,0.01%,G113)</f>
        <v>0.84975062398896339</v>
      </c>
      <c r="P113" s="1">
        <v>0</v>
      </c>
      <c r="S113" t="s">
        <v>2</v>
      </c>
      <c r="T113" s="1">
        <f t="shared" ca="1" si="131"/>
        <v>9.9990000999900015E-5</v>
      </c>
      <c r="U113" s="1">
        <f t="shared" ca="1" si="127"/>
        <v>5.0078117525259674E-2</v>
      </c>
      <c r="V113" s="1">
        <f t="shared" ca="1" si="128"/>
        <v>0.10015623505051935</v>
      </c>
      <c r="W113" s="1">
        <f t="shared" ca="1" si="129"/>
        <v>0.84966565742322109</v>
      </c>
      <c r="X113" s="1">
        <f t="shared" ca="1" si="130"/>
        <v>0</v>
      </c>
      <c r="AA113" t="s">
        <v>2</v>
      </c>
      <c r="AB113" s="4">
        <f ca="1">IFERROR(_xlfn.NORM.S.INV(SUM($T113:T113)),"")</f>
        <v>-3.7190417463402348</v>
      </c>
      <c r="AC113" s="4">
        <f ca="1">IFERROR(_xlfn.NORM.S.INV(SUM($T113:U113)),"")</f>
        <v>-1.6431291490597932</v>
      </c>
      <c r="AD113" s="4">
        <f ca="1">IFERROR(_xlfn.NORM.S.INV(SUM($T113:V113)),"")</f>
        <v>-1.0350004840228062</v>
      </c>
      <c r="AE113" s="4"/>
      <c r="AH113" t="s">
        <v>2</v>
      </c>
      <c r="AI113" s="4">
        <f ca="1">IFERROR(AB113-$AB$7,"")</f>
        <v>0</v>
      </c>
      <c r="AJ113" s="4">
        <f ca="1">IFERROR(AC113-$AC$7,"")</f>
        <v>-4.8799872312629278E-2</v>
      </c>
      <c r="AK113" s="4">
        <f ca="1">IFERROR(AD113-$AD$7,"")</f>
        <v>-6.5282233722041894E-2</v>
      </c>
      <c r="AL113" s="4"/>
    </row>
    <row r="114" spans="1:38">
      <c r="A114" s="3"/>
      <c r="B114" t="s">
        <v>15</v>
      </c>
      <c r="C114" s="1">
        <v>0</v>
      </c>
      <c r="D114" s="1">
        <v>0</v>
      </c>
      <c r="E114" s="1">
        <v>0</v>
      </c>
      <c r="F114" s="1">
        <f ca="1">(1-H114)/3</f>
        <v>2.7671484451931499E-2</v>
      </c>
      <c r="G114" s="1">
        <f ca="1">(1-H114)/3*2</f>
        <v>5.5342968903862998E-2</v>
      </c>
      <c r="H114" s="1">
        <f ca="1">MIN(HLOOKUP(A109,All!$2:$7,6,0),1)</f>
        <v>0.91698554664420551</v>
      </c>
      <c r="K114" t="s">
        <v>15</v>
      </c>
      <c r="L114" s="1">
        <f>IF(D114=0%,0.01%,D114)</f>
        <v>1E-4</v>
      </c>
      <c r="M114" s="1">
        <f t="shared" si="132"/>
        <v>1E-4</v>
      </c>
      <c r="N114" s="1">
        <f t="shared" ca="1" si="133"/>
        <v>2.7671484451931499E-2</v>
      </c>
      <c r="O114" s="1">
        <f t="shared" ca="1" si="134"/>
        <v>5.5342968903862998E-2</v>
      </c>
      <c r="P114" s="1">
        <f t="shared" ref="P114" ca="1" si="135">IF(H114=0%,0.01%,H114)</f>
        <v>0.91698554664420551</v>
      </c>
      <c r="S114" t="s">
        <v>15</v>
      </c>
      <c r="T114" s="1">
        <f t="shared" ca="1" si="131"/>
        <v>9.998000399920017E-5</v>
      </c>
      <c r="U114" s="1">
        <f t="shared" ca="1" si="127"/>
        <v>9.998000399920017E-5</v>
      </c>
      <c r="V114" s="1">
        <f t="shared" ca="1" si="128"/>
        <v>2.7665951261679162E-2</v>
      </c>
      <c r="W114" s="1">
        <f t="shared" ca="1" si="129"/>
        <v>5.5331902523358324E-2</v>
      </c>
      <c r="X114" s="1">
        <f t="shared" ca="1" si="130"/>
        <v>0.91680218620696419</v>
      </c>
      <c r="AA114" t="s">
        <v>15</v>
      </c>
      <c r="AB114" s="4">
        <f ca="1">IFERROR(_xlfn.NORM.S.INV(SUM($T114:T114)),"")</f>
        <v>-3.7190670045463001</v>
      </c>
      <c r="AC114" s="4">
        <f ca="1">IFERROR(_xlfn.NORM.S.INV(SUM($T114:U114)),"")</f>
        <v>-3.5401365750084204</v>
      </c>
      <c r="AD114" s="4">
        <f ca="1">IFERROR(_xlfn.NORM.S.INV(SUM($T114:V114)),"")</f>
        <v>-1.9131267926556856</v>
      </c>
      <c r="AE114" s="4">
        <f ca="1">IFERROR(_xlfn.NORM.S.INV(SUM($T114:W114)),"")</f>
        <v>-1.3838786093409716</v>
      </c>
      <c r="AH114" t="s">
        <v>15</v>
      </c>
      <c r="AI114" s="4">
        <f ca="1">IFERROR(AB114-$AB$8,"")</f>
        <v>1.5782432356559184E-6</v>
      </c>
      <c r="AJ114" s="4">
        <f ca="1">IFERROR(AC114-$AC$8,"")</f>
        <v>1.6487432135114943E-6</v>
      </c>
      <c r="AK114" s="4">
        <f ca="1">IFERROR(AD114-$AD$8,"")</f>
        <v>3.0372048165780097E-2</v>
      </c>
      <c r="AL114" s="4">
        <f ca="1">IFERROR(AE114-$AE$8,"")</f>
        <v>3.7999416440321898E-2</v>
      </c>
    </row>
    <row r="116" spans="1:38">
      <c r="A116" s="2">
        <f ca="1">IF(RIGHT(A109,2)="12",(VALUE(LEFT(A109,4))+1)*100+1,A109+1)</f>
        <v>201905</v>
      </c>
      <c r="J116" s="2">
        <f ca="1">$A116</f>
        <v>201905</v>
      </c>
      <c r="R116" s="2">
        <f ca="1">$A116</f>
        <v>201905</v>
      </c>
      <c r="Z116" s="2">
        <f ca="1">$A116</f>
        <v>201905</v>
      </c>
      <c r="AG116" s="2">
        <f ca="1">$A116</f>
        <v>201905</v>
      </c>
    </row>
    <row r="117" spans="1:38">
      <c r="A117" s="14"/>
      <c r="C117" t="s">
        <v>16</v>
      </c>
      <c r="D117" t="s">
        <v>0</v>
      </c>
      <c r="E117" t="s">
        <v>1</v>
      </c>
      <c r="F117" t="s">
        <v>2</v>
      </c>
      <c r="G117" t="s">
        <v>15</v>
      </c>
      <c r="H117" t="s">
        <v>3</v>
      </c>
      <c r="L117" t="s">
        <v>0</v>
      </c>
      <c r="M117" t="s">
        <v>1</v>
      </c>
      <c r="N117" t="s">
        <v>2</v>
      </c>
      <c r="O117" t="s">
        <v>15</v>
      </c>
      <c r="P117" t="s">
        <v>3</v>
      </c>
      <c r="T117" t="s">
        <v>0</v>
      </c>
      <c r="U117" t="s">
        <v>1</v>
      </c>
      <c r="V117" t="s">
        <v>2</v>
      </c>
      <c r="W117" t="s">
        <v>15</v>
      </c>
      <c r="X117" t="s">
        <v>3</v>
      </c>
      <c r="AB117" t="s">
        <v>5</v>
      </c>
      <c r="AC117" t="s">
        <v>6</v>
      </c>
      <c r="AD117" t="s">
        <v>13</v>
      </c>
      <c r="AE117" t="s">
        <v>17</v>
      </c>
      <c r="AH117" s="5">
        <f ca="1">AVERAGE(AI118:AL121)</f>
        <v>-0.31486333415027229</v>
      </c>
      <c r="AI117" t="s">
        <v>5</v>
      </c>
      <c r="AJ117" t="s">
        <v>6</v>
      </c>
      <c r="AK117" t="s">
        <v>13</v>
      </c>
      <c r="AL117" t="s">
        <v>17</v>
      </c>
    </row>
    <row r="118" spans="1:38">
      <c r="A118" s="3"/>
      <c r="B118" t="s">
        <v>0</v>
      </c>
      <c r="C118" s="1">
        <v>0.05</v>
      </c>
      <c r="D118" s="1">
        <f ca="1">1-C118-E118</f>
        <v>0.9406362120057653</v>
      </c>
      <c r="E118" s="1">
        <f ca="1">HLOOKUP(A116,All!$2:$7,3,0)</f>
        <v>9.3637879942347051E-3</v>
      </c>
      <c r="F118" s="1">
        <v>0</v>
      </c>
      <c r="G118" s="1">
        <v>0</v>
      </c>
      <c r="H118" s="1">
        <v>0</v>
      </c>
      <c r="K118" t="s">
        <v>0</v>
      </c>
      <c r="L118" s="1">
        <f ca="1">IF(D118=0%,0.01%,D118)</f>
        <v>0.9406362120057653</v>
      </c>
      <c r="M118" s="1">
        <f ca="1">IF(E118=0%,0.01%,E118)</f>
        <v>9.3637879942347051E-3</v>
      </c>
      <c r="N118" s="1">
        <v>0</v>
      </c>
      <c r="O118" s="1">
        <v>0</v>
      </c>
      <c r="P118" s="1">
        <v>0</v>
      </c>
      <c r="S118" t="s">
        <v>0</v>
      </c>
      <c r="T118" s="1">
        <f ca="1">IFERROR(L118/SUM($L118:$P118),"")</f>
        <v>0.99014338105870037</v>
      </c>
      <c r="U118" s="1">
        <f t="shared" ref="U118:U121" ca="1" si="136">IFERROR(M118/SUM($L118:$P118),"")</f>
        <v>9.8566189412996903E-3</v>
      </c>
      <c r="V118" s="1">
        <f t="shared" ref="V118:V121" ca="1" si="137">IFERROR(N118/SUM($L118:$P118),"")</f>
        <v>0</v>
      </c>
      <c r="W118" s="1">
        <f t="shared" ref="W118:W121" ca="1" si="138">IFERROR(O118/SUM($L118:$P118),"")</f>
        <v>0</v>
      </c>
      <c r="X118" s="1">
        <f t="shared" ref="X118:X121" ca="1" si="139">IFERROR(P118/SUM($L118:$P118),"")</f>
        <v>0</v>
      </c>
      <c r="AA118" t="s">
        <v>0</v>
      </c>
      <c r="AB118" s="4">
        <f ca="1">IFERROR(_xlfn.NORM.S.INV(SUM($T118:T118)),"")</f>
        <v>2.3317615678272228</v>
      </c>
      <c r="AC118" s="4"/>
      <c r="AD118" s="4"/>
      <c r="AE118" s="4"/>
      <c r="AH118" t="s">
        <v>0</v>
      </c>
      <c r="AI118" s="4">
        <f ca="1">IFERROR(AB118-$AB$5,"")</f>
        <v>0.20561421026323057</v>
      </c>
      <c r="AJ118" s="4"/>
      <c r="AK118" s="4"/>
      <c r="AL118" s="4"/>
    </row>
    <row r="119" spans="1:38">
      <c r="A119" s="3"/>
      <c r="B119" t="s">
        <v>1</v>
      </c>
      <c r="C119" s="1">
        <v>0</v>
      </c>
      <c r="D119" s="1">
        <f ca="1">(1-F119)/3</f>
        <v>0.13173801759107637</v>
      </c>
      <c r="E119" s="1">
        <f ca="1">(1-F119)/3*2</f>
        <v>0.26347603518215273</v>
      </c>
      <c r="F119" s="1">
        <f ca="1">HLOOKUP(A116,All!$2:$7,4,0)</f>
        <v>0.60478594722677093</v>
      </c>
      <c r="G119" s="1">
        <v>0</v>
      </c>
      <c r="H119" s="1">
        <v>0</v>
      </c>
      <c r="K119" t="s">
        <v>1</v>
      </c>
      <c r="L119" s="1">
        <f ca="1">IF(D119=0%,0.01%,D119)</f>
        <v>0.13173801759107637</v>
      </c>
      <c r="M119" s="1">
        <f ca="1">IF(E119=0%,0.01%,E119)</f>
        <v>0.26347603518215273</v>
      </c>
      <c r="N119" s="1">
        <f ca="1">IF(F119=0%,0.01%,F119)</f>
        <v>0.60478594722677093</v>
      </c>
      <c r="O119" s="1">
        <v>0</v>
      </c>
      <c r="P119" s="1">
        <v>0</v>
      </c>
      <c r="S119" t="s">
        <v>1</v>
      </c>
      <c r="T119" s="1">
        <f t="shared" ref="T119:T121" ca="1" si="140">IFERROR(L119/SUM($L119:$P119),"")</f>
        <v>0.13173801759107637</v>
      </c>
      <c r="U119" s="1">
        <f t="shared" ca="1" si="136"/>
        <v>0.26347603518215273</v>
      </c>
      <c r="V119" s="1">
        <f t="shared" ca="1" si="137"/>
        <v>0.60478594722677093</v>
      </c>
      <c r="W119" s="1">
        <f t="shared" ca="1" si="138"/>
        <v>0</v>
      </c>
      <c r="X119" s="1">
        <f t="shared" ca="1" si="139"/>
        <v>0</v>
      </c>
      <c r="AA119" t="s">
        <v>1</v>
      </c>
      <c r="AB119" s="4">
        <f ca="1">IFERROR(_xlfn.NORM.S.INV(SUM($T119:T119)),"")</f>
        <v>-1.1182129957705365</v>
      </c>
      <c r="AC119" s="4">
        <f ca="1">IFERROR(_xlfn.NORM.S.INV(SUM($T119:U119)),"")</f>
        <v>-0.26575473577114739</v>
      </c>
      <c r="AD119" s="4"/>
      <c r="AE119" s="4"/>
      <c r="AH119" t="s">
        <v>1</v>
      </c>
      <c r="AI119" s="4">
        <f ca="1">IFERROR(AB119-$AB$6,"")</f>
        <v>-5.4264016006277727E-2</v>
      </c>
      <c r="AJ119" s="4">
        <f ca="1">IFERROR(AC119-$AC$6,"")</f>
        <v>-9.1996462618977703E-2</v>
      </c>
      <c r="AK119" s="4"/>
      <c r="AL119" s="4"/>
    </row>
    <row r="120" spans="1:38">
      <c r="A120" s="3"/>
      <c r="B120" t="s">
        <v>2</v>
      </c>
      <c r="C120" s="1">
        <v>0</v>
      </c>
      <c r="D120" s="1">
        <v>0</v>
      </c>
      <c r="E120" s="1">
        <f ca="1">(1-G120)/3</f>
        <v>6.6072741132174276E-2</v>
      </c>
      <c r="F120" s="1">
        <f ca="1">(1-G120)/3*2</f>
        <v>0.13214548226434855</v>
      </c>
      <c r="G120" s="1">
        <f ca="1">HLOOKUP(A116,All!$2:$7,5,0)</f>
        <v>0.80178177660347716</v>
      </c>
      <c r="H120" s="1">
        <v>0</v>
      </c>
      <c r="K120" t="s">
        <v>2</v>
      </c>
      <c r="L120" s="1">
        <f>IF(D120=0%,0.01%,D120)</f>
        <v>1E-4</v>
      </c>
      <c r="M120" s="1">
        <f t="shared" ref="M120:M121" ca="1" si="141">IF(E120=0%,0.01%,E120)</f>
        <v>6.6072741132174276E-2</v>
      </c>
      <c r="N120" s="1">
        <f t="shared" ref="N120:N121" ca="1" si="142">IF(F120=0%,0.01%,F120)</f>
        <v>0.13214548226434855</v>
      </c>
      <c r="O120" s="1">
        <f t="shared" ref="O120:O121" ca="1" si="143">IF(G120=0%,0.01%,G120)</f>
        <v>0.80178177660347716</v>
      </c>
      <c r="P120" s="1">
        <v>0</v>
      </c>
      <c r="S120" t="s">
        <v>2</v>
      </c>
      <c r="T120" s="1">
        <f t="shared" ca="1" si="140"/>
        <v>9.9990000999900015E-5</v>
      </c>
      <c r="U120" s="1">
        <f t="shared" ca="1" si="136"/>
        <v>6.6066134518722411E-2</v>
      </c>
      <c r="V120" s="1">
        <f t="shared" ca="1" si="137"/>
        <v>0.13213226903744482</v>
      </c>
      <c r="W120" s="1">
        <f t="shared" ca="1" si="138"/>
        <v>0.80170160644283284</v>
      </c>
      <c r="X120" s="1">
        <f t="shared" ca="1" si="139"/>
        <v>0</v>
      </c>
      <c r="AA120" t="s">
        <v>2</v>
      </c>
      <c r="AB120" s="4">
        <f ca="1">IFERROR(_xlfn.NORM.S.INV(SUM($T120:T120)),"")</f>
        <v>-3.7190417463402348</v>
      </c>
      <c r="AC120" s="4">
        <f ca="1">IFERROR(_xlfn.NORM.S.INV(SUM($T120:U120)),"")</f>
        <v>-1.5049682138537557</v>
      </c>
      <c r="AD120" s="4">
        <f ca="1">IFERROR(_xlfn.NORM.S.INV(SUM($T120:V120)),"")</f>
        <v>-0.8477148625993296</v>
      </c>
      <c r="AE120" s="4"/>
      <c r="AH120" t="s">
        <v>2</v>
      </c>
      <c r="AI120" s="4">
        <f ca="1">IFERROR(AB120-$AB$7,"")</f>
        <v>0</v>
      </c>
      <c r="AJ120" s="4">
        <f ca="1">IFERROR(AC120-$AC$7,"")</f>
        <v>8.9361062893408283E-2</v>
      </c>
      <c r="AK120" s="4">
        <f ca="1">IFERROR(AD120-$AD$7,"")</f>
        <v>0.12200338770143471</v>
      </c>
      <c r="AL120" s="4"/>
    </row>
    <row r="121" spans="1:38">
      <c r="A121" s="3"/>
      <c r="B121" t="s">
        <v>15</v>
      </c>
      <c r="C121" s="1">
        <v>0</v>
      </c>
      <c r="D121" s="1">
        <v>0</v>
      </c>
      <c r="E121" s="1">
        <v>0</v>
      </c>
      <c r="F121" s="1">
        <f ca="1">(1-H121)/3</f>
        <v>0</v>
      </c>
      <c r="G121" s="1">
        <f ca="1">(1-H121)/3*2</f>
        <v>0</v>
      </c>
      <c r="H121" s="1">
        <f ca="1">MIN(HLOOKUP(A116,All!$2:$7,6,0),1)</f>
        <v>1</v>
      </c>
      <c r="K121" t="s">
        <v>15</v>
      </c>
      <c r="L121" s="1">
        <f>IF(D121=0%,0.01%,D121)</f>
        <v>1E-4</v>
      </c>
      <c r="M121" s="1">
        <f t="shared" si="141"/>
        <v>1E-4</v>
      </c>
      <c r="N121" s="1">
        <f t="shared" ca="1" si="142"/>
        <v>1E-4</v>
      </c>
      <c r="O121" s="1">
        <f t="shared" ca="1" si="143"/>
        <v>1E-4</v>
      </c>
      <c r="P121" s="1">
        <f t="shared" ref="P121" ca="1" si="144">IF(H121=0%,0.01%,H121)</f>
        <v>1</v>
      </c>
      <c r="S121" t="s">
        <v>15</v>
      </c>
      <c r="T121" s="1">
        <f t="shared" ca="1" si="140"/>
        <v>9.9960015993602572E-5</v>
      </c>
      <c r="U121" s="1">
        <f t="shared" ca="1" si="136"/>
        <v>9.9960015993602572E-5</v>
      </c>
      <c r="V121" s="1">
        <f t="shared" ca="1" si="137"/>
        <v>9.9960015993602572E-5</v>
      </c>
      <c r="W121" s="1">
        <f t="shared" ca="1" si="138"/>
        <v>9.9960015993602572E-5</v>
      </c>
      <c r="X121" s="1">
        <f t="shared" ca="1" si="139"/>
        <v>0.99960015993602558</v>
      </c>
      <c r="AA121" t="s">
        <v>15</v>
      </c>
      <c r="AB121" s="4">
        <f ca="1">IFERROR(_xlfn.NORM.S.INV(SUM($T121:T121)),"")</f>
        <v>-3.719117512925179</v>
      </c>
      <c r="AC121" s="4">
        <f ca="1">IFERROR(_xlfn.NORM.S.INV(SUM($T121:U121)),"")</f>
        <v>-3.5401893395650341</v>
      </c>
      <c r="AD121" s="4">
        <f ca="1">IFERROR(_xlfn.NORM.S.INV(SUM($T121:V121)),"")</f>
        <v>-3.4317228710474494</v>
      </c>
      <c r="AE121" s="4">
        <f ca="1">IFERROR(_xlfn.NORM.S.INV(SUM($T121:W121)),"")</f>
        <v>-3.3529054733418073</v>
      </c>
      <c r="AH121" t="s">
        <v>15</v>
      </c>
      <c r="AI121" s="4">
        <f ca="1">IFERROR(AB121-$AB$8,"")</f>
        <v>-4.8930135643221462E-5</v>
      </c>
      <c r="AJ121" s="4">
        <f ca="1">IFERROR(AC121-$AC$8,"")</f>
        <v>-5.1115813400226529E-5</v>
      </c>
      <c r="AK121" s="4">
        <f ca="1">IFERROR(AD121-$AD$8,"")</f>
        <v>-1.4882240302259837</v>
      </c>
      <c r="AL121" s="4">
        <f ca="1">IFERROR(AE121-$AE$8,"")</f>
        <v>-1.9310274475605138</v>
      </c>
    </row>
    <row r="123" spans="1:38">
      <c r="A123" s="2">
        <f ca="1">IF(RIGHT(A116,2)="12",(VALUE(LEFT(A116,4))+1)*100+1,A116+1)</f>
        <v>201906</v>
      </c>
      <c r="J123" s="2">
        <f ca="1">$A123</f>
        <v>201906</v>
      </c>
      <c r="R123" s="2">
        <f ca="1">$A123</f>
        <v>201906</v>
      </c>
      <c r="Z123" s="2">
        <f ca="1">$A123</f>
        <v>201906</v>
      </c>
      <c r="AG123" s="2">
        <f ca="1">$A123</f>
        <v>201906</v>
      </c>
    </row>
    <row r="124" spans="1:38">
      <c r="A124" s="14"/>
      <c r="C124" t="s">
        <v>16</v>
      </c>
      <c r="D124" t="s">
        <v>0</v>
      </c>
      <c r="E124" t="s">
        <v>1</v>
      </c>
      <c r="F124" t="s">
        <v>2</v>
      </c>
      <c r="G124" t="s">
        <v>15</v>
      </c>
      <c r="H124" t="s">
        <v>3</v>
      </c>
      <c r="L124" t="s">
        <v>0</v>
      </c>
      <c r="M124" t="s">
        <v>1</v>
      </c>
      <c r="N124" t="s">
        <v>2</v>
      </c>
      <c r="O124" t="s">
        <v>15</v>
      </c>
      <c r="P124" t="s">
        <v>3</v>
      </c>
      <c r="T124" t="s">
        <v>0</v>
      </c>
      <c r="U124" t="s">
        <v>1</v>
      </c>
      <c r="V124" t="s">
        <v>2</v>
      </c>
      <c r="W124" t="s">
        <v>15</v>
      </c>
      <c r="X124" t="s">
        <v>3</v>
      </c>
      <c r="AB124" t="s">
        <v>5</v>
      </c>
      <c r="AC124" t="s">
        <v>6</v>
      </c>
      <c r="AD124" t="s">
        <v>13</v>
      </c>
      <c r="AE124" t="s">
        <v>17</v>
      </c>
      <c r="AH124" s="5">
        <f ca="1">AVERAGE(AI125:AL128)</f>
        <v>-6.6978124611409867E-2</v>
      </c>
      <c r="AI124" t="s">
        <v>5</v>
      </c>
      <c r="AJ124" t="s">
        <v>6</v>
      </c>
      <c r="AK124" t="s">
        <v>13</v>
      </c>
      <c r="AL124" t="s">
        <v>17</v>
      </c>
    </row>
    <row r="125" spans="1:38">
      <c r="A125" s="3"/>
      <c r="B125" t="s">
        <v>0</v>
      </c>
      <c r="C125" s="1">
        <v>0.05</v>
      </c>
      <c r="D125" s="1">
        <f ca="1">1-C125-E125</f>
        <v>0.93949695969376246</v>
      </c>
      <c r="E125" s="1">
        <f ca="1">HLOOKUP(A123,All!$2:$7,3,0)</f>
        <v>1.0503040306237528E-2</v>
      </c>
      <c r="F125" s="1">
        <v>0</v>
      </c>
      <c r="G125" s="1">
        <v>0</v>
      </c>
      <c r="H125" s="1">
        <v>0</v>
      </c>
      <c r="K125" t="s">
        <v>0</v>
      </c>
      <c r="L125" s="1">
        <f ca="1">IF(D125=0%,0.01%,D125)</f>
        <v>0.93949695969376246</v>
      </c>
      <c r="M125" s="1">
        <f ca="1">IF(E125=0%,0.01%,E125)</f>
        <v>1.0503040306237528E-2</v>
      </c>
      <c r="N125" s="1">
        <v>0</v>
      </c>
      <c r="O125" s="1">
        <v>0</v>
      </c>
      <c r="P125" s="1">
        <v>0</v>
      </c>
      <c r="S125" t="s">
        <v>0</v>
      </c>
      <c r="T125" s="1">
        <f ca="1">IFERROR(L125/SUM($L125:$P125),"")</f>
        <v>0.98894416809869734</v>
      </c>
      <c r="U125" s="1">
        <f t="shared" ref="U125:U128" ca="1" si="145">IFERROR(M125/SUM($L125:$P125),"")</f>
        <v>1.1055831901302661E-2</v>
      </c>
      <c r="V125" s="1">
        <f t="shared" ref="V125:V128" ca="1" si="146">IFERROR(N125/SUM($L125:$P125),"")</f>
        <v>0</v>
      </c>
      <c r="W125" s="1">
        <f t="shared" ref="W125:W128" ca="1" si="147">IFERROR(O125/SUM($L125:$P125),"")</f>
        <v>0</v>
      </c>
      <c r="X125" s="1">
        <f t="shared" ref="X125:X128" ca="1" si="148">IFERROR(P125/SUM($L125:$P125),"")</f>
        <v>0</v>
      </c>
      <c r="AA125" t="s">
        <v>0</v>
      </c>
      <c r="AB125" s="4">
        <f ca="1">IFERROR(_xlfn.NORM.S.INV(SUM($T125:T125)),"")</f>
        <v>2.2884442400845559</v>
      </c>
      <c r="AC125" s="4"/>
      <c r="AD125" s="4"/>
      <c r="AE125" s="4"/>
      <c r="AH125" t="s">
        <v>0</v>
      </c>
      <c r="AI125" s="4">
        <f ca="1">IFERROR(AB125-$AB$5,"")</f>
        <v>0.16229688252056373</v>
      </c>
      <c r="AJ125" s="4"/>
      <c r="AK125" s="4"/>
      <c r="AL125" s="4"/>
    </row>
    <row r="126" spans="1:38">
      <c r="A126" s="3"/>
      <c r="B126" t="s">
        <v>1</v>
      </c>
      <c r="C126" s="1">
        <v>0</v>
      </c>
      <c r="D126" s="1">
        <f ca="1">(1-F126)/3</f>
        <v>0.11364749549302422</v>
      </c>
      <c r="E126" s="1">
        <f ca="1">(1-F126)/3*2</f>
        <v>0.22729499098604844</v>
      </c>
      <c r="F126" s="1">
        <f ca="1">HLOOKUP(A123,All!$2:$7,4,0)</f>
        <v>0.65905751352092734</v>
      </c>
      <c r="G126" s="1">
        <v>0</v>
      </c>
      <c r="H126" s="1">
        <v>0</v>
      </c>
      <c r="K126" t="s">
        <v>1</v>
      </c>
      <c r="L126" s="1">
        <f ca="1">IF(D126=0%,0.01%,D126)</f>
        <v>0.11364749549302422</v>
      </c>
      <c r="M126" s="1">
        <f ca="1">IF(E126=0%,0.01%,E126)</f>
        <v>0.22729499098604844</v>
      </c>
      <c r="N126" s="1">
        <f ca="1">IF(F126=0%,0.01%,F126)</f>
        <v>0.65905751352092734</v>
      </c>
      <c r="O126" s="1">
        <v>0</v>
      </c>
      <c r="P126" s="1">
        <v>0</v>
      </c>
      <c r="S126" t="s">
        <v>1</v>
      </c>
      <c r="T126" s="1">
        <f t="shared" ref="T126:T128" ca="1" si="149">IFERROR(L126/SUM($L126:$P126),"")</f>
        <v>0.11364749549302422</v>
      </c>
      <c r="U126" s="1">
        <f t="shared" ca="1" si="145"/>
        <v>0.22729499098604844</v>
      </c>
      <c r="V126" s="1">
        <f t="shared" ca="1" si="146"/>
        <v>0.65905751352092734</v>
      </c>
      <c r="W126" s="1">
        <f t="shared" ca="1" si="147"/>
        <v>0</v>
      </c>
      <c r="X126" s="1">
        <f t="shared" ca="1" si="148"/>
        <v>0</v>
      </c>
      <c r="AA126" t="s">
        <v>1</v>
      </c>
      <c r="AB126" s="4">
        <f ca="1">IFERROR(_xlfn.NORM.S.INV(SUM($T126:T126)),"")</f>
        <v>-1.2073562126311699</v>
      </c>
      <c r="AC126" s="4">
        <f ca="1">IFERROR(_xlfn.NORM.S.INV(SUM($T126:U126)),"")</f>
        <v>-0.40989227423753866</v>
      </c>
      <c r="AD126" s="4"/>
      <c r="AE126" s="4"/>
      <c r="AH126" t="s">
        <v>1</v>
      </c>
      <c r="AI126" s="4">
        <f ca="1">IFERROR(AB126-$AB$6,"")</f>
        <v>-0.14340723286691115</v>
      </c>
      <c r="AJ126" s="4">
        <f ca="1">IFERROR(AC126-$AC$6,"")</f>
        <v>-0.23613400108536897</v>
      </c>
      <c r="AK126" s="4"/>
      <c r="AL126" s="4"/>
    </row>
    <row r="127" spans="1:38">
      <c r="A127" s="3"/>
      <c r="B127" t="s">
        <v>2</v>
      </c>
      <c r="C127" s="1">
        <v>0</v>
      </c>
      <c r="D127" s="1">
        <v>0</v>
      </c>
      <c r="E127" s="1">
        <f ca="1">(1-G127)/3</f>
        <v>4.1114890528464877E-2</v>
      </c>
      <c r="F127" s="1">
        <f ca="1">(1-G127)/3*2</f>
        <v>8.2229781056929754E-2</v>
      </c>
      <c r="G127" s="1">
        <f ca="1">HLOOKUP(A123,All!$2:$7,5,0)</f>
        <v>0.87665532841460536</v>
      </c>
      <c r="H127" s="1">
        <v>0</v>
      </c>
      <c r="K127" t="s">
        <v>2</v>
      </c>
      <c r="L127" s="1">
        <f>IF(D127=0%,0.01%,D127)</f>
        <v>1E-4</v>
      </c>
      <c r="M127" s="1">
        <f t="shared" ref="M127:M128" ca="1" si="150">IF(E127=0%,0.01%,E127)</f>
        <v>4.1114890528464877E-2</v>
      </c>
      <c r="N127" s="1">
        <f t="shared" ref="N127:N128" ca="1" si="151">IF(F127=0%,0.01%,F127)</f>
        <v>8.2229781056929754E-2</v>
      </c>
      <c r="O127" s="1">
        <f t="shared" ref="O127:O128" ca="1" si="152">IF(G127=0%,0.01%,G127)</f>
        <v>0.87665532841460536</v>
      </c>
      <c r="P127" s="1">
        <v>0</v>
      </c>
      <c r="S127" t="s">
        <v>2</v>
      </c>
      <c r="T127" s="1">
        <f t="shared" ca="1" si="149"/>
        <v>9.9990000999900015E-5</v>
      </c>
      <c r="U127" s="1">
        <f t="shared" ca="1" si="145"/>
        <v>4.1110779450519823E-2</v>
      </c>
      <c r="V127" s="1">
        <f t="shared" ca="1" si="146"/>
        <v>8.2221558901039646E-2</v>
      </c>
      <c r="W127" s="1">
        <f t="shared" ca="1" si="147"/>
        <v>0.87656767164744065</v>
      </c>
      <c r="X127" s="1">
        <f t="shared" ca="1" si="148"/>
        <v>0</v>
      </c>
      <c r="AA127" t="s">
        <v>2</v>
      </c>
      <c r="AB127" s="4">
        <f ca="1">IFERROR(_xlfn.NORM.S.INV(SUM($T127:T127)),"")</f>
        <v>-3.7190417463402348</v>
      </c>
      <c r="AC127" s="4">
        <f ca="1">IFERROR(_xlfn.NORM.S.INV(SUM($T127:U127)),"")</f>
        <v>-1.7368053245833985</v>
      </c>
      <c r="AD127" s="4">
        <f ca="1">IFERROR(_xlfn.NORM.S.INV(SUM($T127:V127)),"")</f>
        <v>-1.1579984800068706</v>
      </c>
      <c r="AE127" s="4"/>
      <c r="AH127" t="s">
        <v>2</v>
      </c>
      <c r="AI127" s="4">
        <f ca="1">IFERROR(AB127-$AB$7,"")</f>
        <v>0</v>
      </c>
      <c r="AJ127" s="4">
        <f ca="1">IFERROR(AC127-$AC$7,"")</f>
        <v>-0.14247604783623458</v>
      </c>
      <c r="AK127" s="4">
        <f ca="1">IFERROR(AD127-$AD$7,"")</f>
        <v>-0.18828022970610625</v>
      </c>
      <c r="AL127" s="4"/>
    </row>
    <row r="128" spans="1:38">
      <c r="A128" s="3"/>
      <c r="B128" t="s">
        <v>15</v>
      </c>
      <c r="C128" s="1">
        <v>0</v>
      </c>
      <c r="D128" s="1">
        <v>0</v>
      </c>
      <c r="E128" s="1">
        <v>0</v>
      </c>
      <c r="F128" s="1">
        <f ca="1">(1-H128)/3</f>
        <v>2.2671647021904568E-2</v>
      </c>
      <c r="G128" s="1">
        <f ca="1">(1-H128)/3*2</f>
        <v>4.5343294043809136E-2</v>
      </c>
      <c r="H128" s="1">
        <f ca="1">MIN(HLOOKUP(A123,All!$2:$7,6,0),1)</f>
        <v>0.93198505893428629</v>
      </c>
      <c r="K128" t="s">
        <v>15</v>
      </c>
      <c r="L128" s="1">
        <f>IF(D128=0%,0.01%,D128)</f>
        <v>1E-4</v>
      </c>
      <c r="M128" s="1">
        <f t="shared" si="150"/>
        <v>1E-4</v>
      </c>
      <c r="N128" s="1">
        <f t="shared" ca="1" si="151"/>
        <v>2.2671647021904568E-2</v>
      </c>
      <c r="O128" s="1">
        <f t="shared" ca="1" si="152"/>
        <v>4.5343294043809136E-2</v>
      </c>
      <c r="P128" s="1">
        <f t="shared" ref="P128" ca="1" si="153">IF(H128=0%,0.01%,H128)</f>
        <v>0.93198505893428629</v>
      </c>
      <c r="S128" t="s">
        <v>15</v>
      </c>
      <c r="T128" s="1">
        <f t="shared" ca="1" si="149"/>
        <v>9.998000399920017E-5</v>
      </c>
      <c r="U128" s="1">
        <f t="shared" ca="1" si="145"/>
        <v>9.998000399920017E-5</v>
      </c>
      <c r="V128" s="1">
        <f t="shared" ca="1" si="146"/>
        <v>2.2667113599184732E-2</v>
      </c>
      <c r="W128" s="1">
        <f t="shared" ca="1" si="147"/>
        <v>4.5334227198369464E-2</v>
      </c>
      <c r="X128" s="1">
        <f t="shared" ca="1" si="148"/>
        <v>0.93179869919444747</v>
      </c>
      <c r="AA128" t="s">
        <v>15</v>
      </c>
      <c r="AB128" s="4">
        <f ca="1">IFERROR(_xlfn.NORM.S.INV(SUM($T128:T128)),"")</f>
        <v>-3.7190670045463001</v>
      </c>
      <c r="AC128" s="4">
        <f ca="1">IFERROR(_xlfn.NORM.S.INV(SUM($T128:U128)),"")</f>
        <v>-3.5401365750084204</v>
      </c>
      <c r="AD128" s="4">
        <f ca="1">IFERROR(_xlfn.NORM.S.INV(SUM($T128:V128)),"")</f>
        <v>-1.9978387275357918</v>
      </c>
      <c r="AE128" s="4">
        <f ca="1">IFERROR(_xlfn.NORM.S.INV(SUM($T128:W128)),"")</f>
        <v>-1.4893219831934581</v>
      </c>
      <c r="AH128" t="s">
        <v>15</v>
      </c>
      <c r="AI128" s="4">
        <f ca="1">IFERROR(AB128-$AB$8,"")</f>
        <v>1.5782432356559184E-6</v>
      </c>
      <c r="AJ128" s="4">
        <f ca="1">IFERROR(AC128-$AC$8,"")</f>
        <v>1.6487432135114943E-6</v>
      </c>
      <c r="AK128" s="4">
        <f ca="1">IFERROR(AD128-$AD$8,"")</f>
        <v>-5.4339886714326102E-2</v>
      </c>
      <c r="AL128" s="4">
        <f ca="1">IFERROR(AE128-$AE$8,"")</f>
        <v>-6.7443957412164579E-2</v>
      </c>
    </row>
    <row r="130" spans="1:38">
      <c r="A130" s="2">
        <f ca="1">IF(RIGHT(A123,2)="12",(VALUE(LEFT(A123,4))+1)*100+1,A123+1)</f>
        <v>201907</v>
      </c>
      <c r="J130" s="2">
        <f ca="1">$A130</f>
        <v>201907</v>
      </c>
      <c r="R130" s="2">
        <f ca="1">$A130</f>
        <v>201907</v>
      </c>
      <c r="Z130" s="2">
        <f ca="1">$A130</f>
        <v>201907</v>
      </c>
      <c r="AG130" s="2">
        <f ca="1">$A130</f>
        <v>201907</v>
      </c>
    </row>
    <row r="131" spans="1:38">
      <c r="A131" s="14"/>
      <c r="C131" t="s">
        <v>16</v>
      </c>
      <c r="D131" t="s">
        <v>0</v>
      </c>
      <c r="E131" t="s">
        <v>1</v>
      </c>
      <c r="F131" t="s">
        <v>2</v>
      </c>
      <c r="G131" t="s">
        <v>15</v>
      </c>
      <c r="H131" t="s">
        <v>3</v>
      </c>
      <c r="L131" t="s">
        <v>0</v>
      </c>
      <c r="M131" t="s">
        <v>1</v>
      </c>
      <c r="N131" t="s">
        <v>2</v>
      </c>
      <c r="O131" t="s">
        <v>15</v>
      </c>
      <c r="P131" t="s">
        <v>3</v>
      </c>
      <c r="T131" t="s">
        <v>0</v>
      </c>
      <c r="U131" t="s">
        <v>1</v>
      </c>
      <c r="V131" t="s">
        <v>2</v>
      </c>
      <c r="W131" t="s">
        <v>15</v>
      </c>
      <c r="X131" t="s">
        <v>3</v>
      </c>
      <c r="AB131" t="s">
        <v>5</v>
      </c>
      <c r="AC131" t="s">
        <v>6</v>
      </c>
      <c r="AD131" t="s">
        <v>13</v>
      </c>
      <c r="AE131" t="s">
        <v>17</v>
      </c>
      <c r="AH131" s="5">
        <f ca="1">AVERAGE(AI132:AL135)</f>
        <v>-1.1895776528319241E-2</v>
      </c>
      <c r="AI131" t="s">
        <v>5</v>
      </c>
      <c r="AJ131" t="s">
        <v>6</v>
      </c>
      <c r="AK131" t="s">
        <v>13</v>
      </c>
      <c r="AL131" t="s">
        <v>17</v>
      </c>
    </row>
    <row r="132" spans="1:38">
      <c r="A132" s="3"/>
      <c r="B132" t="s">
        <v>0</v>
      </c>
      <c r="C132" s="1">
        <v>0.05</v>
      </c>
      <c r="D132" s="1">
        <f ca="1">1-C132-E132</f>
        <v>0.9386455441359457</v>
      </c>
      <c r="E132" s="1">
        <f ca="1">HLOOKUP(A130,All!$2:$7,3,0)</f>
        <v>1.1354455864054305E-2</v>
      </c>
      <c r="F132" s="1">
        <v>0</v>
      </c>
      <c r="G132" s="1">
        <v>0</v>
      </c>
      <c r="H132" s="1">
        <v>0</v>
      </c>
      <c r="K132" t="s">
        <v>0</v>
      </c>
      <c r="L132" s="1">
        <f ca="1">IF(D132=0%,0.01%,D132)</f>
        <v>0.9386455441359457</v>
      </c>
      <c r="M132" s="1">
        <f ca="1">IF(E132=0%,0.01%,E132)</f>
        <v>1.1354455864054305E-2</v>
      </c>
      <c r="N132" s="1">
        <v>0</v>
      </c>
      <c r="O132" s="1">
        <v>0</v>
      </c>
      <c r="P132" s="1">
        <v>0</v>
      </c>
      <c r="S132" t="s">
        <v>0</v>
      </c>
      <c r="T132" s="1">
        <f ca="1">IFERROR(L132/SUM($L132:$P132),"")</f>
        <v>0.98804794119573236</v>
      </c>
      <c r="U132" s="1">
        <f t="shared" ref="U132:U135" ca="1" si="154">IFERROR(M132/SUM($L132:$P132),"")</f>
        <v>1.195205880426769E-2</v>
      </c>
      <c r="V132" s="1">
        <f t="shared" ref="V132:V135" ca="1" si="155">IFERROR(N132/SUM($L132:$P132),"")</f>
        <v>0</v>
      </c>
      <c r="W132" s="1">
        <f t="shared" ref="W132:W135" ca="1" si="156">IFERROR(O132/SUM($L132:$P132),"")</f>
        <v>0</v>
      </c>
      <c r="X132" s="1">
        <f t="shared" ref="X132:X135" ca="1" si="157">IFERROR(P132/SUM($L132:$P132),"")</f>
        <v>0</v>
      </c>
      <c r="AA132" t="s">
        <v>0</v>
      </c>
      <c r="AB132" s="4">
        <f ca="1">IFERROR(_xlfn.NORM.S.INV(SUM($T132:T132)),"")</f>
        <v>2.2586668245427535</v>
      </c>
      <c r="AC132" s="4"/>
      <c r="AD132" s="4"/>
      <c r="AE132" s="4"/>
      <c r="AH132" t="s">
        <v>0</v>
      </c>
      <c r="AI132" s="4">
        <f ca="1">IFERROR(AB132-$AB$5,"")</f>
        <v>0.13251946697876127</v>
      </c>
      <c r="AJ132" s="4"/>
      <c r="AK132" s="4"/>
      <c r="AL132" s="4"/>
    </row>
    <row r="133" spans="1:38">
      <c r="A133" s="3"/>
      <c r="B133" t="s">
        <v>1</v>
      </c>
      <c r="C133" s="1">
        <v>0</v>
      </c>
      <c r="D133" s="1">
        <f ca="1">(1-F133)/3</f>
        <v>0.11777746419895063</v>
      </c>
      <c r="E133" s="1">
        <f ca="1">(1-F133)/3*2</f>
        <v>0.23555492839790126</v>
      </c>
      <c r="F133" s="1">
        <f ca="1">HLOOKUP(A130,All!$2:$7,4,0)</f>
        <v>0.6466676074031481</v>
      </c>
      <c r="G133" s="1">
        <v>0</v>
      </c>
      <c r="H133" s="1">
        <v>0</v>
      </c>
      <c r="K133" t="s">
        <v>1</v>
      </c>
      <c r="L133" s="1">
        <f ca="1">IF(D133=0%,0.01%,D133)</f>
        <v>0.11777746419895063</v>
      </c>
      <c r="M133" s="1">
        <f ca="1">IF(E133=0%,0.01%,E133)</f>
        <v>0.23555492839790126</v>
      </c>
      <c r="N133" s="1">
        <f ca="1">IF(F133=0%,0.01%,F133)</f>
        <v>0.6466676074031481</v>
      </c>
      <c r="O133" s="1">
        <v>0</v>
      </c>
      <c r="P133" s="1">
        <v>0</v>
      </c>
      <c r="S133" t="s">
        <v>1</v>
      </c>
      <c r="T133" s="1">
        <f t="shared" ref="T133:T135" ca="1" si="158">IFERROR(L133/SUM($L133:$P133),"")</f>
        <v>0.11777746419895063</v>
      </c>
      <c r="U133" s="1">
        <f t="shared" ca="1" si="154"/>
        <v>0.23555492839790126</v>
      </c>
      <c r="V133" s="1">
        <f t="shared" ca="1" si="155"/>
        <v>0.6466676074031481</v>
      </c>
      <c r="W133" s="1">
        <f t="shared" ca="1" si="156"/>
        <v>0</v>
      </c>
      <c r="X133" s="1">
        <f t="shared" ca="1" si="157"/>
        <v>0</v>
      </c>
      <c r="AA133" t="s">
        <v>1</v>
      </c>
      <c r="AB133" s="4">
        <f ca="1">IFERROR(_xlfn.NORM.S.INV(SUM($T133:T133)),"")</f>
        <v>-1.1861706145740818</v>
      </c>
      <c r="AC133" s="4">
        <f ca="1">IFERROR(_xlfn.NORM.S.INV(SUM($T133:U133)),"")</f>
        <v>-0.37633913962745769</v>
      </c>
      <c r="AD133" s="4"/>
      <c r="AE133" s="4"/>
      <c r="AH133" t="s">
        <v>1</v>
      </c>
      <c r="AI133" s="4">
        <f ca="1">IFERROR(AB133-$AB$6,"")</f>
        <v>-0.12222163480982307</v>
      </c>
      <c r="AJ133" s="4">
        <f ca="1">IFERROR(AC133-$AC$6,"")</f>
        <v>-0.202580866475288</v>
      </c>
      <c r="AK133" s="4"/>
      <c r="AL133" s="4"/>
    </row>
    <row r="134" spans="1:38">
      <c r="A134" s="3"/>
      <c r="B134" t="s">
        <v>2</v>
      </c>
      <c r="C134" s="1">
        <v>0</v>
      </c>
      <c r="D134" s="1">
        <v>0</v>
      </c>
      <c r="E134" s="1">
        <f ca="1">(1-G134)/3</f>
        <v>6.9863939188693269E-2</v>
      </c>
      <c r="F134" s="1">
        <f ca="1">(1-G134)/3*2</f>
        <v>0.13972787837738654</v>
      </c>
      <c r="G134" s="1">
        <f ca="1">HLOOKUP(A130,All!$2:$7,5,0)</f>
        <v>0.79040818243392019</v>
      </c>
      <c r="H134" s="1">
        <v>0</v>
      </c>
      <c r="K134" t="s">
        <v>2</v>
      </c>
      <c r="L134" s="1">
        <f>IF(D134=0%,0.01%,D134)</f>
        <v>1E-4</v>
      </c>
      <c r="M134" s="1">
        <f t="shared" ref="M134:M135" ca="1" si="159">IF(E134=0%,0.01%,E134)</f>
        <v>6.9863939188693269E-2</v>
      </c>
      <c r="N134" s="1">
        <f t="shared" ref="N134:N135" ca="1" si="160">IF(F134=0%,0.01%,F134)</f>
        <v>0.13972787837738654</v>
      </c>
      <c r="O134" s="1">
        <f t="shared" ref="O134:O135" ca="1" si="161">IF(G134=0%,0.01%,G134)</f>
        <v>0.79040818243392019</v>
      </c>
      <c r="P134" s="1">
        <v>0</v>
      </c>
      <c r="S134" t="s">
        <v>2</v>
      </c>
      <c r="T134" s="1">
        <f t="shared" ca="1" si="158"/>
        <v>9.9990000999900015E-5</v>
      </c>
      <c r="U134" s="1">
        <f t="shared" ca="1" si="154"/>
        <v>6.9856953493343935E-2</v>
      </c>
      <c r="V134" s="1">
        <f t="shared" ca="1" si="155"/>
        <v>0.13971390698668787</v>
      </c>
      <c r="W134" s="1">
        <f t="shared" ca="1" si="156"/>
        <v>0.79032914951896827</v>
      </c>
      <c r="X134" s="1">
        <f t="shared" ca="1" si="157"/>
        <v>0</v>
      </c>
      <c r="AA134" t="s">
        <v>2</v>
      </c>
      <c r="AB134" s="4">
        <f ca="1">IFERROR(_xlfn.NORM.S.INV(SUM($T134:T134)),"")</f>
        <v>-3.7190417463402348</v>
      </c>
      <c r="AC134" s="4">
        <f ca="1">IFERROR(_xlfn.NORM.S.INV(SUM($T134:U134)),"")</f>
        <v>-1.4761117801474426</v>
      </c>
      <c r="AD134" s="4">
        <f ca="1">IFERROR(_xlfn.NORM.S.INV(SUM($T134:V134)),"")</f>
        <v>-0.80756385559610855</v>
      </c>
      <c r="AE134" s="4"/>
      <c r="AH134" t="s">
        <v>2</v>
      </c>
      <c r="AI134" s="4">
        <f ca="1">IFERROR(AB134-$AB$7,"")</f>
        <v>0</v>
      </c>
      <c r="AJ134" s="4">
        <f ca="1">IFERROR(AC134-$AC$7,"")</f>
        <v>0.11821749659972136</v>
      </c>
      <c r="AK134" s="4">
        <f ca="1">IFERROR(AD134-$AD$7,"")</f>
        <v>0.16215439470465576</v>
      </c>
      <c r="AL134" s="4"/>
    </row>
    <row r="135" spans="1:38">
      <c r="A135" s="3"/>
      <c r="B135" t="s">
        <v>15</v>
      </c>
      <c r="C135" s="1">
        <v>0</v>
      </c>
      <c r="D135" s="1">
        <v>0</v>
      </c>
      <c r="E135" s="1">
        <v>0</v>
      </c>
      <c r="F135" s="1">
        <f ca="1">(1-H135)/3</f>
        <v>2.0677747202225667E-2</v>
      </c>
      <c r="G135" s="1">
        <f ca="1">(1-H135)/3*2</f>
        <v>4.1355494404451333E-2</v>
      </c>
      <c r="H135" s="1">
        <f ca="1">MIN(HLOOKUP(A130,All!$2:$7,6,0),1)</f>
        <v>0.937966758393323</v>
      </c>
      <c r="K135" t="s">
        <v>15</v>
      </c>
      <c r="L135" s="1">
        <f>IF(D135=0%,0.01%,D135)</f>
        <v>1E-4</v>
      </c>
      <c r="M135" s="1">
        <f t="shared" si="159"/>
        <v>1E-4</v>
      </c>
      <c r="N135" s="1">
        <f t="shared" ca="1" si="160"/>
        <v>2.0677747202225667E-2</v>
      </c>
      <c r="O135" s="1">
        <f t="shared" ca="1" si="161"/>
        <v>4.1355494404451333E-2</v>
      </c>
      <c r="P135" s="1">
        <f t="shared" ref="P135" ca="1" si="162">IF(H135=0%,0.01%,H135)</f>
        <v>0.937966758393323</v>
      </c>
      <c r="S135" t="s">
        <v>15</v>
      </c>
      <c r="T135" s="1">
        <f t="shared" ca="1" si="158"/>
        <v>9.998000399920017E-5</v>
      </c>
      <c r="U135" s="1">
        <f t="shared" ca="1" si="154"/>
        <v>9.998000399920017E-5</v>
      </c>
      <c r="V135" s="1">
        <f t="shared" ca="1" si="155"/>
        <v>2.0673612479729722E-2</v>
      </c>
      <c r="W135" s="1">
        <f t="shared" ca="1" si="156"/>
        <v>4.1347224959459444E-2</v>
      </c>
      <c r="X135" s="1">
        <f t="shared" ca="1" si="157"/>
        <v>0.93777920255281244</v>
      </c>
      <c r="AA135" t="s">
        <v>15</v>
      </c>
      <c r="AB135" s="4">
        <f ca="1">IFERROR(_xlfn.NORM.S.INV(SUM($T135:T135)),"")</f>
        <v>-3.7190670045463001</v>
      </c>
      <c r="AC135" s="4">
        <f ca="1">IFERROR(_xlfn.NORM.S.INV(SUM($T135:U135)),"")</f>
        <v>-3.5401365750084204</v>
      </c>
      <c r="AD135" s="4">
        <f ca="1">IFERROR(_xlfn.NORM.S.INV(SUM($T135:V135)),"")</f>
        <v>-2.0360319711738617</v>
      </c>
      <c r="AE135" s="4">
        <f ca="1">IFERROR(_xlfn.NORM.S.INV(SUM($T135:W135)),"")</f>
        <v>-1.5363947446965665</v>
      </c>
      <c r="AH135" t="s">
        <v>15</v>
      </c>
      <c r="AI135" s="4">
        <f ca="1">IFERROR(AB135-$AB$8,"")</f>
        <v>1.5782432356559184E-6</v>
      </c>
      <c r="AJ135" s="4">
        <f ca="1">IFERROR(AC135-$AC$8,"")</f>
        <v>1.6487432135114943E-6</v>
      </c>
      <c r="AK135" s="4">
        <f ca="1">IFERROR(AD135-$AD$8,"")</f>
        <v>-9.2533130352395965E-2</v>
      </c>
      <c r="AL135" s="4">
        <f ca="1">IFERROR(AE135-$AE$8,"")</f>
        <v>-0.11451671891527293</v>
      </c>
    </row>
    <row r="137" spans="1:38">
      <c r="A137" s="2">
        <f ca="1">IF(RIGHT(A130,2)="12",(VALUE(LEFT(A130,4))+1)*100+1,A130+1)</f>
        <v>201908</v>
      </c>
      <c r="J137" s="2">
        <f ca="1">$A137</f>
        <v>201908</v>
      </c>
      <c r="R137" s="2">
        <f ca="1">$A137</f>
        <v>201908</v>
      </c>
      <c r="Z137" s="2">
        <f ca="1">$A137</f>
        <v>201908</v>
      </c>
      <c r="AG137" s="2">
        <f ca="1">$A137</f>
        <v>201908</v>
      </c>
    </row>
    <row r="138" spans="1:38">
      <c r="A138" s="14"/>
      <c r="C138" t="s">
        <v>16</v>
      </c>
      <c r="D138" t="s">
        <v>0</v>
      </c>
      <c r="E138" t="s">
        <v>1</v>
      </c>
      <c r="F138" t="s">
        <v>2</v>
      </c>
      <c r="G138" t="s">
        <v>15</v>
      </c>
      <c r="H138" t="s">
        <v>3</v>
      </c>
      <c r="L138" t="s">
        <v>0</v>
      </c>
      <c r="M138" t="s">
        <v>1</v>
      </c>
      <c r="N138" t="s">
        <v>2</v>
      </c>
      <c r="O138" t="s">
        <v>15</v>
      </c>
      <c r="P138" t="s">
        <v>3</v>
      </c>
      <c r="T138" t="s">
        <v>0</v>
      </c>
      <c r="U138" t="s">
        <v>1</v>
      </c>
      <c r="V138" t="s">
        <v>2</v>
      </c>
      <c r="W138" t="s">
        <v>15</v>
      </c>
      <c r="X138" t="s">
        <v>3</v>
      </c>
      <c r="AB138" t="s">
        <v>5</v>
      </c>
      <c r="AC138" t="s">
        <v>6</v>
      </c>
      <c r="AD138" t="s">
        <v>13</v>
      </c>
      <c r="AE138" t="s">
        <v>17</v>
      </c>
      <c r="AH138" s="5">
        <f ca="1">AVERAGE(AI139:AL142)</f>
        <v>-0.2220525320901971</v>
      </c>
      <c r="AI138" t="s">
        <v>5</v>
      </c>
      <c r="AJ138" t="s">
        <v>6</v>
      </c>
      <c r="AK138" t="s">
        <v>13</v>
      </c>
      <c r="AL138" t="s">
        <v>17</v>
      </c>
    </row>
    <row r="139" spans="1:38">
      <c r="A139" s="3"/>
      <c r="B139" t="s">
        <v>0</v>
      </c>
      <c r="C139" s="1">
        <v>0.05</v>
      </c>
      <c r="D139" s="1">
        <f ca="1">1-C139-E139</f>
        <v>0.937307099236939</v>
      </c>
      <c r="E139" s="1">
        <f ca="1">HLOOKUP(A137,All!$2:$7,3,0)</f>
        <v>1.269290076306095E-2</v>
      </c>
      <c r="F139" s="1">
        <v>0</v>
      </c>
      <c r="G139" s="1">
        <v>0</v>
      </c>
      <c r="H139" s="1">
        <v>0</v>
      </c>
      <c r="K139" t="s">
        <v>0</v>
      </c>
      <c r="L139" s="1">
        <f ca="1">IF(D139=0%,0.01%,D139)</f>
        <v>0.937307099236939</v>
      </c>
      <c r="M139" s="1">
        <f ca="1">IF(E139=0%,0.01%,E139)</f>
        <v>1.269290076306095E-2</v>
      </c>
      <c r="N139" s="1">
        <v>0</v>
      </c>
      <c r="O139" s="1">
        <v>0</v>
      </c>
      <c r="P139" s="1">
        <v>0</v>
      </c>
      <c r="S139" t="s">
        <v>0</v>
      </c>
      <c r="T139" s="1">
        <f ca="1">IFERROR(L139/SUM($L139:$P139),"")</f>
        <v>0.98663905182835687</v>
      </c>
      <c r="U139" s="1">
        <f t="shared" ref="U139:U142" ca="1" si="163">IFERROR(M139/SUM($L139:$P139),"")</f>
        <v>1.3360948171643105E-2</v>
      </c>
      <c r="V139" s="1">
        <f t="shared" ref="V139:V142" ca="1" si="164">IFERROR(N139/SUM($L139:$P139),"")</f>
        <v>0</v>
      </c>
      <c r="W139" s="1">
        <f t="shared" ref="W139:W142" ca="1" si="165">IFERROR(O139/SUM($L139:$P139),"")</f>
        <v>0</v>
      </c>
      <c r="X139" s="1">
        <f t="shared" ref="X139:X142" ca="1" si="166">IFERROR(P139/SUM($L139:$P139),"")</f>
        <v>0</v>
      </c>
      <c r="AA139" t="s">
        <v>0</v>
      </c>
      <c r="AB139" s="4">
        <f ca="1">IFERROR(_xlfn.NORM.S.INV(SUM($T139:T139)),"")</f>
        <v>2.2155564193410369</v>
      </c>
      <c r="AC139" s="4"/>
      <c r="AD139" s="4"/>
      <c r="AE139" s="4"/>
      <c r="AH139" t="s">
        <v>0</v>
      </c>
      <c r="AI139" s="4">
        <f ca="1">IFERROR(AB139-$AB$5,"")</f>
        <v>8.9409061777044663E-2</v>
      </c>
      <c r="AJ139" s="4"/>
      <c r="AK139" s="4"/>
      <c r="AL139" s="4"/>
    </row>
    <row r="140" spans="1:38">
      <c r="A140" s="3"/>
      <c r="B140" t="s">
        <v>1</v>
      </c>
      <c r="C140" s="1">
        <v>0</v>
      </c>
      <c r="D140" s="1">
        <f ca="1">(1-F140)/3</f>
        <v>0.14131153679600983</v>
      </c>
      <c r="E140" s="1">
        <f ca="1">(1-F140)/3*2</f>
        <v>0.28262307359201966</v>
      </c>
      <c r="F140" s="1">
        <f ca="1">HLOOKUP(A137,All!$2:$7,4,0)</f>
        <v>0.57606538961197051</v>
      </c>
      <c r="G140" s="1">
        <v>0</v>
      </c>
      <c r="H140" s="1">
        <v>0</v>
      </c>
      <c r="K140" t="s">
        <v>1</v>
      </c>
      <c r="L140" s="1">
        <f ca="1">IF(D140=0%,0.01%,D140)</f>
        <v>0.14131153679600983</v>
      </c>
      <c r="M140" s="1">
        <f ca="1">IF(E140=0%,0.01%,E140)</f>
        <v>0.28262307359201966</v>
      </c>
      <c r="N140" s="1">
        <f ca="1">IF(F140=0%,0.01%,F140)</f>
        <v>0.57606538961197051</v>
      </c>
      <c r="O140" s="1">
        <v>0</v>
      </c>
      <c r="P140" s="1">
        <v>0</v>
      </c>
      <c r="S140" t="s">
        <v>1</v>
      </c>
      <c r="T140" s="1">
        <f t="shared" ref="T140:T142" ca="1" si="167">IFERROR(L140/SUM($L140:$P140),"")</f>
        <v>0.14131153679600983</v>
      </c>
      <c r="U140" s="1">
        <f t="shared" ca="1" si="163"/>
        <v>0.28262307359201966</v>
      </c>
      <c r="V140" s="1">
        <f t="shared" ca="1" si="164"/>
        <v>0.57606538961197051</v>
      </c>
      <c r="W140" s="1">
        <f t="shared" ca="1" si="165"/>
        <v>0</v>
      </c>
      <c r="X140" s="1">
        <f t="shared" ca="1" si="166"/>
        <v>0</v>
      </c>
      <c r="AA140" t="s">
        <v>1</v>
      </c>
      <c r="AB140" s="4">
        <f ca="1">IFERROR(_xlfn.NORM.S.INV(SUM($T140:T140)),"")</f>
        <v>-1.0744454672926995</v>
      </c>
      <c r="AC140" s="4">
        <f ca="1">IFERROR(_xlfn.NORM.S.INV(SUM($T140:U140)),"")</f>
        <v>-0.19183785098726536</v>
      </c>
      <c r="AD140" s="4"/>
      <c r="AE140" s="4"/>
      <c r="AH140" t="s">
        <v>1</v>
      </c>
      <c r="AI140" s="4">
        <f ca="1">IFERROR(AB140-$AB$6,"")</f>
        <v>-1.049648752844079E-2</v>
      </c>
      <c r="AJ140" s="4">
        <f ca="1">IFERROR(AC140-$AC$6,"")</f>
        <v>-1.8079577835095673E-2</v>
      </c>
      <c r="AK140" s="4"/>
      <c r="AL140" s="4"/>
    </row>
    <row r="141" spans="1:38">
      <c r="A141" s="3"/>
      <c r="B141" t="s">
        <v>2</v>
      </c>
      <c r="C141" s="1">
        <v>0</v>
      </c>
      <c r="D141" s="1">
        <v>0</v>
      </c>
      <c r="E141" s="1">
        <f ca="1">(1-G141)/3</f>
        <v>2.1983214496513932E-2</v>
      </c>
      <c r="F141" s="1">
        <f ca="1">(1-G141)/3*2</f>
        <v>4.3966428993027863E-2</v>
      </c>
      <c r="G141" s="1">
        <f ca="1">HLOOKUP(A137,All!$2:$7,5,0)</f>
        <v>0.9340503565104582</v>
      </c>
      <c r="H141" s="1">
        <v>0</v>
      </c>
      <c r="K141" t="s">
        <v>2</v>
      </c>
      <c r="L141" s="1">
        <f>IF(D141=0%,0.01%,D141)</f>
        <v>1E-4</v>
      </c>
      <c r="M141" s="1">
        <f t="shared" ref="M141:M142" ca="1" si="168">IF(E141=0%,0.01%,E141)</f>
        <v>2.1983214496513932E-2</v>
      </c>
      <c r="N141" s="1">
        <f t="shared" ref="N141:N142" ca="1" si="169">IF(F141=0%,0.01%,F141)</f>
        <v>4.3966428993027863E-2</v>
      </c>
      <c r="O141" s="1">
        <f t="shared" ref="O141:O142" ca="1" si="170">IF(G141=0%,0.01%,G141)</f>
        <v>0.9340503565104582</v>
      </c>
      <c r="P141" s="1">
        <v>0</v>
      </c>
      <c r="S141" t="s">
        <v>2</v>
      </c>
      <c r="T141" s="1">
        <f t="shared" ca="1" si="167"/>
        <v>9.9990000999900015E-5</v>
      </c>
      <c r="U141" s="1">
        <f t="shared" ca="1" si="163"/>
        <v>2.1981016394874445E-2</v>
      </c>
      <c r="V141" s="1">
        <f t="shared" ca="1" si="164"/>
        <v>4.3962032789748889E-2</v>
      </c>
      <c r="W141" s="1">
        <f t="shared" ca="1" si="165"/>
        <v>0.93395696081437674</v>
      </c>
      <c r="X141" s="1">
        <f t="shared" ca="1" si="166"/>
        <v>0</v>
      </c>
      <c r="AA141" t="s">
        <v>2</v>
      </c>
      <c r="AB141" s="4">
        <f ca="1">IFERROR(_xlfn.NORM.S.INV(SUM($T141:T141)),"")</f>
        <v>-3.7190417463402348</v>
      </c>
      <c r="AC141" s="4">
        <f ca="1">IFERROR(_xlfn.NORM.S.INV(SUM($T141:U141)),"")</f>
        <v>-2.0125497984042546</v>
      </c>
      <c r="AD141" s="4">
        <f ca="1">IFERROR(_xlfn.NORM.S.INV(SUM($T141:V141)),"")</f>
        <v>-1.5059263617448757</v>
      </c>
      <c r="AE141" s="4"/>
      <c r="AH141" t="s">
        <v>2</v>
      </c>
      <c r="AI141" s="4">
        <f ca="1">IFERROR(AB141-$AB$7,"")</f>
        <v>0</v>
      </c>
      <c r="AJ141" s="4">
        <f ca="1">IFERROR(AC141-$AC$7,"")</f>
        <v>-0.41822052165709067</v>
      </c>
      <c r="AK141" s="4">
        <f ca="1">IFERROR(AD141-$AD$7,"")</f>
        <v>-0.5362081114441114</v>
      </c>
      <c r="AL141" s="4"/>
    </row>
    <row r="142" spans="1:38">
      <c r="A142" s="3"/>
      <c r="B142" t="s">
        <v>15</v>
      </c>
      <c r="C142" s="1">
        <v>0</v>
      </c>
      <c r="D142" s="1">
        <v>0</v>
      </c>
      <c r="E142" s="1">
        <v>0</v>
      </c>
      <c r="F142" s="1">
        <f ca="1">(1-H142)/3</f>
        <v>5.2456183677848838E-3</v>
      </c>
      <c r="G142" s="1">
        <f ca="1">(1-H142)/3*2</f>
        <v>1.0491236735569768E-2</v>
      </c>
      <c r="H142" s="1">
        <f ca="1">MIN(HLOOKUP(A137,All!$2:$7,6,0),1)</f>
        <v>0.98426314489664535</v>
      </c>
      <c r="K142" t="s">
        <v>15</v>
      </c>
      <c r="L142" s="1">
        <f>IF(D142=0%,0.01%,D142)</f>
        <v>1E-4</v>
      </c>
      <c r="M142" s="1">
        <f t="shared" si="168"/>
        <v>1E-4</v>
      </c>
      <c r="N142" s="1">
        <f t="shared" ca="1" si="169"/>
        <v>5.2456183677848838E-3</v>
      </c>
      <c r="O142" s="1">
        <f t="shared" ca="1" si="170"/>
        <v>1.0491236735569768E-2</v>
      </c>
      <c r="P142" s="1">
        <f t="shared" ref="P142" ca="1" si="171">IF(H142=0%,0.01%,H142)</f>
        <v>0.98426314489664535</v>
      </c>
      <c r="S142" t="s">
        <v>15</v>
      </c>
      <c r="T142" s="1">
        <f t="shared" ca="1" si="167"/>
        <v>9.998000399920017E-5</v>
      </c>
      <c r="U142" s="1">
        <f t="shared" ca="1" si="163"/>
        <v>9.998000399920017E-5</v>
      </c>
      <c r="V142" s="1">
        <f t="shared" ca="1" si="164"/>
        <v>5.2445694538941047E-3</v>
      </c>
      <c r="W142" s="1">
        <f t="shared" ca="1" si="165"/>
        <v>1.0489138907788209E-2</v>
      </c>
      <c r="X142" s="1">
        <f t="shared" ca="1" si="166"/>
        <v>0.98406633163031931</v>
      </c>
      <c r="AA142" t="s">
        <v>15</v>
      </c>
      <c r="AB142" s="4">
        <f ca="1">IFERROR(_xlfn.NORM.S.INV(SUM($T142:T142)),"")</f>
        <v>-3.7190670045463001</v>
      </c>
      <c r="AC142" s="4">
        <f ca="1">IFERROR(_xlfn.NORM.S.INV(SUM($T142:U142)),"")</f>
        <v>-3.5401365750084204</v>
      </c>
      <c r="AD142" s="4">
        <f ca="1">IFERROR(_xlfn.NORM.S.INV(SUM($T142:V142)),"")</f>
        <v>-2.5462390558450916</v>
      </c>
      <c r="AE142" s="4">
        <f ca="1">IFERROR(_xlfn.NORM.S.INV(SUM($T142:W142)),"")</f>
        <v>-2.1460707219583939</v>
      </c>
      <c r="AH142" t="s">
        <v>15</v>
      </c>
      <c r="AI142" s="4">
        <f ca="1">IFERROR(AB142-$AB$8,"")</f>
        <v>1.5782432356559184E-6</v>
      </c>
      <c r="AJ142" s="4">
        <f ca="1">IFERROR(AC142-$AC$8,"")</f>
        <v>1.6487432135114943E-6</v>
      </c>
      <c r="AK142" s="4">
        <f ca="1">IFERROR(AD142-$AD$8,"")</f>
        <v>-0.60274021502362585</v>
      </c>
      <c r="AL142" s="4">
        <f ca="1">IFERROR(AE142-$AE$8,"")</f>
        <v>-0.72419269617710036</v>
      </c>
    </row>
    <row r="144" spans="1:38">
      <c r="A144" s="2">
        <f ca="1">IF(RIGHT(A137,2)="12",(VALUE(LEFT(A137,4))+1)*100+1,A137+1)</f>
        <v>201909</v>
      </c>
      <c r="J144" s="2">
        <f ca="1">$A144</f>
        <v>201909</v>
      </c>
      <c r="R144" s="2">
        <f ca="1">$A144</f>
        <v>201909</v>
      </c>
      <c r="Z144" s="2">
        <f ca="1">$A144</f>
        <v>201909</v>
      </c>
      <c r="AG144" s="2">
        <f ca="1">$A144</f>
        <v>201909</v>
      </c>
    </row>
    <row r="145" spans="1:38">
      <c r="A145" s="14"/>
      <c r="C145" t="s">
        <v>16</v>
      </c>
      <c r="D145" t="s">
        <v>0</v>
      </c>
      <c r="E145" t="s">
        <v>1</v>
      </c>
      <c r="F145" t="s">
        <v>2</v>
      </c>
      <c r="G145" t="s">
        <v>15</v>
      </c>
      <c r="H145" t="s">
        <v>3</v>
      </c>
      <c r="L145" t="s">
        <v>0</v>
      </c>
      <c r="M145" t="s">
        <v>1</v>
      </c>
      <c r="N145" t="s">
        <v>2</v>
      </c>
      <c r="O145" t="s">
        <v>15</v>
      </c>
      <c r="P145" t="s">
        <v>3</v>
      </c>
      <c r="T145" t="s">
        <v>0</v>
      </c>
      <c r="U145" t="s">
        <v>1</v>
      </c>
      <c r="V145" t="s">
        <v>2</v>
      </c>
      <c r="W145" t="s">
        <v>15</v>
      </c>
      <c r="X145" t="s">
        <v>3</v>
      </c>
      <c r="AB145" t="s">
        <v>5</v>
      </c>
      <c r="AC145" t="s">
        <v>6</v>
      </c>
      <c r="AD145" t="s">
        <v>13</v>
      </c>
      <c r="AE145" t="s">
        <v>17</v>
      </c>
      <c r="AH145" s="5">
        <f ca="1">AVERAGE(AI146:AL149)</f>
        <v>-5.2030791414898858E-2</v>
      </c>
      <c r="AI145" t="s">
        <v>5</v>
      </c>
      <c r="AJ145" t="s">
        <v>6</v>
      </c>
      <c r="AK145" t="s">
        <v>13</v>
      </c>
      <c r="AL145" t="s">
        <v>17</v>
      </c>
    </row>
    <row r="146" spans="1:38">
      <c r="A146" s="3"/>
      <c r="B146" t="s">
        <v>0</v>
      </c>
      <c r="C146" s="1">
        <v>0.05</v>
      </c>
      <c r="D146" s="1">
        <f ca="1">1-C146-E146</f>
        <v>0.9353469153393662</v>
      </c>
      <c r="E146" s="1">
        <f ca="1">HLOOKUP(A144,All!$2:$7,3,0)</f>
        <v>1.4653084660633768E-2</v>
      </c>
      <c r="F146" s="1">
        <v>0</v>
      </c>
      <c r="G146" s="1">
        <v>0</v>
      </c>
      <c r="H146" s="1">
        <v>0</v>
      </c>
      <c r="K146" t="s">
        <v>0</v>
      </c>
      <c r="L146" s="1">
        <f ca="1">IF(D146=0%,0.01%,D146)</f>
        <v>0.9353469153393662</v>
      </c>
      <c r="M146" s="1">
        <f ca="1">IF(E146=0%,0.01%,E146)</f>
        <v>1.4653084660633768E-2</v>
      </c>
      <c r="N146" s="1">
        <v>0</v>
      </c>
      <c r="O146" s="1">
        <v>0</v>
      </c>
      <c r="P146" s="1">
        <v>0</v>
      </c>
      <c r="S146" t="s">
        <v>0</v>
      </c>
      <c r="T146" s="1">
        <f ca="1">IFERROR(L146/SUM($L146:$P146),"")</f>
        <v>0.98457570035722763</v>
      </c>
      <c r="U146" s="1">
        <f t="shared" ref="U146:U149" ca="1" si="172">IFERROR(M146/SUM($L146:$P146),"")</f>
        <v>1.5424299642772388E-2</v>
      </c>
      <c r="V146" s="1">
        <f t="shared" ref="V146:V149" ca="1" si="173">IFERROR(N146/SUM($L146:$P146),"")</f>
        <v>0</v>
      </c>
      <c r="W146" s="1">
        <f t="shared" ref="W146:W149" ca="1" si="174">IFERROR(O146/SUM($L146:$P146),"")</f>
        <v>0</v>
      </c>
      <c r="X146" s="1">
        <f t="shared" ref="X146:X149" ca="1" si="175">IFERROR(P146/SUM($L146:$P146),"")</f>
        <v>0</v>
      </c>
      <c r="AA146" t="s">
        <v>0</v>
      </c>
      <c r="AB146" s="4">
        <f ca="1">IFERROR(_xlfn.NORM.S.INV(SUM($T146:T146)),"")</f>
        <v>2.1590202070293234</v>
      </c>
      <c r="AC146" s="4"/>
      <c r="AD146" s="4"/>
      <c r="AE146" s="4"/>
      <c r="AH146" t="s">
        <v>0</v>
      </c>
      <c r="AI146" s="4">
        <f ca="1">IFERROR(AB146-$AB$5,"")</f>
        <v>3.28728494653312E-2</v>
      </c>
      <c r="AJ146" s="4"/>
      <c r="AK146" s="4"/>
      <c r="AL146" s="4"/>
    </row>
    <row r="147" spans="1:38">
      <c r="A147" s="3"/>
      <c r="B147" t="s">
        <v>1</v>
      </c>
      <c r="C147" s="1">
        <v>0</v>
      </c>
      <c r="D147" s="1">
        <f ca="1">(1-F147)/3</f>
        <v>0.11612989563901947</v>
      </c>
      <c r="E147" s="1">
        <f ca="1">(1-F147)/3*2</f>
        <v>0.23225979127803895</v>
      </c>
      <c r="F147" s="1">
        <f ca="1">HLOOKUP(A144,All!$2:$7,4,0)</f>
        <v>0.65161031308294159</v>
      </c>
      <c r="G147" s="1">
        <v>0</v>
      </c>
      <c r="H147" s="1">
        <v>0</v>
      </c>
      <c r="K147" t="s">
        <v>1</v>
      </c>
      <c r="L147" s="1">
        <f ca="1">IF(D147=0%,0.01%,D147)</f>
        <v>0.11612989563901947</v>
      </c>
      <c r="M147" s="1">
        <f ca="1">IF(E147=0%,0.01%,E147)</f>
        <v>0.23225979127803895</v>
      </c>
      <c r="N147" s="1">
        <f ca="1">IF(F147=0%,0.01%,F147)</f>
        <v>0.65161031308294159</v>
      </c>
      <c r="O147" s="1">
        <v>0</v>
      </c>
      <c r="P147" s="1">
        <v>0</v>
      </c>
      <c r="S147" t="s">
        <v>1</v>
      </c>
      <c r="T147" s="1">
        <f t="shared" ref="T147:T149" ca="1" si="176">IFERROR(L147/SUM($L147:$P147),"")</f>
        <v>0.11612989563901947</v>
      </c>
      <c r="U147" s="1">
        <f t="shared" ca="1" si="172"/>
        <v>0.23225979127803895</v>
      </c>
      <c r="V147" s="1">
        <f t="shared" ca="1" si="173"/>
        <v>0.65161031308294159</v>
      </c>
      <c r="W147" s="1">
        <f t="shared" ca="1" si="174"/>
        <v>0</v>
      </c>
      <c r="X147" s="1">
        <f t="shared" ca="1" si="175"/>
        <v>0</v>
      </c>
      <c r="AA147" t="s">
        <v>1</v>
      </c>
      <c r="AB147" s="4">
        <f ca="1">IFERROR(_xlfn.NORM.S.INV(SUM($T147:T147)),"")</f>
        <v>-1.1945579381448863</v>
      </c>
      <c r="AC147" s="4">
        <f ca="1">IFERROR(_xlfn.NORM.S.INV(SUM($T147:U147)),"")</f>
        <v>-0.38967163486437045</v>
      </c>
      <c r="AD147" s="4"/>
      <c r="AE147" s="4"/>
      <c r="AH147" t="s">
        <v>1</v>
      </c>
      <c r="AI147" s="4">
        <f ca="1">IFERROR(AB147-$AB$6,"")</f>
        <v>-0.13060895838062758</v>
      </c>
      <c r="AJ147" s="4">
        <f ca="1">IFERROR(AC147-$AC$6,"")</f>
        <v>-0.21591336171220077</v>
      </c>
      <c r="AK147" s="4"/>
      <c r="AL147" s="4"/>
    </row>
    <row r="148" spans="1:38">
      <c r="A148" s="3"/>
      <c r="B148" t="s">
        <v>2</v>
      </c>
      <c r="C148" s="1">
        <v>0</v>
      </c>
      <c r="D148" s="1">
        <v>0</v>
      </c>
      <c r="E148" s="1">
        <f ca="1">(1-G148)/3</f>
        <v>4.6438561034511459E-2</v>
      </c>
      <c r="F148" s="1">
        <f ca="1">(1-G148)/3*2</f>
        <v>9.2877122069022919E-2</v>
      </c>
      <c r="G148" s="1">
        <f ca="1">HLOOKUP(A144,All!$2:$7,5,0)</f>
        <v>0.86068431689646563</v>
      </c>
      <c r="H148" s="1">
        <v>0</v>
      </c>
      <c r="K148" t="s">
        <v>2</v>
      </c>
      <c r="L148" s="1">
        <f>IF(D148=0%,0.01%,D148)</f>
        <v>1E-4</v>
      </c>
      <c r="M148" s="1">
        <f t="shared" ref="M148:M149" ca="1" si="177">IF(E148=0%,0.01%,E148)</f>
        <v>4.6438561034511459E-2</v>
      </c>
      <c r="N148" s="1">
        <f t="shared" ref="N148:N149" ca="1" si="178">IF(F148=0%,0.01%,F148)</f>
        <v>9.2877122069022919E-2</v>
      </c>
      <c r="O148" s="1">
        <f t="shared" ref="O148:O149" ca="1" si="179">IF(G148=0%,0.01%,G148)</f>
        <v>0.86068431689646563</v>
      </c>
      <c r="P148" s="1">
        <v>0</v>
      </c>
      <c r="S148" t="s">
        <v>2</v>
      </c>
      <c r="T148" s="1">
        <f t="shared" ca="1" si="176"/>
        <v>9.9990000999900015E-5</v>
      </c>
      <c r="U148" s="1">
        <f t="shared" ca="1" si="172"/>
        <v>4.6433917642747187E-2</v>
      </c>
      <c r="V148" s="1">
        <f t="shared" ca="1" si="173"/>
        <v>9.2867835285494374E-2</v>
      </c>
      <c r="W148" s="1">
        <f t="shared" ca="1" si="174"/>
        <v>0.86059825707075854</v>
      </c>
      <c r="X148" s="1">
        <f t="shared" ca="1" si="175"/>
        <v>0</v>
      </c>
      <c r="AA148" t="s">
        <v>2</v>
      </c>
      <c r="AB148" s="4">
        <f ca="1">IFERROR(_xlfn.NORM.S.INV(SUM($T148:T148)),"")</f>
        <v>-3.7190417463402348</v>
      </c>
      <c r="AC148" s="4">
        <f ca="1">IFERROR(_xlfn.NORM.S.INV(SUM($T148:U148)),"")</f>
        <v>-1.6794323380563114</v>
      </c>
      <c r="AD148" s="4">
        <f ca="1">IFERROR(_xlfn.NORM.S.INV(SUM($T148:V148)),"")</f>
        <v>-1.0830111232401403</v>
      </c>
      <c r="AE148" s="4"/>
      <c r="AH148" t="s">
        <v>2</v>
      </c>
      <c r="AI148" s="4">
        <f ca="1">IFERROR(AB148-$AB$7,"")</f>
        <v>0</v>
      </c>
      <c r="AJ148" s="4">
        <f ca="1">IFERROR(AC148-$AC$7,"")</f>
        <v>-8.5103061309147465E-2</v>
      </c>
      <c r="AK148" s="4">
        <f ca="1">IFERROR(AD148-$AD$7,"")</f>
        <v>-0.11329287293937595</v>
      </c>
      <c r="AL148" s="4"/>
    </row>
    <row r="149" spans="1:38">
      <c r="A149" s="3"/>
      <c r="B149" t="s">
        <v>15</v>
      </c>
      <c r="C149" s="1">
        <v>0</v>
      </c>
      <c r="D149" s="1">
        <v>0</v>
      </c>
      <c r="E149" s="1">
        <v>0</v>
      </c>
      <c r="F149" s="1">
        <f ca="1">(1-H149)/3</f>
        <v>2.5561288365816576E-2</v>
      </c>
      <c r="G149" s="1">
        <f ca="1">(1-H149)/3*2</f>
        <v>5.1122576731633153E-2</v>
      </c>
      <c r="H149" s="1">
        <f ca="1">MIN(HLOOKUP(A144,All!$2:$7,6,0),1)</f>
        <v>0.92331613490255027</v>
      </c>
      <c r="K149" t="s">
        <v>15</v>
      </c>
      <c r="L149" s="1">
        <f>IF(D149=0%,0.01%,D149)</f>
        <v>1E-4</v>
      </c>
      <c r="M149" s="1">
        <f t="shared" si="177"/>
        <v>1E-4</v>
      </c>
      <c r="N149" s="1">
        <f t="shared" ca="1" si="178"/>
        <v>2.5561288365816576E-2</v>
      </c>
      <c r="O149" s="1">
        <f t="shared" ca="1" si="179"/>
        <v>5.1122576731633153E-2</v>
      </c>
      <c r="P149" s="1">
        <f t="shared" ref="P149" ca="1" si="180">IF(H149=0%,0.01%,H149)</f>
        <v>0.92331613490255027</v>
      </c>
      <c r="S149" t="s">
        <v>15</v>
      </c>
      <c r="T149" s="1">
        <f t="shared" ca="1" si="176"/>
        <v>9.998000399920017E-5</v>
      </c>
      <c r="U149" s="1">
        <f t="shared" ca="1" si="172"/>
        <v>9.998000399920017E-5</v>
      </c>
      <c r="V149" s="1">
        <f t="shared" ca="1" si="173"/>
        <v>2.55561771303905E-2</v>
      </c>
      <c r="W149" s="1">
        <f t="shared" ca="1" si="174"/>
        <v>5.1112354260781E-2</v>
      </c>
      <c r="X149" s="1">
        <f t="shared" ca="1" si="175"/>
        <v>0.92313150860083015</v>
      </c>
      <c r="AA149" t="s">
        <v>15</v>
      </c>
      <c r="AB149" s="4">
        <f ca="1">IFERROR(_xlfn.NORM.S.INV(SUM($T149:T149)),"")</f>
        <v>-3.7190670045463001</v>
      </c>
      <c r="AC149" s="4">
        <f ca="1">IFERROR(_xlfn.NORM.S.INV(SUM($T149:U149)),"")</f>
        <v>-3.5401365750084204</v>
      </c>
      <c r="AD149" s="4">
        <f ca="1">IFERROR(_xlfn.NORM.S.INV(SUM($T149:V149)),"")</f>
        <v>-1.9471873787082714</v>
      </c>
      <c r="AE149" s="4">
        <f ca="1">IFERROR(_xlfn.NORM.S.INV(SUM($T149:W149)),"")</f>
        <v>-1.426455224153905</v>
      </c>
      <c r="AH149" t="s">
        <v>15</v>
      </c>
      <c r="AI149" s="4">
        <f ca="1">IFERROR(AB149-$AB$8,"")</f>
        <v>1.5782432356559184E-6</v>
      </c>
      <c r="AJ149" s="4">
        <f ca="1">IFERROR(AC149-$AC$8,"")</f>
        <v>1.6487432135114943E-6</v>
      </c>
      <c r="AK149" s="4">
        <f ca="1">IFERROR(AD149-$AD$8,"")</f>
        <v>-3.6885378868056762E-3</v>
      </c>
      <c r="AL149" s="4">
        <f ca="1">IFERROR(AE149-$AE$8,"")</f>
        <v>-4.5771983726115018E-3</v>
      </c>
    </row>
    <row r="151" spans="1:38">
      <c r="A151" s="2">
        <f ca="1">IF(RIGHT(A144,2)="12",(VALUE(LEFT(A144,4))+1)*100+1,A144+1)</f>
        <v>201910</v>
      </c>
      <c r="J151" s="2">
        <f ca="1">$A151</f>
        <v>201910</v>
      </c>
      <c r="R151" s="2">
        <f ca="1">$A151</f>
        <v>201910</v>
      </c>
      <c r="Z151" s="2">
        <f ca="1">$A151</f>
        <v>201910</v>
      </c>
      <c r="AG151" s="2">
        <f ca="1">$A151</f>
        <v>201910</v>
      </c>
    </row>
    <row r="152" spans="1:38">
      <c r="A152" s="14"/>
      <c r="C152" t="s">
        <v>16</v>
      </c>
      <c r="D152" t="s">
        <v>0</v>
      </c>
      <c r="E152" t="s">
        <v>1</v>
      </c>
      <c r="F152" t="s">
        <v>2</v>
      </c>
      <c r="G152" t="s">
        <v>15</v>
      </c>
      <c r="H152" t="s">
        <v>3</v>
      </c>
      <c r="L152" t="s">
        <v>0</v>
      </c>
      <c r="M152" t="s">
        <v>1</v>
      </c>
      <c r="N152" t="s">
        <v>2</v>
      </c>
      <c r="O152" t="s">
        <v>15</v>
      </c>
      <c r="P152" t="s">
        <v>3</v>
      </c>
      <c r="T152" t="s">
        <v>0</v>
      </c>
      <c r="U152" t="s">
        <v>1</v>
      </c>
      <c r="V152" t="s">
        <v>2</v>
      </c>
      <c r="W152" t="s">
        <v>15</v>
      </c>
      <c r="X152" t="s">
        <v>3</v>
      </c>
      <c r="AB152" t="s">
        <v>5</v>
      </c>
      <c r="AC152" t="s">
        <v>6</v>
      </c>
      <c r="AD152" t="s">
        <v>13</v>
      </c>
      <c r="AE152" t="s">
        <v>17</v>
      </c>
      <c r="AH152" s="5">
        <f ca="1">AVERAGE(AI153:AL156)</f>
        <v>-0.23182575118585419</v>
      </c>
      <c r="AI152" t="s">
        <v>5</v>
      </c>
      <c r="AJ152" t="s">
        <v>6</v>
      </c>
      <c r="AK152" t="s">
        <v>13</v>
      </c>
      <c r="AL152" t="s">
        <v>17</v>
      </c>
    </row>
    <row r="153" spans="1:38">
      <c r="A153" s="3"/>
      <c r="B153" t="s">
        <v>0</v>
      </c>
      <c r="C153" s="1">
        <v>0.05</v>
      </c>
      <c r="D153" s="1">
        <f ca="1">1-C153-E153</f>
        <v>0.93323439982420198</v>
      </c>
      <c r="E153" s="1">
        <f ca="1">HLOOKUP(A151,All!$2:$7,3,0)</f>
        <v>1.6765600175797941E-2</v>
      </c>
      <c r="F153" s="1">
        <v>0</v>
      </c>
      <c r="G153" s="1">
        <v>0</v>
      </c>
      <c r="H153" s="1">
        <v>0</v>
      </c>
      <c r="K153" t="s">
        <v>0</v>
      </c>
      <c r="L153" s="1">
        <f ca="1">IF(D153=0%,0.01%,D153)</f>
        <v>0.93323439982420198</v>
      </c>
      <c r="M153" s="1">
        <f ca="1">IF(E153=0%,0.01%,E153)</f>
        <v>1.6765600175797941E-2</v>
      </c>
      <c r="N153" s="1">
        <v>0</v>
      </c>
      <c r="O153" s="1">
        <v>0</v>
      </c>
      <c r="P153" s="1">
        <v>0</v>
      </c>
      <c r="S153" t="s">
        <v>0</v>
      </c>
      <c r="T153" s="1">
        <f ca="1">IFERROR(L153/SUM($L153:$P153),"")</f>
        <v>0.98235199981494947</v>
      </c>
      <c r="U153" s="1">
        <f t="shared" ref="U153:U156" ca="1" si="181">IFERROR(M153/SUM($L153:$P153),"")</f>
        <v>1.7648000185050465E-2</v>
      </c>
      <c r="V153" s="1">
        <f t="shared" ref="V153:V156" ca="1" si="182">IFERROR(N153/SUM($L153:$P153),"")</f>
        <v>0</v>
      </c>
      <c r="W153" s="1">
        <f t="shared" ref="W153:W156" ca="1" si="183">IFERROR(O153/SUM($L153:$P153),"")</f>
        <v>0</v>
      </c>
      <c r="X153" s="1">
        <f t="shared" ref="X153:X156" ca="1" si="184">IFERROR(P153/SUM($L153:$P153),"")</f>
        <v>0</v>
      </c>
      <c r="AA153" t="s">
        <v>0</v>
      </c>
      <c r="AB153" s="4">
        <f ca="1">IFERROR(_xlfn.NORM.S.INV(SUM($T153:T153)),"")</f>
        <v>2.1049460977781633</v>
      </c>
      <c r="AC153" s="4"/>
      <c r="AD153" s="4"/>
      <c r="AE153" s="4"/>
      <c r="AH153" t="s">
        <v>0</v>
      </c>
      <c r="AI153" s="4">
        <f ca="1">IFERROR(AB153-$AB$5,"")</f>
        <v>-2.1201259785828874E-2</v>
      </c>
      <c r="AJ153" s="4"/>
      <c r="AK153" s="4"/>
      <c r="AL153" s="4"/>
    </row>
    <row r="154" spans="1:38">
      <c r="A154" s="3"/>
      <c r="B154" t="s">
        <v>1</v>
      </c>
      <c r="C154" s="1">
        <v>0</v>
      </c>
      <c r="D154" s="1">
        <f ca="1">(1-F154)/3</f>
        <v>0.10177851266197786</v>
      </c>
      <c r="E154" s="1">
        <f ca="1">(1-F154)/3*2</f>
        <v>0.20355702532395573</v>
      </c>
      <c r="F154" s="1">
        <f ca="1">HLOOKUP(A151,All!$2:$7,4,0)</f>
        <v>0.6946644620140664</v>
      </c>
      <c r="G154" s="1">
        <v>0</v>
      </c>
      <c r="H154" s="1">
        <v>0</v>
      </c>
      <c r="K154" t="s">
        <v>1</v>
      </c>
      <c r="L154" s="1">
        <f ca="1">IF(D154=0%,0.01%,D154)</f>
        <v>0.10177851266197786</v>
      </c>
      <c r="M154" s="1">
        <f ca="1">IF(E154=0%,0.01%,E154)</f>
        <v>0.20355702532395573</v>
      </c>
      <c r="N154" s="1">
        <f ca="1">IF(F154=0%,0.01%,F154)</f>
        <v>0.6946644620140664</v>
      </c>
      <c r="O154" s="1">
        <v>0</v>
      </c>
      <c r="P154" s="1">
        <v>0</v>
      </c>
      <c r="S154" t="s">
        <v>1</v>
      </c>
      <c r="T154" s="1">
        <f t="shared" ref="T154:T156" ca="1" si="185">IFERROR(L154/SUM($L154:$P154),"")</f>
        <v>0.10177851266197786</v>
      </c>
      <c r="U154" s="1">
        <f t="shared" ca="1" si="181"/>
        <v>0.20355702532395573</v>
      </c>
      <c r="V154" s="1">
        <f t="shared" ca="1" si="182"/>
        <v>0.6946644620140664</v>
      </c>
      <c r="W154" s="1">
        <f t="shared" ca="1" si="183"/>
        <v>0</v>
      </c>
      <c r="X154" s="1">
        <f t="shared" ca="1" si="184"/>
        <v>0</v>
      </c>
      <c r="AA154" t="s">
        <v>1</v>
      </c>
      <c r="AB154" s="4">
        <f ca="1">IFERROR(_xlfn.NORM.S.INV(SUM($T154:T154)),"")</f>
        <v>-1.2714825673630332</v>
      </c>
      <c r="AC154" s="4">
        <f ca="1">IFERROR(_xlfn.NORM.S.INV(SUM($T154:U154)),"")</f>
        <v>-0.50911577373506745</v>
      </c>
      <c r="AD154" s="4"/>
      <c r="AE154" s="4"/>
      <c r="AH154" t="s">
        <v>1</v>
      </c>
      <c r="AI154" s="4">
        <f ca="1">IFERROR(AB154-$AB$6,"")</f>
        <v>-0.20753358759877449</v>
      </c>
      <c r="AJ154" s="4">
        <f ca="1">IFERROR(AC154-$AC$6,"")</f>
        <v>-0.33535750058289776</v>
      </c>
      <c r="AK154" s="4"/>
      <c r="AL154" s="4"/>
    </row>
    <row r="155" spans="1:38">
      <c r="A155" s="3"/>
      <c r="B155" t="s">
        <v>2</v>
      </c>
      <c r="C155" s="1">
        <v>0</v>
      </c>
      <c r="D155" s="1">
        <v>0</v>
      </c>
      <c r="E155" s="1">
        <f ca="1">(1-G155)/3</f>
        <v>6.8487179753015548E-2</v>
      </c>
      <c r="F155" s="1">
        <f ca="1">(1-G155)/3*2</f>
        <v>0.1369743595060311</v>
      </c>
      <c r="G155" s="1">
        <f ca="1">HLOOKUP(A151,All!$2:$7,5,0)</f>
        <v>0.79453846074095336</v>
      </c>
      <c r="H155" s="1">
        <v>0</v>
      </c>
      <c r="K155" t="s">
        <v>2</v>
      </c>
      <c r="L155" s="1">
        <f>IF(D155=0%,0.01%,D155)</f>
        <v>1E-4</v>
      </c>
      <c r="M155" s="1">
        <f t="shared" ref="M155:M156" ca="1" si="186">IF(E155=0%,0.01%,E155)</f>
        <v>6.8487179753015548E-2</v>
      </c>
      <c r="N155" s="1">
        <f t="shared" ref="N155:N156" ca="1" si="187">IF(F155=0%,0.01%,F155)</f>
        <v>0.1369743595060311</v>
      </c>
      <c r="O155" s="1">
        <f t="shared" ref="O155:O156" ca="1" si="188">IF(G155=0%,0.01%,G155)</f>
        <v>0.79453846074095336</v>
      </c>
      <c r="P155" s="1">
        <v>0</v>
      </c>
      <c r="S155" t="s">
        <v>2</v>
      </c>
      <c r="T155" s="1">
        <f t="shared" ca="1" si="185"/>
        <v>9.9990000999900015E-5</v>
      </c>
      <c r="U155" s="1">
        <f t="shared" ca="1" si="181"/>
        <v>6.8480331719843565E-2</v>
      </c>
      <c r="V155" s="1">
        <f t="shared" ca="1" si="182"/>
        <v>0.13696066343968713</v>
      </c>
      <c r="W155" s="1">
        <f t="shared" ca="1" si="183"/>
        <v>0.79445901483946946</v>
      </c>
      <c r="X155" s="1">
        <f t="shared" ca="1" si="184"/>
        <v>0</v>
      </c>
      <c r="AA155" t="s">
        <v>2</v>
      </c>
      <c r="AB155" s="4">
        <f ca="1">IFERROR(_xlfn.NORM.S.INV(SUM($T155:T155)),"")</f>
        <v>-3.7190417463402348</v>
      </c>
      <c r="AC155" s="4">
        <f ca="1">IFERROR(_xlfn.NORM.S.INV(SUM($T155:U155)),"")</f>
        <v>-1.4864480683693853</v>
      </c>
      <c r="AD155" s="4">
        <f ca="1">IFERROR(_xlfn.NORM.S.INV(SUM($T155:V155)),"")</f>
        <v>-0.8219910858133096</v>
      </c>
      <c r="AE155" s="4"/>
      <c r="AH155" t="s">
        <v>2</v>
      </c>
      <c r="AI155" s="4">
        <f ca="1">IFERROR(AB155-$AB$7,"")</f>
        <v>0</v>
      </c>
      <c r="AJ155" s="4">
        <f ca="1">IFERROR(AC155-$AC$7,"")</f>
        <v>0.1078812083777787</v>
      </c>
      <c r="AK155" s="4">
        <f ca="1">IFERROR(AD155-$AD$7,"")</f>
        <v>0.14772716448745471</v>
      </c>
      <c r="AL155" s="4"/>
    </row>
    <row r="156" spans="1:38">
      <c r="A156" s="3"/>
      <c r="B156" t="s">
        <v>15</v>
      </c>
      <c r="C156" s="1">
        <v>0</v>
      </c>
      <c r="D156" s="1">
        <v>0</v>
      </c>
      <c r="E156" s="1">
        <v>0</v>
      </c>
      <c r="F156" s="1">
        <f ca="1">(1-H156)/3</f>
        <v>1.9176028892515795E-3</v>
      </c>
      <c r="G156" s="1">
        <f ca="1">(1-H156)/3*2</f>
        <v>3.835205778503159E-3</v>
      </c>
      <c r="H156" s="1">
        <f ca="1">MIN(HLOOKUP(A151,All!$2:$7,6,0),1)</f>
        <v>0.99424719133224526</v>
      </c>
      <c r="K156" t="s">
        <v>15</v>
      </c>
      <c r="L156" s="1">
        <f>IF(D156=0%,0.01%,D156)</f>
        <v>1E-4</v>
      </c>
      <c r="M156" s="1">
        <f t="shared" si="186"/>
        <v>1E-4</v>
      </c>
      <c r="N156" s="1">
        <f t="shared" ca="1" si="187"/>
        <v>1.9176028892515795E-3</v>
      </c>
      <c r="O156" s="1">
        <f t="shared" ca="1" si="188"/>
        <v>3.835205778503159E-3</v>
      </c>
      <c r="P156" s="1">
        <f t="shared" ref="P156" ca="1" si="189">IF(H156=0%,0.01%,H156)</f>
        <v>0.99424719133224526</v>
      </c>
      <c r="S156" t="s">
        <v>15</v>
      </c>
      <c r="T156" s="1">
        <f t="shared" ca="1" si="185"/>
        <v>9.998000399920017E-5</v>
      </c>
      <c r="U156" s="1">
        <f t="shared" ca="1" si="181"/>
        <v>9.998000399920017E-5</v>
      </c>
      <c r="V156" s="1">
        <f t="shared" ca="1" si="182"/>
        <v>1.917219445362507E-3</v>
      </c>
      <c r="W156" s="1">
        <f t="shared" ca="1" si="183"/>
        <v>3.8344388907250141E-3</v>
      </c>
      <c r="X156" s="1">
        <f t="shared" ca="1" si="184"/>
        <v>0.99404838165591414</v>
      </c>
      <c r="AA156" t="s">
        <v>15</v>
      </c>
      <c r="AB156" s="4">
        <f ca="1">IFERROR(_xlfn.NORM.S.INV(SUM($T156:T156)),"")</f>
        <v>-3.7190670045463001</v>
      </c>
      <c r="AC156" s="4">
        <f ca="1">IFERROR(_xlfn.NORM.S.INV(SUM($T156:U156)),"")</f>
        <v>-3.5401365750084204</v>
      </c>
      <c r="AD156" s="4">
        <f ca="1">IFERROR(_xlfn.NORM.S.INV(SUM($T156:V156)),"")</f>
        <v>-2.8601535802640332</v>
      </c>
      <c r="AE156" s="4">
        <f ca="1">IFERROR(_xlfn.NORM.S.INV(SUM($T156:W156)),"")</f>
        <v>-2.5150000500814493</v>
      </c>
      <c r="AH156" t="s">
        <v>15</v>
      </c>
      <c r="AI156" s="4">
        <f ca="1">IFERROR(AB156-$AB$8,"")</f>
        <v>1.5782432356559184E-6</v>
      </c>
      <c r="AJ156" s="4">
        <f ca="1">IFERROR(AC156-$AC$8,"")</f>
        <v>1.6487432135114943E-6</v>
      </c>
      <c r="AK156" s="4">
        <f ca="1">IFERROR(AD156-$AD$8,"")</f>
        <v>-0.91665473944256748</v>
      </c>
      <c r="AL156" s="4">
        <f ca="1">IFERROR(AE156-$AE$8,"")</f>
        <v>-1.0931220243001558</v>
      </c>
    </row>
    <row r="158" spans="1:38">
      <c r="A158" s="2">
        <f ca="1">IF(RIGHT(A151,2)="12",(VALUE(LEFT(A151,4))+1)*100+1,A151+1)</f>
        <v>201911</v>
      </c>
      <c r="J158" s="2">
        <f ca="1">$A158</f>
        <v>201911</v>
      </c>
      <c r="R158" s="2">
        <f ca="1">$A158</f>
        <v>201911</v>
      </c>
      <c r="Z158" s="2">
        <f ca="1">$A158</f>
        <v>201911</v>
      </c>
      <c r="AG158" s="2">
        <f ca="1">$A158</f>
        <v>201911</v>
      </c>
    </row>
    <row r="159" spans="1:38">
      <c r="A159" s="14"/>
      <c r="C159" t="s">
        <v>16</v>
      </c>
      <c r="D159" t="s">
        <v>0</v>
      </c>
      <c r="E159" t="s">
        <v>1</v>
      </c>
      <c r="F159" t="s">
        <v>2</v>
      </c>
      <c r="G159" t="s">
        <v>15</v>
      </c>
      <c r="H159" t="s">
        <v>3</v>
      </c>
      <c r="L159" t="s">
        <v>0</v>
      </c>
      <c r="M159" t="s">
        <v>1</v>
      </c>
      <c r="N159" t="s">
        <v>2</v>
      </c>
      <c r="O159" t="s">
        <v>15</v>
      </c>
      <c r="P159" t="s">
        <v>3</v>
      </c>
      <c r="T159" t="s">
        <v>0</v>
      </c>
      <c r="U159" t="s">
        <v>1</v>
      </c>
      <c r="V159" t="s">
        <v>2</v>
      </c>
      <c r="W159" t="s">
        <v>15</v>
      </c>
      <c r="X159" t="s">
        <v>3</v>
      </c>
      <c r="AB159" t="s">
        <v>5</v>
      </c>
      <c r="AC159" t="s">
        <v>6</v>
      </c>
      <c r="AD159" t="s">
        <v>13</v>
      </c>
      <c r="AE159" t="s">
        <v>17</v>
      </c>
      <c r="AH159" s="5">
        <f ca="1">AVERAGE(AI160:AL163)</f>
        <v>-0.15807694978451747</v>
      </c>
      <c r="AI159" t="s">
        <v>5</v>
      </c>
      <c r="AJ159" t="s">
        <v>6</v>
      </c>
      <c r="AK159" t="s">
        <v>13</v>
      </c>
      <c r="AL159" t="s">
        <v>17</v>
      </c>
    </row>
    <row r="160" spans="1:38">
      <c r="A160" s="3"/>
      <c r="B160" t="s">
        <v>0</v>
      </c>
      <c r="C160" s="1">
        <v>0.05</v>
      </c>
      <c r="D160" s="1">
        <f ca="1">1-C160-E160</f>
        <v>0.9307173153916275</v>
      </c>
      <c r="E160" s="1">
        <f ca="1">HLOOKUP(A158,All!$2:$7,3,0)</f>
        <v>1.9282684608372409E-2</v>
      </c>
      <c r="F160" s="1">
        <v>0</v>
      </c>
      <c r="G160" s="1">
        <v>0</v>
      </c>
      <c r="H160" s="1">
        <v>0</v>
      </c>
      <c r="K160" t="s">
        <v>0</v>
      </c>
      <c r="L160" s="1">
        <f ca="1">IF(D160=0%,0.01%,D160)</f>
        <v>0.9307173153916275</v>
      </c>
      <c r="M160" s="1">
        <f ca="1">IF(E160=0%,0.01%,E160)</f>
        <v>1.9282684608372409E-2</v>
      </c>
      <c r="N160" s="1">
        <v>0</v>
      </c>
      <c r="O160" s="1">
        <v>0</v>
      </c>
      <c r="P160" s="1">
        <v>0</v>
      </c>
      <c r="S160" t="s">
        <v>0</v>
      </c>
      <c r="T160" s="1">
        <f ca="1">IFERROR(L160/SUM($L160:$P160),"")</f>
        <v>0.9797024372543448</v>
      </c>
      <c r="U160" s="1">
        <f t="shared" ref="U160:U163" ca="1" si="190">IFERROR(M160/SUM($L160:$P160),"")</f>
        <v>2.0297562745655168E-2</v>
      </c>
      <c r="V160" s="1">
        <f t="shared" ref="V160:V163" ca="1" si="191">IFERROR(N160/SUM($L160:$P160),"")</f>
        <v>0</v>
      </c>
      <c r="W160" s="1">
        <f t="shared" ref="W160:W163" ca="1" si="192">IFERROR(O160/SUM($L160:$P160),"")</f>
        <v>0</v>
      </c>
      <c r="X160" s="1">
        <f t="shared" ref="X160:X163" ca="1" si="193">IFERROR(P160/SUM($L160:$P160),"")</f>
        <v>0</v>
      </c>
      <c r="AA160" t="s">
        <v>0</v>
      </c>
      <c r="AB160" s="4">
        <f ca="1">IFERROR(_xlfn.NORM.S.INV(SUM($T160:T160)),"")</f>
        <v>2.0476416462325209</v>
      </c>
      <c r="AC160" s="4"/>
      <c r="AD160" s="4"/>
      <c r="AE160" s="4"/>
      <c r="AH160" t="s">
        <v>0</v>
      </c>
      <c r="AI160" s="4">
        <f ca="1">IFERROR(AB160-$AB$5,"")</f>
        <v>-7.8505711331471328E-2</v>
      </c>
      <c r="AJ160" s="4"/>
      <c r="AK160" s="4"/>
      <c r="AL160" s="4"/>
    </row>
    <row r="161" spans="1:38">
      <c r="A161" s="3"/>
      <c r="B161" t="s">
        <v>1</v>
      </c>
      <c r="C161" s="1">
        <v>0</v>
      </c>
      <c r="D161" s="1">
        <f ca="1">(1-F161)/3</f>
        <v>0.10033588854094493</v>
      </c>
      <c r="E161" s="1">
        <f ca="1">(1-F161)/3*2</f>
        <v>0.20067177708188985</v>
      </c>
      <c r="F161" s="1">
        <f ca="1">HLOOKUP(A158,All!$2:$7,4,0)</f>
        <v>0.69899233437716524</v>
      </c>
      <c r="G161" s="1">
        <v>0</v>
      </c>
      <c r="H161" s="1">
        <v>0</v>
      </c>
      <c r="K161" t="s">
        <v>1</v>
      </c>
      <c r="L161" s="1">
        <f ca="1">IF(D161=0%,0.01%,D161)</f>
        <v>0.10033588854094493</v>
      </c>
      <c r="M161" s="1">
        <f ca="1">IF(E161=0%,0.01%,E161)</f>
        <v>0.20067177708188985</v>
      </c>
      <c r="N161" s="1">
        <f ca="1">IF(F161=0%,0.01%,F161)</f>
        <v>0.69899233437716524</v>
      </c>
      <c r="O161" s="1">
        <v>0</v>
      </c>
      <c r="P161" s="1">
        <v>0</v>
      </c>
      <c r="S161" t="s">
        <v>1</v>
      </c>
      <c r="T161" s="1">
        <f t="shared" ref="T161:T163" ca="1" si="194">IFERROR(L161/SUM($L161:$P161),"")</f>
        <v>0.10033588854094493</v>
      </c>
      <c r="U161" s="1">
        <f t="shared" ca="1" si="190"/>
        <v>0.20067177708188985</v>
      </c>
      <c r="V161" s="1">
        <f t="shared" ca="1" si="191"/>
        <v>0.69899233437716524</v>
      </c>
      <c r="W161" s="1">
        <f t="shared" ca="1" si="192"/>
        <v>0</v>
      </c>
      <c r="X161" s="1">
        <f t="shared" ca="1" si="193"/>
        <v>0</v>
      </c>
      <c r="AA161" t="s">
        <v>1</v>
      </c>
      <c r="AB161" s="4">
        <f ca="1">IFERROR(_xlfn.NORM.S.INV(SUM($T161:T161)),"")</f>
        <v>-1.2796399947408532</v>
      </c>
      <c r="AC161" s="4">
        <f ca="1">IFERROR(_xlfn.NORM.S.INV(SUM($T161:U161)),"")</f>
        <v>-0.52150455794061268</v>
      </c>
      <c r="AD161" s="4"/>
      <c r="AE161" s="4"/>
      <c r="AH161" t="s">
        <v>1</v>
      </c>
      <c r="AI161" s="4">
        <f ca="1">IFERROR(AB161-$AB$6,"")</f>
        <v>-0.21569101497659449</v>
      </c>
      <c r="AJ161" s="4">
        <f ca="1">IFERROR(AC161-$AC$6,"")</f>
        <v>-0.34774628478844299</v>
      </c>
      <c r="AK161" s="4"/>
      <c r="AL161" s="4"/>
    </row>
    <row r="162" spans="1:38">
      <c r="A162" s="3"/>
      <c r="B162" t="s">
        <v>2</v>
      </c>
      <c r="C162" s="1">
        <v>0</v>
      </c>
      <c r="D162" s="1">
        <v>0</v>
      </c>
      <c r="E162" s="1">
        <f ca="1">(1-G162)/3</f>
        <v>3.5913910852536701E-2</v>
      </c>
      <c r="F162" s="1">
        <f ca="1">(1-G162)/3*2</f>
        <v>7.1827821705073402E-2</v>
      </c>
      <c r="G162" s="1">
        <f ca="1">HLOOKUP(A158,All!$2:$7,5,0)</f>
        <v>0.8922582674423899</v>
      </c>
      <c r="H162" s="1">
        <v>0</v>
      </c>
      <c r="K162" t="s">
        <v>2</v>
      </c>
      <c r="L162" s="1">
        <f>IF(D162=0%,0.01%,D162)</f>
        <v>1E-4</v>
      </c>
      <c r="M162" s="1">
        <f t="shared" ref="M162:M163" ca="1" si="195">IF(E162=0%,0.01%,E162)</f>
        <v>3.5913910852536701E-2</v>
      </c>
      <c r="N162" s="1">
        <f t="shared" ref="N162:N163" ca="1" si="196">IF(F162=0%,0.01%,F162)</f>
        <v>7.1827821705073402E-2</v>
      </c>
      <c r="O162" s="1">
        <f t="shared" ref="O162:O163" ca="1" si="197">IF(G162=0%,0.01%,G162)</f>
        <v>0.8922582674423899</v>
      </c>
      <c r="P162" s="1">
        <v>0</v>
      </c>
      <c r="S162" t="s">
        <v>2</v>
      </c>
      <c r="T162" s="1">
        <f t="shared" ca="1" si="194"/>
        <v>9.9990000999900015E-5</v>
      </c>
      <c r="U162" s="1">
        <f t="shared" ca="1" si="190"/>
        <v>3.5910319820554648E-2</v>
      </c>
      <c r="V162" s="1">
        <f t="shared" ca="1" si="191"/>
        <v>7.1820639641109296E-2</v>
      </c>
      <c r="W162" s="1">
        <f t="shared" ca="1" si="192"/>
        <v>0.89216905053733619</v>
      </c>
      <c r="X162" s="1">
        <f t="shared" ca="1" si="193"/>
        <v>0</v>
      </c>
      <c r="AA162" t="s">
        <v>2</v>
      </c>
      <c r="AB162" s="4">
        <f ca="1">IFERROR(_xlfn.NORM.S.INV(SUM($T162:T162)),"")</f>
        <v>-3.7190417463402348</v>
      </c>
      <c r="AC162" s="4">
        <f ca="1">IFERROR(_xlfn.NORM.S.INV(SUM($T162:U162)),"")</f>
        <v>-1.7989877427471228</v>
      </c>
      <c r="AD162" s="4">
        <f ca="1">IFERROR(_xlfn.NORM.S.INV(SUM($T162:V162)),"")</f>
        <v>-1.2381460839583882</v>
      </c>
      <c r="AE162" s="4"/>
      <c r="AH162" t="s">
        <v>2</v>
      </c>
      <c r="AI162" s="4">
        <f ca="1">IFERROR(AB162-$AB$7,"")</f>
        <v>0</v>
      </c>
      <c r="AJ162" s="4">
        <f ca="1">IFERROR(AC162-$AC$7,"")</f>
        <v>-0.20465846599995885</v>
      </c>
      <c r="AK162" s="4">
        <f ca="1">IFERROR(AD162-$AD$7,"")</f>
        <v>-0.2684278336576239</v>
      </c>
      <c r="AL162" s="4"/>
    </row>
    <row r="163" spans="1:38">
      <c r="A163" s="3"/>
      <c r="B163" t="s">
        <v>15</v>
      </c>
      <c r="C163" s="1">
        <v>0</v>
      </c>
      <c r="D163" s="1">
        <v>0</v>
      </c>
      <c r="E163" s="1">
        <v>0</v>
      </c>
      <c r="F163" s="1">
        <f ca="1">(1-H163)/3</f>
        <v>1.5477745621242637E-2</v>
      </c>
      <c r="G163" s="1">
        <f ca="1">(1-H163)/3*2</f>
        <v>3.0955491242485273E-2</v>
      </c>
      <c r="H163" s="1">
        <f ca="1">MIN(HLOOKUP(A158,All!$2:$7,6,0),1)</f>
        <v>0.95356676313627209</v>
      </c>
      <c r="K163" t="s">
        <v>15</v>
      </c>
      <c r="L163" s="1">
        <f>IF(D163=0%,0.01%,D163)</f>
        <v>1E-4</v>
      </c>
      <c r="M163" s="1">
        <f t="shared" si="195"/>
        <v>1E-4</v>
      </c>
      <c r="N163" s="1">
        <f t="shared" ca="1" si="196"/>
        <v>1.5477745621242637E-2</v>
      </c>
      <c r="O163" s="1">
        <f t="shared" ca="1" si="197"/>
        <v>3.0955491242485273E-2</v>
      </c>
      <c r="P163" s="1">
        <f t="shared" ref="P163" ca="1" si="198">IF(H163=0%,0.01%,H163)</f>
        <v>0.95356676313627209</v>
      </c>
      <c r="S163" t="s">
        <v>15</v>
      </c>
      <c r="T163" s="1">
        <f t="shared" ca="1" si="194"/>
        <v>9.998000399920017E-5</v>
      </c>
      <c r="U163" s="1">
        <f t="shared" ca="1" si="190"/>
        <v>9.998000399920017E-5</v>
      </c>
      <c r="V163" s="1">
        <f t="shared" ca="1" si="191"/>
        <v>1.5474650691104416E-2</v>
      </c>
      <c r="W163" s="1">
        <f t="shared" ca="1" si="192"/>
        <v>3.0949301382208833E-2</v>
      </c>
      <c r="X163" s="1">
        <f t="shared" ca="1" si="193"/>
        <v>0.95337608791868833</v>
      </c>
      <c r="AA163" t="s">
        <v>15</v>
      </c>
      <c r="AB163" s="4">
        <f ca="1">IFERROR(_xlfn.NORM.S.INV(SUM($T163:T163)),"")</f>
        <v>-3.7190670045463001</v>
      </c>
      <c r="AC163" s="4">
        <f ca="1">IFERROR(_xlfn.NORM.S.INV(SUM($T163:U163)),"")</f>
        <v>-3.5401365750084204</v>
      </c>
      <c r="AD163" s="4">
        <f ca="1">IFERROR(_xlfn.NORM.S.INV(SUM($T163:V163)),"")</f>
        <v>-2.1526115328417275</v>
      </c>
      <c r="AE163" s="4">
        <f ca="1">IFERROR(_xlfn.NORM.S.INV(SUM($T163:W163)),"")</f>
        <v>-1.6785087478385641</v>
      </c>
      <c r="AH163" t="s">
        <v>15</v>
      </c>
      <c r="AI163" s="4">
        <f ca="1">IFERROR(AB163-$AB$8,"")</f>
        <v>1.5782432356559184E-6</v>
      </c>
      <c r="AJ163" s="4">
        <f ca="1">IFERROR(AC163-$AC$8,"")</f>
        <v>1.6487432135114943E-6</v>
      </c>
      <c r="AK163" s="4">
        <f ca="1">IFERROR(AD163-$AD$8,"")</f>
        <v>-0.20911269202026173</v>
      </c>
      <c r="AL163" s="4">
        <f ca="1">IFERROR(AE163-$AE$8,"")</f>
        <v>-0.25663072205727055</v>
      </c>
    </row>
    <row r="165" spans="1:38">
      <c r="A165" s="2">
        <f ca="1">IF(RIGHT(A158,2)="12",(VALUE(LEFT(A158,4))+1)*100+1,A158+1)</f>
        <v>201912</v>
      </c>
      <c r="J165" s="2">
        <f ca="1">$A165</f>
        <v>201912</v>
      </c>
      <c r="R165" s="2">
        <f ca="1">$A165</f>
        <v>201912</v>
      </c>
      <c r="Z165" s="2">
        <f ca="1">$A165</f>
        <v>201912</v>
      </c>
      <c r="AG165" s="2">
        <f ca="1">$A165</f>
        <v>201912</v>
      </c>
    </row>
    <row r="166" spans="1:38">
      <c r="A166" s="14"/>
      <c r="C166" t="s">
        <v>16</v>
      </c>
      <c r="D166" t="s">
        <v>0</v>
      </c>
      <c r="E166" t="s">
        <v>1</v>
      </c>
      <c r="F166" t="s">
        <v>2</v>
      </c>
      <c r="G166" t="s">
        <v>15</v>
      </c>
      <c r="H166" t="s">
        <v>3</v>
      </c>
      <c r="L166" t="s">
        <v>0</v>
      </c>
      <c r="M166" t="s">
        <v>1</v>
      </c>
      <c r="N166" t="s">
        <v>2</v>
      </c>
      <c r="O166" t="s">
        <v>15</v>
      </c>
      <c r="P166" t="s">
        <v>3</v>
      </c>
      <c r="T166" t="s">
        <v>0</v>
      </c>
      <c r="U166" t="s">
        <v>1</v>
      </c>
      <c r="V166" t="s">
        <v>2</v>
      </c>
      <c r="W166" t="s">
        <v>15</v>
      </c>
      <c r="X166" t="s">
        <v>3</v>
      </c>
      <c r="AB166" t="s">
        <v>5</v>
      </c>
      <c r="AC166" t="s">
        <v>6</v>
      </c>
      <c r="AD166" t="s">
        <v>13</v>
      </c>
      <c r="AE166" t="s">
        <v>17</v>
      </c>
      <c r="AH166" s="5">
        <f ca="1">AVERAGE(AI167:AL170)</f>
        <v>-0.12690200374648636</v>
      </c>
      <c r="AI166" t="s">
        <v>5</v>
      </c>
      <c r="AJ166" t="s">
        <v>6</v>
      </c>
      <c r="AK166" t="s">
        <v>13</v>
      </c>
      <c r="AL166" t="s">
        <v>17</v>
      </c>
    </row>
    <row r="167" spans="1:38">
      <c r="A167" s="3"/>
      <c r="B167" t="s">
        <v>0</v>
      </c>
      <c r="C167" s="1">
        <v>0.05</v>
      </c>
      <c r="D167" s="1">
        <f ca="1">1-C167-E167</f>
        <v>0.93055206991762685</v>
      </c>
      <c r="E167" s="1">
        <f ca="1">HLOOKUP(A165,All!$2:$7,3,0)</f>
        <v>1.9447930082373145E-2</v>
      </c>
      <c r="F167" s="1">
        <v>0</v>
      </c>
      <c r="G167" s="1">
        <v>0</v>
      </c>
      <c r="H167" s="1">
        <v>0</v>
      </c>
      <c r="K167" t="s">
        <v>0</v>
      </c>
      <c r="L167" s="1">
        <f ca="1">IF(D167=0%,0.01%,D167)</f>
        <v>0.93055206991762685</v>
      </c>
      <c r="M167" s="1">
        <f ca="1">IF(E167=0%,0.01%,E167)</f>
        <v>1.9447930082373145E-2</v>
      </c>
      <c r="N167" s="1">
        <v>0</v>
      </c>
      <c r="O167" s="1">
        <v>0</v>
      </c>
      <c r="P167" s="1">
        <v>0</v>
      </c>
      <c r="S167" t="s">
        <v>0</v>
      </c>
      <c r="T167" s="1">
        <f ca="1">IFERROR(L167/SUM($L167:$P167),"")</f>
        <v>0.97952849465013359</v>
      </c>
      <c r="U167" s="1">
        <f t="shared" ref="U167:U170" ca="1" si="199">IFERROR(M167/SUM($L167:$P167),"")</f>
        <v>2.047150534986647E-2</v>
      </c>
      <c r="V167" s="1">
        <f t="shared" ref="V167:V170" ca="1" si="200">IFERROR(N167/SUM($L167:$P167),"")</f>
        <v>0</v>
      </c>
      <c r="W167" s="1">
        <f t="shared" ref="W167:W170" ca="1" si="201">IFERROR(O167/SUM($L167:$P167),"")</f>
        <v>0</v>
      </c>
      <c r="X167" s="1">
        <f t="shared" ref="X167:X170" ca="1" si="202">IFERROR(P167/SUM($L167:$P167),"")</f>
        <v>0</v>
      </c>
      <c r="AA167" t="s">
        <v>0</v>
      </c>
      <c r="AB167" s="4">
        <f ca="1">IFERROR(_xlfn.NORM.S.INV(SUM($T167:T167)),"")</f>
        <v>2.0441066666922905</v>
      </c>
      <c r="AC167" s="4"/>
      <c r="AD167" s="4"/>
      <c r="AE167" s="4"/>
      <c r="AH167" t="s">
        <v>0</v>
      </c>
      <c r="AI167" s="4">
        <f ca="1">IFERROR(AB167-$AB$5,"")</f>
        <v>-8.2040690871701738E-2</v>
      </c>
      <c r="AJ167" s="4"/>
      <c r="AK167" s="4"/>
      <c r="AL167" s="4"/>
    </row>
    <row r="168" spans="1:38">
      <c r="A168" s="3"/>
      <c r="B168" t="s">
        <v>1</v>
      </c>
      <c r="C168" s="1">
        <v>0</v>
      </c>
      <c r="D168" s="1">
        <f ca="1">(1-F168)/3</f>
        <v>9.536202893147179E-2</v>
      </c>
      <c r="E168" s="1">
        <f ca="1">(1-F168)/3*2</f>
        <v>0.19072405786294358</v>
      </c>
      <c r="F168" s="1">
        <f ca="1">HLOOKUP(A165,All!$2:$7,4,0)</f>
        <v>0.71391391320558462</v>
      </c>
      <c r="G168" s="1">
        <v>0</v>
      </c>
      <c r="H168" s="1">
        <v>0</v>
      </c>
      <c r="K168" t="s">
        <v>1</v>
      </c>
      <c r="L168" s="1">
        <f ca="1">IF(D168=0%,0.01%,D168)</f>
        <v>9.536202893147179E-2</v>
      </c>
      <c r="M168" s="1">
        <f ca="1">IF(E168=0%,0.01%,E168)</f>
        <v>0.19072405786294358</v>
      </c>
      <c r="N168" s="1">
        <f ca="1">IF(F168=0%,0.01%,F168)</f>
        <v>0.71391391320558462</v>
      </c>
      <c r="O168" s="1">
        <v>0</v>
      </c>
      <c r="P168" s="1">
        <v>0</v>
      </c>
      <c r="S168" t="s">
        <v>1</v>
      </c>
      <c r="T168" s="1">
        <f t="shared" ref="T168:T170" ca="1" si="203">IFERROR(L168/SUM($L168:$P168),"")</f>
        <v>9.536202893147179E-2</v>
      </c>
      <c r="U168" s="1">
        <f t="shared" ca="1" si="199"/>
        <v>0.19072405786294358</v>
      </c>
      <c r="V168" s="1">
        <f t="shared" ca="1" si="200"/>
        <v>0.71391391320558462</v>
      </c>
      <c r="W168" s="1">
        <f t="shared" ca="1" si="201"/>
        <v>0</v>
      </c>
      <c r="X168" s="1">
        <f t="shared" ca="1" si="202"/>
        <v>0</v>
      </c>
      <c r="AA168" t="s">
        <v>1</v>
      </c>
      <c r="AB168" s="4">
        <f ca="1">IFERROR(_xlfn.NORM.S.INV(SUM($T168:T168)),"")</f>
        <v>-1.3084401622999555</v>
      </c>
      <c r="AC168" s="4">
        <f ca="1">IFERROR(_xlfn.NORM.S.INV(SUM($T168:U168)),"")</f>
        <v>-0.56485532361756063</v>
      </c>
      <c r="AD168" s="4"/>
      <c r="AE168" s="4"/>
      <c r="AH168" t="s">
        <v>1</v>
      </c>
      <c r="AI168" s="4">
        <f ca="1">IFERROR(AB168-$AB$6,"")</f>
        <v>-0.24449118253569679</v>
      </c>
      <c r="AJ168" s="4">
        <f ca="1">IFERROR(AC168-$AC$6,"")</f>
        <v>-0.39109705046539095</v>
      </c>
      <c r="AK168" s="4"/>
      <c r="AL168" s="4"/>
    </row>
    <row r="169" spans="1:38">
      <c r="A169" s="3"/>
      <c r="B169" t="s">
        <v>2</v>
      </c>
      <c r="C169" s="1">
        <v>0</v>
      </c>
      <c r="D169" s="1">
        <v>0</v>
      </c>
      <c r="E169" s="1">
        <f ca="1">(1-G169)/3</f>
        <v>5.9979968064850731E-2</v>
      </c>
      <c r="F169" s="1">
        <f ca="1">(1-G169)/3*2</f>
        <v>0.11995993612970146</v>
      </c>
      <c r="G169" s="1">
        <f ca="1">HLOOKUP(A165,All!$2:$7,5,0)</f>
        <v>0.82006009580544781</v>
      </c>
      <c r="H169" s="1">
        <v>0</v>
      </c>
      <c r="K169" t="s">
        <v>2</v>
      </c>
      <c r="L169" s="1">
        <f>IF(D169=0%,0.01%,D169)</f>
        <v>1E-4</v>
      </c>
      <c r="M169" s="1">
        <f t="shared" ref="M169:M170" ca="1" si="204">IF(E169=0%,0.01%,E169)</f>
        <v>5.9979968064850731E-2</v>
      </c>
      <c r="N169" s="1">
        <f t="shared" ref="N169:N170" ca="1" si="205">IF(F169=0%,0.01%,F169)</f>
        <v>0.11995993612970146</v>
      </c>
      <c r="O169" s="1">
        <f t="shared" ref="O169:O170" ca="1" si="206">IF(G169=0%,0.01%,G169)</f>
        <v>0.82006009580544781</v>
      </c>
      <c r="P169" s="1">
        <v>0</v>
      </c>
      <c r="S169" t="s">
        <v>2</v>
      </c>
      <c r="T169" s="1">
        <f t="shared" ca="1" si="203"/>
        <v>9.9990000999900015E-5</v>
      </c>
      <c r="U169" s="1">
        <f t="shared" ca="1" si="199"/>
        <v>5.9973970667783955E-2</v>
      </c>
      <c r="V169" s="1">
        <f t="shared" ca="1" si="200"/>
        <v>0.11994794133556791</v>
      </c>
      <c r="W169" s="1">
        <f t="shared" ca="1" si="201"/>
        <v>0.81997809799564825</v>
      </c>
      <c r="X169" s="1">
        <f t="shared" ca="1" si="202"/>
        <v>0</v>
      </c>
      <c r="AA169" t="s">
        <v>2</v>
      </c>
      <c r="AB169" s="4">
        <f ca="1">IFERROR(_xlfn.NORM.S.INV(SUM($T169:T169)),"")</f>
        <v>-3.7190417463402348</v>
      </c>
      <c r="AC169" s="4">
        <f ca="1">IFERROR(_xlfn.NORM.S.INV(SUM($T169:U169)),"")</f>
        <v>-1.5541530173772469</v>
      </c>
      <c r="AD169" s="4">
        <f ca="1">IFERROR(_xlfn.NORM.S.INV(SUM($T169:V169)),"")</f>
        <v>-0.91528162303236393</v>
      </c>
      <c r="AE169" s="4"/>
      <c r="AH169" t="s">
        <v>2</v>
      </c>
      <c r="AI169" s="4">
        <f ca="1">IFERROR(AB169-$AB$7,"")</f>
        <v>0</v>
      </c>
      <c r="AJ169" s="4">
        <f ca="1">IFERROR(AC169-$AC$7,"")</f>
        <v>4.0176259369917089E-2</v>
      </c>
      <c r="AK169" s="4">
        <f ca="1">IFERROR(AD169-$AD$7,"")</f>
        <v>5.4436627268400373E-2</v>
      </c>
      <c r="AL169" s="4"/>
    </row>
    <row r="170" spans="1:38">
      <c r="A170" s="3"/>
      <c r="B170" t="s">
        <v>15</v>
      </c>
      <c r="C170" s="1">
        <v>0</v>
      </c>
      <c r="D170" s="1">
        <v>0</v>
      </c>
      <c r="E170" s="1">
        <v>0</v>
      </c>
      <c r="F170" s="1">
        <f ca="1">(1-H170)/3</f>
        <v>1.2530964868243418E-2</v>
      </c>
      <c r="G170" s="1">
        <f ca="1">(1-H170)/3*2</f>
        <v>2.5061929736486837E-2</v>
      </c>
      <c r="H170" s="1">
        <f ca="1">MIN(HLOOKUP(A165,All!$2:$7,6,0),1)</f>
        <v>0.96240710539526975</v>
      </c>
      <c r="K170" t="s">
        <v>15</v>
      </c>
      <c r="L170" s="1">
        <f>IF(D170=0%,0.01%,D170)</f>
        <v>1E-4</v>
      </c>
      <c r="M170" s="1">
        <f t="shared" si="204"/>
        <v>1E-4</v>
      </c>
      <c r="N170" s="1">
        <f t="shared" ca="1" si="205"/>
        <v>1.2530964868243418E-2</v>
      </c>
      <c r="O170" s="1">
        <f t="shared" ca="1" si="206"/>
        <v>2.5061929736486837E-2</v>
      </c>
      <c r="P170" s="1">
        <f t="shared" ref="P170" ca="1" si="207">IF(H170=0%,0.01%,H170)</f>
        <v>0.96240710539526975</v>
      </c>
      <c r="S170" t="s">
        <v>15</v>
      </c>
      <c r="T170" s="1">
        <f t="shared" ca="1" si="203"/>
        <v>9.998000399920017E-5</v>
      </c>
      <c r="U170" s="1">
        <f t="shared" ca="1" si="199"/>
        <v>9.998000399920017E-5</v>
      </c>
      <c r="V170" s="1">
        <f t="shared" ca="1" si="200"/>
        <v>1.2528459176408137E-2</v>
      </c>
      <c r="W170" s="1">
        <f t="shared" ca="1" si="201"/>
        <v>2.5056918352816274E-2</v>
      </c>
      <c r="X170" s="1">
        <f t="shared" ca="1" si="202"/>
        <v>0.9622146624627772</v>
      </c>
      <c r="AA170" t="s">
        <v>15</v>
      </c>
      <c r="AB170" s="4">
        <f ca="1">IFERROR(_xlfn.NORM.S.INV(SUM($T170:T170)),"")</f>
        <v>-3.7190670045463001</v>
      </c>
      <c r="AC170" s="4">
        <f ca="1">IFERROR(_xlfn.NORM.S.INV(SUM($T170:U170)),"")</f>
        <v>-3.5401365750084204</v>
      </c>
      <c r="AD170" s="4">
        <f ca="1">IFERROR(_xlfn.NORM.S.INV(SUM($T170:V170)),"")</f>
        <v>-2.234398894740695</v>
      </c>
      <c r="AE170" s="4">
        <f ca="1">IFERROR(_xlfn.NORM.S.INV(SUM($T170:W170)),"")</f>
        <v>-1.7769851990789047</v>
      </c>
      <c r="AH170" t="s">
        <v>15</v>
      </c>
      <c r="AI170" s="4">
        <f ca="1">IFERROR(AB170-$AB$8,"")</f>
        <v>1.5782432356559184E-6</v>
      </c>
      <c r="AJ170" s="4">
        <f ca="1">IFERROR(AC170-$AC$8,"")</f>
        <v>1.6487432135114943E-6</v>
      </c>
      <c r="AK170" s="4">
        <f ca="1">IFERROR(AD170-$AD$8,"")</f>
        <v>-0.29090005391922924</v>
      </c>
      <c r="AL170" s="4">
        <f ca="1">IFERROR(AE170-$AE$8,"")</f>
        <v>-0.35510717329761121</v>
      </c>
    </row>
    <row r="172" spans="1:38">
      <c r="A172" s="2">
        <f ca="1">IF(RIGHT(A165,2)="12",(VALUE(LEFT(A165,4))+1)*100+1,A165+1)</f>
        <v>202001</v>
      </c>
      <c r="J172" s="2">
        <f ca="1">$A172</f>
        <v>202001</v>
      </c>
      <c r="R172" s="2">
        <f ca="1">$A172</f>
        <v>202001</v>
      </c>
      <c r="Z172" s="2">
        <f ca="1">$A172</f>
        <v>202001</v>
      </c>
      <c r="AG172" s="2">
        <f ca="1">$A172</f>
        <v>202001</v>
      </c>
    </row>
    <row r="173" spans="1:38">
      <c r="A173" s="14"/>
      <c r="C173" t="s">
        <v>16</v>
      </c>
      <c r="D173" t="s">
        <v>0</v>
      </c>
      <c r="E173" t="s">
        <v>1</v>
      </c>
      <c r="F173" t="s">
        <v>2</v>
      </c>
      <c r="G173" t="s">
        <v>15</v>
      </c>
      <c r="H173" t="s">
        <v>3</v>
      </c>
      <c r="L173" t="s">
        <v>0</v>
      </c>
      <c r="M173" t="s">
        <v>1</v>
      </c>
      <c r="N173" t="s">
        <v>2</v>
      </c>
      <c r="O173" t="s">
        <v>15</v>
      </c>
      <c r="P173" t="s">
        <v>3</v>
      </c>
      <c r="T173" t="s">
        <v>0</v>
      </c>
      <c r="U173" t="s">
        <v>1</v>
      </c>
      <c r="V173" t="s">
        <v>2</v>
      </c>
      <c r="W173" t="s">
        <v>15</v>
      </c>
      <c r="X173" t="s">
        <v>3</v>
      </c>
      <c r="AB173" t="s">
        <v>5</v>
      </c>
      <c r="AC173" t="s">
        <v>6</v>
      </c>
      <c r="AD173" t="s">
        <v>13</v>
      </c>
      <c r="AE173" t="s">
        <v>17</v>
      </c>
      <c r="AH173" s="5">
        <f ca="1">AVERAGE(AI174:AL177)</f>
        <v>-0.26290323542638633</v>
      </c>
      <c r="AI173" t="s">
        <v>5</v>
      </c>
      <c r="AJ173" t="s">
        <v>6</v>
      </c>
      <c r="AK173" t="s">
        <v>13</v>
      </c>
      <c r="AL173" t="s">
        <v>17</v>
      </c>
    </row>
    <row r="174" spans="1:38">
      <c r="A174" s="3"/>
      <c r="B174" t="s">
        <v>0</v>
      </c>
      <c r="C174" s="1">
        <v>0.05</v>
      </c>
      <c r="D174" s="1">
        <f ca="1">1-C174-E174</f>
        <v>0.92115021028325716</v>
      </c>
      <c r="E174" s="1">
        <f ca="1">HLOOKUP(A172,All!$2:$7,3,0)</f>
        <v>2.8849789716742805E-2</v>
      </c>
      <c r="F174" s="1">
        <v>0</v>
      </c>
      <c r="G174" s="1">
        <v>0</v>
      </c>
      <c r="H174" s="1">
        <v>0</v>
      </c>
      <c r="K174" t="s">
        <v>0</v>
      </c>
      <c r="L174" s="1">
        <f ca="1">IF(D174=0%,0.01%,D174)</f>
        <v>0.92115021028325716</v>
      </c>
      <c r="M174" s="1">
        <f ca="1">IF(E174=0%,0.01%,E174)</f>
        <v>2.8849789716742805E-2</v>
      </c>
      <c r="N174" s="1">
        <v>0</v>
      </c>
      <c r="O174" s="1">
        <v>0</v>
      </c>
      <c r="P174" s="1">
        <v>0</v>
      </c>
      <c r="S174" t="s">
        <v>0</v>
      </c>
      <c r="T174" s="1">
        <f ca="1">IFERROR(L174/SUM($L174:$P174),"")</f>
        <v>0.96963180029816554</v>
      </c>
      <c r="U174" s="1">
        <f t="shared" ref="U174:U177" ca="1" si="208">IFERROR(M174/SUM($L174:$P174),"")</f>
        <v>3.0368199701834533E-2</v>
      </c>
      <c r="V174" s="1">
        <f t="shared" ref="V174:V177" ca="1" si="209">IFERROR(N174/SUM($L174:$P174),"")</f>
        <v>0</v>
      </c>
      <c r="W174" s="1">
        <f t="shared" ref="W174:W177" ca="1" si="210">IFERROR(O174/SUM($L174:$P174),"")</f>
        <v>0</v>
      </c>
      <c r="X174" s="1">
        <f t="shared" ref="X174:X177" ca="1" si="211">IFERROR(P174/SUM($L174:$P174),"")</f>
        <v>0</v>
      </c>
      <c r="AA174" t="s">
        <v>0</v>
      </c>
      <c r="AB174" s="4">
        <f ca="1">IFERROR(_xlfn.NORM.S.INV(SUM($T174:T174)),"")</f>
        <v>1.8754095712223466</v>
      </c>
      <c r="AC174" s="4"/>
      <c r="AD174" s="4"/>
      <c r="AE174" s="4"/>
      <c r="AH174" t="s">
        <v>0</v>
      </c>
      <c r="AI174" s="4">
        <f ca="1">IFERROR(AB174-$AB$5,"")</f>
        <v>-0.25073778634164556</v>
      </c>
      <c r="AJ174" s="4"/>
      <c r="AK174" s="4"/>
      <c r="AL174" s="4"/>
    </row>
    <row r="175" spans="1:38">
      <c r="A175" s="3"/>
      <c r="B175" t="s">
        <v>1</v>
      </c>
      <c r="C175" s="1">
        <v>0</v>
      </c>
      <c r="D175" s="1">
        <f ca="1">(1-F175)/3</f>
        <v>9.4237955597506848E-2</v>
      </c>
      <c r="E175" s="1">
        <f ca="1">(1-F175)/3*2</f>
        <v>0.1884759111950137</v>
      </c>
      <c r="F175" s="1">
        <f ca="1">HLOOKUP(A172,All!$2:$7,4,0)</f>
        <v>0.71728613320747947</v>
      </c>
      <c r="G175" s="1">
        <v>0</v>
      </c>
      <c r="H175" s="1">
        <v>0</v>
      </c>
      <c r="K175" t="s">
        <v>1</v>
      </c>
      <c r="L175" s="1">
        <f ca="1">IF(D175=0%,0.01%,D175)</f>
        <v>9.4237955597506848E-2</v>
      </c>
      <c r="M175" s="1">
        <f ca="1">IF(E175=0%,0.01%,E175)</f>
        <v>0.1884759111950137</v>
      </c>
      <c r="N175" s="1">
        <f ca="1">IF(F175=0%,0.01%,F175)</f>
        <v>0.71728613320747947</v>
      </c>
      <c r="O175" s="1">
        <v>0</v>
      </c>
      <c r="P175" s="1">
        <v>0</v>
      </c>
      <c r="S175" t="s">
        <v>1</v>
      </c>
      <c r="T175" s="1">
        <f t="shared" ref="T175:T177" ca="1" si="212">IFERROR(L175/SUM($L175:$P175),"")</f>
        <v>9.4237955597506848E-2</v>
      </c>
      <c r="U175" s="1">
        <f t="shared" ca="1" si="208"/>
        <v>0.1884759111950137</v>
      </c>
      <c r="V175" s="1">
        <f t="shared" ca="1" si="209"/>
        <v>0.71728613320747947</v>
      </c>
      <c r="W175" s="1">
        <f t="shared" ca="1" si="210"/>
        <v>0</v>
      </c>
      <c r="X175" s="1">
        <f t="shared" ca="1" si="211"/>
        <v>0</v>
      </c>
      <c r="AA175" t="s">
        <v>1</v>
      </c>
      <c r="AB175" s="4">
        <f ca="1">IFERROR(_xlfn.NORM.S.INV(SUM($T175:T175)),"")</f>
        <v>-1.3151011469503451</v>
      </c>
      <c r="AC175" s="4">
        <f ca="1">IFERROR(_xlfn.NORM.S.INV(SUM($T175:U175)),"")</f>
        <v>-0.5747982749095415</v>
      </c>
      <c r="AD175" s="4"/>
      <c r="AE175" s="4"/>
      <c r="AH175" t="s">
        <v>1</v>
      </c>
      <c r="AI175" s="4">
        <f ca="1">IFERROR(AB175-$AB$6,"")</f>
        <v>-0.25115216718608635</v>
      </c>
      <c r="AJ175" s="4">
        <f ca="1">IFERROR(AC175-$AC$6,"")</f>
        <v>-0.40104000175737181</v>
      </c>
      <c r="AK175" s="4"/>
      <c r="AL175" s="4"/>
    </row>
    <row r="176" spans="1:38">
      <c r="A176" s="3"/>
      <c r="B176" t="s">
        <v>2</v>
      </c>
      <c r="C176" s="1">
        <v>0</v>
      </c>
      <c r="D176" s="1">
        <v>0</v>
      </c>
      <c r="E176" s="1">
        <f ca="1">(1-G176)/3</f>
        <v>1.7915254100979234E-2</v>
      </c>
      <c r="F176" s="1">
        <f ca="1">(1-G176)/3*2</f>
        <v>3.5830508201958468E-2</v>
      </c>
      <c r="G176" s="1">
        <f ca="1">HLOOKUP(A172,All!$2:$7,5,0)</f>
        <v>0.94625423769706229</v>
      </c>
      <c r="H176" s="1">
        <v>0</v>
      </c>
      <c r="K176" t="s">
        <v>2</v>
      </c>
      <c r="L176" s="1">
        <f>IF(D176=0%,0.01%,D176)</f>
        <v>1E-4</v>
      </c>
      <c r="M176" s="1">
        <f t="shared" ref="M176:M177" ca="1" si="213">IF(E176=0%,0.01%,E176)</f>
        <v>1.7915254100979234E-2</v>
      </c>
      <c r="N176" s="1">
        <f t="shared" ref="N176:N177" ca="1" si="214">IF(F176=0%,0.01%,F176)</f>
        <v>3.5830508201958468E-2</v>
      </c>
      <c r="O176" s="1">
        <f t="shared" ref="O176:O177" ca="1" si="215">IF(G176=0%,0.01%,G176)</f>
        <v>0.94625423769706229</v>
      </c>
      <c r="P176" s="1">
        <v>0</v>
      </c>
      <c r="S176" t="s">
        <v>2</v>
      </c>
      <c r="T176" s="1">
        <f t="shared" ca="1" si="212"/>
        <v>9.9990000999900015E-5</v>
      </c>
      <c r="U176" s="1">
        <f t="shared" ca="1" si="208"/>
        <v>1.7913462754703763E-2</v>
      </c>
      <c r="V176" s="1">
        <f t="shared" ca="1" si="209"/>
        <v>3.5826925509407526E-2</v>
      </c>
      <c r="W176" s="1">
        <f t="shared" ca="1" si="210"/>
        <v>0.94615962173488877</v>
      </c>
      <c r="X176" s="1">
        <f t="shared" ca="1" si="211"/>
        <v>0</v>
      </c>
      <c r="AA176" t="s">
        <v>2</v>
      </c>
      <c r="AB176" s="4">
        <f ca="1">IFERROR(_xlfn.NORM.S.INV(SUM($T176:T176)),"")</f>
        <v>-3.7190417463402348</v>
      </c>
      <c r="AC176" s="4">
        <f ca="1">IFERROR(_xlfn.NORM.S.INV(SUM($T176:U176)),"")</f>
        <v>-2.0966236332005543</v>
      </c>
      <c r="AD176" s="4">
        <f ca="1">IFERROR(_xlfn.NORM.S.INV(SUM($T176:V176)),"")</f>
        <v>-1.6087054820447146</v>
      </c>
      <c r="AE176" s="4"/>
      <c r="AH176" t="s">
        <v>2</v>
      </c>
      <c r="AI176" s="4">
        <f ca="1">IFERROR(AB176-$AB$7,"")</f>
        <v>0</v>
      </c>
      <c r="AJ176" s="4">
        <f ca="1">IFERROR(AC176-$AC$7,"")</f>
        <v>-0.50229435645339038</v>
      </c>
      <c r="AK176" s="4">
        <f ca="1">IFERROR(AD176-$AD$7,"")</f>
        <v>-0.63898723174395033</v>
      </c>
      <c r="AL176" s="4"/>
    </row>
    <row r="177" spans="1:38">
      <c r="A177" s="3"/>
      <c r="B177" t="s">
        <v>15</v>
      </c>
      <c r="C177" s="1">
        <v>0</v>
      </c>
      <c r="D177" s="1">
        <v>0</v>
      </c>
      <c r="E177" s="1">
        <v>0</v>
      </c>
      <c r="F177" s="1">
        <f ca="1">(1-H177)/3</f>
        <v>1.3473969706009226E-2</v>
      </c>
      <c r="G177" s="1">
        <f ca="1">(1-H177)/3*2</f>
        <v>2.6947939412018451E-2</v>
      </c>
      <c r="H177" s="1">
        <f ca="1">MIN(HLOOKUP(A172,All!$2:$7,6,0),1)</f>
        <v>0.95957809088197232</v>
      </c>
      <c r="K177" t="s">
        <v>15</v>
      </c>
      <c r="L177" s="1">
        <f>IF(D177=0%,0.01%,D177)</f>
        <v>1E-4</v>
      </c>
      <c r="M177" s="1">
        <f t="shared" si="213"/>
        <v>1E-4</v>
      </c>
      <c r="N177" s="1">
        <f t="shared" ca="1" si="214"/>
        <v>1.3473969706009226E-2</v>
      </c>
      <c r="O177" s="1">
        <f t="shared" ca="1" si="215"/>
        <v>2.6947939412018451E-2</v>
      </c>
      <c r="P177" s="1">
        <f t="shared" ref="P177" ca="1" si="216">IF(H177=0%,0.01%,H177)</f>
        <v>0.95957809088197232</v>
      </c>
      <c r="S177" t="s">
        <v>15</v>
      </c>
      <c r="T177" s="1">
        <f t="shared" ca="1" si="212"/>
        <v>9.998000399920017E-5</v>
      </c>
      <c r="U177" s="1">
        <f t="shared" ca="1" si="208"/>
        <v>9.998000399920017E-5</v>
      </c>
      <c r="V177" s="1">
        <f t="shared" ca="1" si="209"/>
        <v>1.3471275450919041E-2</v>
      </c>
      <c r="W177" s="1">
        <f t="shared" ca="1" si="210"/>
        <v>2.6942550901838083E-2</v>
      </c>
      <c r="X177" s="1">
        <f t="shared" ca="1" si="211"/>
        <v>0.95938621363924448</v>
      </c>
      <c r="AA177" t="s">
        <v>15</v>
      </c>
      <c r="AB177" s="4">
        <f ca="1">IFERROR(_xlfn.NORM.S.INV(SUM($T177:T177)),"")</f>
        <v>-3.7190670045463001</v>
      </c>
      <c r="AC177" s="4">
        <f ca="1">IFERROR(_xlfn.NORM.S.INV(SUM($T177:U177)),"")</f>
        <v>-3.5401365750084204</v>
      </c>
      <c r="AD177" s="4">
        <f ca="1">IFERROR(_xlfn.NORM.S.INV(SUM($T177:V177)),"")</f>
        <v>-2.2065935081270833</v>
      </c>
      <c r="AE177" s="4">
        <f ca="1">IFERROR(_xlfn.NORM.S.INV(SUM($T177:W177)),"")</f>
        <v>-1.7436073962435434</v>
      </c>
      <c r="AH177" t="s">
        <v>15</v>
      </c>
      <c r="AI177" s="4">
        <f ca="1">IFERROR(AB177-$AB$8,"")</f>
        <v>1.5782432356559184E-6</v>
      </c>
      <c r="AJ177" s="4">
        <f ca="1">IFERROR(AC177-$AC$8,"")</f>
        <v>1.6487432135114943E-6</v>
      </c>
      <c r="AK177" s="4">
        <f ca="1">IFERROR(AD177-$AD$8,"")</f>
        <v>-0.26309466730561759</v>
      </c>
      <c r="AL177" s="4">
        <f ca="1">IFERROR(AE177-$AE$8,"")</f>
        <v>-0.32172937046224992</v>
      </c>
    </row>
    <row r="179" spans="1:38">
      <c r="A179" s="2">
        <f ca="1">IF(RIGHT(A172,2)="12",(VALUE(LEFT(A172,4))+1)*100+1,A172+1)</f>
        <v>202002</v>
      </c>
      <c r="J179" s="2">
        <f ca="1">$A179</f>
        <v>202002</v>
      </c>
      <c r="R179" s="2">
        <f ca="1">$A179</f>
        <v>202002</v>
      </c>
      <c r="Z179" s="2">
        <f ca="1">$A179</f>
        <v>202002</v>
      </c>
      <c r="AG179" s="2">
        <f ca="1">$A179</f>
        <v>202002</v>
      </c>
    </row>
    <row r="180" spans="1:38">
      <c r="A180" s="14"/>
      <c r="C180" t="s">
        <v>16</v>
      </c>
      <c r="D180" t="s">
        <v>0</v>
      </c>
      <c r="E180" t="s">
        <v>1</v>
      </c>
      <c r="F180" t="s">
        <v>2</v>
      </c>
      <c r="G180" t="s">
        <v>15</v>
      </c>
      <c r="H180" t="s">
        <v>3</v>
      </c>
      <c r="L180" t="s">
        <v>0</v>
      </c>
      <c r="M180" t="s">
        <v>1</v>
      </c>
      <c r="N180" t="s">
        <v>2</v>
      </c>
      <c r="O180" t="s">
        <v>15</v>
      </c>
      <c r="P180" t="s">
        <v>3</v>
      </c>
      <c r="T180" t="s">
        <v>0</v>
      </c>
      <c r="U180" t="s">
        <v>1</v>
      </c>
      <c r="V180" t="s">
        <v>2</v>
      </c>
      <c r="W180" t="s">
        <v>15</v>
      </c>
      <c r="X180" t="s">
        <v>3</v>
      </c>
      <c r="AB180" t="s">
        <v>5</v>
      </c>
      <c r="AC180" t="s">
        <v>6</v>
      </c>
      <c r="AD180" t="s">
        <v>13</v>
      </c>
      <c r="AE180" t="s">
        <v>17</v>
      </c>
      <c r="AH180" s="5">
        <f ca="1">AVERAGE(AI181:AL184)</f>
        <v>-0.16944988057901211</v>
      </c>
      <c r="AI180" t="s">
        <v>5</v>
      </c>
      <c r="AJ180" t="s">
        <v>6</v>
      </c>
      <c r="AK180" t="s">
        <v>13</v>
      </c>
      <c r="AL180" t="s">
        <v>17</v>
      </c>
    </row>
    <row r="181" spans="1:38">
      <c r="A181" s="3"/>
      <c r="B181" t="s">
        <v>0</v>
      </c>
      <c r="C181" s="1">
        <v>0.05</v>
      </c>
      <c r="D181" s="1">
        <f ca="1">1-C181-E181</f>
        <v>0.91044077998149486</v>
      </c>
      <c r="E181" s="1">
        <f ca="1">HLOOKUP(A179,All!$2:$7,3,0)</f>
        <v>3.9559220018505058E-2</v>
      </c>
      <c r="F181" s="1">
        <v>0</v>
      </c>
      <c r="G181" s="1">
        <v>0</v>
      </c>
      <c r="H181" s="1">
        <v>0</v>
      </c>
      <c r="K181" t="s">
        <v>0</v>
      </c>
      <c r="L181" s="1">
        <f ca="1">IF(D181=0%,0.01%,D181)</f>
        <v>0.91044077998149486</v>
      </c>
      <c r="M181" s="1">
        <f ca="1">IF(E181=0%,0.01%,E181)</f>
        <v>3.9559220018505058E-2</v>
      </c>
      <c r="N181" s="1">
        <v>0</v>
      </c>
      <c r="O181" s="1">
        <v>0</v>
      </c>
      <c r="P181" s="1">
        <v>0</v>
      </c>
      <c r="S181" t="s">
        <v>0</v>
      </c>
      <c r="T181" s="1">
        <f ca="1">IFERROR(L181/SUM($L181:$P181),"")</f>
        <v>0.95835871576999465</v>
      </c>
      <c r="U181" s="1">
        <f t="shared" ref="U181:U184" ca="1" si="217">IFERROR(M181/SUM($L181:$P181),"")</f>
        <v>4.1641284230005328E-2</v>
      </c>
      <c r="V181" s="1">
        <f t="shared" ref="V181:V184" ca="1" si="218">IFERROR(N181/SUM($L181:$P181),"")</f>
        <v>0</v>
      </c>
      <c r="W181" s="1">
        <f t="shared" ref="W181:W184" ca="1" si="219">IFERROR(O181/SUM($L181:$P181),"")</f>
        <v>0</v>
      </c>
      <c r="X181" s="1">
        <f t="shared" ref="X181:X184" ca="1" si="220">IFERROR(P181/SUM($L181:$P181),"")</f>
        <v>0</v>
      </c>
      <c r="AA181" t="s">
        <v>0</v>
      </c>
      <c r="AB181" s="4">
        <f ca="1">IFERROR(_xlfn.NORM.S.INV(SUM($T181:T181)),"")</f>
        <v>1.7319494201757064</v>
      </c>
      <c r="AC181" s="4"/>
      <c r="AD181" s="4"/>
      <c r="AE181" s="4"/>
      <c r="AH181" t="s">
        <v>0</v>
      </c>
      <c r="AI181" s="4">
        <f ca="1">IFERROR(AB181-$AB$5,"")</f>
        <v>-0.39419793738828579</v>
      </c>
      <c r="AJ181" s="4"/>
      <c r="AK181" s="4"/>
      <c r="AL181" s="4"/>
    </row>
    <row r="182" spans="1:38">
      <c r="A182" s="3"/>
      <c r="B182" t="s">
        <v>1</v>
      </c>
      <c r="C182" s="1">
        <v>0</v>
      </c>
      <c r="D182" s="1">
        <f ca="1">(1-F182)/3</f>
        <v>9.7395909713624149E-2</v>
      </c>
      <c r="E182" s="1">
        <f ca="1">(1-F182)/3*2</f>
        <v>0.1947918194272483</v>
      </c>
      <c r="F182" s="1">
        <f ca="1">HLOOKUP(A179,All!$2:$7,4,0)</f>
        <v>0.70781227085912757</v>
      </c>
      <c r="G182" s="1">
        <v>0</v>
      </c>
      <c r="H182" s="1">
        <v>0</v>
      </c>
      <c r="K182" t="s">
        <v>1</v>
      </c>
      <c r="L182" s="1">
        <f ca="1">IF(D182=0%,0.01%,D182)</f>
        <v>9.7395909713624149E-2</v>
      </c>
      <c r="M182" s="1">
        <f ca="1">IF(E182=0%,0.01%,E182)</f>
        <v>0.1947918194272483</v>
      </c>
      <c r="N182" s="1">
        <f ca="1">IF(F182=0%,0.01%,F182)</f>
        <v>0.70781227085912757</v>
      </c>
      <c r="O182" s="1">
        <v>0</v>
      </c>
      <c r="P182" s="1">
        <v>0</v>
      </c>
      <c r="S182" t="s">
        <v>1</v>
      </c>
      <c r="T182" s="1">
        <f t="shared" ref="T182:T184" ca="1" si="221">IFERROR(L182/SUM($L182:$P182),"")</f>
        <v>9.7395909713624149E-2</v>
      </c>
      <c r="U182" s="1">
        <f t="shared" ca="1" si="217"/>
        <v>0.1947918194272483</v>
      </c>
      <c r="V182" s="1">
        <f t="shared" ca="1" si="218"/>
        <v>0.70781227085912757</v>
      </c>
      <c r="W182" s="1">
        <f t="shared" ca="1" si="219"/>
        <v>0</v>
      </c>
      <c r="X182" s="1">
        <f t="shared" ca="1" si="220"/>
        <v>0</v>
      </c>
      <c r="AA182" t="s">
        <v>1</v>
      </c>
      <c r="AB182" s="4">
        <f ca="1">IFERROR(_xlfn.NORM.S.INV(SUM($T182:T182)),"")</f>
        <v>-1.296533287628588</v>
      </c>
      <c r="AC182" s="4">
        <f ca="1">IFERROR(_xlfn.NORM.S.INV(SUM($T182:U182)),"")</f>
        <v>-0.54700476530257147</v>
      </c>
      <c r="AD182" s="4"/>
      <c r="AE182" s="4"/>
      <c r="AH182" t="s">
        <v>1</v>
      </c>
      <c r="AI182" s="4">
        <f ca="1">IFERROR(AB182-$AB$6,"")</f>
        <v>-0.23258430786432926</v>
      </c>
      <c r="AJ182" s="4">
        <f ca="1">IFERROR(AC182-$AC$6,"")</f>
        <v>-0.37324649215040179</v>
      </c>
      <c r="AK182" s="4"/>
      <c r="AL182" s="4"/>
    </row>
    <row r="183" spans="1:38">
      <c r="A183" s="3"/>
      <c r="B183" t="s">
        <v>2</v>
      </c>
      <c r="C183" s="1">
        <v>0</v>
      </c>
      <c r="D183" s="1">
        <v>0</v>
      </c>
      <c r="E183" s="1">
        <f ca="1">(1-G183)/3</f>
        <v>-4.7521635303606757E-3</v>
      </c>
      <c r="F183" s="1">
        <f ca="1">(1-G183)/3*2</f>
        <v>-9.5043270607213515E-3</v>
      </c>
      <c r="G183" s="1">
        <f ca="1">HLOOKUP(A179,All!$2:$7,5,0)</f>
        <v>1.014256490591082</v>
      </c>
      <c r="H183" s="1">
        <v>0</v>
      </c>
      <c r="K183" t="s">
        <v>2</v>
      </c>
      <c r="L183" s="1">
        <f>IF(D183=0%,0.01%,D183)</f>
        <v>1E-4</v>
      </c>
      <c r="M183" s="1">
        <f t="shared" ref="M183:M184" ca="1" si="222">IF(E183=0%,0.01%,E183)</f>
        <v>-4.7521635303606757E-3</v>
      </c>
      <c r="N183" s="1">
        <f t="shared" ref="N183:N184" ca="1" si="223">IF(F183=0%,0.01%,F183)</f>
        <v>-9.5043270607213515E-3</v>
      </c>
      <c r="O183" s="1">
        <f t="shared" ref="O183:O184" ca="1" si="224">IF(G183=0%,0.01%,G183)</f>
        <v>1.014256490591082</v>
      </c>
      <c r="P183" s="1">
        <v>0</v>
      </c>
      <c r="S183" t="s">
        <v>2</v>
      </c>
      <c r="T183" s="1">
        <f t="shared" ca="1" si="221"/>
        <v>9.9990000999900015E-5</v>
      </c>
      <c r="U183" s="1">
        <f t="shared" ca="1" si="217"/>
        <v>-4.7516883615245234E-3</v>
      </c>
      <c r="V183" s="1">
        <f t="shared" ca="1" si="218"/>
        <v>-9.5033767230490469E-3</v>
      </c>
      <c r="W183" s="1">
        <f t="shared" ca="1" si="219"/>
        <v>1.0141550750835737</v>
      </c>
      <c r="X183" s="1">
        <f t="shared" ca="1" si="220"/>
        <v>0</v>
      </c>
      <c r="AA183" t="s">
        <v>2</v>
      </c>
      <c r="AB183" s="4">
        <f ca="1">IFERROR(_xlfn.NORM.S.INV(SUM($T183:T183)),"")</f>
        <v>-3.7190417463402348</v>
      </c>
      <c r="AC183" s="4" t="str">
        <f ca="1">IFERROR(_xlfn.NORM.S.INV(SUM($T183:U183)),"")</f>
        <v/>
      </c>
      <c r="AD183" s="4" t="str">
        <f ca="1">IFERROR(_xlfn.NORM.S.INV(SUM($T183:V183)),"")</f>
        <v/>
      </c>
      <c r="AE183" s="4"/>
      <c r="AH183" t="s">
        <v>2</v>
      </c>
      <c r="AI183" s="4">
        <f ca="1">IFERROR(AB183-$AB$7,"")</f>
        <v>0</v>
      </c>
      <c r="AJ183" s="4" t="str">
        <f ca="1">IFERROR(AC183-$AC$7,"")</f>
        <v/>
      </c>
      <c r="AK183" s="4" t="str">
        <f ca="1">IFERROR(AD183-$AD$7,"")</f>
        <v/>
      </c>
      <c r="AL183" s="4"/>
    </row>
    <row r="184" spans="1:38">
      <c r="A184" s="3"/>
      <c r="B184" t="s">
        <v>15</v>
      </c>
      <c r="C184" s="1">
        <v>0</v>
      </c>
      <c r="D184" s="1">
        <v>0</v>
      </c>
      <c r="E184" s="1">
        <v>0</v>
      </c>
      <c r="F184" s="1">
        <f ca="1">(1-H184)/3</f>
        <v>1.7543369664420383E-2</v>
      </c>
      <c r="G184" s="1">
        <f ca="1">(1-H184)/3*2</f>
        <v>3.5086739328840766E-2</v>
      </c>
      <c r="H184" s="1">
        <f ca="1">MIN(HLOOKUP(A179,All!$2:$7,6,0),1)</f>
        <v>0.94736989100673885</v>
      </c>
      <c r="K184" t="s">
        <v>15</v>
      </c>
      <c r="L184" s="1">
        <f>IF(D184=0%,0.01%,D184)</f>
        <v>1E-4</v>
      </c>
      <c r="M184" s="1">
        <f t="shared" si="222"/>
        <v>1E-4</v>
      </c>
      <c r="N184" s="1">
        <f t="shared" ca="1" si="223"/>
        <v>1.7543369664420383E-2</v>
      </c>
      <c r="O184" s="1">
        <f t="shared" ca="1" si="224"/>
        <v>3.5086739328840766E-2</v>
      </c>
      <c r="P184" s="1">
        <f t="shared" ref="P184" ca="1" si="225">IF(H184=0%,0.01%,H184)</f>
        <v>0.94736989100673885</v>
      </c>
      <c r="S184" t="s">
        <v>15</v>
      </c>
      <c r="T184" s="1">
        <f t="shared" ca="1" si="221"/>
        <v>9.998000399920017E-5</v>
      </c>
      <c r="U184" s="1">
        <f t="shared" ca="1" si="217"/>
        <v>9.998000399920017E-5</v>
      </c>
      <c r="V184" s="1">
        <f t="shared" ca="1" si="218"/>
        <v>1.7539861692081968E-2</v>
      </c>
      <c r="W184" s="1">
        <f t="shared" ca="1" si="219"/>
        <v>3.5079723384163937E-2</v>
      </c>
      <c r="X184" s="1">
        <f t="shared" ca="1" si="220"/>
        <v>0.94718045491575575</v>
      </c>
      <c r="AA184" t="s">
        <v>15</v>
      </c>
      <c r="AB184" s="4">
        <f ca="1">IFERROR(_xlfn.NORM.S.INV(SUM($T184:T184)),"")</f>
        <v>-3.7190670045463001</v>
      </c>
      <c r="AC184" s="4">
        <f ca="1">IFERROR(_xlfn.NORM.S.INV(SUM($T184:U184)),"")</f>
        <v>-3.5401365750084204</v>
      </c>
      <c r="AD184" s="4">
        <f ca="1">IFERROR(_xlfn.NORM.S.INV(SUM($T184:V184)),"")</f>
        <v>-2.1028413121526546</v>
      </c>
      <c r="AE184" s="4">
        <f ca="1">IFERROR(_xlfn.NORM.S.INV(SUM($T184:W184)),"")</f>
        <v>-1.618109088665634</v>
      </c>
      <c r="AH184" t="s">
        <v>15</v>
      </c>
      <c r="AI184" s="4">
        <f ca="1">IFERROR(AB184-$AB$8,"")</f>
        <v>1.5782432356559184E-6</v>
      </c>
      <c r="AJ184" s="4">
        <f ca="1">IFERROR(AC184-$AC$8,"")</f>
        <v>1.6487432135114943E-6</v>
      </c>
      <c r="AK184" s="4">
        <f ca="1">IFERROR(AD184-$AD$8,"")</f>
        <v>-0.15934247133118884</v>
      </c>
      <c r="AL184" s="4">
        <f ca="1">IFERROR(AE184-$AE$8,"")</f>
        <v>-0.19623106288434045</v>
      </c>
    </row>
    <row r="186" spans="1:38">
      <c r="A186" s="2">
        <f ca="1">IF(RIGHT(A179,2)="12",(VALUE(LEFT(A179,4))+1)*100+1,A179+1)</f>
        <v>202003</v>
      </c>
      <c r="J186" s="2">
        <f ca="1">$A186</f>
        <v>202003</v>
      </c>
      <c r="R186" s="2">
        <f ca="1">$A186</f>
        <v>202003</v>
      </c>
      <c r="Z186" s="2">
        <f ca="1">$A186</f>
        <v>202003</v>
      </c>
      <c r="AG186" s="2">
        <f ca="1">$A186</f>
        <v>202003</v>
      </c>
    </row>
    <row r="187" spans="1:38">
      <c r="A187" s="14"/>
      <c r="C187" t="s">
        <v>16</v>
      </c>
      <c r="D187" t="s">
        <v>0</v>
      </c>
      <c r="E187" t="s">
        <v>1</v>
      </c>
      <c r="F187" t="s">
        <v>2</v>
      </c>
      <c r="G187" t="s">
        <v>15</v>
      </c>
      <c r="H187" t="s">
        <v>3</v>
      </c>
      <c r="L187" t="s">
        <v>0</v>
      </c>
      <c r="M187" t="s">
        <v>1</v>
      </c>
      <c r="N187" t="s">
        <v>2</v>
      </c>
      <c r="O187" t="s">
        <v>15</v>
      </c>
      <c r="P187" t="s">
        <v>3</v>
      </c>
      <c r="T187" t="s">
        <v>0</v>
      </c>
      <c r="U187" t="s">
        <v>1</v>
      </c>
      <c r="V187" t="s">
        <v>2</v>
      </c>
      <c r="W187" t="s">
        <v>15</v>
      </c>
      <c r="X187" t="s">
        <v>3</v>
      </c>
      <c r="AB187" t="s">
        <v>5</v>
      </c>
      <c r="AC187" t="s">
        <v>6</v>
      </c>
      <c r="AD187" t="s">
        <v>13</v>
      </c>
      <c r="AE187" t="s">
        <v>17</v>
      </c>
      <c r="AH187" s="5">
        <f ca="1">AVERAGE(AI188:AL191)</f>
        <v>4.6467727999938216E-2</v>
      </c>
      <c r="AI187" t="s">
        <v>5</v>
      </c>
      <c r="AJ187" t="s">
        <v>6</v>
      </c>
      <c r="AK187" t="s">
        <v>13</v>
      </c>
      <c r="AL187" t="s">
        <v>17</v>
      </c>
    </row>
    <row r="188" spans="1:38">
      <c r="A188" s="3"/>
      <c r="B188" t="s">
        <v>0</v>
      </c>
      <c r="C188" s="1">
        <v>0.05</v>
      </c>
      <c r="D188" s="1">
        <f ca="1">1-C188-E188</f>
        <v>0.92190983700002882</v>
      </c>
      <c r="E188" s="1">
        <f ca="1">HLOOKUP(A186,All!$2:$7,3,0)</f>
        <v>2.8090162999971149E-2</v>
      </c>
      <c r="F188" s="1">
        <v>0</v>
      </c>
      <c r="G188" s="1">
        <v>0</v>
      </c>
      <c r="H188" s="1">
        <v>0</v>
      </c>
      <c r="K188" t="s">
        <v>0</v>
      </c>
      <c r="L188" s="1">
        <f ca="1">IF(D188=0%,0.01%,D188)</f>
        <v>0.92190983700002882</v>
      </c>
      <c r="M188" s="1">
        <f ca="1">IF(E188=0%,0.01%,E188)</f>
        <v>2.8090162999971149E-2</v>
      </c>
      <c r="N188" s="1">
        <v>0</v>
      </c>
      <c r="O188" s="1">
        <v>0</v>
      </c>
      <c r="P188" s="1">
        <v>0</v>
      </c>
      <c r="S188" t="s">
        <v>0</v>
      </c>
      <c r="T188" s="1">
        <f ca="1">IFERROR(L188/SUM($L188:$P188),"")</f>
        <v>0.97043140736845146</v>
      </c>
      <c r="U188" s="1">
        <f t="shared" ref="U188:U191" ca="1" si="226">IFERROR(M188/SUM($L188:$P188),"")</f>
        <v>2.9568592631548579E-2</v>
      </c>
      <c r="V188" s="1">
        <f t="shared" ref="V188:V191" ca="1" si="227">IFERROR(N188/SUM($L188:$P188),"")</f>
        <v>0</v>
      </c>
      <c r="W188" s="1">
        <f t="shared" ref="W188:W191" ca="1" si="228">IFERROR(O188/SUM($L188:$P188),"")</f>
        <v>0</v>
      </c>
      <c r="X188" s="1">
        <f t="shared" ref="X188:X191" ca="1" si="229">IFERROR(P188/SUM($L188:$P188),"")</f>
        <v>0</v>
      </c>
      <c r="AA188" t="s">
        <v>0</v>
      </c>
      <c r="AB188" s="4">
        <f ca="1">IFERROR(_xlfn.NORM.S.INV(SUM($T188:T188)),"")</f>
        <v>1.8871720728032964</v>
      </c>
      <c r="AC188" s="4"/>
      <c r="AD188" s="4"/>
      <c r="AE188" s="4"/>
      <c r="AH188" t="s">
        <v>0</v>
      </c>
      <c r="AI188" s="4">
        <f ca="1">IFERROR(AB188-$AB$5,"")</f>
        <v>-0.23897528476069585</v>
      </c>
      <c r="AJ188" s="4"/>
      <c r="AK188" s="4"/>
      <c r="AL188" s="4"/>
    </row>
    <row r="189" spans="1:38">
      <c r="A189" s="3"/>
      <c r="B189" t="s">
        <v>1</v>
      </c>
      <c r="C189" s="1">
        <v>0</v>
      </c>
      <c r="D189" s="1">
        <f ca="1">(1-F189)/3</f>
        <v>0.16090814833029024</v>
      </c>
      <c r="E189" s="1">
        <f ca="1">(1-F189)/3*2</f>
        <v>0.32181629666058048</v>
      </c>
      <c r="F189" s="1">
        <f ca="1">HLOOKUP(A186,All!$2:$7,4,0)</f>
        <v>0.51727555500912925</v>
      </c>
      <c r="G189" s="1">
        <v>0</v>
      </c>
      <c r="H189" s="1">
        <v>0</v>
      </c>
      <c r="K189" t="s">
        <v>1</v>
      </c>
      <c r="L189" s="1">
        <f ca="1">IF(D189=0%,0.01%,D189)</f>
        <v>0.16090814833029024</v>
      </c>
      <c r="M189" s="1">
        <f ca="1">IF(E189=0%,0.01%,E189)</f>
        <v>0.32181629666058048</v>
      </c>
      <c r="N189" s="1">
        <f ca="1">IF(F189=0%,0.01%,F189)</f>
        <v>0.51727555500912925</v>
      </c>
      <c r="O189" s="1">
        <v>0</v>
      </c>
      <c r="P189" s="1">
        <v>0</v>
      </c>
      <c r="S189" t="s">
        <v>1</v>
      </c>
      <c r="T189" s="1">
        <f t="shared" ref="T189:T191" ca="1" si="230">IFERROR(L189/SUM($L189:$P189),"")</f>
        <v>0.16090814833029024</v>
      </c>
      <c r="U189" s="1">
        <f t="shared" ca="1" si="226"/>
        <v>0.32181629666058048</v>
      </c>
      <c r="V189" s="1">
        <f t="shared" ca="1" si="227"/>
        <v>0.51727555500912925</v>
      </c>
      <c r="W189" s="1">
        <f t="shared" ca="1" si="228"/>
        <v>0</v>
      </c>
      <c r="X189" s="1">
        <f t="shared" ca="1" si="229"/>
        <v>0</v>
      </c>
      <c r="AA189" t="s">
        <v>1</v>
      </c>
      <c r="AB189" s="4">
        <f ca="1">IFERROR(_xlfn.NORM.S.INV(SUM($T189:T189)),"")</f>
        <v>-0.9907323368546187</v>
      </c>
      <c r="AC189" s="4">
        <f ca="1">IFERROR(_xlfn.NORM.S.INV(SUM($T189:U189)),"")</f>
        <v>-4.3316937174059808E-2</v>
      </c>
      <c r="AD189" s="4"/>
      <c r="AE189" s="4"/>
      <c r="AH189" t="s">
        <v>1</v>
      </c>
      <c r="AI189" s="4">
        <f ca="1">IFERROR(AB189-$AB$6,"")</f>
        <v>7.3216642909640028E-2</v>
      </c>
      <c r="AJ189" s="4">
        <f ca="1">IFERROR(AC189-$AC$6,"")</f>
        <v>0.13044133597810986</v>
      </c>
      <c r="AK189" s="4"/>
      <c r="AL189" s="4"/>
    </row>
    <row r="190" spans="1:38">
      <c r="A190" s="3"/>
      <c r="B190" t="s">
        <v>2</v>
      </c>
      <c r="C190" s="1">
        <v>0</v>
      </c>
      <c r="D190" s="1">
        <v>0</v>
      </c>
      <c r="E190" s="1">
        <f ca="1">(1-G190)/3</f>
        <v>3.729063417741596E-2</v>
      </c>
      <c r="F190" s="1">
        <f ca="1">(1-G190)/3*2</f>
        <v>7.458126835483192E-2</v>
      </c>
      <c r="G190" s="1">
        <f ca="1">HLOOKUP(A186,All!$2:$7,5,0)</f>
        <v>0.88812809746775212</v>
      </c>
      <c r="H190" s="1">
        <v>0</v>
      </c>
      <c r="K190" t="s">
        <v>2</v>
      </c>
      <c r="L190" s="1">
        <f>IF(D190=0%,0.01%,D190)</f>
        <v>1E-4</v>
      </c>
      <c r="M190" s="1">
        <f t="shared" ref="M190:M191" ca="1" si="231">IF(E190=0%,0.01%,E190)</f>
        <v>3.729063417741596E-2</v>
      </c>
      <c r="N190" s="1">
        <f t="shared" ref="N190:N191" ca="1" si="232">IF(F190=0%,0.01%,F190)</f>
        <v>7.458126835483192E-2</v>
      </c>
      <c r="O190" s="1">
        <f t="shared" ref="O190:O191" ca="1" si="233">IF(G190=0%,0.01%,G190)</f>
        <v>0.88812809746775212</v>
      </c>
      <c r="P190" s="1">
        <v>0</v>
      </c>
      <c r="S190" t="s">
        <v>2</v>
      </c>
      <c r="T190" s="1">
        <f t="shared" ca="1" si="230"/>
        <v>9.9990000999900015E-5</v>
      </c>
      <c r="U190" s="1">
        <f t="shared" ca="1" si="226"/>
        <v>3.7286905486867271E-2</v>
      </c>
      <c r="V190" s="1">
        <f t="shared" ca="1" si="227"/>
        <v>7.4573810973734542E-2</v>
      </c>
      <c r="W190" s="1">
        <f t="shared" ca="1" si="228"/>
        <v>0.88803929353839828</v>
      </c>
      <c r="X190" s="1">
        <f t="shared" ca="1" si="229"/>
        <v>0</v>
      </c>
      <c r="AA190" t="s">
        <v>2</v>
      </c>
      <c r="AB190" s="4">
        <f ca="1">IFERROR(_xlfn.NORM.S.INV(SUM($T190:T190)),"")</f>
        <v>-3.7190417463402348</v>
      </c>
      <c r="AC190" s="4">
        <f ca="1">IFERROR(_xlfn.NORM.S.INV(SUM($T190:U190)),"")</f>
        <v>-1.781849418054281</v>
      </c>
      <c r="AD190" s="4">
        <f ca="1">IFERROR(_xlfn.NORM.S.INV(SUM($T190:V190)),"")</f>
        <v>-1.2161667346671223</v>
      </c>
      <c r="AE190" s="4"/>
      <c r="AH190" t="s">
        <v>2</v>
      </c>
      <c r="AI190" s="4">
        <f ca="1">IFERROR(AB190-$AB$7,"")</f>
        <v>0</v>
      </c>
      <c r="AJ190" s="4">
        <f ca="1">IFERROR(AC190-$AC$7,"")</f>
        <v>-0.18752014130711703</v>
      </c>
      <c r="AK190" s="4">
        <f ca="1">IFERROR(AD190-$AD$7,"")</f>
        <v>-0.24644848436635802</v>
      </c>
      <c r="AL190" s="4"/>
    </row>
    <row r="191" spans="1:38">
      <c r="A191" s="3"/>
      <c r="B191" t="s">
        <v>15</v>
      </c>
      <c r="C191" s="1">
        <v>0</v>
      </c>
      <c r="D191" s="1">
        <v>0</v>
      </c>
      <c r="E191" s="1">
        <v>0</v>
      </c>
      <c r="F191" s="1">
        <f ca="1">(1-H191)/3</f>
        <v>6.1864466172094547E-2</v>
      </c>
      <c r="G191" s="1">
        <f ca="1">(1-H191)/3*2</f>
        <v>0.12372893234418909</v>
      </c>
      <c r="H191" s="1">
        <f ca="1">MIN(HLOOKUP(A186,All!$2:$7,6,0),1)</f>
        <v>0.81440660148371635</v>
      </c>
      <c r="K191" t="s">
        <v>15</v>
      </c>
      <c r="L191" s="1">
        <f>IF(D191=0%,0.01%,D191)</f>
        <v>1E-4</v>
      </c>
      <c r="M191" s="1">
        <f t="shared" si="231"/>
        <v>1E-4</v>
      </c>
      <c r="N191" s="1">
        <f t="shared" ca="1" si="232"/>
        <v>6.1864466172094547E-2</v>
      </c>
      <c r="O191" s="1">
        <f t="shared" ca="1" si="233"/>
        <v>0.12372893234418909</v>
      </c>
      <c r="P191" s="1">
        <f t="shared" ref="P191" ca="1" si="234">IF(H191=0%,0.01%,H191)</f>
        <v>0.81440660148371635</v>
      </c>
      <c r="S191" t="s">
        <v>15</v>
      </c>
      <c r="T191" s="1">
        <f t="shared" ca="1" si="230"/>
        <v>9.998000399920017E-5</v>
      </c>
      <c r="U191" s="1">
        <f t="shared" ca="1" si="226"/>
        <v>9.998000399920017E-5</v>
      </c>
      <c r="V191" s="1">
        <f t="shared" ca="1" si="227"/>
        <v>6.185209575294396E-2</v>
      </c>
      <c r="W191" s="1">
        <f t="shared" ca="1" si="228"/>
        <v>0.12370419150588792</v>
      </c>
      <c r="X191" s="1">
        <f t="shared" ca="1" si="229"/>
        <v>0.81424375273316973</v>
      </c>
      <c r="AA191" t="s">
        <v>15</v>
      </c>
      <c r="AB191" s="4">
        <f ca="1">IFERROR(_xlfn.NORM.S.INV(SUM($T191:T191)),"")</f>
        <v>-3.7190670045463001</v>
      </c>
      <c r="AC191" s="4">
        <f ca="1">IFERROR(_xlfn.NORM.S.INV(SUM($T191:U191)),"")</f>
        <v>-3.5401365750084204</v>
      </c>
      <c r="AD191" s="4">
        <f ca="1">IFERROR(_xlfn.NORM.S.INV(SUM($T191:V191)),"")</f>
        <v>-1.537773065120162</v>
      </c>
      <c r="AE191" s="4">
        <f ca="1">IFERROR(_xlfn.NORM.S.INV(SUM($T191:W191)),"")</f>
        <v>-0.89364381692324324</v>
      </c>
      <c r="AH191" t="s">
        <v>15</v>
      </c>
      <c r="AI191" s="4">
        <f ca="1">IFERROR(AB191-$AB$8,"")</f>
        <v>1.5782432356559184E-6</v>
      </c>
      <c r="AJ191" s="4">
        <f ca="1">IFERROR(AC191-$AC$8,"")</f>
        <v>1.6487432135114943E-6</v>
      </c>
      <c r="AK191" s="4">
        <f ca="1">IFERROR(AD191-$AD$8,"")</f>
        <v>0.40572577570130375</v>
      </c>
      <c r="AL191" s="4">
        <f ca="1">IFERROR(AE191-$AE$8,"")</f>
        <v>0.52823420885805028</v>
      </c>
    </row>
    <row r="193" spans="1:38">
      <c r="A193" s="2">
        <f ca="1">IF(RIGHT(A186,2)="12",(VALUE(LEFT(A186,4))+1)*100+1,A186+1)</f>
        <v>202004</v>
      </c>
      <c r="J193" s="2">
        <f ca="1">$A193</f>
        <v>202004</v>
      </c>
      <c r="R193" s="2">
        <f ca="1">$A193</f>
        <v>202004</v>
      </c>
      <c r="Z193" s="2">
        <f ca="1">$A193</f>
        <v>202004</v>
      </c>
      <c r="AG193" s="2">
        <f ca="1">$A193</f>
        <v>202004</v>
      </c>
    </row>
    <row r="194" spans="1:38">
      <c r="A194" s="14"/>
      <c r="C194" t="s">
        <v>16</v>
      </c>
      <c r="D194" t="s">
        <v>0</v>
      </c>
      <c r="E194" t="s">
        <v>1</v>
      </c>
      <c r="F194" t="s">
        <v>2</v>
      </c>
      <c r="G194" t="s">
        <v>15</v>
      </c>
      <c r="H194" t="s">
        <v>3</v>
      </c>
      <c r="L194" t="s">
        <v>0</v>
      </c>
      <c r="M194" t="s">
        <v>1</v>
      </c>
      <c r="N194" t="s">
        <v>2</v>
      </c>
      <c r="O194" t="s">
        <v>15</v>
      </c>
      <c r="P194" t="s">
        <v>3</v>
      </c>
      <c r="T194" t="s">
        <v>0</v>
      </c>
      <c r="U194" t="s">
        <v>1</v>
      </c>
      <c r="V194" t="s">
        <v>2</v>
      </c>
      <c r="W194" t="s">
        <v>15</v>
      </c>
      <c r="X194" t="s">
        <v>3</v>
      </c>
      <c r="AB194" t="s">
        <v>5</v>
      </c>
      <c r="AC194" t="s">
        <v>6</v>
      </c>
      <c r="AD194" t="s">
        <v>13</v>
      </c>
      <c r="AE194" t="s">
        <v>17</v>
      </c>
      <c r="AH194" s="5">
        <f ca="1">AVERAGE(AI195:AL198)</f>
        <v>-1.7539425264979158E-2</v>
      </c>
      <c r="AI194" t="s">
        <v>5</v>
      </c>
      <c r="AJ194" t="s">
        <v>6</v>
      </c>
      <c r="AK194" t="s">
        <v>13</v>
      </c>
      <c r="AL194" t="s">
        <v>17</v>
      </c>
    </row>
    <row r="195" spans="1:38">
      <c r="A195" s="3"/>
      <c r="B195" t="s">
        <v>0</v>
      </c>
      <c r="C195" s="1">
        <v>0.05</v>
      </c>
      <c r="D195" s="1">
        <f ca="1">1-C195-E195</f>
        <v>0.92223588753438368</v>
      </c>
      <c r="E195" s="1">
        <f ca="1">HLOOKUP(A193,All!$2:$7,3,0)</f>
        <v>2.7764112465616324E-2</v>
      </c>
      <c r="F195" s="1">
        <v>0</v>
      </c>
      <c r="G195" s="1">
        <v>0</v>
      </c>
      <c r="H195" s="1">
        <v>0</v>
      </c>
      <c r="K195" t="s">
        <v>0</v>
      </c>
      <c r="L195" s="1">
        <f ca="1">IF(D195=0%,0.01%,D195)</f>
        <v>0.92223588753438368</v>
      </c>
      <c r="M195" s="1">
        <f ca="1">IF(E195=0%,0.01%,E195)</f>
        <v>2.7764112465616324E-2</v>
      </c>
      <c r="N195" s="1">
        <v>0</v>
      </c>
      <c r="O195" s="1">
        <v>0</v>
      </c>
      <c r="P195" s="1">
        <v>0</v>
      </c>
      <c r="S195" t="s">
        <v>0</v>
      </c>
      <c r="T195" s="1">
        <f ca="1">IFERROR(L195/SUM($L195:$P195),"")</f>
        <v>0.970774618457246</v>
      </c>
      <c r="U195" s="1">
        <f t="shared" ref="U195:U198" ca="1" si="235">IFERROR(M195/SUM($L195:$P195),"")</f>
        <v>2.9225381542754027E-2</v>
      </c>
      <c r="V195" s="1">
        <f t="shared" ref="V195:V198" ca="1" si="236">IFERROR(N195/SUM($L195:$P195),"")</f>
        <v>0</v>
      </c>
      <c r="W195" s="1">
        <f t="shared" ref="W195:W198" ca="1" si="237">IFERROR(O195/SUM($L195:$P195),"")</f>
        <v>0</v>
      </c>
      <c r="X195" s="1">
        <f t="shared" ref="X195:X198" ca="1" si="238">IFERROR(P195/SUM($L195:$P195),"")</f>
        <v>0</v>
      </c>
      <c r="AA195" t="s">
        <v>0</v>
      </c>
      <c r="AB195" s="4">
        <f ca="1">IFERROR(_xlfn.NORM.S.INV(SUM($T195:T195)),"")</f>
        <v>1.8923019364822269</v>
      </c>
      <c r="AC195" s="4"/>
      <c r="AD195" s="4"/>
      <c r="AE195" s="4"/>
      <c r="AH195" t="s">
        <v>0</v>
      </c>
      <c r="AI195" s="4">
        <f ca="1">IFERROR(AB195-$AB$5,"")</f>
        <v>-0.23384542108176531</v>
      </c>
      <c r="AJ195" s="4"/>
      <c r="AK195" s="4"/>
      <c r="AL195" s="4"/>
    </row>
    <row r="196" spans="1:38">
      <c r="A196" s="3"/>
      <c r="B196" t="s">
        <v>1</v>
      </c>
      <c r="C196" s="1">
        <v>0</v>
      </c>
      <c r="D196" s="1">
        <f ca="1">(1-F196)/3</f>
        <v>0.11819565098053279</v>
      </c>
      <c r="E196" s="1">
        <f ca="1">(1-F196)/3*2</f>
        <v>0.23639130196106559</v>
      </c>
      <c r="F196" s="1">
        <f ca="1">HLOOKUP(A193,All!$2:$7,4,0)</f>
        <v>0.64541304705840163</v>
      </c>
      <c r="G196" s="1">
        <v>0</v>
      </c>
      <c r="H196" s="1">
        <v>0</v>
      </c>
      <c r="K196" t="s">
        <v>1</v>
      </c>
      <c r="L196" s="1">
        <f ca="1">IF(D196=0%,0.01%,D196)</f>
        <v>0.11819565098053279</v>
      </c>
      <c r="M196" s="1">
        <f ca="1">IF(E196=0%,0.01%,E196)</f>
        <v>0.23639130196106559</v>
      </c>
      <c r="N196" s="1">
        <f ca="1">IF(F196=0%,0.01%,F196)</f>
        <v>0.64541304705840163</v>
      </c>
      <c r="O196" s="1">
        <v>0</v>
      </c>
      <c r="P196" s="1">
        <v>0</v>
      </c>
      <c r="S196" t="s">
        <v>1</v>
      </c>
      <c r="T196" s="1">
        <f t="shared" ref="T196:T198" ca="1" si="239">IFERROR(L196/SUM($L196:$P196),"")</f>
        <v>0.11819565098053279</v>
      </c>
      <c r="U196" s="1">
        <f t="shared" ca="1" si="235"/>
        <v>0.23639130196106559</v>
      </c>
      <c r="V196" s="1">
        <f t="shared" ca="1" si="236"/>
        <v>0.64541304705840163</v>
      </c>
      <c r="W196" s="1">
        <f t="shared" ca="1" si="237"/>
        <v>0</v>
      </c>
      <c r="X196" s="1">
        <f t="shared" ca="1" si="238"/>
        <v>0</v>
      </c>
      <c r="AA196" t="s">
        <v>1</v>
      </c>
      <c r="AB196" s="4">
        <f ca="1">IFERROR(_xlfn.NORM.S.INV(SUM($T196:T196)),"")</f>
        <v>-1.1840549742399549</v>
      </c>
      <c r="AC196" s="4">
        <f ca="1">IFERROR(_xlfn.NORM.S.INV(SUM($T196:U196)),"")</f>
        <v>-0.37296578946622139</v>
      </c>
      <c r="AD196" s="4"/>
      <c r="AE196" s="4"/>
      <c r="AH196" t="s">
        <v>1</v>
      </c>
      <c r="AI196" s="4">
        <f ca="1">IFERROR(AB196-$AB$6,"")</f>
        <v>-0.12010599447569614</v>
      </c>
      <c r="AJ196" s="4">
        <f ca="1">IFERROR(AC196-$AC$6,"")</f>
        <v>-0.1992075163140517</v>
      </c>
      <c r="AK196" s="4"/>
      <c r="AL196" s="4"/>
    </row>
    <row r="197" spans="1:38">
      <c r="A197" s="3"/>
      <c r="B197" t="s">
        <v>2</v>
      </c>
      <c r="C197" s="1">
        <v>0</v>
      </c>
      <c r="D197" s="1">
        <v>0</v>
      </c>
      <c r="E197" s="1">
        <f ca="1">(1-G197)/3</f>
        <v>6.8387601876248927E-2</v>
      </c>
      <c r="F197" s="1">
        <f ca="1">(1-G197)/3*2</f>
        <v>0.13677520375249785</v>
      </c>
      <c r="G197" s="1">
        <f ca="1">HLOOKUP(A193,All!$2:$7,5,0)</f>
        <v>0.79483719437125322</v>
      </c>
      <c r="H197" s="1">
        <v>0</v>
      </c>
      <c r="K197" t="s">
        <v>2</v>
      </c>
      <c r="L197" s="1">
        <f>IF(D197=0%,0.01%,D197)</f>
        <v>1E-4</v>
      </c>
      <c r="M197" s="1">
        <f t="shared" ref="M197:M198" ca="1" si="240">IF(E197=0%,0.01%,E197)</f>
        <v>6.8387601876248927E-2</v>
      </c>
      <c r="N197" s="1">
        <f t="shared" ref="N197:N198" ca="1" si="241">IF(F197=0%,0.01%,F197)</f>
        <v>0.13677520375249785</v>
      </c>
      <c r="O197" s="1">
        <f t="shared" ref="O197:O198" ca="1" si="242">IF(G197=0%,0.01%,G197)</f>
        <v>0.79483719437125322</v>
      </c>
      <c r="P197" s="1">
        <v>0</v>
      </c>
      <c r="S197" t="s">
        <v>2</v>
      </c>
      <c r="T197" s="1">
        <f t="shared" ca="1" si="239"/>
        <v>9.9990000999900015E-5</v>
      </c>
      <c r="U197" s="1">
        <f t="shared" ca="1" si="235"/>
        <v>6.8380763799868946E-2</v>
      </c>
      <c r="V197" s="1">
        <f t="shared" ca="1" si="236"/>
        <v>0.13676152759973789</v>
      </c>
      <c r="W197" s="1">
        <f t="shared" ca="1" si="237"/>
        <v>0.79475771859939326</v>
      </c>
      <c r="X197" s="1">
        <f t="shared" ca="1" si="238"/>
        <v>0</v>
      </c>
      <c r="AA197" t="s">
        <v>2</v>
      </c>
      <c r="AB197" s="4">
        <f ca="1">IFERROR(_xlfn.NORM.S.INV(SUM($T197:T197)),"")</f>
        <v>-3.7190417463402348</v>
      </c>
      <c r="AC197" s="4">
        <f ca="1">IFERROR(_xlfn.NORM.S.INV(SUM($T197:U197)),"")</f>
        <v>-1.4872018500352808</v>
      </c>
      <c r="AD197" s="4">
        <f ca="1">IFERROR(_xlfn.NORM.S.INV(SUM($T197:V197)),"")</f>
        <v>-0.82304120323264252</v>
      </c>
      <c r="AE197" s="4"/>
      <c r="AH197" t="s">
        <v>2</v>
      </c>
      <c r="AI197" s="4">
        <f ca="1">IFERROR(AB197-$AB$7,"")</f>
        <v>0</v>
      </c>
      <c r="AJ197" s="4">
        <f ca="1">IFERROR(AC197-$AC$7,"")</f>
        <v>0.10712742671188313</v>
      </c>
      <c r="AK197" s="4">
        <f ca="1">IFERROR(AD197-$AD$7,"")</f>
        <v>0.14667704706812179</v>
      </c>
      <c r="AL197" s="4"/>
    </row>
    <row r="198" spans="1:38">
      <c r="A198" s="3"/>
      <c r="B198" t="s">
        <v>15</v>
      </c>
      <c r="C198" s="1">
        <v>0</v>
      </c>
      <c r="D198" s="1">
        <v>0</v>
      </c>
      <c r="E198" s="1">
        <v>0</v>
      </c>
      <c r="F198" s="1">
        <f ca="1">(1-H198)/3</f>
        <v>2.928574216467239E-2</v>
      </c>
      <c r="G198" s="1">
        <f ca="1">(1-H198)/3*2</f>
        <v>5.8571484329344781E-2</v>
      </c>
      <c r="H198" s="1">
        <f ca="1">MIN(HLOOKUP(A193,All!$2:$7,6,0),1)</f>
        <v>0.91214277350598283</v>
      </c>
      <c r="K198" t="s">
        <v>15</v>
      </c>
      <c r="L198" s="1">
        <f>IF(D198=0%,0.01%,D198)</f>
        <v>1E-4</v>
      </c>
      <c r="M198" s="1">
        <f t="shared" si="240"/>
        <v>1E-4</v>
      </c>
      <c r="N198" s="1">
        <f t="shared" ca="1" si="241"/>
        <v>2.928574216467239E-2</v>
      </c>
      <c r="O198" s="1">
        <f t="shared" ca="1" si="242"/>
        <v>5.8571484329344781E-2</v>
      </c>
      <c r="P198" s="1">
        <f t="shared" ref="P198" ca="1" si="243">IF(H198=0%,0.01%,H198)</f>
        <v>0.91214277350598283</v>
      </c>
      <c r="S198" t="s">
        <v>15</v>
      </c>
      <c r="T198" s="1">
        <f t="shared" ca="1" si="239"/>
        <v>9.998000399920017E-5</v>
      </c>
      <c r="U198" s="1">
        <f t="shared" ca="1" si="235"/>
        <v>9.998000399920017E-5</v>
      </c>
      <c r="V198" s="1">
        <f t="shared" ca="1" si="236"/>
        <v>2.9279886187434902E-2</v>
      </c>
      <c r="W198" s="1">
        <f t="shared" ca="1" si="237"/>
        <v>5.8559772374869805E-2</v>
      </c>
      <c r="X198" s="1">
        <f t="shared" ca="1" si="238"/>
        <v>0.91196038142969693</v>
      </c>
      <c r="AA198" t="s">
        <v>15</v>
      </c>
      <c r="AB198" s="4">
        <f ca="1">IFERROR(_xlfn.NORM.S.INV(SUM($T198:T198)),"")</f>
        <v>-3.7190670045463001</v>
      </c>
      <c r="AC198" s="4">
        <f ca="1">IFERROR(_xlfn.NORM.S.INV(SUM($T198:U198)),"")</f>
        <v>-3.5401365750084204</v>
      </c>
      <c r="AD198" s="4">
        <f ca="1">IFERROR(_xlfn.NORM.S.INV(SUM($T198:V198)),"")</f>
        <v>-1.8884937782609807</v>
      </c>
      <c r="AE198" s="4">
        <f ca="1">IFERROR(_xlfn.NORM.S.INV(SUM($T198:W198)),"")</f>
        <v>-1.3529261098865111</v>
      </c>
      <c r="AH198" t="s">
        <v>15</v>
      </c>
      <c r="AI198" s="4">
        <f ca="1">IFERROR(AB198-$AB$8,"")</f>
        <v>1.5782432356559184E-6</v>
      </c>
      <c r="AJ198" s="4">
        <f ca="1">IFERROR(AC198-$AC$8,"")</f>
        <v>1.6487432135114943E-6</v>
      </c>
      <c r="AK198" s="4">
        <f ca="1">IFERROR(AD198-$AD$8,"")</f>
        <v>5.5005062560484985E-2</v>
      </c>
      <c r="AL198" s="4">
        <f ca="1">IFERROR(AE198-$AE$8,"")</f>
        <v>6.8951915894782445E-2</v>
      </c>
    </row>
    <row r="200" spans="1:38">
      <c r="A200" s="2">
        <f ca="1">IF(RIGHT(A193,2)="12",(VALUE(LEFT(A193,4))+1)*100+1,A193+1)</f>
        <v>202005</v>
      </c>
      <c r="J200" s="2">
        <f ca="1">$A200</f>
        <v>202005</v>
      </c>
      <c r="R200" s="2">
        <f ca="1">$A200</f>
        <v>202005</v>
      </c>
      <c r="Z200" s="2">
        <f ca="1">$A200</f>
        <v>202005</v>
      </c>
      <c r="AG200" s="2">
        <f ca="1">$A200</f>
        <v>202005</v>
      </c>
    </row>
    <row r="201" spans="1:38">
      <c r="A201" s="14"/>
      <c r="C201" t="s">
        <v>16</v>
      </c>
      <c r="D201" t="s">
        <v>0</v>
      </c>
      <c r="E201" t="s">
        <v>1</v>
      </c>
      <c r="F201" t="s">
        <v>2</v>
      </c>
      <c r="G201" t="s">
        <v>15</v>
      </c>
      <c r="H201" t="s">
        <v>3</v>
      </c>
      <c r="L201" t="s">
        <v>0</v>
      </c>
      <c r="M201" t="s">
        <v>1</v>
      </c>
      <c r="N201" t="s">
        <v>2</v>
      </c>
      <c r="O201" t="s">
        <v>15</v>
      </c>
      <c r="P201" t="s">
        <v>3</v>
      </c>
      <c r="T201" t="s">
        <v>0</v>
      </c>
      <c r="U201" t="s">
        <v>1</v>
      </c>
      <c r="V201" t="s">
        <v>2</v>
      </c>
      <c r="W201" t="s">
        <v>15</v>
      </c>
      <c r="X201" t="s">
        <v>3</v>
      </c>
      <c r="AB201" t="s">
        <v>5</v>
      </c>
      <c r="AC201" t="s">
        <v>6</v>
      </c>
      <c r="AD201" t="s">
        <v>13</v>
      </c>
      <c r="AE201" t="s">
        <v>17</v>
      </c>
      <c r="AH201" s="5">
        <f ca="1">AVERAGE(AI202:AL205)</f>
        <v>8.5782189944305531E-2</v>
      </c>
      <c r="AI201" t="s">
        <v>5</v>
      </c>
      <c r="AJ201" t="s">
        <v>6</v>
      </c>
      <c r="AK201" t="s">
        <v>13</v>
      </c>
      <c r="AL201" t="s">
        <v>17</v>
      </c>
    </row>
    <row r="202" spans="1:38">
      <c r="A202" s="3"/>
      <c r="B202" t="s">
        <v>0</v>
      </c>
      <c r="C202" s="1">
        <v>0.05</v>
      </c>
      <c r="D202" s="1">
        <f ca="1">1-C202-E202</f>
        <v>0.92978925939052814</v>
      </c>
      <c r="E202" s="1">
        <f ca="1">HLOOKUP(A200,All!$2:$7,3,0)</f>
        <v>2.0210740609471829E-2</v>
      </c>
      <c r="F202" s="1">
        <v>0</v>
      </c>
      <c r="G202" s="1">
        <v>0</v>
      </c>
      <c r="H202" s="1">
        <v>0</v>
      </c>
      <c r="K202" t="s">
        <v>0</v>
      </c>
      <c r="L202" s="1">
        <f ca="1">IF(D202=0%,0.01%,D202)</f>
        <v>0.92978925939052814</v>
      </c>
      <c r="M202" s="1">
        <f ca="1">IF(E202=0%,0.01%,E202)</f>
        <v>2.0210740609471829E-2</v>
      </c>
      <c r="N202" s="1">
        <v>0</v>
      </c>
      <c r="O202" s="1">
        <v>0</v>
      </c>
      <c r="P202" s="1">
        <v>0</v>
      </c>
      <c r="S202" t="s">
        <v>0</v>
      </c>
      <c r="T202" s="1">
        <f ca="1">IFERROR(L202/SUM($L202:$P202),"")</f>
        <v>0.97872553620055602</v>
      </c>
      <c r="U202" s="1">
        <f t="shared" ref="U202:U205" ca="1" si="244">IFERROR(M202/SUM($L202:$P202),"")</f>
        <v>2.1274463799444032E-2</v>
      </c>
      <c r="V202" s="1">
        <f t="shared" ref="V202:V205" ca="1" si="245">IFERROR(N202/SUM($L202:$P202),"")</f>
        <v>0</v>
      </c>
      <c r="W202" s="1">
        <f t="shared" ref="W202:W205" ca="1" si="246">IFERROR(O202/SUM($L202:$P202),"")</f>
        <v>0</v>
      </c>
      <c r="X202" s="1">
        <f t="shared" ref="X202:X205" ca="1" si="247">IFERROR(P202/SUM($L202:$P202),"")</f>
        <v>0</v>
      </c>
      <c r="AA202" t="s">
        <v>0</v>
      </c>
      <c r="AB202" s="4">
        <f ca="1">IFERROR(_xlfn.NORM.S.INV(SUM($T202:T202)),"")</f>
        <v>2.0281109303738898</v>
      </c>
      <c r="AC202" s="4"/>
      <c r="AD202" s="4"/>
      <c r="AE202" s="4"/>
      <c r="AH202" t="s">
        <v>0</v>
      </c>
      <c r="AI202" s="4">
        <f ca="1">IFERROR(AB202-$AB$5,"")</f>
        <v>-9.8036427190102415E-2</v>
      </c>
      <c r="AJ202" s="4"/>
      <c r="AK202" s="4"/>
      <c r="AL202" s="4"/>
    </row>
    <row r="203" spans="1:38">
      <c r="A203" s="3"/>
      <c r="B203" t="s">
        <v>1</v>
      </c>
      <c r="C203" s="1">
        <v>0</v>
      </c>
      <c r="D203" s="1">
        <f ca="1">(1-F203)/3</f>
        <v>0.16016650617759284</v>
      </c>
      <c r="E203" s="1">
        <f ca="1">(1-F203)/3*2</f>
        <v>0.32033301235518569</v>
      </c>
      <c r="F203" s="1">
        <f ca="1">HLOOKUP(A200,All!$2:$7,4,0)</f>
        <v>0.5195004814672215</v>
      </c>
      <c r="G203" s="1">
        <v>0</v>
      </c>
      <c r="H203" s="1">
        <v>0</v>
      </c>
      <c r="K203" t="s">
        <v>1</v>
      </c>
      <c r="L203" s="1">
        <f ca="1">IF(D203=0%,0.01%,D203)</f>
        <v>0.16016650617759284</v>
      </c>
      <c r="M203" s="1">
        <f ca="1">IF(E203=0%,0.01%,E203)</f>
        <v>0.32033301235518569</v>
      </c>
      <c r="N203" s="1">
        <f ca="1">IF(F203=0%,0.01%,F203)</f>
        <v>0.5195004814672215</v>
      </c>
      <c r="O203" s="1">
        <v>0</v>
      </c>
      <c r="P203" s="1">
        <v>0</v>
      </c>
      <c r="S203" t="s">
        <v>1</v>
      </c>
      <c r="T203" s="1">
        <f t="shared" ref="T203:T205" ca="1" si="248">IFERROR(L203/SUM($L203:$P203),"")</f>
        <v>0.16016650617759284</v>
      </c>
      <c r="U203" s="1">
        <f t="shared" ca="1" si="244"/>
        <v>0.32033301235518569</v>
      </c>
      <c r="V203" s="1">
        <f t="shared" ca="1" si="245"/>
        <v>0.5195004814672215</v>
      </c>
      <c r="W203" s="1">
        <f t="shared" ca="1" si="246"/>
        <v>0</v>
      </c>
      <c r="X203" s="1">
        <f t="shared" ca="1" si="247"/>
        <v>0</v>
      </c>
      <c r="AA203" t="s">
        <v>1</v>
      </c>
      <c r="AB203" s="4">
        <f ca="1">IFERROR(_xlfn.NORM.S.INV(SUM($T203:T203)),"")</f>
        <v>-0.99377378322071264</v>
      </c>
      <c r="AC203" s="4">
        <f ca="1">IFERROR(_xlfn.NORM.S.INV(SUM($T203:U203)),"")</f>
        <v>-4.8899939515757926E-2</v>
      </c>
      <c r="AD203" s="4"/>
      <c r="AE203" s="4"/>
      <c r="AH203" t="s">
        <v>1</v>
      </c>
      <c r="AI203" s="4">
        <f ca="1">IFERROR(AB203-$AB$6,"")</f>
        <v>7.0175196543546092E-2</v>
      </c>
      <c r="AJ203" s="4">
        <f ca="1">IFERROR(AC203-$AC$6,"")</f>
        <v>0.12485833363641176</v>
      </c>
      <c r="AK203" s="4"/>
      <c r="AL203" s="4"/>
    </row>
    <row r="204" spans="1:38">
      <c r="A204" s="3"/>
      <c r="B204" t="s">
        <v>2</v>
      </c>
      <c r="C204" s="1">
        <v>0</v>
      </c>
      <c r="D204" s="1">
        <v>0</v>
      </c>
      <c r="E204" s="1">
        <f ca="1">(1-G204)/3</f>
        <v>0.10227328924138142</v>
      </c>
      <c r="F204" s="1">
        <f ca="1">(1-G204)/3*2</f>
        <v>0.20454657848276284</v>
      </c>
      <c r="G204" s="1">
        <f ca="1">HLOOKUP(A200,All!$2:$7,5,0)</f>
        <v>0.69318013227585573</v>
      </c>
      <c r="H204" s="1">
        <v>0</v>
      </c>
      <c r="K204" t="s">
        <v>2</v>
      </c>
      <c r="L204" s="1">
        <f>IF(D204=0%,0.01%,D204)</f>
        <v>1E-4</v>
      </c>
      <c r="M204" s="1">
        <f t="shared" ref="M204:M205" ca="1" si="249">IF(E204=0%,0.01%,E204)</f>
        <v>0.10227328924138142</v>
      </c>
      <c r="N204" s="1">
        <f t="shared" ref="N204:N205" ca="1" si="250">IF(F204=0%,0.01%,F204)</f>
        <v>0.20454657848276284</v>
      </c>
      <c r="O204" s="1">
        <f t="shared" ref="O204:O205" ca="1" si="251">IF(G204=0%,0.01%,G204)</f>
        <v>0.69318013227585573</v>
      </c>
      <c r="P204" s="1">
        <v>0</v>
      </c>
      <c r="S204" t="s">
        <v>2</v>
      </c>
      <c r="T204" s="1">
        <f t="shared" ca="1" si="248"/>
        <v>9.9990000999900015E-5</v>
      </c>
      <c r="U204" s="1">
        <f t="shared" ca="1" si="244"/>
        <v>0.10226306293508791</v>
      </c>
      <c r="V204" s="1">
        <f t="shared" ca="1" si="245"/>
        <v>0.20452612587017582</v>
      </c>
      <c r="W204" s="1">
        <f t="shared" ca="1" si="246"/>
        <v>0.69311082119373635</v>
      </c>
      <c r="X204" s="1">
        <f t="shared" ca="1" si="247"/>
        <v>0</v>
      </c>
      <c r="AA204" t="s">
        <v>2</v>
      </c>
      <c r="AB204" s="4">
        <f ca="1">IFERROR(_xlfn.NORM.S.INV(SUM($T204:T204)),"")</f>
        <v>-3.7190417463402348</v>
      </c>
      <c r="AC204" s="4">
        <f ca="1">IFERROR(_xlfn.NORM.S.INV(SUM($T204:U204)),"")</f>
        <v>-1.2682012076893725</v>
      </c>
      <c r="AD204" s="4">
        <f ca="1">IFERROR(_xlfn.NORM.S.INV(SUM($T204:V204)),"")</f>
        <v>-0.50468747772465727</v>
      </c>
      <c r="AE204" s="4"/>
      <c r="AH204" t="s">
        <v>2</v>
      </c>
      <c r="AI204" s="4">
        <f ca="1">IFERROR(AB204-$AB$7,"")</f>
        <v>0</v>
      </c>
      <c r="AJ204" s="4">
        <f ca="1">IFERROR(AC204-$AC$7,"")</f>
        <v>0.32612806905779146</v>
      </c>
      <c r="AK204" s="4">
        <f ca="1">IFERROR(AD204-$AD$7,"")</f>
        <v>0.46503077257610703</v>
      </c>
      <c r="AL204" s="4"/>
    </row>
    <row r="205" spans="1:38">
      <c r="A205" s="3"/>
      <c r="B205" t="s">
        <v>15</v>
      </c>
      <c r="C205" s="1">
        <v>0</v>
      </c>
      <c r="D205" s="1">
        <v>0</v>
      </c>
      <c r="E205" s="1">
        <v>0</v>
      </c>
      <c r="F205" s="1">
        <f ca="1">(1-H205)/3</f>
        <v>2.4977749180935649E-2</v>
      </c>
      <c r="G205" s="1">
        <f ca="1">(1-H205)/3*2</f>
        <v>4.9955498361871298E-2</v>
      </c>
      <c r="H205" s="1">
        <f ca="1">MIN(HLOOKUP(A200,All!$2:$7,6,0),1)</f>
        <v>0.92506675245719305</v>
      </c>
      <c r="K205" t="s">
        <v>15</v>
      </c>
      <c r="L205" s="1">
        <f>IF(D205=0%,0.01%,D205)</f>
        <v>1E-4</v>
      </c>
      <c r="M205" s="1">
        <f t="shared" si="249"/>
        <v>1E-4</v>
      </c>
      <c r="N205" s="1">
        <f t="shared" ca="1" si="250"/>
        <v>2.4977749180935649E-2</v>
      </c>
      <c r="O205" s="1">
        <f t="shared" ca="1" si="251"/>
        <v>4.9955498361871298E-2</v>
      </c>
      <c r="P205" s="1">
        <f t="shared" ref="P205" ca="1" si="252">IF(H205=0%,0.01%,H205)</f>
        <v>0.92506675245719305</v>
      </c>
      <c r="S205" t="s">
        <v>15</v>
      </c>
      <c r="T205" s="1">
        <f t="shared" ca="1" si="248"/>
        <v>9.998000399920017E-5</v>
      </c>
      <c r="U205" s="1">
        <f t="shared" ca="1" si="244"/>
        <v>9.998000399920017E-5</v>
      </c>
      <c r="V205" s="1">
        <f t="shared" ca="1" si="245"/>
        <v>2.4972754630009648E-2</v>
      </c>
      <c r="W205" s="1">
        <f t="shared" ca="1" si="246"/>
        <v>4.9945509260019297E-2</v>
      </c>
      <c r="X205" s="1">
        <f t="shared" ca="1" si="247"/>
        <v>0.92488177610197264</v>
      </c>
      <c r="AA205" t="s">
        <v>15</v>
      </c>
      <c r="AB205" s="4">
        <f ca="1">IFERROR(_xlfn.NORM.S.INV(SUM($T205:T205)),"")</f>
        <v>-3.7190670045463001</v>
      </c>
      <c r="AC205" s="4">
        <f ca="1">IFERROR(_xlfn.NORM.S.INV(SUM($T205:U205)),"")</f>
        <v>-3.5401365750084204</v>
      </c>
      <c r="AD205" s="4">
        <f ca="1">IFERROR(_xlfn.NORM.S.INV(SUM($T205:V205)),"")</f>
        <v>-1.9570173437378855</v>
      </c>
      <c r="AE205" s="4">
        <f ca="1">IFERROR(_xlfn.NORM.S.INV(SUM($T205:W205)),"")</f>
        <v>-1.4386967950320215</v>
      </c>
      <c r="AH205" t="s">
        <v>15</v>
      </c>
      <c r="AI205" s="4">
        <f ca="1">IFERROR(AB205-$AB$8,"")</f>
        <v>1.5782432356559184E-6</v>
      </c>
      <c r="AJ205" s="4">
        <f ca="1">IFERROR(AC205-$AC$8,"")</f>
        <v>1.6487432135114943E-6</v>
      </c>
      <c r="AK205" s="4">
        <f ca="1">IFERROR(AD205-$AD$8,"")</f>
        <v>-1.3518502916419761E-2</v>
      </c>
      <c r="AL205" s="4">
        <f ca="1">IFERROR(AE205-$AE$8,"")</f>
        <v>-1.6818769250728005E-2</v>
      </c>
    </row>
    <row r="207" spans="1:38">
      <c r="A207" s="2">
        <f ca="1">IF(RIGHT(A200,2)="12",(VALUE(LEFT(A200,4))+1)*100+1,A200+1)</f>
        <v>202006</v>
      </c>
      <c r="J207" s="2">
        <f ca="1">$A207</f>
        <v>202006</v>
      </c>
      <c r="R207" s="2">
        <f ca="1">$A207</f>
        <v>202006</v>
      </c>
      <c r="Z207" s="2">
        <f ca="1">$A207</f>
        <v>202006</v>
      </c>
      <c r="AG207" s="2">
        <f ca="1">$A207</f>
        <v>202006</v>
      </c>
    </row>
    <row r="208" spans="1:38">
      <c r="A208" s="14"/>
      <c r="C208" t="s">
        <v>16</v>
      </c>
      <c r="D208" t="s">
        <v>0</v>
      </c>
      <c r="E208" t="s">
        <v>1</v>
      </c>
      <c r="F208" t="s">
        <v>2</v>
      </c>
      <c r="G208" t="s">
        <v>15</v>
      </c>
      <c r="H208" t="s">
        <v>3</v>
      </c>
      <c r="L208" t="s">
        <v>0</v>
      </c>
      <c r="M208" t="s">
        <v>1</v>
      </c>
      <c r="N208" t="s">
        <v>2</v>
      </c>
      <c r="O208" t="s">
        <v>15</v>
      </c>
      <c r="P208" t="s">
        <v>3</v>
      </c>
      <c r="T208" t="s">
        <v>0</v>
      </c>
      <c r="U208" t="s">
        <v>1</v>
      </c>
      <c r="V208" t="s">
        <v>2</v>
      </c>
      <c r="W208" t="s">
        <v>15</v>
      </c>
      <c r="X208" t="s">
        <v>3</v>
      </c>
      <c r="AB208" t="s">
        <v>5</v>
      </c>
      <c r="AC208" t="s">
        <v>6</v>
      </c>
      <c r="AD208" t="s">
        <v>13</v>
      </c>
      <c r="AE208" t="s">
        <v>17</v>
      </c>
      <c r="AH208" s="5">
        <f ca="1">AVERAGE(AI209:AL212)</f>
        <v>8.9559307507935518E-2</v>
      </c>
      <c r="AI208" t="s">
        <v>5</v>
      </c>
      <c r="AJ208" t="s">
        <v>6</v>
      </c>
      <c r="AK208" t="s">
        <v>13</v>
      </c>
      <c r="AL208" t="s">
        <v>17</v>
      </c>
    </row>
    <row r="209" spans="1:38">
      <c r="A209" s="3"/>
      <c r="B209" t="s">
        <v>0</v>
      </c>
      <c r="C209" s="1">
        <v>0.05</v>
      </c>
      <c r="D209" s="1">
        <f ca="1">1-C209-E209</f>
        <v>0.92779101918292928</v>
      </c>
      <c r="E209" s="1">
        <f ca="1">HLOOKUP(A207,All!$2:$7,3,0)</f>
        <v>2.2208980817070654E-2</v>
      </c>
      <c r="F209" s="1">
        <v>0</v>
      </c>
      <c r="G209" s="1">
        <v>0</v>
      </c>
      <c r="H209" s="1">
        <v>0</v>
      </c>
      <c r="K209" t="s">
        <v>0</v>
      </c>
      <c r="L209" s="1">
        <f ca="1">IF(D209=0%,0.01%,D209)</f>
        <v>0.92779101918292928</v>
      </c>
      <c r="M209" s="1">
        <f ca="1">IF(E209=0%,0.01%,E209)</f>
        <v>2.2208980817070654E-2</v>
      </c>
      <c r="N209" s="1">
        <v>0</v>
      </c>
      <c r="O209" s="1">
        <v>0</v>
      </c>
      <c r="P209" s="1">
        <v>0</v>
      </c>
      <c r="S209" t="s">
        <v>0</v>
      </c>
      <c r="T209" s="1">
        <f ca="1">IFERROR(L209/SUM($L209:$P209),"")</f>
        <v>0.97662212545571503</v>
      </c>
      <c r="U209" s="1">
        <f t="shared" ref="U209:U212" ca="1" si="253">IFERROR(M209/SUM($L209:$P209),"")</f>
        <v>2.3377874544284898E-2</v>
      </c>
      <c r="V209" s="1">
        <f t="shared" ref="V209:V212" ca="1" si="254">IFERROR(N209/SUM($L209:$P209),"")</f>
        <v>0</v>
      </c>
      <c r="W209" s="1">
        <f t="shared" ref="W209:W212" ca="1" si="255">IFERROR(O209/SUM($L209:$P209),"")</f>
        <v>0</v>
      </c>
      <c r="X209" s="1">
        <f t="shared" ref="X209:X212" ca="1" si="256">IFERROR(P209/SUM($L209:$P209),"")</f>
        <v>0</v>
      </c>
      <c r="AA209" t="s">
        <v>0</v>
      </c>
      <c r="AB209" s="4">
        <f ca="1">IFERROR(_xlfn.NORM.S.INV(SUM($T209:T209)),"")</f>
        <v>1.9885060633585971</v>
      </c>
      <c r="AC209" s="4"/>
      <c r="AD209" s="4"/>
      <c r="AE209" s="4"/>
      <c r="AH209" t="s">
        <v>0</v>
      </c>
      <c r="AI209" s="4">
        <f ca="1">IFERROR(AB209-$AB$5,"")</f>
        <v>-0.13764129420539506</v>
      </c>
      <c r="AJ209" s="4"/>
      <c r="AK209" s="4"/>
      <c r="AL209" s="4"/>
    </row>
    <row r="210" spans="1:38">
      <c r="A210" s="3"/>
      <c r="B210" t="s">
        <v>1</v>
      </c>
      <c r="C210" s="1">
        <v>0</v>
      </c>
      <c r="D210" s="1">
        <f ca="1">(1-F210)/3</f>
        <v>0.12728048571577275</v>
      </c>
      <c r="E210" s="1">
        <f ca="1">(1-F210)/3*2</f>
        <v>0.25456097143154549</v>
      </c>
      <c r="F210" s="1">
        <f ca="1">HLOOKUP(A207,All!$2:$7,4,0)</f>
        <v>0.61815854285268179</v>
      </c>
      <c r="G210" s="1">
        <v>0</v>
      </c>
      <c r="H210" s="1">
        <v>0</v>
      </c>
      <c r="K210" t="s">
        <v>1</v>
      </c>
      <c r="L210" s="1">
        <f ca="1">IF(D210=0%,0.01%,D210)</f>
        <v>0.12728048571577275</v>
      </c>
      <c r="M210" s="1">
        <f ca="1">IF(E210=0%,0.01%,E210)</f>
        <v>0.25456097143154549</v>
      </c>
      <c r="N210" s="1">
        <f ca="1">IF(F210=0%,0.01%,F210)</f>
        <v>0.61815854285268179</v>
      </c>
      <c r="O210" s="1">
        <v>0</v>
      </c>
      <c r="P210" s="1">
        <v>0</v>
      </c>
      <c r="S210" t="s">
        <v>1</v>
      </c>
      <c r="T210" s="1">
        <f t="shared" ref="T210:T212" ca="1" si="257">IFERROR(L210/SUM($L210:$P210),"")</f>
        <v>0.12728048571577275</v>
      </c>
      <c r="U210" s="1">
        <f t="shared" ca="1" si="253"/>
        <v>0.25456097143154549</v>
      </c>
      <c r="V210" s="1">
        <f t="shared" ca="1" si="254"/>
        <v>0.61815854285268179</v>
      </c>
      <c r="W210" s="1">
        <f t="shared" ca="1" si="255"/>
        <v>0</v>
      </c>
      <c r="X210" s="1">
        <f t="shared" ca="1" si="256"/>
        <v>0</v>
      </c>
      <c r="AA210" t="s">
        <v>1</v>
      </c>
      <c r="AB210" s="4">
        <f ca="1">IFERROR(_xlfn.NORM.S.INV(SUM($T210:T210)),"")</f>
        <v>-1.1393409580176848</v>
      </c>
      <c r="AC210" s="4">
        <f ca="1">IFERROR(_xlfn.NORM.S.INV(SUM($T210:U210)),"")</f>
        <v>-0.30064801415367265</v>
      </c>
      <c r="AD210" s="4"/>
      <c r="AE210" s="4"/>
      <c r="AH210" t="s">
        <v>1</v>
      </c>
      <c r="AI210" s="4">
        <f ca="1">IFERROR(AB210-$AB$6,"")</f>
        <v>-7.5391978253426029E-2</v>
      </c>
      <c r="AJ210" s="4">
        <f ca="1">IFERROR(AC210-$AC$6,"")</f>
        <v>-0.12688974100150296</v>
      </c>
      <c r="AK210" s="4"/>
      <c r="AL210" s="4"/>
    </row>
    <row r="211" spans="1:38">
      <c r="A211" s="3"/>
      <c r="B211" t="s">
        <v>2</v>
      </c>
      <c r="C211" s="1">
        <v>0</v>
      </c>
      <c r="D211" s="1">
        <v>0</v>
      </c>
      <c r="E211" s="1">
        <f ca="1">(1-G211)/3</f>
        <v>8.7023146609884972E-2</v>
      </c>
      <c r="F211" s="1">
        <f ca="1">(1-G211)/3*2</f>
        <v>0.17404629321976994</v>
      </c>
      <c r="G211" s="1">
        <f ca="1">HLOOKUP(A207,All!$2:$7,5,0)</f>
        <v>0.73893056017034509</v>
      </c>
      <c r="H211" s="1">
        <v>0</v>
      </c>
      <c r="K211" t="s">
        <v>2</v>
      </c>
      <c r="L211" s="1">
        <f>IF(D211=0%,0.01%,D211)</f>
        <v>1E-4</v>
      </c>
      <c r="M211" s="1">
        <f t="shared" ref="M211:M212" ca="1" si="258">IF(E211=0%,0.01%,E211)</f>
        <v>8.7023146609884972E-2</v>
      </c>
      <c r="N211" s="1">
        <f t="shared" ref="N211:N212" ca="1" si="259">IF(F211=0%,0.01%,F211)</f>
        <v>0.17404629321976994</v>
      </c>
      <c r="O211" s="1">
        <f t="shared" ref="O211:O212" ca="1" si="260">IF(G211=0%,0.01%,G211)</f>
        <v>0.73893056017034509</v>
      </c>
      <c r="P211" s="1">
        <v>0</v>
      </c>
      <c r="S211" t="s">
        <v>2</v>
      </c>
      <c r="T211" s="1">
        <f t="shared" ca="1" si="257"/>
        <v>9.9990000999900015E-5</v>
      </c>
      <c r="U211" s="1">
        <f t="shared" ca="1" si="253"/>
        <v>8.7014445165368437E-2</v>
      </c>
      <c r="V211" s="1">
        <f t="shared" ca="1" si="254"/>
        <v>0.17402889033073687</v>
      </c>
      <c r="W211" s="1">
        <f t="shared" ca="1" si="255"/>
        <v>0.73885667450289483</v>
      </c>
      <c r="X211" s="1">
        <f t="shared" ca="1" si="256"/>
        <v>0</v>
      </c>
      <c r="AA211" t="s">
        <v>2</v>
      </c>
      <c r="AB211" s="4">
        <f ca="1">IFERROR(_xlfn.NORM.S.INV(SUM($T211:T211)),"")</f>
        <v>-3.7190417463402348</v>
      </c>
      <c r="AC211" s="4">
        <f ca="1">IFERROR(_xlfn.NORM.S.INV(SUM($T211:U211)),"")</f>
        <v>-1.3587403840841363</v>
      </c>
      <c r="AD211" s="4">
        <f ca="1">IFERROR(_xlfn.NORM.S.INV(SUM($T211:V211)),"")</f>
        <v>-0.63982457944284266</v>
      </c>
      <c r="AE211" s="4"/>
      <c r="AH211" t="s">
        <v>2</v>
      </c>
      <c r="AI211" s="4">
        <f ca="1">IFERROR(AB211-$AB$7,"")</f>
        <v>0</v>
      </c>
      <c r="AJ211" s="4">
        <f ca="1">IFERROR(AC211-$AC$7,"")</f>
        <v>0.23558889266302763</v>
      </c>
      <c r="AK211" s="4">
        <f ca="1">IFERROR(AD211-$AD$7,"")</f>
        <v>0.32989367085792165</v>
      </c>
      <c r="AL211" s="4"/>
    </row>
    <row r="212" spans="1:38">
      <c r="A212" s="3"/>
      <c r="B212" t="s">
        <v>15</v>
      </c>
      <c r="C212" s="1">
        <v>0</v>
      </c>
      <c r="D212" s="1">
        <v>0</v>
      </c>
      <c r="E212" s="1">
        <v>0</v>
      </c>
      <c r="F212" s="1">
        <f ca="1">(1-H212)/3</f>
        <v>4.9265563891725907E-2</v>
      </c>
      <c r="G212" s="1">
        <f ca="1">(1-H212)/3*2</f>
        <v>9.8531127783451813E-2</v>
      </c>
      <c r="H212" s="1">
        <f ca="1">MIN(HLOOKUP(A207,All!$2:$7,6,0),1)</f>
        <v>0.85220330832482227</v>
      </c>
      <c r="K212" t="s">
        <v>15</v>
      </c>
      <c r="L212" s="1">
        <f>IF(D212=0%,0.01%,D212)</f>
        <v>1E-4</v>
      </c>
      <c r="M212" s="1">
        <f t="shared" si="258"/>
        <v>1E-4</v>
      </c>
      <c r="N212" s="1">
        <f t="shared" ca="1" si="259"/>
        <v>4.9265563891725907E-2</v>
      </c>
      <c r="O212" s="1">
        <f t="shared" ca="1" si="260"/>
        <v>9.8531127783451813E-2</v>
      </c>
      <c r="P212" s="1">
        <f t="shared" ref="P212" ca="1" si="261">IF(H212=0%,0.01%,H212)</f>
        <v>0.85220330832482227</v>
      </c>
      <c r="S212" t="s">
        <v>15</v>
      </c>
      <c r="T212" s="1">
        <f t="shared" ca="1" si="257"/>
        <v>9.998000399920017E-5</v>
      </c>
      <c r="U212" s="1">
        <f t="shared" ca="1" si="253"/>
        <v>9.998000399920017E-5</v>
      </c>
      <c r="V212" s="1">
        <f t="shared" ca="1" si="254"/>
        <v>4.9255712749176075E-2</v>
      </c>
      <c r="W212" s="1">
        <f t="shared" ca="1" si="255"/>
        <v>9.8511425498352151E-2</v>
      </c>
      <c r="X212" s="1">
        <f t="shared" ca="1" si="256"/>
        <v>0.85203290174447344</v>
      </c>
      <c r="AA212" t="s">
        <v>15</v>
      </c>
      <c r="AB212" s="4">
        <f ca="1">IFERROR(_xlfn.NORM.S.INV(SUM($T212:T212)),"")</f>
        <v>-3.7190670045463001</v>
      </c>
      <c r="AC212" s="4">
        <f ca="1">IFERROR(_xlfn.NORM.S.INV(SUM($T212:U212)),"")</f>
        <v>-3.5401365750084204</v>
      </c>
      <c r="AD212" s="4">
        <f ca="1">IFERROR(_xlfn.NORM.S.INV(SUM($T212:V212)),"")</f>
        <v>-1.6501544741724314</v>
      </c>
      <c r="AE212" s="4">
        <f ca="1">IFERROR(_xlfn.NORM.S.INV(SUM($T212:W212)),"")</f>
        <v>-1.0451920943980471</v>
      </c>
      <c r="AH212" t="s">
        <v>15</v>
      </c>
      <c r="AI212" s="4">
        <f ca="1">IFERROR(AB212-$AB$8,"")</f>
        <v>1.5782432356559184E-6</v>
      </c>
      <c r="AJ212" s="4">
        <f ca="1">IFERROR(AC212-$AC$8,"")</f>
        <v>1.6487432135114943E-6</v>
      </c>
      <c r="AK212" s="4">
        <f ca="1">IFERROR(AD212-$AD$8,"")</f>
        <v>0.29334436664903429</v>
      </c>
      <c r="AL212" s="4">
        <f ca="1">IFERROR(AE212-$AE$8,"")</f>
        <v>0.37668593138324646</v>
      </c>
    </row>
    <row r="214" spans="1:38">
      <c r="A214" s="2">
        <f ca="1">IF(RIGHT(A207,2)="12",(VALUE(LEFT(A207,4))+1)*100+1,A207+1)</f>
        <v>202007</v>
      </c>
      <c r="J214" s="2">
        <f ca="1">$A214</f>
        <v>202007</v>
      </c>
      <c r="R214" s="2">
        <f ca="1">$A214</f>
        <v>202007</v>
      </c>
      <c r="Z214" s="2">
        <f ca="1">$A214</f>
        <v>202007</v>
      </c>
      <c r="AG214" s="2">
        <f ca="1">$A214</f>
        <v>202007</v>
      </c>
    </row>
    <row r="215" spans="1:38">
      <c r="A215" s="14"/>
      <c r="C215" t="s">
        <v>16</v>
      </c>
      <c r="D215" t="s">
        <v>0</v>
      </c>
      <c r="E215" t="s">
        <v>1</v>
      </c>
      <c r="F215" t="s">
        <v>2</v>
      </c>
      <c r="G215" t="s">
        <v>15</v>
      </c>
      <c r="H215" t="s">
        <v>3</v>
      </c>
      <c r="L215" t="s">
        <v>0</v>
      </c>
      <c r="M215" t="s">
        <v>1</v>
      </c>
      <c r="N215" t="s">
        <v>2</v>
      </c>
      <c r="O215" t="s">
        <v>15</v>
      </c>
      <c r="P215" t="s">
        <v>3</v>
      </c>
      <c r="T215" t="s">
        <v>0</v>
      </c>
      <c r="U215" t="s">
        <v>1</v>
      </c>
      <c r="V215" t="s">
        <v>2</v>
      </c>
      <c r="W215" t="s">
        <v>15</v>
      </c>
      <c r="X215" t="s">
        <v>3</v>
      </c>
      <c r="AB215" t="s">
        <v>5</v>
      </c>
      <c r="AC215" t="s">
        <v>6</v>
      </c>
      <c r="AD215" t="s">
        <v>13</v>
      </c>
      <c r="AE215" t="s">
        <v>17</v>
      </c>
      <c r="AH215" s="5">
        <f ca="1">AVERAGE(AI216:AL219)</f>
        <v>-5.5587062807405906E-2</v>
      </c>
      <c r="AI215" t="s">
        <v>5</v>
      </c>
      <c r="AJ215" t="s">
        <v>6</v>
      </c>
      <c r="AK215" t="s">
        <v>13</v>
      </c>
      <c r="AL215" t="s">
        <v>17</v>
      </c>
    </row>
    <row r="216" spans="1:38">
      <c r="A216" s="3"/>
      <c r="B216" t="s">
        <v>0</v>
      </c>
      <c r="C216" s="1">
        <v>0.05</v>
      </c>
      <c r="D216" s="1">
        <f ca="1">1-C216-E216</f>
        <v>0.92919901402648364</v>
      </c>
      <c r="E216" s="1">
        <f ca="1">HLOOKUP(A214,All!$2:$7,3,0)</f>
        <v>2.0800985973516293E-2</v>
      </c>
      <c r="F216" s="1">
        <v>0</v>
      </c>
      <c r="G216" s="1">
        <v>0</v>
      </c>
      <c r="H216" s="1">
        <v>0</v>
      </c>
      <c r="K216" t="s">
        <v>0</v>
      </c>
      <c r="L216" s="1">
        <f ca="1">IF(D216=0%,0.01%,D216)</f>
        <v>0.92919901402648364</v>
      </c>
      <c r="M216" s="1">
        <f ca="1">IF(E216=0%,0.01%,E216)</f>
        <v>2.0800985973516293E-2</v>
      </c>
      <c r="N216" s="1">
        <v>0</v>
      </c>
      <c r="O216" s="1">
        <v>0</v>
      </c>
      <c r="P216" s="1">
        <v>0</v>
      </c>
      <c r="S216" t="s">
        <v>0</v>
      </c>
      <c r="T216" s="1">
        <f ca="1">IFERROR(L216/SUM($L216:$P216),"")</f>
        <v>0.97810422529103547</v>
      </c>
      <c r="U216" s="1">
        <f t="shared" ref="U216:U219" ca="1" si="262">IFERROR(M216/SUM($L216:$P216),"")</f>
        <v>2.1895774708964519E-2</v>
      </c>
      <c r="V216" s="1">
        <f t="shared" ref="V216:V219" ca="1" si="263">IFERROR(N216/SUM($L216:$P216),"")</f>
        <v>0</v>
      </c>
      <c r="W216" s="1">
        <f t="shared" ref="W216:W219" ca="1" si="264">IFERROR(O216/SUM($L216:$P216),"")</f>
        <v>0</v>
      </c>
      <c r="X216" s="1">
        <f t="shared" ref="X216:X219" ca="1" si="265">IFERROR(P216/SUM($L216:$P216),"")</f>
        <v>0</v>
      </c>
      <c r="AA216" t="s">
        <v>0</v>
      </c>
      <c r="AB216" s="4">
        <f ca="1">IFERROR(_xlfn.NORM.S.INV(SUM($T216:T216)),"")</f>
        <v>2.016080589384055</v>
      </c>
      <c r="AC216" s="4"/>
      <c r="AD216" s="4"/>
      <c r="AE216" s="4"/>
      <c r="AH216" t="s">
        <v>0</v>
      </c>
      <c r="AI216" s="4">
        <f ca="1">IFERROR(AB216-$AB$5,"")</f>
        <v>-0.11006676817993721</v>
      </c>
      <c r="AJ216" s="4"/>
      <c r="AK216" s="4"/>
      <c r="AL216" s="4"/>
    </row>
    <row r="217" spans="1:38">
      <c r="A217" s="3"/>
      <c r="B217" t="s">
        <v>1</v>
      </c>
      <c r="C217" s="1">
        <v>0</v>
      </c>
      <c r="D217" s="1">
        <f ca="1">(1-F217)/3</f>
        <v>0.12188381497090757</v>
      </c>
      <c r="E217" s="1">
        <f ca="1">(1-F217)/3*2</f>
        <v>0.24376762994181514</v>
      </c>
      <c r="F217" s="1">
        <f ca="1">HLOOKUP(A214,All!$2:$7,4,0)</f>
        <v>0.63434855508727728</v>
      </c>
      <c r="G217" s="1">
        <v>0</v>
      </c>
      <c r="H217" s="1">
        <v>0</v>
      </c>
      <c r="K217" t="s">
        <v>1</v>
      </c>
      <c r="L217" s="1">
        <f ca="1">IF(D217=0%,0.01%,D217)</f>
        <v>0.12188381497090757</v>
      </c>
      <c r="M217" s="1">
        <f ca="1">IF(E217=0%,0.01%,E217)</f>
        <v>0.24376762994181514</v>
      </c>
      <c r="N217" s="1">
        <f ca="1">IF(F217=0%,0.01%,F217)</f>
        <v>0.63434855508727728</v>
      </c>
      <c r="O217" s="1">
        <v>0</v>
      </c>
      <c r="P217" s="1">
        <v>0</v>
      </c>
      <c r="S217" t="s">
        <v>1</v>
      </c>
      <c r="T217" s="1">
        <f t="shared" ref="T217:T219" ca="1" si="266">IFERROR(L217/SUM($L217:$P217),"")</f>
        <v>0.12188381497090757</v>
      </c>
      <c r="U217" s="1">
        <f t="shared" ca="1" si="262"/>
        <v>0.24376762994181514</v>
      </c>
      <c r="V217" s="1">
        <f t="shared" ca="1" si="263"/>
        <v>0.63434855508727728</v>
      </c>
      <c r="W217" s="1">
        <f t="shared" ca="1" si="264"/>
        <v>0</v>
      </c>
      <c r="X217" s="1">
        <f t="shared" ca="1" si="265"/>
        <v>0</v>
      </c>
      <c r="AA217" t="s">
        <v>1</v>
      </c>
      <c r="AB217" s="4">
        <f ca="1">IFERROR(_xlfn.NORM.S.INV(SUM($T217:T217)),"")</f>
        <v>-1.1656212064321159</v>
      </c>
      <c r="AC217" s="4">
        <f ca="1">IFERROR(_xlfn.NORM.S.INV(SUM($T217:U217)),"")</f>
        <v>-0.34339291373091779</v>
      </c>
      <c r="AD217" s="4"/>
      <c r="AE217" s="4"/>
      <c r="AH217" t="s">
        <v>1</v>
      </c>
      <c r="AI217" s="4">
        <f ca="1">IFERROR(AB217-$AB$6,"")</f>
        <v>-0.10167222666785714</v>
      </c>
      <c r="AJ217" s="4">
        <f ca="1">IFERROR(AC217-$AC$6,"")</f>
        <v>-0.16963464057874811</v>
      </c>
      <c r="AK217" s="4"/>
      <c r="AL217" s="4"/>
    </row>
    <row r="218" spans="1:38">
      <c r="A218" s="3"/>
      <c r="B218" t="s">
        <v>2</v>
      </c>
      <c r="C218" s="1">
        <v>0</v>
      </c>
      <c r="D218" s="1">
        <v>0</v>
      </c>
      <c r="E218" s="1">
        <f ca="1">(1-G218)/3</f>
        <v>5.7304450126285045E-2</v>
      </c>
      <c r="F218" s="1">
        <f ca="1">(1-G218)/3*2</f>
        <v>0.11460890025257009</v>
      </c>
      <c r="G218" s="1">
        <f ca="1">HLOOKUP(A214,All!$2:$7,5,0)</f>
        <v>0.82808664962114487</v>
      </c>
      <c r="H218" s="1">
        <v>0</v>
      </c>
      <c r="K218" t="s">
        <v>2</v>
      </c>
      <c r="L218" s="1">
        <f>IF(D218=0%,0.01%,D218)</f>
        <v>1E-4</v>
      </c>
      <c r="M218" s="1">
        <f t="shared" ref="M218:M219" ca="1" si="267">IF(E218=0%,0.01%,E218)</f>
        <v>5.7304450126285045E-2</v>
      </c>
      <c r="N218" s="1">
        <f t="shared" ref="N218:N219" ca="1" si="268">IF(F218=0%,0.01%,F218)</f>
        <v>0.11460890025257009</v>
      </c>
      <c r="O218" s="1">
        <f t="shared" ref="O218:O219" ca="1" si="269">IF(G218=0%,0.01%,G218)</f>
        <v>0.82808664962114487</v>
      </c>
      <c r="P218" s="1">
        <v>0</v>
      </c>
      <c r="S218" t="s">
        <v>2</v>
      </c>
      <c r="T218" s="1">
        <f t="shared" ca="1" si="266"/>
        <v>9.9990000999900015E-5</v>
      </c>
      <c r="U218" s="1">
        <f t="shared" ca="1" si="262"/>
        <v>5.7298720254259618E-2</v>
      </c>
      <c r="V218" s="1">
        <f t="shared" ca="1" si="263"/>
        <v>0.11459744050851924</v>
      </c>
      <c r="W218" s="1">
        <f t="shared" ca="1" si="264"/>
        <v>0.82800384923622128</v>
      </c>
      <c r="X218" s="1">
        <f t="shared" ca="1" si="265"/>
        <v>0</v>
      </c>
      <c r="AA218" t="s">
        <v>2</v>
      </c>
      <c r="AB218" s="4">
        <f ca="1">IFERROR(_xlfn.NORM.S.INV(SUM($T218:T218)),"")</f>
        <v>-3.7190417463402348</v>
      </c>
      <c r="AC218" s="4">
        <f ca="1">IFERROR(_xlfn.NORM.S.INV(SUM($T218:U218)),"")</f>
        <v>-1.5769917624988503</v>
      </c>
      <c r="AD218" s="4">
        <f ca="1">IFERROR(_xlfn.NORM.S.INV(SUM($T218:V218)),"")</f>
        <v>-0.94630645583782724</v>
      </c>
      <c r="AE218" s="4"/>
      <c r="AH218" t="s">
        <v>2</v>
      </c>
      <c r="AI218" s="4">
        <f ca="1">IFERROR(AB218-$AB$7,"")</f>
        <v>0</v>
      </c>
      <c r="AJ218" s="4">
        <f ca="1">IFERROR(AC218-$AC$7,"")</f>
        <v>1.7337514248313646E-2</v>
      </c>
      <c r="AK218" s="4">
        <f ca="1">IFERROR(AD218-$AD$7,"")</f>
        <v>2.3411794462937063E-2</v>
      </c>
      <c r="AL218" s="4"/>
    </row>
    <row r="219" spans="1:38">
      <c r="A219" s="3"/>
      <c r="B219" t="s">
        <v>15</v>
      </c>
      <c r="C219" s="1">
        <v>0</v>
      </c>
      <c r="D219" s="1">
        <v>0</v>
      </c>
      <c r="E219" s="1">
        <v>0</v>
      </c>
      <c r="F219" s="1">
        <f ca="1">(1-H219)/3</f>
        <v>2.0493684613369385E-2</v>
      </c>
      <c r="G219" s="1">
        <f ca="1">(1-H219)/3*2</f>
        <v>4.0987369226738769E-2</v>
      </c>
      <c r="H219" s="1">
        <f ca="1">MIN(HLOOKUP(A214,All!$2:$7,6,0),1)</f>
        <v>0.93851894615989184</v>
      </c>
      <c r="K219" t="s">
        <v>15</v>
      </c>
      <c r="L219" s="1">
        <f>IF(D219=0%,0.01%,D219)</f>
        <v>1E-4</v>
      </c>
      <c r="M219" s="1">
        <f t="shared" si="267"/>
        <v>1E-4</v>
      </c>
      <c r="N219" s="1">
        <f t="shared" ca="1" si="268"/>
        <v>2.0493684613369385E-2</v>
      </c>
      <c r="O219" s="1">
        <f t="shared" ca="1" si="269"/>
        <v>4.0987369226738769E-2</v>
      </c>
      <c r="P219" s="1">
        <f t="shared" ref="P219" ca="1" si="270">IF(H219=0%,0.01%,H219)</f>
        <v>0.93851894615989184</v>
      </c>
      <c r="S219" t="s">
        <v>15</v>
      </c>
      <c r="T219" s="1">
        <f t="shared" ca="1" si="266"/>
        <v>9.998000399920017E-5</v>
      </c>
      <c r="U219" s="1">
        <f t="shared" ca="1" si="262"/>
        <v>9.998000399920017E-5</v>
      </c>
      <c r="V219" s="1">
        <f t="shared" ca="1" si="263"/>
        <v>2.0489586696030179E-2</v>
      </c>
      <c r="W219" s="1">
        <f t="shared" ca="1" si="264"/>
        <v>4.0979173392060357E-2</v>
      </c>
      <c r="X219" s="1">
        <f t="shared" ca="1" si="265"/>
        <v>0.93833127990391108</v>
      </c>
      <c r="AA219" t="s">
        <v>15</v>
      </c>
      <c r="AB219" s="4">
        <f ca="1">IFERROR(_xlfn.NORM.S.INV(SUM($T219:T219)),"")</f>
        <v>-3.7190670045463001</v>
      </c>
      <c r="AC219" s="4">
        <f ca="1">IFERROR(_xlfn.NORM.S.INV(SUM($T219:U219)),"")</f>
        <v>-3.5401365750084204</v>
      </c>
      <c r="AD219" s="4">
        <f ca="1">IFERROR(_xlfn.NORM.S.INV(SUM($T219:V219)),"")</f>
        <v>-2.0397112534760606</v>
      </c>
      <c r="AE219" s="4">
        <f ca="1">IFERROR(_xlfn.NORM.S.INV(SUM($T219:W219)),"")</f>
        <v>-1.5409151414719151</v>
      </c>
      <c r="AH219" t="s">
        <v>15</v>
      </c>
      <c r="AI219" s="4">
        <f ca="1">IFERROR(AB219-$AB$8,"")</f>
        <v>1.5782432356559184E-6</v>
      </c>
      <c r="AJ219" s="4">
        <f ca="1">IFERROR(AC219-$AC$8,"")</f>
        <v>1.6487432135114943E-6</v>
      </c>
      <c r="AK219" s="4">
        <f ca="1">IFERROR(AD219-$AD$8,"")</f>
        <v>-9.6212412654594903E-2</v>
      </c>
      <c r="AL219" s="4">
        <f ca="1">IFERROR(AE219-$AE$8,"")</f>
        <v>-0.11903711569062159</v>
      </c>
    </row>
    <row r="221" spans="1:38">
      <c r="A221" s="2">
        <f ca="1">IF(RIGHT(A214,2)="12",(VALUE(LEFT(A214,4))+1)*100+1,A214+1)</f>
        <v>202008</v>
      </c>
      <c r="J221" s="2">
        <f ca="1">$A221</f>
        <v>202008</v>
      </c>
      <c r="R221" s="2">
        <f ca="1">$A221</f>
        <v>202008</v>
      </c>
      <c r="Z221" s="2">
        <f ca="1">$A221</f>
        <v>202008</v>
      </c>
      <c r="AG221" s="2">
        <f ca="1">$A221</f>
        <v>202008</v>
      </c>
    </row>
    <row r="222" spans="1:38">
      <c r="A222" s="14"/>
      <c r="C222" t="s">
        <v>16</v>
      </c>
      <c r="D222" t="s">
        <v>0</v>
      </c>
      <c r="E222" t="s">
        <v>1</v>
      </c>
      <c r="F222" t="s">
        <v>2</v>
      </c>
      <c r="G222" t="s">
        <v>15</v>
      </c>
      <c r="H222" t="s">
        <v>3</v>
      </c>
      <c r="L222" t="s">
        <v>0</v>
      </c>
      <c r="M222" t="s">
        <v>1</v>
      </c>
      <c r="N222" t="s">
        <v>2</v>
      </c>
      <c r="O222" t="s">
        <v>15</v>
      </c>
      <c r="P222" t="s">
        <v>3</v>
      </c>
      <c r="T222" t="s">
        <v>0</v>
      </c>
      <c r="U222" t="s">
        <v>1</v>
      </c>
      <c r="V222" t="s">
        <v>2</v>
      </c>
      <c r="W222" t="s">
        <v>15</v>
      </c>
      <c r="X222" t="s">
        <v>3</v>
      </c>
      <c r="AB222" t="s">
        <v>5</v>
      </c>
      <c r="AC222" t="s">
        <v>6</v>
      </c>
      <c r="AD222" t="s">
        <v>13</v>
      </c>
      <c r="AE222" t="s">
        <v>17</v>
      </c>
      <c r="AH222" s="5">
        <f ca="1">AVERAGE(AI223:AL226)</f>
        <v>-4.5725947430540988E-2</v>
      </c>
      <c r="AI222" t="s">
        <v>5</v>
      </c>
      <c r="AJ222" t="s">
        <v>6</v>
      </c>
      <c r="AK222" t="s">
        <v>13</v>
      </c>
      <c r="AL222" t="s">
        <v>17</v>
      </c>
    </row>
    <row r="223" spans="1:38">
      <c r="A223" s="3"/>
      <c r="B223" t="s">
        <v>0</v>
      </c>
      <c r="C223" s="1">
        <v>0.05</v>
      </c>
      <c r="D223" s="1">
        <f ca="1">1-C223-E223</f>
        <v>0.93214955573212355</v>
      </c>
      <c r="E223" s="1">
        <f ca="1">HLOOKUP(A221,All!$2:$7,3,0)</f>
        <v>1.7850444267876353E-2</v>
      </c>
      <c r="F223" s="1">
        <v>0</v>
      </c>
      <c r="G223" s="1">
        <v>0</v>
      </c>
      <c r="H223" s="1">
        <v>0</v>
      </c>
      <c r="K223" t="s">
        <v>0</v>
      </c>
      <c r="L223" s="1">
        <f ca="1">IF(D223=0%,0.01%,D223)</f>
        <v>0.93214955573212355</v>
      </c>
      <c r="M223" s="1">
        <f ca="1">IF(E223=0%,0.01%,E223)</f>
        <v>1.7850444267876353E-2</v>
      </c>
      <c r="N223" s="1">
        <v>0</v>
      </c>
      <c r="O223" s="1">
        <v>0</v>
      </c>
      <c r="P223" s="1">
        <v>0</v>
      </c>
      <c r="S223" t="s">
        <v>0</v>
      </c>
      <c r="T223" s="1">
        <f ca="1">IFERROR(L223/SUM($L223:$P223),"")</f>
        <v>0.98121005866539324</v>
      </c>
      <c r="U223" s="1">
        <f t="shared" ref="U223:U226" ca="1" si="271">IFERROR(M223/SUM($L223:$P223),"")</f>
        <v>1.8789941334606687E-2</v>
      </c>
      <c r="V223" s="1">
        <f t="shared" ref="V223:V226" ca="1" si="272">IFERROR(N223/SUM($L223:$P223),"")</f>
        <v>0</v>
      </c>
      <c r="W223" s="1">
        <f t="shared" ref="W223:W226" ca="1" si="273">IFERROR(O223/SUM($L223:$P223),"")</f>
        <v>0</v>
      </c>
      <c r="X223" s="1">
        <f t="shared" ref="X223:X226" ca="1" si="274">IFERROR(P223/SUM($L223:$P223),"")</f>
        <v>0</v>
      </c>
      <c r="AA223" t="s">
        <v>0</v>
      </c>
      <c r="AB223" s="4">
        <f ca="1">IFERROR(_xlfn.NORM.S.INV(SUM($T223:T223)),"")</f>
        <v>2.0794078165914294</v>
      </c>
      <c r="AC223" s="4"/>
      <c r="AD223" s="4"/>
      <c r="AE223" s="4"/>
      <c r="AH223" t="s">
        <v>0</v>
      </c>
      <c r="AI223" s="4">
        <f ca="1">IFERROR(AB223-$AB$5,"")</f>
        <v>-4.6739540972562832E-2</v>
      </c>
      <c r="AJ223" s="4"/>
      <c r="AK223" s="4"/>
      <c r="AL223" s="4"/>
    </row>
    <row r="224" spans="1:38">
      <c r="A224" s="3"/>
      <c r="B224" t="s">
        <v>1</v>
      </c>
      <c r="C224" s="1">
        <v>0</v>
      </c>
      <c r="D224" s="1">
        <f ca="1">(1-F224)/3</f>
        <v>0.12805091938555616</v>
      </c>
      <c r="E224" s="1">
        <f ca="1">(1-F224)/3*2</f>
        <v>0.25610183877111231</v>
      </c>
      <c r="F224" s="1">
        <f ca="1">HLOOKUP(A221,All!$2:$7,4,0)</f>
        <v>0.61584724184333151</v>
      </c>
      <c r="G224" s="1">
        <v>0</v>
      </c>
      <c r="H224" s="1">
        <v>0</v>
      </c>
      <c r="K224" t="s">
        <v>1</v>
      </c>
      <c r="L224" s="1">
        <f ca="1">IF(D224=0%,0.01%,D224)</f>
        <v>0.12805091938555616</v>
      </c>
      <c r="M224" s="1">
        <f ca="1">IF(E224=0%,0.01%,E224)</f>
        <v>0.25610183877111231</v>
      </c>
      <c r="N224" s="1">
        <f ca="1">IF(F224=0%,0.01%,F224)</f>
        <v>0.61584724184333151</v>
      </c>
      <c r="O224" s="1">
        <v>0</v>
      </c>
      <c r="P224" s="1">
        <v>0</v>
      </c>
      <c r="S224" t="s">
        <v>1</v>
      </c>
      <c r="T224" s="1">
        <f t="shared" ref="T224:T226" ca="1" si="275">IFERROR(L224/SUM($L224:$P224),"")</f>
        <v>0.12805091938555616</v>
      </c>
      <c r="U224" s="1">
        <f t="shared" ca="1" si="271"/>
        <v>0.25610183877111231</v>
      </c>
      <c r="V224" s="1">
        <f t="shared" ca="1" si="272"/>
        <v>0.61584724184333151</v>
      </c>
      <c r="W224" s="1">
        <f t="shared" ca="1" si="273"/>
        <v>0</v>
      </c>
      <c r="X224" s="1">
        <f t="shared" ca="1" si="274"/>
        <v>0</v>
      </c>
      <c r="AA224" t="s">
        <v>1</v>
      </c>
      <c r="AB224" s="4">
        <f ca="1">IFERROR(_xlfn.NORM.S.INV(SUM($T224:T224)),"")</f>
        <v>-1.1356529506183448</v>
      </c>
      <c r="AC224" s="4">
        <f ca="1">IFERROR(_xlfn.NORM.S.INV(SUM($T224:U224)),"")</f>
        <v>-0.29459207574957647</v>
      </c>
      <c r="AD224" s="4"/>
      <c r="AE224" s="4"/>
      <c r="AH224" t="s">
        <v>1</v>
      </c>
      <c r="AI224" s="4">
        <f ca="1">IFERROR(AB224-$AB$6,"")</f>
        <v>-7.1703970854086085E-2</v>
      </c>
      <c r="AJ224" s="4">
        <f ca="1">IFERROR(AC224-$AC$6,"")</f>
        <v>-0.12083380259740678</v>
      </c>
      <c r="AK224" s="4"/>
      <c r="AL224" s="4"/>
    </row>
    <row r="225" spans="1:38">
      <c r="A225" s="3"/>
      <c r="B225" t="s">
        <v>2</v>
      </c>
      <c r="C225" s="1">
        <v>0</v>
      </c>
      <c r="D225" s="1">
        <v>0</v>
      </c>
      <c r="E225" s="1">
        <f ca="1">(1-G225)/3</f>
        <v>4.4001462340184726E-2</v>
      </c>
      <c r="F225" s="1">
        <f ca="1">(1-G225)/3*2</f>
        <v>8.8002924680369451E-2</v>
      </c>
      <c r="G225" s="1">
        <f ca="1">HLOOKUP(A221,All!$2:$7,5,0)</f>
        <v>0.86799561297944583</v>
      </c>
      <c r="H225" s="1">
        <v>0</v>
      </c>
      <c r="K225" t="s">
        <v>2</v>
      </c>
      <c r="L225" s="1">
        <f>IF(D225=0%,0.01%,D225)</f>
        <v>1E-4</v>
      </c>
      <c r="M225" s="1">
        <f t="shared" ref="M225:M226" ca="1" si="276">IF(E225=0%,0.01%,E225)</f>
        <v>4.4001462340184726E-2</v>
      </c>
      <c r="N225" s="1">
        <f t="shared" ref="N225:N226" ca="1" si="277">IF(F225=0%,0.01%,F225)</f>
        <v>8.8002924680369451E-2</v>
      </c>
      <c r="O225" s="1">
        <f t="shared" ref="O225:O226" ca="1" si="278">IF(G225=0%,0.01%,G225)</f>
        <v>0.86799561297944583</v>
      </c>
      <c r="P225" s="1">
        <v>0</v>
      </c>
      <c r="S225" t="s">
        <v>2</v>
      </c>
      <c r="T225" s="1">
        <f t="shared" ca="1" si="275"/>
        <v>9.9990000999900015E-5</v>
      </c>
      <c r="U225" s="1">
        <f t="shared" ca="1" si="271"/>
        <v>4.3997062633921336E-2</v>
      </c>
      <c r="V225" s="1">
        <f t="shared" ca="1" si="272"/>
        <v>8.7994125267842671E-2</v>
      </c>
      <c r="W225" s="1">
        <f t="shared" ca="1" si="273"/>
        <v>0.86790882209723608</v>
      </c>
      <c r="X225" s="1">
        <f t="shared" ca="1" si="274"/>
        <v>0</v>
      </c>
      <c r="AA225" t="s">
        <v>2</v>
      </c>
      <c r="AB225" s="4">
        <f ca="1">IFERROR(_xlfn.NORM.S.INV(SUM($T225:T225)),"")</f>
        <v>-3.7190417463402348</v>
      </c>
      <c r="AC225" s="4">
        <f ca="1">IFERROR(_xlfn.NORM.S.INV(SUM($T225:U225)),"")</f>
        <v>-1.705001711238791</v>
      </c>
      <c r="AD225" s="4">
        <f ca="1">IFERROR(_xlfn.NORM.S.INV(SUM($T225:V225)),"")</f>
        <v>-1.1165603428870701</v>
      </c>
      <c r="AE225" s="4"/>
      <c r="AH225" t="s">
        <v>2</v>
      </c>
      <c r="AI225" s="4">
        <f ca="1">IFERROR(AB225-$AB$7,"")</f>
        <v>0</v>
      </c>
      <c r="AJ225" s="4">
        <f ca="1">IFERROR(AC225-$AC$7,"")</f>
        <v>-0.110672434491627</v>
      </c>
      <c r="AK225" s="4">
        <f ca="1">IFERROR(AD225-$AD$7,"")</f>
        <v>-0.14684209258630576</v>
      </c>
      <c r="AL225" s="4"/>
    </row>
    <row r="226" spans="1:38">
      <c r="A226" s="3"/>
      <c r="B226" t="s">
        <v>15</v>
      </c>
      <c r="C226" s="1">
        <v>0</v>
      </c>
      <c r="D226" s="1">
        <v>0</v>
      </c>
      <c r="E226" s="1">
        <v>0</v>
      </c>
      <c r="F226" s="1">
        <f ca="1">(1-H226)/3</f>
        <v>2.6861825398883672E-2</v>
      </c>
      <c r="G226" s="1">
        <f ca="1">(1-H226)/3*2</f>
        <v>5.3723650797767343E-2</v>
      </c>
      <c r="H226" s="1">
        <f ca="1">MIN(HLOOKUP(A221,All!$2:$7,6,0),1)</f>
        <v>0.91941452380334898</v>
      </c>
      <c r="K226" t="s">
        <v>15</v>
      </c>
      <c r="L226" s="1">
        <f>IF(D226=0%,0.01%,D226)</f>
        <v>1E-4</v>
      </c>
      <c r="M226" s="1">
        <f t="shared" si="276"/>
        <v>1E-4</v>
      </c>
      <c r="N226" s="1">
        <f t="shared" ca="1" si="277"/>
        <v>2.6861825398883672E-2</v>
      </c>
      <c r="O226" s="1">
        <f t="shared" ca="1" si="278"/>
        <v>5.3723650797767343E-2</v>
      </c>
      <c r="P226" s="1">
        <f t="shared" ref="P226" ca="1" si="279">IF(H226=0%,0.01%,H226)</f>
        <v>0.91941452380334898</v>
      </c>
      <c r="S226" t="s">
        <v>15</v>
      </c>
      <c r="T226" s="1">
        <f t="shared" ca="1" si="275"/>
        <v>9.998000399920017E-5</v>
      </c>
      <c r="U226" s="1">
        <f t="shared" ca="1" si="271"/>
        <v>9.998000399920017E-5</v>
      </c>
      <c r="V226" s="1">
        <f t="shared" ca="1" si="272"/>
        <v>2.6856454108062061E-2</v>
      </c>
      <c r="W226" s="1">
        <f t="shared" ca="1" si="273"/>
        <v>5.3712908216124122E-2</v>
      </c>
      <c r="X226" s="1">
        <f t="shared" ca="1" si="274"/>
        <v>0.91923067766781541</v>
      </c>
      <c r="AA226" t="s">
        <v>15</v>
      </c>
      <c r="AB226" s="4">
        <f ca="1">IFERROR(_xlfn.NORM.S.INV(SUM($T226:T226)),"")</f>
        <v>-3.7190670045463001</v>
      </c>
      <c r="AC226" s="4">
        <f ca="1">IFERROR(_xlfn.NORM.S.INV(SUM($T226:U226)),"")</f>
        <v>-3.5401365750084204</v>
      </c>
      <c r="AD226" s="4">
        <f ca="1">IFERROR(_xlfn.NORM.S.INV(SUM($T226:V226)),"")</f>
        <v>-1.9259322957049654</v>
      </c>
      <c r="AE226" s="4">
        <f ca="1">IFERROR(_xlfn.NORM.S.INV(SUM($T226:W226)),"")</f>
        <v>-1.3999154306876644</v>
      </c>
      <c r="AH226" t="s">
        <v>15</v>
      </c>
      <c r="AI226" s="4">
        <f ca="1">IFERROR(AB226-$AB$8,"")</f>
        <v>1.5782432356559184E-6</v>
      </c>
      <c r="AJ226" s="4">
        <f ca="1">IFERROR(AC226-$AC$8,"")</f>
        <v>1.6487432135114943E-6</v>
      </c>
      <c r="AK226" s="4">
        <f ca="1">IFERROR(AD226-$AD$8,"")</f>
        <v>1.7566545116500354E-2</v>
      </c>
      <c r="AL226" s="4">
        <f ca="1">IFERROR(AE226-$AE$8,"")</f>
        <v>2.1962595093629078E-2</v>
      </c>
    </row>
    <row r="228" spans="1:38">
      <c r="A228" s="2">
        <f ca="1">IF(RIGHT(A221,2)="12",(VALUE(LEFT(A221,4))+1)*100+1,A221+1)</f>
        <v>202009</v>
      </c>
      <c r="J228" s="2">
        <f ca="1">$A228</f>
        <v>202009</v>
      </c>
      <c r="R228" s="2">
        <f ca="1">$A228</f>
        <v>202009</v>
      </c>
      <c r="Z228" s="2">
        <f ca="1">$A228</f>
        <v>202009</v>
      </c>
      <c r="AG228" s="2">
        <f ca="1">$A228</f>
        <v>202009</v>
      </c>
    </row>
    <row r="229" spans="1:38">
      <c r="A229" s="14"/>
      <c r="C229" t="s">
        <v>16</v>
      </c>
      <c r="D229" t="s">
        <v>0</v>
      </c>
      <c r="E229" t="s">
        <v>1</v>
      </c>
      <c r="F229" t="s">
        <v>2</v>
      </c>
      <c r="G229" t="s">
        <v>15</v>
      </c>
      <c r="H229" t="s">
        <v>3</v>
      </c>
      <c r="L229" t="s">
        <v>0</v>
      </c>
      <c r="M229" t="s">
        <v>1</v>
      </c>
      <c r="N229" t="s">
        <v>2</v>
      </c>
      <c r="O229" t="s">
        <v>15</v>
      </c>
      <c r="P229" t="s">
        <v>3</v>
      </c>
      <c r="T229" t="s">
        <v>0</v>
      </c>
      <c r="U229" t="s">
        <v>1</v>
      </c>
      <c r="V229" t="s">
        <v>2</v>
      </c>
      <c r="W229" t="s">
        <v>15</v>
      </c>
      <c r="X229" t="s">
        <v>3</v>
      </c>
      <c r="AB229" t="s">
        <v>5</v>
      </c>
      <c r="AC229" t="s">
        <v>6</v>
      </c>
      <c r="AD229" t="s">
        <v>13</v>
      </c>
      <c r="AE229" t="s">
        <v>17</v>
      </c>
      <c r="AH229" s="5">
        <f ca="1">AVERAGE(AI230:AL233)</f>
        <v>-1.5338644767114246E-2</v>
      </c>
      <c r="AI229" t="s">
        <v>5</v>
      </c>
      <c r="AJ229" t="s">
        <v>6</v>
      </c>
      <c r="AK229" t="s">
        <v>13</v>
      </c>
      <c r="AL229" t="s">
        <v>17</v>
      </c>
    </row>
    <row r="230" spans="1:38">
      <c r="A230" s="3"/>
      <c r="B230" t="s">
        <v>0</v>
      </c>
      <c r="C230" s="1">
        <v>0.05</v>
      </c>
      <c r="D230" s="1">
        <f ca="1">1-C230-E230</f>
        <v>0.93495132735636211</v>
      </c>
      <c r="E230" s="1">
        <f ca="1">HLOOKUP(A228,All!$2:$7,3,0)</f>
        <v>1.5048672643637807E-2</v>
      </c>
      <c r="F230" s="1">
        <v>0</v>
      </c>
      <c r="G230" s="1">
        <v>0</v>
      </c>
      <c r="H230" s="1">
        <v>0</v>
      </c>
      <c r="K230" t="s">
        <v>0</v>
      </c>
      <c r="L230" s="1">
        <f ca="1">IF(D230=0%,0.01%,D230)</f>
        <v>0.93495132735636211</v>
      </c>
      <c r="M230" s="1">
        <f ca="1">IF(E230=0%,0.01%,E230)</f>
        <v>1.5048672643637807E-2</v>
      </c>
      <c r="N230" s="1">
        <v>0</v>
      </c>
      <c r="O230" s="1">
        <v>0</v>
      </c>
      <c r="P230" s="1">
        <v>0</v>
      </c>
      <c r="S230" t="s">
        <v>0</v>
      </c>
      <c r="T230" s="1">
        <f ca="1">IFERROR(L230/SUM($L230:$P230),"")</f>
        <v>0.98415929195406537</v>
      </c>
      <c r="U230" s="1">
        <f t="shared" ref="U230:U233" ca="1" si="280">IFERROR(M230/SUM($L230:$P230),"")</f>
        <v>1.5840708045934536E-2</v>
      </c>
      <c r="V230" s="1">
        <f t="shared" ref="V230:V233" ca="1" si="281">IFERROR(N230/SUM($L230:$P230),"")</f>
        <v>0</v>
      </c>
      <c r="W230" s="1">
        <f t="shared" ref="W230:W233" ca="1" si="282">IFERROR(O230/SUM($L230:$P230),"")</f>
        <v>0</v>
      </c>
      <c r="X230" s="1">
        <f t="shared" ref="X230:X233" ca="1" si="283">IFERROR(P230/SUM($L230:$P230),"")</f>
        <v>0</v>
      </c>
      <c r="AA230" t="s">
        <v>0</v>
      </c>
      <c r="AB230" s="4">
        <f ca="1">IFERROR(_xlfn.NORM.S.INV(SUM($T230:T230)),"")</f>
        <v>2.1484072658240452</v>
      </c>
      <c r="AC230" s="4"/>
      <c r="AD230" s="4"/>
      <c r="AE230" s="4"/>
      <c r="AH230" t="s">
        <v>0</v>
      </c>
      <c r="AI230" s="4">
        <f ca="1">IFERROR(AB230-$AB$5,"")</f>
        <v>2.2259908260052974E-2</v>
      </c>
      <c r="AJ230" s="4"/>
      <c r="AK230" s="4"/>
      <c r="AL230" s="4"/>
    </row>
    <row r="231" spans="1:38">
      <c r="A231" s="3"/>
      <c r="B231" t="s">
        <v>1</v>
      </c>
      <c r="C231" s="1">
        <v>0</v>
      </c>
      <c r="D231" s="1">
        <f ca="1">(1-F231)/3</f>
        <v>0.12027812319112414</v>
      </c>
      <c r="E231" s="1">
        <f ca="1">(1-F231)/3*2</f>
        <v>0.24055624638224829</v>
      </c>
      <c r="F231" s="1">
        <f ca="1">HLOOKUP(A228,All!$2:$7,4,0)</f>
        <v>0.63916563042662755</v>
      </c>
      <c r="G231" s="1">
        <v>0</v>
      </c>
      <c r="H231" s="1">
        <v>0</v>
      </c>
      <c r="K231" t="s">
        <v>1</v>
      </c>
      <c r="L231" s="1">
        <f ca="1">IF(D231=0%,0.01%,D231)</f>
        <v>0.12027812319112414</v>
      </c>
      <c r="M231" s="1">
        <f ca="1">IF(E231=0%,0.01%,E231)</f>
        <v>0.24055624638224829</v>
      </c>
      <c r="N231" s="1">
        <f ca="1">IF(F231=0%,0.01%,F231)</f>
        <v>0.63916563042662755</v>
      </c>
      <c r="O231" s="1">
        <v>0</v>
      </c>
      <c r="P231" s="1">
        <v>0</v>
      </c>
      <c r="S231" t="s">
        <v>1</v>
      </c>
      <c r="T231" s="1">
        <f t="shared" ref="T231:T233" ca="1" si="284">IFERROR(L231/SUM($L231:$P231),"")</f>
        <v>0.12027812319112414</v>
      </c>
      <c r="U231" s="1">
        <f t="shared" ca="1" si="280"/>
        <v>0.24055624638224829</v>
      </c>
      <c r="V231" s="1">
        <f t="shared" ca="1" si="281"/>
        <v>0.63916563042662755</v>
      </c>
      <c r="W231" s="1">
        <f t="shared" ca="1" si="282"/>
        <v>0</v>
      </c>
      <c r="X231" s="1">
        <f t="shared" ca="1" si="283"/>
        <v>0</v>
      </c>
      <c r="AA231" t="s">
        <v>1</v>
      </c>
      <c r="AB231" s="4">
        <f ca="1">IFERROR(_xlfn.NORM.S.INV(SUM($T231:T231)),"")</f>
        <v>-1.1735975915009913</v>
      </c>
      <c r="AC231" s="4">
        <f ca="1">IFERROR(_xlfn.NORM.S.INV(SUM($T231:U231)),"")</f>
        <v>-0.35622944944883517</v>
      </c>
      <c r="AD231" s="4"/>
      <c r="AE231" s="4"/>
      <c r="AH231" t="s">
        <v>1</v>
      </c>
      <c r="AI231" s="4">
        <f ca="1">IFERROR(AB231-$AB$6,"")</f>
        <v>-0.10964861173673257</v>
      </c>
      <c r="AJ231" s="4">
        <f ca="1">IFERROR(AC231-$AC$6,"")</f>
        <v>-0.18247117629666548</v>
      </c>
      <c r="AK231" s="4"/>
      <c r="AL231" s="4"/>
    </row>
    <row r="232" spans="1:38">
      <c r="A232" s="3"/>
      <c r="B232" t="s">
        <v>2</v>
      </c>
      <c r="C232" s="1">
        <v>0</v>
      </c>
      <c r="D232" s="1">
        <v>0</v>
      </c>
      <c r="E232" s="1">
        <f ca="1">(1-G232)/3</f>
        <v>4.5545293504556827E-2</v>
      </c>
      <c r="F232" s="1">
        <f ca="1">(1-G232)/3*2</f>
        <v>9.1090587009113655E-2</v>
      </c>
      <c r="G232" s="1">
        <f ca="1">HLOOKUP(A228,All!$2:$7,5,0)</f>
        <v>0.86336411948632952</v>
      </c>
      <c r="H232" s="1">
        <v>0</v>
      </c>
      <c r="K232" t="s">
        <v>2</v>
      </c>
      <c r="L232" s="1">
        <f>IF(D232=0%,0.01%,D232)</f>
        <v>1E-4</v>
      </c>
      <c r="M232" s="1">
        <f t="shared" ref="M232:M233" ca="1" si="285">IF(E232=0%,0.01%,E232)</f>
        <v>4.5545293504556827E-2</v>
      </c>
      <c r="N232" s="1">
        <f t="shared" ref="N232:N233" ca="1" si="286">IF(F232=0%,0.01%,F232)</f>
        <v>9.1090587009113655E-2</v>
      </c>
      <c r="O232" s="1">
        <f t="shared" ref="O232:O233" ca="1" si="287">IF(G232=0%,0.01%,G232)</f>
        <v>0.86336411948632952</v>
      </c>
      <c r="P232" s="1">
        <v>0</v>
      </c>
      <c r="S232" t="s">
        <v>2</v>
      </c>
      <c r="T232" s="1">
        <f t="shared" ca="1" si="284"/>
        <v>9.9990000999900015E-5</v>
      </c>
      <c r="U232" s="1">
        <f t="shared" ca="1" si="280"/>
        <v>4.5540739430613764E-2</v>
      </c>
      <c r="V232" s="1">
        <f t="shared" ca="1" si="281"/>
        <v>9.1081478861227527E-2</v>
      </c>
      <c r="W232" s="1">
        <f t="shared" ca="1" si="282"/>
        <v>0.86327779170715879</v>
      </c>
      <c r="X232" s="1">
        <f t="shared" ca="1" si="283"/>
        <v>0</v>
      </c>
      <c r="AA232" t="s">
        <v>2</v>
      </c>
      <c r="AB232" s="4">
        <f ca="1">IFERROR(_xlfn.NORM.S.INV(SUM($T232:T232)),"")</f>
        <v>-3.7190417463402348</v>
      </c>
      <c r="AC232" s="4">
        <f ca="1">IFERROR(_xlfn.NORM.S.INV(SUM($T232:U232)),"")</f>
        <v>-1.6886764094021005</v>
      </c>
      <c r="AD232" s="4">
        <f ca="1">IFERROR(_xlfn.NORM.S.INV(SUM($T232:V232)),"")</f>
        <v>-1.0951648621541237</v>
      </c>
      <c r="AE232" s="4"/>
      <c r="AH232" t="s">
        <v>2</v>
      </c>
      <c r="AI232" s="4">
        <f ca="1">IFERROR(AB232-$AB$7,"")</f>
        <v>0</v>
      </c>
      <c r="AJ232" s="4">
        <f ca="1">IFERROR(AC232-$AC$7,"")</f>
        <v>-9.434713265493655E-2</v>
      </c>
      <c r="AK232" s="4">
        <f ca="1">IFERROR(AD232-$AD$7,"")</f>
        <v>-0.12544661185335937</v>
      </c>
      <c r="AL232" s="4"/>
    </row>
    <row r="233" spans="1:38">
      <c r="A233" s="3"/>
      <c r="B233" t="s">
        <v>15</v>
      </c>
      <c r="C233" s="1">
        <v>0</v>
      </c>
      <c r="D233" s="1">
        <v>0</v>
      </c>
      <c r="E233" s="1">
        <v>0</v>
      </c>
      <c r="F233" s="1">
        <f ca="1">(1-H233)/3</f>
        <v>3.6134075163705405E-2</v>
      </c>
      <c r="G233" s="1">
        <f ca="1">(1-H233)/3*2</f>
        <v>7.226815032741081E-2</v>
      </c>
      <c r="H233" s="1">
        <f ca="1">MIN(HLOOKUP(A228,All!$2:$7,6,0),1)</f>
        <v>0.89159777450888378</v>
      </c>
      <c r="K233" t="s">
        <v>15</v>
      </c>
      <c r="L233" s="1">
        <f>IF(D233=0%,0.01%,D233)</f>
        <v>1E-4</v>
      </c>
      <c r="M233" s="1">
        <f t="shared" si="285"/>
        <v>1E-4</v>
      </c>
      <c r="N233" s="1">
        <f t="shared" ca="1" si="286"/>
        <v>3.6134075163705405E-2</v>
      </c>
      <c r="O233" s="1">
        <f t="shared" ca="1" si="287"/>
        <v>7.226815032741081E-2</v>
      </c>
      <c r="P233" s="1">
        <f t="shared" ref="P233" ca="1" si="288">IF(H233=0%,0.01%,H233)</f>
        <v>0.89159777450888378</v>
      </c>
      <c r="S233" t="s">
        <v>15</v>
      </c>
      <c r="T233" s="1">
        <f t="shared" ca="1" si="284"/>
        <v>9.998000399920017E-5</v>
      </c>
      <c r="U233" s="1">
        <f t="shared" ca="1" si="280"/>
        <v>9.998000399920017E-5</v>
      </c>
      <c r="V233" s="1">
        <f t="shared" ca="1" si="281"/>
        <v>3.6126849793746654E-2</v>
      </c>
      <c r="W233" s="1">
        <f t="shared" ca="1" si="282"/>
        <v>7.2253699587493309E-2</v>
      </c>
      <c r="X233" s="1">
        <f t="shared" ca="1" si="283"/>
        <v>0.89141949061076164</v>
      </c>
      <c r="AA233" t="s">
        <v>15</v>
      </c>
      <c r="AB233" s="4">
        <f ca="1">IFERROR(_xlfn.NORM.S.INV(SUM($T233:T233)),"")</f>
        <v>-3.7190670045463001</v>
      </c>
      <c r="AC233" s="4">
        <f ca="1">IFERROR(_xlfn.NORM.S.INV(SUM($T233:U233)),"")</f>
        <v>-3.5401365750084204</v>
      </c>
      <c r="AD233" s="4">
        <f ca="1">IFERROR(_xlfn.NORM.S.INV(SUM($T233:V233)),"")</f>
        <v>-1.7950005042054862</v>
      </c>
      <c r="AE233" s="4">
        <f ca="1">IFERROR(_xlfn.NORM.S.INV(SUM($T233:W233)),"")</f>
        <v>-1.2341124127732237</v>
      </c>
      <c r="AH233" t="s">
        <v>15</v>
      </c>
      <c r="AI233" s="4">
        <f ca="1">IFERROR(AB233-$AB$8,"")</f>
        <v>1.5782432356559184E-6</v>
      </c>
      <c r="AJ233" s="4">
        <f ca="1">IFERROR(AC233-$AC$8,"")</f>
        <v>1.6487432135114943E-6</v>
      </c>
      <c r="AK233" s="4">
        <f ca="1">IFERROR(AD233-$AD$8,"")</f>
        <v>0.14849833661597955</v>
      </c>
      <c r="AL233" s="4">
        <f ca="1">IFERROR(AE233-$AE$8,"")</f>
        <v>0.18776561300806982</v>
      </c>
    </row>
  </sheetData>
  <mergeCells count="5">
    <mergeCell ref="A1:H1"/>
    <mergeCell ref="J1:P1"/>
    <mergeCell ref="R1:X1"/>
    <mergeCell ref="Z1:AE1"/>
    <mergeCell ref="AG1:AL1"/>
  </mergeCells>
  <conditionalFormatting sqref="AH12">
    <cfRule type="cellIs" dxfId="63" priority="101" operator="greaterThan">
      <formula>0</formula>
    </cfRule>
    <cfRule type="cellIs" dxfId="62" priority="102" operator="lessThan">
      <formula>0</formula>
    </cfRule>
  </conditionalFormatting>
  <conditionalFormatting sqref="AH19">
    <cfRule type="cellIs" dxfId="61" priority="93" operator="greaterThan">
      <formula>0</formula>
    </cfRule>
    <cfRule type="cellIs" dxfId="60" priority="94" operator="lessThan">
      <formula>0</formula>
    </cfRule>
  </conditionalFormatting>
  <conditionalFormatting sqref="AH26">
    <cfRule type="cellIs" dxfId="59" priority="91" operator="greaterThan">
      <formula>0</formula>
    </cfRule>
    <cfRule type="cellIs" dxfId="58" priority="92" operator="lessThan">
      <formula>0</formula>
    </cfRule>
  </conditionalFormatting>
  <conditionalFormatting sqref="AH33">
    <cfRule type="cellIs" dxfId="57" priority="89" operator="greaterThan">
      <formula>0</formula>
    </cfRule>
    <cfRule type="cellIs" dxfId="56" priority="90" operator="lessThan">
      <formula>0</formula>
    </cfRule>
  </conditionalFormatting>
  <conditionalFormatting sqref="AH40">
    <cfRule type="cellIs" dxfId="55" priority="87" operator="greaterThan">
      <formula>0</formula>
    </cfRule>
    <cfRule type="cellIs" dxfId="54" priority="88" operator="lessThan">
      <formula>0</formula>
    </cfRule>
  </conditionalFormatting>
  <conditionalFormatting sqref="AH47">
    <cfRule type="cellIs" dxfId="53" priority="85" operator="greaterThan">
      <formula>0</formula>
    </cfRule>
    <cfRule type="cellIs" dxfId="52" priority="86" operator="lessThan">
      <formula>0</formula>
    </cfRule>
  </conditionalFormatting>
  <conditionalFormatting sqref="AH54">
    <cfRule type="cellIs" dxfId="51" priority="83" operator="greaterThan">
      <formula>0</formula>
    </cfRule>
    <cfRule type="cellIs" dxfId="50" priority="84" operator="lessThan">
      <formula>0</formula>
    </cfRule>
  </conditionalFormatting>
  <conditionalFormatting sqref="AH61">
    <cfRule type="cellIs" dxfId="49" priority="81" operator="greaterThan">
      <formula>0</formula>
    </cfRule>
    <cfRule type="cellIs" dxfId="48" priority="82" operator="lessThan">
      <formula>0</formula>
    </cfRule>
  </conditionalFormatting>
  <conditionalFormatting sqref="AH68">
    <cfRule type="cellIs" dxfId="47" priority="79" operator="greaterThan">
      <formula>0</formula>
    </cfRule>
    <cfRule type="cellIs" dxfId="46" priority="80" operator="lessThan">
      <formula>0</formula>
    </cfRule>
  </conditionalFormatting>
  <conditionalFormatting sqref="AH75">
    <cfRule type="cellIs" dxfId="45" priority="77" operator="greaterThan">
      <formula>0</formula>
    </cfRule>
    <cfRule type="cellIs" dxfId="44" priority="78" operator="lessThan">
      <formula>0</formula>
    </cfRule>
  </conditionalFormatting>
  <conditionalFormatting sqref="AH82">
    <cfRule type="cellIs" dxfId="43" priority="75" operator="greaterThan">
      <formula>0</formula>
    </cfRule>
    <cfRule type="cellIs" dxfId="42" priority="76" operator="lessThan">
      <formula>0</formula>
    </cfRule>
  </conditionalFormatting>
  <conditionalFormatting sqref="AH89">
    <cfRule type="cellIs" dxfId="41" priority="73" operator="greaterThan">
      <formula>0</formula>
    </cfRule>
    <cfRule type="cellIs" dxfId="40" priority="74" operator="lessThan">
      <formula>0</formula>
    </cfRule>
  </conditionalFormatting>
  <conditionalFormatting sqref="AH96">
    <cfRule type="cellIs" dxfId="39" priority="71" operator="greaterThan">
      <formula>0</formula>
    </cfRule>
    <cfRule type="cellIs" dxfId="38" priority="72" operator="lessThan">
      <formula>0</formula>
    </cfRule>
  </conditionalFormatting>
  <conditionalFormatting sqref="AH103">
    <cfRule type="cellIs" dxfId="37" priority="69" operator="greaterThan">
      <formula>0</formula>
    </cfRule>
    <cfRule type="cellIs" dxfId="36" priority="70" operator="lessThan">
      <formula>0</formula>
    </cfRule>
  </conditionalFormatting>
  <conditionalFormatting sqref="AH110">
    <cfRule type="cellIs" dxfId="35" priority="67" operator="greaterThan">
      <formula>0</formula>
    </cfRule>
    <cfRule type="cellIs" dxfId="34" priority="68" operator="lessThan">
      <formula>0</formula>
    </cfRule>
  </conditionalFormatting>
  <conditionalFormatting sqref="AH117">
    <cfRule type="cellIs" dxfId="33" priority="65" operator="greaterThan">
      <formula>0</formula>
    </cfRule>
    <cfRule type="cellIs" dxfId="32" priority="66" operator="lessThan">
      <formula>0</formula>
    </cfRule>
  </conditionalFormatting>
  <conditionalFormatting sqref="AH124">
    <cfRule type="cellIs" dxfId="31" priority="63" operator="greaterThan">
      <formula>0</formula>
    </cfRule>
    <cfRule type="cellIs" dxfId="30" priority="64" operator="lessThan">
      <formula>0</formula>
    </cfRule>
  </conditionalFormatting>
  <conditionalFormatting sqref="AH131">
    <cfRule type="cellIs" dxfId="29" priority="61" operator="greaterThan">
      <formula>0</formula>
    </cfRule>
    <cfRule type="cellIs" dxfId="28" priority="62" operator="lessThan">
      <formula>0</formula>
    </cfRule>
  </conditionalFormatting>
  <conditionalFormatting sqref="AH138">
    <cfRule type="cellIs" dxfId="27" priority="59" operator="greaterThan">
      <formula>0</formula>
    </cfRule>
    <cfRule type="cellIs" dxfId="26" priority="60" operator="lessThan">
      <formula>0</formula>
    </cfRule>
  </conditionalFormatting>
  <conditionalFormatting sqref="AH145">
    <cfRule type="cellIs" dxfId="25" priority="57" operator="greaterThan">
      <formula>0</formula>
    </cfRule>
    <cfRule type="cellIs" dxfId="24" priority="58" operator="lessThan">
      <formula>0</formula>
    </cfRule>
  </conditionalFormatting>
  <conditionalFormatting sqref="AH152">
    <cfRule type="cellIs" dxfId="23" priority="55" operator="greaterThan">
      <formula>0</formula>
    </cfRule>
    <cfRule type="cellIs" dxfId="22" priority="56" operator="lessThan">
      <formula>0</formula>
    </cfRule>
  </conditionalFormatting>
  <conditionalFormatting sqref="AH159">
    <cfRule type="cellIs" dxfId="21" priority="53" operator="greaterThan">
      <formula>0</formula>
    </cfRule>
    <cfRule type="cellIs" dxfId="20" priority="54" operator="lessThan">
      <formula>0</formula>
    </cfRule>
  </conditionalFormatting>
  <conditionalFormatting sqref="AH166">
    <cfRule type="cellIs" dxfId="19" priority="51" operator="greaterThan">
      <formula>0</formula>
    </cfRule>
    <cfRule type="cellIs" dxfId="18" priority="52" operator="lessThan">
      <formula>0</formula>
    </cfRule>
  </conditionalFormatting>
  <conditionalFormatting sqref="AH173">
    <cfRule type="cellIs" dxfId="17" priority="49" operator="greaterThan">
      <formula>0</formula>
    </cfRule>
    <cfRule type="cellIs" dxfId="16" priority="50" operator="lessThan">
      <formula>0</formula>
    </cfRule>
  </conditionalFormatting>
  <conditionalFormatting sqref="AH180">
    <cfRule type="cellIs" dxfId="15" priority="47" operator="greaterThan">
      <formula>0</formula>
    </cfRule>
    <cfRule type="cellIs" dxfId="14" priority="48" operator="lessThan">
      <formula>0</formula>
    </cfRule>
  </conditionalFormatting>
  <conditionalFormatting sqref="AH187">
    <cfRule type="cellIs" dxfId="13" priority="45" operator="greaterThan">
      <formula>0</formula>
    </cfRule>
    <cfRule type="cellIs" dxfId="12" priority="46" operator="lessThan">
      <formula>0</formula>
    </cfRule>
  </conditionalFormatting>
  <conditionalFormatting sqref="AH194">
    <cfRule type="cellIs" dxfId="11" priority="43" operator="greaterThan">
      <formula>0</formula>
    </cfRule>
    <cfRule type="cellIs" dxfId="10" priority="44" operator="lessThan">
      <formula>0</formula>
    </cfRule>
  </conditionalFormatting>
  <conditionalFormatting sqref="AH201">
    <cfRule type="cellIs" dxfId="9" priority="41" operator="greaterThan">
      <formula>0</formula>
    </cfRule>
    <cfRule type="cellIs" dxfId="8" priority="42" operator="lessThan">
      <formula>0</formula>
    </cfRule>
  </conditionalFormatting>
  <conditionalFormatting sqref="AH208">
    <cfRule type="cellIs" dxfId="7" priority="39" operator="greaterThan">
      <formula>0</formula>
    </cfRule>
    <cfRule type="cellIs" dxfId="6" priority="40" operator="lessThan">
      <formula>0</formula>
    </cfRule>
  </conditionalFormatting>
  <conditionalFormatting sqref="AH215">
    <cfRule type="cellIs" dxfId="5" priority="37" operator="greaterThan">
      <formula>0</formula>
    </cfRule>
    <cfRule type="cellIs" dxfId="4" priority="38" operator="lessThan">
      <formula>0</formula>
    </cfRule>
  </conditionalFormatting>
  <conditionalFormatting sqref="AH222">
    <cfRule type="cellIs" dxfId="3" priority="35" operator="greaterThan">
      <formula>0</formula>
    </cfRule>
    <cfRule type="cellIs" dxfId="2" priority="36" operator="lessThan">
      <formula>0</formula>
    </cfRule>
  </conditionalFormatting>
  <conditionalFormatting sqref="AH229">
    <cfRule type="cellIs" dxfId="1" priority="33" operator="greaterThan">
      <formula>0</formula>
    </cfRule>
    <cfRule type="cellIs" dxfId="0" priority="3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2021-12-07T07:11:12Z</dcterms:modified>
</cp:coreProperties>
</file>