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e\OneDrive\Dokumentumok\GitHub\diku-oktv\2018.2\Táblázatkezelés\"/>
    </mc:Choice>
  </mc:AlternateContent>
  <xr:revisionPtr revIDLastSave="0" documentId="13_ncr:1_{0518D040-9E13-4C49-BF58-19BF21B9FC35}" xr6:coauthVersionLast="47" xr6:coauthVersionMax="47" xr10:uidLastSave="{00000000-0000-0000-0000-000000000000}"/>
  <bookViews>
    <workbookView xWindow="-120" yWindow="-120" windowWidth="29040" windowHeight="15720" xr2:uid="{F7F2A5A8-A0AB-4CA7-9750-914D08F42FBB}"/>
  </bookViews>
  <sheets>
    <sheet name="Tengerek" sheetId="2" r:id="rId1"/>
    <sheet name="Oceánok" sheetId="3" r:id="rId2"/>
    <sheet name="Keresés" sheetId="4" r:id="rId3"/>
  </sheets>
  <definedNames>
    <definedName name="ExternalData_1" localSheetId="1" hidden="1">Oceánok!#REF!</definedName>
    <definedName name="ExternalData_1" localSheetId="0" hidden="1">Tengerek!#REF!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14" i="4"/>
  <c r="F13" i="4"/>
  <c r="F6" i="4"/>
  <c r="F7" i="4"/>
  <c r="F5" i="4"/>
  <c r="D2" i="3"/>
  <c r="D3" i="3"/>
  <c r="D4" i="3"/>
  <c r="D5" i="3"/>
  <c r="D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5E65E3-9E4B-43DA-9293-94398AE02EF9}" keepAlive="1" name="Lekérdezés - TEOceanok" description="A munkafüzetben levő „TEOceanok” lekérdezés kapcsolata" type="5" refreshedVersion="0" background="1">
    <dbPr connection="Provider=Microsoft.Mashup.OleDb.1;Data Source=$Workbook$;Location=TEOceanok;Extended Properties=&quot;&quot;" command="SELECT * FROM [TEOceanok]"/>
  </connection>
  <connection id="2" xr16:uid="{C2521D3E-9B69-4D0C-A64C-4D8F6FE3C3FD}" keepAlive="1" name="Lekérdezés - TETengerek" description="A munkafüzetben levő „TETengerek” lekérdezés kapcsolata" type="5" refreshedVersion="0" background="1">
    <dbPr connection="Provider=Microsoft.Mashup.OleDb.1;Data Source=$Workbook$;Location=TETengerek;Extended Properties=&quot;&quot;" command="SELECT * FROM [TETengerek]"/>
  </connection>
</connections>
</file>

<file path=xl/sharedStrings.xml><?xml version="1.0" encoding="utf-8"?>
<sst xmlns="http://schemas.openxmlformats.org/spreadsheetml/2006/main" count="124" uniqueCount="71">
  <si>
    <t>Korall-tenger</t>
  </si>
  <si>
    <t>Csendes-óceán</t>
  </si>
  <si>
    <t>Arab-tenger</t>
  </si>
  <si>
    <t>Indiai-óceán</t>
  </si>
  <si>
    <t>Földközi-tenger</t>
  </si>
  <si>
    <t>Atlanti-óceán</t>
  </si>
  <si>
    <t>Weddell-tenger</t>
  </si>
  <si>
    <t>Déli-óceán</t>
  </si>
  <si>
    <t>Karib (Antilla)-tenger</t>
  </si>
  <si>
    <t>Dél-kínai-tenger</t>
  </si>
  <si>
    <t>Bering-tenger</t>
  </si>
  <si>
    <t>Bengál-öböl</t>
  </si>
  <si>
    <t>Mexikói-öböl</t>
  </si>
  <si>
    <t>Ohotszki-tenger</t>
  </si>
  <si>
    <t>Barents-tenger</t>
  </si>
  <si>
    <t>Jeges-tenger</t>
  </si>
  <si>
    <t>Norvég-tenger</t>
  </si>
  <si>
    <t>Kelet-kínai-tenger</t>
  </si>
  <si>
    <t>Hudson-öböl</t>
  </si>
  <si>
    <t>Grönlandi-tenger</t>
  </si>
  <si>
    <t>Arafura-tenger</t>
  </si>
  <si>
    <t>Japán-tenger</t>
  </si>
  <si>
    <t>Ross-tenger</t>
  </si>
  <si>
    <t>Kelet-szibériai-tenger</t>
  </si>
  <si>
    <t>Kara-tenger</t>
  </si>
  <si>
    <t>Andamán-tenger</t>
  </si>
  <si>
    <t>Banda-tenger</t>
  </si>
  <si>
    <t>Laptyev-tenger</t>
  </si>
  <si>
    <t>Timor-tenger</t>
  </si>
  <si>
    <t>Északi-tenger</t>
  </si>
  <si>
    <t>Jón-tenger</t>
  </si>
  <si>
    <t>Baffin-öböl</t>
  </si>
  <si>
    <t>Nagy-Ausztráliai-öböl</t>
  </si>
  <si>
    <t>Jáva-tenger</t>
  </si>
  <si>
    <t>Vörös-tenger</t>
  </si>
  <si>
    <t>Fekete-tenger</t>
  </si>
  <si>
    <t>Sárga-tenger</t>
  </si>
  <si>
    <t>Balti-tenger</t>
  </si>
  <si>
    <t>Tirrén-tenger</t>
  </si>
  <si>
    <t>Perzsa (Arab)-öböl</t>
  </si>
  <si>
    <t>Szent Lőrinc-öböl</t>
  </si>
  <si>
    <t>Égei-tenger</t>
  </si>
  <si>
    <t>Seram-tenger</t>
  </si>
  <si>
    <t>Kaliforniai-öböl</t>
  </si>
  <si>
    <t>Adriai-tenger</t>
  </si>
  <si>
    <t>Flores-tenger</t>
  </si>
  <si>
    <t>Sawu-tenger</t>
  </si>
  <si>
    <t>Ír-tenger</t>
  </si>
  <si>
    <t>Fehér-tenger</t>
  </si>
  <si>
    <t>Azovi-tenger</t>
  </si>
  <si>
    <t>Maracaibói-öböl</t>
  </si>
  <si>
    <t>Márvány-tenger</t>
  </si>
  <si>
    <t>Tenger neve</t>
  </si>
  <si>
    <t>Terület (1000 km²)</t>
  </si>
  <si>
    <t>Óceán</t>
  </si>
  <si>
    <t>Óceán neve</t>
  </si>
  <si>
    <t>Törzsterület (1000 km²)</t>
  </si>
  <si>
    <t>Teljes terület (1000 km²)</t>
  </si>
  <si>
    <t>Átlagos mélység</t>
  </si>
  <si>
    <t>Arány</t>
  </si>
  <si>
    <t>Összes tenger területe az adatbázisban</t>
  </si>
  <si>
    <t>Tenger keresése:</t>
  </si>
  <si>
    <t>Megtalált terület:</t>
  </si>
  <si>
    <t>Teljes terület:</t>
  </si>
  <si>
    <t>Óceán:</t>
  </si>
  <si>
    <t>Óceán keresése:</t>
  </si>
  <si>
    <t>Tengerek száma:</t>
  </si>
  <si>
    <t>Tengerek átlagos területe:</t>
  </si>
  <si>
    <t>1 000 000 km²-nél nagyobb:</t>
  </si>
  <si>
    <t>I feladat kritériumtartománya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</si>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</sst>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#,##0&quot; km²&quot;;;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6" fontId="0" fillId="2" borderId="16" xfId="0" applyNumberFormat="1" applyFill="1" applyBorder="1" applyAlignment="1">
      <alignment horizontal="center"/>
    </xf>
    <xf numFmtId="166" fontId="0" fillId="2" borderId="17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18">
    <dxf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</dxf>
    <dxf>
      <fill>
        <patternFill>
          <bgColor rgb="FFD9E1F2"/>
        </patternFill>
      </fill>
    </dxf>
    <dxf>
      <font>
        <b/>
        <i val="0"/>
        <color theme="1"/>
      </font>
      <fill>
        <patternFill>
          <bgColor rgb="FF8EA9DB"/>
        </patternFill>
      </fill>
      <border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áblázatstílus 1" pivot="0" count="4" xr9:uid="{4D1B6632-5D13-4BEA-B08F-92CB21891AEE}">
      <tableStyleElement type="wholeTable" dxfId="17"/>
      <tableStyleElement type="headerRow" dxfId="16"/>
      <tableStyleElement type="firstRowStripe" dxfId="15"/>
      <tableStyleElement type="secondRowStripe" dxfId="14"/>
    </tableStyle>
  </tableStyles>
  <colors>
    <mruColors>
      <color rgb="FF8EA9DB"/>
      <color rgb="FFD9E1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CD6AC0-9AB1-4F30-8FF2-E47EC555A322}" name="Táblázat9" displayName="Táblázat9" ref="A1:D48" totalsRowShown="0" headerRowDxfId="9" dataDxfId="10" tableBorderDxfId="13">
  <autoFilter ref="A1:D48" xr:uid="{52CD6AC0-9AB1-4F30-8FF2-E47EC555A322}">
    <filterColumn colId="0" hiddenButton="1"/>
    <filterColumn colId="1" hiddenButton="1"/>
    <filterColumn colId="2" hiddenButton="1"/>
    <filterColumn colId="3" hiddenButton="1"/>
  </autoFilter>
  <tableColumns count="4">
    <tableColumn id="1" xr3:uid="{F8CAE326-9E08-49C8-B926-984B4D807E40}" name="Tenger neve" dataDxfId="12"/>
    <tableColumn id="2" xr3:uid="{D662F968-D4A7-479D-AF7F-90634F09EFE6}" name="Terület (1000 km²)" dataDxfId="11"/>
    <tableColumn id="3" xr3:uid="{A0B7B680-EBA3-41C1-98CD-132A32E4C082}" name="Óceán" dataDxfId="2"/>
    <tableColumn id="4" xr3:uid="{DBA5BE3C-FEF0-4A08-81BB-1D08A738365F}" name="Arány" dataDxfId="1" dataCellStyle="Százalék">
      <calculatedColumnFormula>Táblázat9[[#This Row],[Terület (1000 km²)]]/_xlfn.XLOOKUP(Táblázat9[[#This Row],[Óceán]],Táblázat5[Óceán neve],Táblázat5[Teljes terület (1000 km²)])</calculatedColumnFormula>
    </tableColumn>
  </tableColumns>
  <tableStyleInfo name="Táblázatstílus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9BF199-EBB2-4E70-BD62-0BB2889B89E4}" name="Táblázat5" displayName="Táblázat5" ref="A1:E6" totalsRowShown="0" headerRowDxfId="4" dataDxfId="3">
  <autoFilter ref="A1:E6" xr:uid="{FB9BF199-EBB2-4E70-BD62-0BB2889B89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0C0E91-BDFF-4572-8903-3272F9A2A01D}" name="Óceán neve" dataDxfId="8"/>
    <tableColumn id="2" xr3:uid="{5AE99AB8-6FC7-49B4-9B76-DEE6A1ED76A2}" name="Törzsterület (1000 km²)" dataDxfId="7"/>
    <tableColumn id="3" xr3:uid="{1B981132-711D-4EDB-9F2F-BDA1D87A1663}" name="Teljes terület (1000 km²)" dataDxfId="6"/>
    <tableColumn id="5" xr3:uid="{A2417352-2469-4A3C-824D-29249EE6684B}" name="Összes tenger területe az adatbázisban" dataDxfId="0">
      <calculatedColumnFormula>SUMIF(Táblázat9[Óceán],Táblázat5[[#This Row],[Óceán neve]],Táblázat9[Terület (1000 km²)])</calculatedColumnFormula>
    </tableColumn>
    <tableColumn id="4" xr3:uid="{F12DCC16-146F-478A-A81B-AEAD05FC56D4}" name="Átlagos mélység" dataDxfId="5"/>
  </tableColumns>
  <tableStyleInfo name="Táblázatstílus 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17F8-52D5-4C84-B232-0031DDFD18A6}">
  <dimension ref="A1:D4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20.5703125" style="2" bestFit="1" customWidth="1"/>
    <col min="2" max="2" width="11.5703125" style="2" customWidth="1"/>
    <col min="3" max="3" width="14.7109375" style="2" bestFit="1" customWidth="1"/>
    <col min="4" max="16384" width="9.140625" style="2"/>
  </cols>
  <sheetData>
    <row r="1" spans="1:4" ht="45" customHeight="1" thickBot="1" x14ac:dyDescent="0.3">
      <c r="A1" s="8" t="s">
        <v>52</v>
      </c>
      <c r="B1" s="9" t="s">
        <v>53</v>
      </c>
      <c r="C1" s="9" t="s">
        <v>54</v>
      </c>
      <c r="D1" s="10" t="s">
        <v>59</v>
      </c>
    </row>
    <row r="2" spans="1:4" x14ac:dyDescent="0.25">
      <c r="A2" s="3" t="s">
        <v>0</v>
      </c>
      <c r="B2" s="4">
        <v>4791</v>
      </c>
      <c r="C2" s="4" t="s">
        <v>1</v>
      </c>
      <c r="D2" s="12">
        <f>Táblázat9[[#This Row],[Terület (1000 km²)]]/_xlfn.XLOOKUP(Táblázat9[[#This Row],[Óceán]],Táblázat5[Óceán neve],Táblázat5[Teljes terület (1000 km²)])</f>
        <v>2.6707323191500036E-2</v>
      </c>
    </row>
    <row r="3" spans="1:4" x14ac:dyDescent="0.25">
      <c r="A3" s="5" t="s">
        <v>2</v>
      </c>
      <c r="B3" s="6">
        <v>3683</v>
      </c>
      <c r="C3" s="6" t="s">
        <v>3</v>
      </c>
      <c r="D3" s="12">
        <f>Táblázat9[[#This Row],[Terület (1000 km²)]]/_xlfn.XLOOKUP(Táblázat9[[#This Row],[Óceán]],Táblázat5[Óceán neve],Táblázat5[Teljes terület (1000 km²)])</f>
        <v>4.916107158588838E-2</v>
      </c>
    </row>
    <row r="4" spans="1:4" x14ac:dyDescent="0.25">
      <c r="A4" s="5" t="s">
        <v>4</v>
      </c>
      <c r="B4" s="6">
        <v>2969</v>
      </c>
      <c r="C4" s="6" t="s">
        <v>5</v>
      </c>
      <c r="D4" s="12">
        <f>Táblázat9[[#This Row],[Terület (1000 km²)]]/_xlfn.XLOOKUP(Táblázat9[[#This Row],[Óceán]],Táblázat5[Óceán neve],Táblázat5[Teljes terület (1000 km²)])</f>
        <v>3.2044294302397115E-2</v>
      </c>
    </row>
    <row r="5" spans="1:4" x14ac:dyDescent="0.25">
      <c r="A5" s="5" t="s">
        <v>6</v>
      </c>
      <c r="B5" s="6">
        <v>2890</v>
      </c>
      <c r="C5" s="6" t="s">
        <v>7</v>
      </c>
      <c r="D5" s="12">
        <f>Táblázat9[[#This Row],[Terület (1000 km²)]]/_xlfn.XLOOKUP(Táblázat9[[#This Row],[Óceán]],Táblázat5[Óceán neve],Táblázat5[Teljes terület (1000 km²)])</f>
        <v>0.14215445154943435</v>
      </c>
    </row>
    <row r="6" spans="1:4" x14ac:dyDescent="0.25">
      <c r="A6" s="5" t="s">
        <v>8</v>
      </c>
      <c r="B6" s="6">
        <v>2754</v>
      </c>
      <c r="C6" s="6" t="s">
        <v>5</v>
      </c>
      <c r="D6" s="12">
        <f>Táblázat9[[#This Row],[Terület (1000 km²)]]/_xlfn.XLOOKUP(Táblázat9[[#This Row],[Óceán]],Táblázat5[Óceán neve],Táblázat5[Teljes terület (1000 km²)])</f>
        <v>2.9723808187538451E-2</v>
      </c>
    </row>
    <row r="7" spans="1:4" x14ac:dyDescent="0.25">
      <c r="A7" s="5" t="s">
        <v>9</v>
      </c>
      <c r="B7" s="6">
        <v>2319</v>
      </c>
      <c r="C7" s="6" t="s">
        <v>1</v>
      </c>
      <c r="D7" s="12">
        <f>Táblázat9[[#This Row],[Terület (1000 km²)]]/_xlfn.XLOOKUP(Táblázat9[[#This Row],[Óceán]],Táblázat5[Óceán neve],Táblázat5[Teljes terület (1000 km²)])</f>
        <v>1.2927214043224501E-2</v>
      </c>
    </row>
    <row r="8" spans="1:4" x14ac:dyDescent="0.25">
      <c r="A8" s="5" t="s">
        <v>10</v>
      </c>
      <c r="B8" s="6">
        <v>2268</v>
      </c>
      <c r="C8" s="6" t="s">
        <v>1</v>
      </c>
      <c r="D8" s="12">
        <f>Táblázat9[[#This Row],[Terület (1000 km²)]]/_xlfn.XLOOKUP(Táblázat9[[#This Row],[Óceán]],Táblázat5[Óceán neve],Táblázat5[Teljes terület (1000 km²)])</f>
        <v>1.2642915674874156E-2</v>
      </c>
    </row>
    <row r="9" spans="1:4" x14ac:dyDescent="0.25">
      <c r="A9" s="5" t="s">
        <v>11</v>
      </c>
      <c r="B9" s="6">
        <v>2172</v>
      </c>
      <c r="C9" s="6" t="s">
        <v>3</v>
      </c>
      <c r="D9" s="12">
        <f>Táblázat9[[#This Row],[Terület (1000 km²)]]/_xlfn.XLOOKUP(Táblázat9[[#This Row],[Óceán]],Táblázat5[Óceán neve],Táblázat5[Teljes terület (1000 km²)])</f>
        <v>2.8992084573594777E-2</v>
      </c>
    </row>
    <row r="10" spans="1:4" x14ac:dyDescent="0.25">
      <c r="A10" s="5" t="s">
        <v>12</v>
      </c>
      <c r="B10" s="6">
        <v>1543</v>
      </c>
      <c r="C10" s="6" t="s">
        <v>5</v>
      </c>
      <c r="D10" s="12">
        <f>Táblázat9[[#This Row],[Terület (1000 km²)]]/_xlfn.XLOOKUP(Táblázat9[[#This Row],[Óceán]],Táblázat5[Óceán neve],Táblázat5[Teljes terület (1000 km²)])</f>
        <v>1.6653535233613591E-2</v>
      </c>
    </row>
    <row r="11" spans="1:4" x14ac:dyDescent="0.25">
      <c r="A11" s="5" t="s">
        <v>13</v>
      </c>
      <c r="B11" s="6">
        <v>1528</v>
      </c>
      <c r="C11" s="6" t="s">
        <v>1</v>
      </c>
      <c r="D11" s="12">
        <f>Táblázat9[[#This Row],[Terület (1000 km²)]]/_xlfn.XLOOKUP(Táblázat9[[#This Row],[Óceán]],Táblázat5[Óceán neve],Táblázat5[Teljes terület (1000 km²)])</f>
        <v>8.5178020948887614E-3</v>
      </c>
    </row>
    <row r="12" spans="1:4" x14ac:dyDescent="0.25">
      <c r="A12" s="5" t="s">
        <v>14</v>
      </c>
      <c r="B12" s="6">
        <v>1405</v>
      </c>
      <c r="C12" s="6" t="s">
        <v>15</v>
      </c>
      <c r="D12" s="12">
        <f>Táblázat9[[#This Row],[Terület (1000 km²)]]/_xlfn.XLOOKUP(Táblázat9[[#This Row],[Óceán]],Táblázat5[Óceán neve],Táblázat5[Teljes terület (1000 km²)])</f>
        <v>9.9645390070921991E-2</v>
      </c>
    </row>
    <row r="13" spans="1:4" x14ac:dyDescent="0.25">
      <c r="A13" s="5" t="s">
        <v>16</v>
      </c>
      <c r="B13" s="6">
        <v>1383</v>
      </c>
      <c r="C13" s="6" t="s">
        <v>5</v>
      </c>
      <c r="D13" s="12">
        <f>Táblázat9[[#This Row],[Terület (1000 km²)]]/_xlfn.XLOOKUP(Táblázat9[[#This Row],[Óceán]],Táblázat5[Óceán neve],Táblázat5[Teljes terület (1000 km²)])</f>
        <v>1.4926661845811793E-2</v>
      </c>
    </row>
    <row r="14" spans="1:4" x14ac:dyDescent="0.25">
      <c r="A14" s="5" t="s">
        <v>17</v>
      </c>
      <c r="B14" s="6">
        <v>1249</v>
      </c>
      <c r="C14" s="6" t="s">
        <v>1</v>
      </c>
      <c r="D14" s="12">
        <f>Táblázat9[[#This Row],[Terület (1000 km²)]]/_xlfn.XLOOKUP(Táblázat9[[#This Row],[Óceán]],Táblázat5[Óceán neve],Táblázat5[Teljes terület (1000 km²)])</f>
        <v>6.9625227856780518E-3</v>
      </c>
    </row>
    <row r="15" spans="1:4" x14ac:dyDescent="0.25">
      <c r="A15" s="5" t="s">
        <v>18</v>
      </c>
      <c r="B15" s="6">
        <v>1232</v>
      </c>
      <c r="C15" s="6" t="s">
        <v>5</v>
      </c>
      <c r="D15" s="12">
        <f>Táblázat9[[#This Row],[Terület (1000 km²)]]/_xlfn.XLOOKUP(Táblázat9[[#This Row],[Óceán]],Táblázat5[Óceán neve],Táblázat5[Teljes terület (1000 km²)])</f>
        <v>1.3296925086073845E-2</v>
      </c>
    </row>
    <row r="16" spans="1:4" x14ac:dyDescent="0.25">
      <c r="A16" s="5" t="s">
        <v>19</v>
      </c>
      <c r="B16" s="6">
        <v>1205</v>
      </c>
      <c r="C16" s="6" t="s">
        <v>15</v>
      </c>
      <c r="D16" s="12">
        <f>Táblázat9[[#This Row],[Terület (1000 km²)]]/_xlfn.XLOOKUP(Táblázat9[[#This Row],[Óceán]],Táblázat5[Óceán neve],Táblázat5[Teljes terület (1000 km²)])</f>
        <v>8.5460992907801417E-2</v>
      </c>
    </row>
    <row r="17" spans="1:4" x14ac:dyDescent="0.25">
      <c r="A17" s="5" t="s">
        <v>20</v>
      </c>
      <c r="B17" s="6">
        <v>1037</v>
      </c>
      <c r="C17" s="6" t="s">
        <v>1</v>
      </c>
      <c r="D17" s="12">
        <f>Táblázat9[[#This Row],[Terület (1000 km²)]]/_xlfn.XLOOKUP(Táblázat9[[#This Row],[Óceán]],Táblázat5[Óceán neve],Táblázat5[Teljes terület (1000 km²)])</f>
        <v>5.7807334897903443E-3</v>
      </c>
    </row>
    <row r="18" spans="1:4" x14ac:dyDescent="0.25">
      <c r="A18" s="5" t="s">
        <v>21</v>
      </c>
      <c r="B18" s="6">
        <v>1008</v>
      </c>
      <c r="C18" s="6" t="s">
        <v>1</v>
      </c>
      <c r="D18" s="12">
        <f>Táblázat9[[#This Row],[Terület (1000 km²)]]/_xlfn.XLOOKUP(Táblázat9[[#This Row],[Óceán]],Táblázat5[Óceán neve],Táblázat5[Teljes terület (1000 km²)])</f>
        <v>5.6190736332774023E-3</v>
      </c>
    </row>
    <row r="19" spans="1:4" x14ac:dyDescent="0.25">
      <c r="A19" s="5" t="s">
        <v>22</v>
      </c>
      <c r="B19" s="6">
        <v>978</v>
      </c>
      <c r="C19" s="6" t="s">
        <v>7</v>
      </c>
      <c r="D19" s="12">
        <f>Táblázat9[[#This Row],[Terület (1000 km²)]]/_xlfn.XLOOKUP(Táblázat9[[#This Row],[Óceán]],Táblázat5[Óceán neve],Táblázat5[Teljes terület (1000 km²)])</f>
        <v>4.8106246925725529E-2</v>
      </c>
    </row>
    <row r="20" spans="1:4" x14ac:dyDescent="0.25">
      <c r="A20" s="5" t="s">
        <v>23</v>
      </c>
      <c r="B20" s="6">
        <v>936</v>
      </c>
      <c r="C20" s="6" t="s">
        <v>15</v>
      </c>
      <c r="D20" s="12">
        <f>Táblázat9[[#This Row],[Terület (1000 km²)]]/_xlfn.XLOOKUP(Táblázat9[[#This Row],[Óceán]],Táblázat5[Óceán neve],Táblázat5[Teljes terület (1000 km²)])</f>
        <v>6.6382978723404248E-2</v>
      </c>
    </row>
    <row r="21" spans="1:4" x14ac:dyDescent="0.25">
      <c r="A21" s="5" t="s">
        <v>24</v>
      </c>
      <c r="B21" s="6">
        <v>883</v>
      </c>
      <c r="C21" s="6" t="s">
        <v>15</v>
      </c>
      <c r="D21" s="12">
        <f>Táblázat9[[#This Row],[Terület (1000 km²)]]/_xlfn.XLOOKUP(Táblázat9[[#This Row],[Óceán]],Táblázat5[Óceán neve],Táblázat5[Teljes terület (1000 km²)])</f>
        <v>6.2624113475177309E-2</v>
      </c>
    </row>
    <row r="22" spans="1:4" x14ac:dyDescent="0.25">
      <c r="A22" s="5" t="s">
        <v>25</v>
      </c>
      <c r="B22" s="6">
        <v>798</v>
      </c>
      <c r="C22" s="6" t="s">
        <v>3</v>
      </c>
      <c r="D22" s="12">
        <f>Táblázat9[[#This Row],[Terület (1000 km²)]]/_xlfn.XLOOKUP(Táblázat9[[#This Row],[Óceán]],Táblázat5[Óceán neve],Táblázat5[Teljes terület (1000 km²)])</f>
        <v>1.0651787978696424E-2</v>
      </c>
    </row>
    <row r="23" spans="1:4" x14ac:dyDescent="0.25">
      <c r="A23" s="5" t="s">
        <v>26</v>
      </c>
      <c r="B23" s="6">
        <v>695</v>
      </c>
      <c r="C23" s="6" t="s">
        <v>1</v>
      </c>
      <c r="D23" s="12">
        <f>Táblázat9[[#This Row],[Terület (1000 km²)]]/_xlfn.XLOOKUP(Táblázat9[[#This Row],[Óceán]],Táblázat5[Óceán neve],Táblázat5[Teljes terület (1000 km²)])</f>
        <v>3.8742620784997964E-3</v>
      </c>
    </row>
    <row r="24" spans="1:4" x14ac:dyDescent="0.25">
      <c r="A24" s="5" t="s">
        <v>27</v>
      </c>
      <c r="B24" s="6">
        <v>650</v>
      </c>
      <c r="C24" s="6" t="s">
        <v>15</v>
      </c>
      <c r="D24" s="12">
        <f>Táblázat9[[#This Row],[Terület (1000 km²)]]/_xlfn.XLOOKUP(Táblázat9[[#This Row],[Óceán]],Táblázat5[Óceán neve],Táblázat5[Teljes terület (1000 km²)])</f>
        <v>4.6099290780141841E-2</v>
      </c>
    </row>
    <row r="25" spans="1:4" x14ac:dyDescent="0.25">
      <c r="A25" s="5" t="s">
        <v>28</v>
      </c>
      <c r="B25" s="6">
        <v>615</v>
      </c>
      <c r="C25" s="6" t="s">
        <v>1</v>
      </c>
      <c r="D25" s="12">
        <f>Táblázat9[[#This Row],[Terület (1000 km²)]]/_xlfn.XLOOKUP(Táblázat9[[#This Row],[Óceán]],Táblázat5[Óceán neve],Táblázat5[Teljes terület (1000 km²)])</f>
        <v>3.4283038536365106E-3</v>
      </c>
    </row>
    <row r="26" spans="1:4" x14ac:dyDescent="0.25">
      <c r="A26" s="5" t="s">
        <v>29</v>
      </c>
      <c r="B26" s="6">
        <v>575</v>
      </c>
      <c r="C26" s="6" t="s">
        <v>5</v>
      </c>
      <c r="D26" s="12">
        <f>Táblázat9[[#This Row],[Terület (1000 km²)]]/_xlfn.XLOOKUP(Táblázat9[[#This Row],[Óceán]],Táblázat5[Óceán neve],Táblázat5[Teljes terület (1000 km²)])</f>
        <v>6.2059512374127122E-3</v>
      </c>
    </row>
    <row r="27" spans="1:4" x14ac:dyDescent="0.25">
      <c r="A27" s="5" t="s">
        <v>30</v>
      </c>
      <c r="B27" s="6">
        <v>575</v>
      </c>
      <c r="C27" s="6" t="s">
        <v>5</v>
      </c>
      <c r="D27" s="12">
        <f>Táblázat9[[#This Row],[Terület (1000 km²)]]/_xlfn.XLOOKUP(Táblázat9[[#This Row],[Óceán]],Táblázat5[Óceán neve],Táblázat5[Teljes terület (1000 km²)])</f>
        <v>6.2059512374127122E-3</v>
      </c>
    </row>
    <row r="28" spans="1:4" x14ac:dyDescent="0.25">
      <c r="A28" s="5" t="s">
        <v>31</v>
      </c>
      <c r="B28" s="6">
        <v>525</v>
      </c>
      <c r="C28" s="6" t="s">
        <v>5</v>
      </c>
      <c r="D28" s="12">
        <f>Táblázat9[[#This Row],[Terület (1000 km²)]]/_xlfn.XLOOKUP(Táblázat9[[#This Row],[Óceán]],Táblázat5[Óceán neve],Táblázat5[Teljes terület (1000 km²)])</f>
        <v>5.6663033037246497E-3</v>
      </c>
    </row>
    <row r="29" spans="1:4" x14ac:dyDescent="0.25">
      <c r="A29" s="5" t="s">
        <v>32</v>
      </c>
      <c r="B29" s="6">
        <v>494</v>
      </c>
      <c r="C29" s="6" t="s">
        <v>7</v>
      </c>
      <c r="D29" s="12">
        <f>Táblázat9[[#This Row],[Terület (1000 km²)]]/_xlfn.XLOOKUP(Táblázat9[[#This Row],[Óceán]],Táblázat5[Óceán neve],Táblázat5[Teljes terület (1000 km²)])</f>
        <v>2.4299065420560748E-2</v>
      </c>
    </row>
    <row r="30" spans="1:4" x14ac:dyDescent="0.25">
      <c r="A30" s="5" t="s">
        <v>33</v>
      </c>
      <c r="B30" s="6">
        <v>480</v>
      </c>
      <c r="C30" s="6" t="s">
        <v>3</v>
      </c>
      <c r="D30" s="12">
        <f>Táblázat9[[#This Row],[Terület (1000 km²)]]/_xlfn.XLOOKUP(Táblázat9[[#This Row],[Óceán]],Táblázat5[Óceán neve],Táblázat5[Teljes terület (1000 km²)])</f>
        <v>6.4070905135016083E-3</v>
      </c>
    </row>
    <row r="31" spans="1:4" x14ac:dyDescent="0.25">
      <c r="A31" s="5" t="s">
        <v>34</v>
      </c>
      <c r="B31" s="6">
        <v>438</v>
      </c>
      <c r="C31" s="6" t="s">
        <v>3</v>
      </c>
      <c r="D31" s="12">
        <f>Táblázat9[[#This Row],[Terület (1000 km²)]]/_xlfn.XLOOKUP(Táblázat9[[#This Row],[Óceán]],Táblázat5[Óceán neve],Táblázat5[Teljes terület (1000 km²)])</f>
        <v>5.8464700935702179E-3</v>
      </c>
    </row>
    <row r="32" spans="1:4" x14ac:dyDescent="0.25">
      <c r="A32" s="5" t="s">
        <v>35</v>
      </c>
      <c r="B32" s="6">
        <v>423</v>
      </c>
      <c r="C32" s="6" t="s">
        <v>5</v>
      </c>
      <c r="D32" s="12">
        <f>Táblázat9[[#This Row],[Terület (1000 km²)]]/_xlfn.XLOOKUP(Táblázat9[[#This Row],[Óceán]],Táblázat5[Óceán neve],Táblázat5[Teljes terület (1000 km²)])</f>
        <v>4.5654215190010037E-3</v>
      </c>
    </row>
    <row r="33" spans="1:4" x14ac:dyDescent="0.25">
      <c r="A33" s="5" t="s">
        <v>36</v>
      </c>
      <c r="B33" s="6">
        <v>417</v>
      </c>
      <c r="C33" s="6" t="s">
        <v>1</v>
      </c>
      <c r="D33" s="12">
        <f>Táblázat9[[#This Row],[Terület (1000 km²)]]/_xlfn.XLOOKUP(Táblázat9[[#This Row],[Óceán]],Táblázat5[Óceán neve],Táblázat5[Teljes terület (1000 km²)])</f>
        <v>2.324557247099878E-3</v>
      </c>
    </row>
    <row r="34" spans="1:4" x14ac:dyDescent="0.25">
      <c r="A34" s="5" t="s">
        <v>37</v>
      </c>
      <c r="B34" s="6">
        <v>414</v>
      </c>
      <c r="C34" s="6" t="s">
        <v>5</v>
      </c>
      <c r="D34" s="12">
        <f>Táblázat9[[#This Row],[Terület (1000 km²)]]/_xlfn.XLOOKUP(Táblázat9[[#This Row],[Óceán]],Táblázat5[Óceán neve],Táblázat5[Teljes terület (1000 km²)])</f>
        <v>4.4682848909371525E-3</v>
      </c>
    </row>
    <row r="35" spans="1:4" x14ac:dyDescent="0.25">
      <c r="A35" s="5" t="s">
        <v>38</v>
      </c>
      <c r="B35" s="6">
        <v>240</v>
      </c>
      <c r="C35" s="6" t="s">
        <v>5</v>
      </c>
      <c r="D35" s="12">
        <f>Táblázat9[[#This Row],[Terület (1000 km²)]]/_xlfn.XLOOKUP(Táblázat9[[#This Row],[Óceán]],Táblázat5[Óceán neve],Táblázat5[Teljes terület (1000 km²)])</f>
        <v>2.5903100817026973E-3</v>
      </c>
    </row>
    <row r="36" spans="1:4" x14ac:dyDescent="0.25">
      <c r="A36" s="5" t="s">
        <v>39</v>
      </c>
      <c r="B36" s="6">
        <v>239</v>
      </c>
      <c r="C36" s="6" t="s">
        <v>3</v>
      </c>
      <c r="D36" s="12">
        <f>Táblázat9[[#This Row],[Terület (1000 km²)]]/_xlfn.XLOOKUP(Táblázat9[[#This Row],[Óceán]],Táblázat5[Óceán neve],Táblázat5[Teljes terület (1000 km²)])</f>
        <v>3.1901971515143424E-3</v>
      </c>
    </row>
    <row r="37" spans="1:4" x14ac:dyDescent="0.25">
      <c r="A37" s="5" t="s">
        <v>40</v>
      </c>
      <c r="B37" s="6">
        <v>238</v>
      </c>
      <c r="C37" s="6" t="s">
        <v>5</v>
      </c>
      <c r="D37" s="12">
        <f>Táblázat9[[#This Row],[Terület (1000 km²)]]/_xlfn.XLOOKUP(Táblázat9[[#This Row],[Óceán]],Táblázat5[Óceán neve],Táblázat5[Teljes terület (1000 km²)])</f>
        <v>2.5687241643551745E-3</v>
      </c>
    </row>
    <row r="38" spans="1:4" x14ac:dyDescent="0.25">
      <c r="A38" s="5" t="s">
        <v>41</v>
      </c>
      <c r="B38" s="6">
        <v>190</v>
      </c>
      <c r="C38" s="6" t="s">
        <v>5</v>
      </c>
      <c r="D38" s="12">
        <f>Táblázat9[[#This Row],[Terület (1000 km²)]]/_xlfn.XLOOKUP(Táblázat9[[#This Row],[Óceán]],Táblázat5[Óceán neve],Táblázat5[Teljes terület (1000 km²)])</f>
        <v>2.0506621480146352E-3</v>
      </c>
    </row>
    <row r="39" spans="1:4" x14ac:dyDescent="0.25">
      <c r="A39" s="5" t="s">
        <v>42</v>
      </c>
      <c r="B39" s="6">
        <v>187</v>
      </c>
      <c r="C39" s="6" t="s">
        <v>1</v>
      </c>
      <c r="D39" s="12">
        <f>Táblázat9[[#This Row],[Terület (1000 km²)]]/_xlfn.XLOOKUP(Táblázat9[[#This Row],[Óceán]],Táblázat5[Óceán neve],Táblázat5[Teljes terület (1000 km²)])</f>
        <v>1.0424273506179308E-3</v>
      </c>
    </row>
    <row r="40" spans="1:4" x14ac:dyDescent="0.25">
      <c r="A40" s="5" t="s">
        <v>43</v>
      </c>
      <c r="B40" s="6">
        <v>177</v>
      </c>
      <c r="C40" s="6" t="s">
        <v>1</v>
      </c>
      <c r="D40" s="12">
        <f>Táblázat9[[#This Row],[Terület (1000 km²)]]/_xlfn.XLOOKUP(Táblázat9[[#This Row],[Óceán]],Táblázat5[Óceán neve],Táblázat5[Teljes terület (1000 km²)])</f>
        <v>9.8668257251002009E-4</v>
      </c>
    </row>
    <row r="41" spans="1:4" x14ac:dyDescent="0.25">
      <c r="A41" s="5" t="s">
        <v>44</v>
      </c>
      <c r="B41" s="6">
        <v>132</v>
      </c>
      <c r="C41" s="6" t="s">
        <v>5</v>
      </c>
      <c r="D41" s="12">
        <f>Táblázat9[[#This Row],[Terület (1000 km²)]]/_xlfn.XLOOKUP(Táblázat9[[#This Row],[Óceán]],Táblázat5[Óceán neve],Táblázat5[Teljes terület (1000 km²)])</f>
        <v>1.4246705449364834E-3</v>
      </c>
    </row>
    <row r="42" spans="1:4" x14ac:dyDescent="0.25">
      <c r="A42" s="5" t="s">
        <v>45</v>
      </c>
      <c r="B42" s="6">
        <v>121</v>
      </c>
      <c r="C42" s="6" t="s">
        <v>1</v>
      </c>
      <c r="D42" s="12">
        <f>Táblázat9[[#This Row],[Terület (1000 km²)]]/_xlfn.XLOOKUP(Táblázat9[[#This Row],[Óceán]],Táblázat5[Óceán neve],Táblázat5[Teljes terület (1000 km²)])</f>
        <v>6.7451181510571993E-4</v>
      </c>
    </row>
    <row r="43" spans="1:4" x14ac:dyDescent="0.25">
      <c r="A43" s="5" t="s">
        <v>46</v>
      </c>
      <c r="B43" s="6">
        <v>105</v>
      </c>
      <c r="C43" s="6" t="s">
        <v>1</v>
      </c>
      <c r="D43" s="12">
        <f>Táblázat9[[#This Row],[Terület (1000 km²)]]/_xlfn.XLOOKUP(Táblázat9[[#This Row],[Óceán]],Táblázat5[Óceán neve],Táblázat5[Teljes terület (1000 km²)])</f>
        <v>5.8532017013306276E-4</v>
      </c>
    </row>
    <row r="44" spans="1:4" x14ac:dyDescent="0.25">
      <c r="A44" s="5" t="s">
        <v>47</v>
      </c>
      <c r="B44" s="6">
        <v>103</v>
      </c>
      <c r="C44" s="6" t="s">
        <v>5</v>
      </c>
      <c r="D44" s="12">
        <f>Táblázat9[[#This Row],[Terület (1000 km²)]]/_xlfn.XLOOKUP(Táblázat9[[#This Row],[Óceán]],Táblázat5[Óceán neve],Táblázat5[Teljes terület (1000 km²)])</f>
        <v>1.1116747433974074E-3</v>
      </c>
    </row>
    <row r="45" spans="1:4" x14ac:dyDescent="0.25">
      <c r="A45" s="5" t="s">
        <v>48</v>
      </c>
      <c r="B45" s="6">
        <v>90</v>
      </c>
      <c r="C45" s="6" t="s">
        <v>15</v>
      </c>
      <c r="D45" s="12">
        <f>Táblázat9[[#This Row],[Terület (1000 km²)]]/_xlfn.XLOOKUP(Táblázat9[[#This Row],[Óceán]],Táblázat5[Óceán neve],Táblázat5[Teljes terület (1000 km²)])</f>
        <v>6.382978723404255E-3</v>
      </c>
    </row>
    <row r="46" spans="1:4" x14ac:dyDescent="0.25">
      <c r="A46" s="5" t="s">
        <v>49</v>
      </c>
      <c r="B46" s="6">
        <v>38</v>
      </c>
      <c r="C46" s="6" t="s">
        <v>5</v>
      </c>
      <c r="D46" s="12">
        <f>Táblázat9[[#This Row],[Terület (1000 km²)]]/_xlfn.XLOOKUP(Táblázat9[[#This Row],[Óceán]],Táblázat5[Óceán neve],Táblázat5[Teljes terület (1000 km²)])</f>
        <v>4.1013242960292703E-4</v>
      </c>
    </row>
    <row r="47" spans="1:4" x14ac:dyDescent="0.25">
      <c r="A47" s="5" t="s">
        <v>50</v>
      </c>
      <c r="B47" s="6">
        <v>16</v>
      </c>
      <c r="C47" s="6" t="s">
        <v>5</v>
      </c>
      <c r="D47" s="12">
        <f>Táblázat9[[#This Row],[Terület (1000 km²)]]/_xlfn.XLOOKUP(Táblázat9[[#This Row],[Óceán]],Táblázat5[Óceán neve],Táblázat5[Teljes terület (1000 km²)])</f>
        <v>1.7268733878017981E-4</v>
      </c>
    </row>
    <row r="48" spans="1:4" x14ac:dyDescent="0.25">
      <c r="A48" s="5" t="s">
        <v>51</v>
      </c>
      <c r="B48" s="6">
        <v>11</v>
      </c>
      <c r="C48" s="6" t="s">
        <v>5</v>
      </c>
      <c r="D48" s="12">
        <f>Táblázat9[[#This Row],[Terület (1000 km²)]]/_xlfn.XLOOKUP(Táblázat9[[#This Row],[Óceán]],Táblázat5[Óceán neve],Táblázat5[Teljes terület (1000 km²)])</f>
        <v>1.1872254541137362E-4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C48D-0143-4C27-9833-C0D31726CB84}">
  <dimension ref="A1:E6"/>
  <sheetViews>
    <sheetView workbookViewId="0">
      <selection activeCell="F19" sqref="F19"/>
    </sheetView>
  </sheetViews>
  <sheetFormatPr defaultRowHeight="15" x14ac:dyDescent="0.25"/>
  <cols>
    <col min="1" max="1" width="14.7109375" style="2" bestFit="1" customWidth="1"/>
    <col min="2" max="4" width="14.42578125" style="2" customWidth="1"/>
    <col min="5" max="5" width="12.42578125" style="2" customWidth="1"/>
    <col min="6" max="16384" width="9.140625" style="2"/>
  </cols>
  <sheetData>
    <row r="1" spans="1:5" ht="43.5" customHeight="1" x14ac:dyDescent="0.25">
      <c r="A1" s="11" t="s">
        <v>55</v>
      </c>
      <c r="B1" s="11" t="s">
        <v>56</v>
      </c>
      <c r="C1" s="11" t="s">
        <v>57</v>
      </c>
      <c r="D1" s="11" t="s">
        <v>60</v>
      </c>
      <c r="E1" s="11" t="s">
        <v>58</v>
      </c>
    </row>
    <row r="2" spans="1:5" x14ac:dyDescent="0.25">
      <c r="A2" s="7" t="s">
        <v>1</v>
      </c>
      <c r="B2" s="7">
        <v>165016</v>
      </c>
      <c r="C2" s="7">
        <v>179389</v>
      </c>
      <c r="D2" s="7">
        <f>SUMIF(Táblázat9[Óceán],Táblázat5[[#This Row],[Óceán neve]],Táblázat9[Terület (1000 km²)])</f>
        <v>16517</v>
      </c>
      <c r="E2" s="7">
        <v>4028</v>
      </c>
    </row>
    <row r="3" spans="1:5" x14ac:dyDescent="0.25">
      <c r="A3" s="7" t="s">
        <v>5</v>
      </c>
      <c r="B3" s="7">
        <v>82400</v>
      </c>
      <c r="C3" s="7">
        <v>92653</v>
      </c>
      <c r="D3" s="7">
        <f>SUMIF(Táblázat9[Óceán],Táblázat5[[#This Row],[Óceán neve]],Táblázat9[Terület (1000 km²)])</f>
        <v>13361</v>
      </c>
      <c r="E3" s="7">
        <v>3743</v>
      </c>
    </row>
    <row r="4" spans="1:5" x14ac:dyDescent="0.25">
      <c r="A4" s="7" t="s">
        <v>3</v>
      </c>
      <c r="B4" s="7">
        <v>73442</v>
      </c>
      <c r="C4" s="7">
        <v>74917</v>
      </c>
      <c r="D4" s="7">
        <f>SUMIF(Táblázat9[Óceán],Táblázat5[[#This Row],[Óceán neve]],Táblázat9[Terület (1000 km²)])</f>
        <v>7810</v>
      </c>
      <c r="E4" s="7">
        <v>3963</v>
      </c>
    </row>
    <row r="5" spans="1:5" x14ac:dyDescent="0.25">
      <c r="A5" s="7" t="s">
        <v>7</v>
      </c>
      <c r="B5" s="7">
        <v>20330</v>
      </c>
      <c r="C5" s="7">
        <v>20330</v>
      </c>
      <c r="D5" s="7">
        <f>SUMIF(Táblázat9[Óceán],Táblázat5[[#This Row],[Óceán neve]],Táblázat9[Terület (1000 km²)])</f>
        <v>4362</v>
      </c>
      <c r="E5" s="7">
        <v>4500</v>
      </c>
    </row>
    <row r="6" spans="1:5" x14ac:dyDescent="0.25">
      <c r="A6" s="7" t="s">
        <v>15</v>
      </c>
      <c r="B6" s="7">
        <v>10512</v>
      </c>
      <c r="C6" s="7">
        <v>14100</v>
      </c>
      <c r="D6" s="7">
        <f>SUMIF(Táblázat9[Óceán],Táblázat5[[#This Row],[Óceán neve]],Táblázat9[Terület (1000 km²)])</f>
        <v>5169</v>
      </c>
      <c r="E6" s="7">
        <v>1038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8269-EBAA-4BFF-81B4-E299915E2428}">
  <dimension ref="B1:W20"/>
  <sheetViews>
    <sheetView workbookViewId="0">
      <selection activeCell="P23" sqref="P23"/>
    </sheetView>
  </sheetViews>
  <sheetFormatPr defaultRowHeight="15" x14ac:dyDescent="0.25"/>
  <cols>
    <col min="1" max="20" width="9.140625" style="2"/>
    <col min="21" max="21" width="16.85546875" style="2" bestFit="1" customWidth="1"/>
    <col min="22" max="22" width="14.7109375" style="2" bestFit="1" customWidth="1"/>
    <col min="23" max="16384" width="9.140625" style="2"/>
  </cols>
  <sheetData>
    <row r="1" spans="2:23" ht="15.75" thickBot="1" x14ac:dyDescent="0.3">
      <c r="U1" s="36" t="s">
        <v>69</v>
      </c>
      <c r="V1" s="36"/>
      <c r="W1" s="35"/>
    </row>
    <row r="2" spans="2:23" ht="16.5" thickTop="1" thickBot="1" x14ac:dyDescent="0.3">
      <c r="B2" s="13"/>
      <c r="C2" s="14"/>
      <c r="D2" s="14"/>
      <c r="E2" s="14"/>
      <c r="F2" s="14"/>
      <c r="G2" s="14"/>
      <c r="H2" s="14"/>
      <c r="I2" s="14"/>
      <c r="J2" s="15"/>
      <c r="U2" s="1" t="s">
        <v>53</v>
      </c>
      <c r="V2" s="1" t="s">
        <v>54</v>
      </c>
    </row>
    <row r="3" spans="2:23" ht="16.5" thickTop="1" thickBot="1" x14ac:dyDescent="0.3">
      <c r="B3" s="16"/>
      <c r="C3" s="22" t="s">
        <v>61</v>
      </c>
      <c r="D3" s="22"/>
      <c r="E3" s="17"/>
      <c r="F3" s="26"/>
      <c r="G3" s="27"/>
      <c r="H3" s="27"/>
      <c r="I3" s="28"/>
      <c r="J3" s="18"/>
      <c r="U3" s="1" t="s">
        <v>70</v>
      </c>
      <c r="V3" s="1" t="s">
        <v>5</v>
      </c>
    </row>
    <row r="4" spans="2:23" ht="16.5" thickTop="1" thickBot="1" x14ac:dyDescent="0.3">
      <c r="B4" s="16"/>
      <c r="C4" s="23"/>
      <c r="D4" s="23"/>
      <c r="E4" s="17"/>
      <c r="F4" s="17"/>
      <c r="G4" s="17"/>
      <c r="H4" s="17"/>
      <c r="I4" s="17"/>
      <c r="J4" s="18"/>
      <c r="U4" s="1" t="s">
        <v>70</v>
      </c>
      <c r="V4" s="1" t="s">
        <v>1</v>
      </c>
    </row>
    <row r="5" spans="2:23" ht="16.5" thickTop="1" thickBot="1" x14ac:dyDescent="0.3">
      <c r="B5" s="16"/>
      <c r="C5" s="22" t="s">
        <v>62</v>
      </c>
      <c r="D5" s="22"/>
      <c r="E5" s="17"/>
      <c r="F5" s="29" t="str">
        <f>_xlfn.LET(
  _xlpm.search,
  F3,
  _xlpm.err_msg,
  "Nem található",
  IF(
    _xlpm.search="",
    _xlpm.err_msg,
    _xlfn.XLOOKUP(_xlpm.search&amp;"*", Tengerek!A2:A48,Tengerek!A2:A48,_xlpm.err_msg,2)
  )
)</f>
        <v>Nem található</v>
      </c>
      <c r="G5" s="30"/>
      <c r="H5" s="30"/>
      <c r="I5" s="31"/>
      <c r="J5" s="18"/>
    </row>
    <row r="6" spans="2:23" ht="16.5" thickTop="1" thickBot="1" x14ac:dyDescent="0.3">
      <c r="B6" s="16"/>
      <c r="C6" s="22" t="s">
        <v>63</v>
      </c>
      <c r="D6" s="22"/>
      <c r="E6" s="17"/>
      <c r="F6" s="32" t="str">
        <f>_xlfn.LET(
  _xlpm.search,
  F3,
  _xlpm.err_msg,
  "Nem található",
  _xlpm.search_res,
  _xlfn.XLOOKUP(_xlpm.search&amp;"*",Tengerek!A2:A48,Tengerek!B2:B48,FALSE,2),
  IF(
    _xlpm.search="",
    _xlpm.err_msg,
    IF(_xlpm.search_res=FALSE, _xlpm.err_msg, _xlpm.search_res*1000)
  )
)</f>
        <v>Nem található</v>
      </c>
      <c r="G6" s="33"/>
      <c r="H6" s="33"/>
      <c r="I6" s="34"/>
      <c r="J6" s="18"/>
    </row>
    <row r="7" spans="2:23" ht="16.5" thickTop="1" thickBot="1" x14ac:dyDescent="0.3">
      <c r="B7" s="16"/>
      <c r="C7" s="22" t="s">
        <v>64</v>
      </c>
      <c r="D7" s="22"/>
      <c r="E7" s="17"/>
      <c r="F7" s="29" t="str">
        <f>_xlfn.LET(
  _xlpm.search,
  F3,
  _xlpm.err_msg,
  "Nem található",
  IF(
    _xlpm.search="",
    _xlpm.err_msg,
    _xlfn.XLOOKUP(_xlpm.search&amp;"*", Tengerek!A2:A48,Tengerek!C2:C48,_xlpm.err_msg,2)
  )
)</f>
        <v>Nem található</v>
      </c>
      <c r="G7" s="30"/>
      <c r="H7" s="30"/>
      <c r="I7" s="31"/>
      <c r="J7" s="18"/>
    </row>
    <row r="8" spans="2:23" ht="16.5" thickTop="1" thickBot="1" x14ac:dyDescent="0.3">
      <c r="B8" s="19"/>
      <c r="C8" s="20"/>
      <c r="D8" s="20"/>
      <c r="E8" s="20"/>
      <c r="F8" s="20"/>
      <c r="G8" s="20"/>
      <c r="H8" s="20"/>
      <c r="I8" s="20"/>
      <c r="J8" s="21"/>
    </row>
    <row r="9" spans="2:23" ht="16.5" thickTop="1" thickBot="1" x14ac:dyDescent="0.3"/>
    <row r="10" spans="2:23" ht="16.5" thickTop="1" thickBot="1" x14ac:dyDescent="0.3">
      <c r="B10" s="13"/>
      <c r="C10" s="14"/>
      <c r="D10" s="14"/>
      <c r="E10" s="14"/>
      <c r="F10" s="14"/>
      <c r="G10" s="14"/>
      <c r="H10" s="14"/>
      <c r="I10" s="14"/>
      <c r="J10" s="15"/>
    </row>
    <row r="11" spans="2:23" ht="16.5" thickTop="1" thickBot="1" x14ac:dyDescent="0.3">
      <c r="B11" s="16"/>
      <c r="C11" s="22" t="s">
        <v>65</v>
      </c>
      <c r="D11" s="22"/>
      <c r="E11" s="17"/>
      <c r="F11" s="26" t="s">
        <v>1</v>
      </c>
      <c r="G11" s="27"/>
      <c r="H11" s="27"/>
      <c r="I11" s="28"/>
      <c r="J11" s="18"/>
    </row>
    <row r="12" spans="2:23" ht="16.5" thickTop="1" thickBot="1" x14ac:dyDescent="0.3">
      <c r="B12" s="16"/>
      <c r="C12" s="17"/>
      <c r="D12" s="17"/>
      <c r="E12" s="17"/>
      <c r="F12" s="17"/>
      <c r="G12" s="17"/>
      <c r="H12" s="17"/>
      <c r="I12" s="17"/>
      <c r="J12" s="18"/>
    </row>
    <row r="13" spans="2:23" ht="16.5" thickTop="1" thickBot="1" x14ac:dyDescent="0.3">
      <c r="B13" s="24"/>
      <c r="C13" s="22" t="s">
        <v>66</v>
      </c>
      <c r="D13" s="22"/>
      <c r="E13" s="17"/>
      <c r="F13" s="29">
        <f>IF(F11="", "Nem található", COUNTIF(Tengerek!C2:C48,Keresés!F11))</f>
        <v>14</v>
      </c>
      <c r="G13" s="30"/>
      <c r="H13" s="30"/>
      <c r="I13" s="31"/>
      <c r="J13" s="18"/>
    </row>
    <row r="14" spans="2:23" ht="16.5" thickTop="1" thickBot="1" x14ac:dyDescent="0.3">
      <c r="B14" s="25" t="s">
        <v>67</v>
      </c>
      <c r="C14" s="22"/>
      <c r="D14" s="22"/>
      <c r="E14" s="17"/>
      <c r="F14" s="32">
        <f>IF(F11="", "Nem található", AVERAGEIF(Tengerek!C2:C48,Keresés!F11,Tengerek!B2:B48)*1000)</f>
        <v>1179785.7142857143</v>
      </c>
      <c r="G14" s="33"/>
      <c r="H14" s="33"/>
      <c r="I14" s="34"/>
      <c r="J14" s="18"/>
    </row>
    <row r="15" spans="2:23" ht="16.5" thickTop="1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  <row r="16" spans="2:23" ht="16.5" thickTop="1" thickBot="1" x14ac:dyDescent="0.3"/>
    <row r="17" spans="2:10" ht="16.5" thickTop="1" thickBot="1" x14ac:dyDescent="0.3">
      <c r="B17" s="13"/>
      <c r="C17" s="14"/>
      <c r="D17" s="14"/>
      <c r="E17" s="14"/>
      <c r="F17" s="14"/>
      <c r="G17" s="14"/>
      <c r="H17" s="14"/>
      <c r="I17" s="14"/>
      <c r="J17" s="15"/>
    </row>
    <row r="18" spans="2:10" ht="16.5" thickTop="1" thickBot="1" x14ac:dyDescent="0.3">
      <c r="B18" s="25" t="s">
        <v>68</v>
      </c>
      <c r="C18" s="22"/>
      <c r="D18" s="22"/>
      <c r="E18" s="17"/>
      <c r="F18" s="37">
        <f>DCOUNTA(Tengerek!A1:D48,Tengerek!A1,Keresés!U2:V4)</f>
        <v>12</v>
      </c>
      <c r="G18" s="38"/>
      <c r="H18" s="38"/>
      <c r="I18" s="39"/>
      <c r="J18" s="18"/>
    </row>
    <row r="19" spans="2:10" ht="16.5" thickTop="1" thickBot="1" x14ac:dyDescent="0.3">
      <c r="B19" s="19"/>
      <c r="C19" s="20"/>
      <c r="D19" s="20"/>
      <c r="E19" s="20"/>
      <c r="F19" s="20"/>
      <c r="G19" s="20"/>
      <c r="H19" s="20"/>
      <c r="I19" s="20"/>
      <c r="J19" s="21"/>
    </row>
    <row r="20" spans="2:10" ht="15.75" thickTop="1" x14ac:dyDescent="0.25"/>
  </sheetData>
  <dataConsolidate/>
  <mergeCells count="17">
    <mergeCell ref="U1:V1"/>
    <mergeCell ref="C11:D11"/>
    <mergeCell ref="C13:D13"/>
    <mergeCell ref="B14:D14"/>
    <mergeCell ref="B18:D18"/>
    <mergeCell ref="F18:I18"/>
    <mergeCell ref="F14:I14"/>
    <mergeCell ref="F13:I13"/>
    <mergeCell ref="F11:I11"/>
    <mergeCell ref="C3:D3"/>
    <mergeCell ref="C5:D5"/>
    <mergeCell ref="C6:D6"/>
    <mergeCell ref="C7:D7"/>
    <mergeCell ref="F3:I3"/>
    <mergeCell ref="F5:I5"/>
    <mergeCell ref="F6:I6"/>
    <mergeCell ref="F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44149B-6F70-40AE-A4AF-0189E21AA6CA}">
          <x14:formula1>
            <xm:f>Oceánok!$A$2:$A$6</xm:f>
          </x14:formula1>
          <xm:sqref>F11:I11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T a M v W u J I 1 b i m A A A A 9 g A A A B I A H A B D b 2 5 m a W c v U G F j a 2 F n Z S 5 4 b W w g o h g A K K A U A A A A A A A A A A A A A A A A A A A A A A A A A A A A h Y + 7 D o I w G I V f h X S n F 0 i 8 k J 8 y u D h I Y m I 0 r k 2 t 0 A j F Q G t 5 N w c f y V c Q o 6 i b 4 / n O N 5 x z v 9 4 g 6 + s q u K i 2 0 4 1 J E c M U B c r I 5 q B N k S J n j + E M Z R z W Q p 5 E o Y J B N l 3 S d 4 c U l d a e E 0 K 8 9 9 j H u G k L E l H K y D 5 f b W S p a o E + s v 4 v h 9 p 0 V h i p E I f d a w y P M I v n m E 0 n m A I Z I e T a f I V o 2 P t s f y A s X G V d q 3 j p w u U W y B i B v D / w B 1 B L A w Q U A A I A C A B N o y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M v W m b Q O X 9 Q A Q A A M A M A A B M A H A B G b 3 J t d W x h c y 9 T Z W N 0 a W 9 u M S 5 t I K I Y A C i g F A A A A A A A A A A A A A A A A A A A A A A A A A A A A M 2 R v 0 7 D M B C H 9 0 h 5 B 8 s s r W S i J g U J g T I l L b B Q o Q Y W z J A m R 7 G S 2 J V 9 i f q H P k x H h k 4 8 Q l 6 M Q I q q D i C x 1 Y v t z y f 5 d / c Z S F A o S c b t 7 l 7 Z l m 2 Z 1 1 h D S q J B B H I K G j L i k x z Q t k i z h k r r e m M a F J j K C V V S F i C x M x Q 5 O I G S 2 F x M h w a X / M G A N j x T W g I f S Q i 1 q I C H K v u u L w u V 8 W u B N + W E p y I r T 1 W G F f d 6 7 o X j 8 a j e T P J 6 s 4 w x g y X k 9 b v h + y w O z p F 2 2 V M I u S g E g v b p G 2 U k U H l Z S O P 3 G R n I R K V C T n 3 X O + 8 x c l 8 q h D E u c v D 3 R + d O S X j u s r a n E x r V 2 1 l p S F F / p M r U W 6 x i 2 n Q Y x Z O m N N K x N C 9 K F + 0 f 0 W I G p r M b A 1 u t a I v d J g Q 2 T w R h j m t G f r j 3 C + 8 f 8 H X X t o T 8 I 8 2 h m F E C s V R H 4 W U X Z a f l j F H K B n P U 8 W O c l 2 C c 2 6 l U G t i X i u O Z 9 p 6 f / d P C J 1 B L A Q I t A B Q A A g A I A E 2 j L 1 r i S N W 4 p g A A A P Y A A A A S A A A A A A A A A A A A A A A A A A A A A A B D b 2 5 m a W c v U G F j a 2 F n Z S 5 4 b W x Q S w E C L Q A U A A I A C A B N o y 9 a D 8 r p q 6 Q A A A D p A A A A E w A A A A A A A A A A A A A A A A D y A A A A W 0 N v b n R l b n R f V H l w Z X N d L n h t b F B L A Q I t A B Q A A g A I A E 2 j L 1 p m 0 D l / U A E A A D A D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R l b m d l c m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j Y W M w O D c t M D d k N S 0 0 Y m Y 1 L T h l N 2 Q t Y 2 Y 2 Y 2 E w N T c 3 Z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k 6 M j M 6 M T E u O T U 5 M T I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U Z W 5 n Z X J l a y 9 B d X R v U m V t b 3 Z l Z E N v b H V t b n M x L n t D b 2 x 1 b W 4 x L D B 9 J n F 1 b 3 Q 7 L C Z x d W 9 0 O 1 N l Y 3 R p b 2 4 x L 1 R F V G V u Z 2 V y Z W s v Q X V 0 b 1 J l b W 9 2 Z W R D b 2 x 1 b W 5 z M S 5 7 Q 2 9 s d W 1 u M i w x f S Z x d W 9 0 O y w m c X V v d D t T Z W N 0 a W 9 u M S 9 U R V R l b m d l c m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E V U Z W 5 n Z X J l a y 9 B d X R v U m V t b 3 Z l Z E N v b H V t b n M x L n t D b 2 x 1 b W 4 x L D B 9 J n F 1 b 3 Q 7 L C Z x d W 9 0 O 1 N l Y 3 R p b 2 4 x L 1 R F V G V u Z 2 V y Z W s v Q X V 0 b 1 J l b W 9 2 Z W R D b 2 x 1 b W 5 z M S 5 7 Q 2 9 s d W 1 u M i w x f S Z x d W 9 0 O y w m c X V v d D t T Z W N 0 a W 9 u M S 9 U R V R l b m d l c m V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V G V u Z 2 V y Z W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R l b m d l c m V r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P Y 2 V h b m 9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h M 2 M 4 M G Y t M j N h Z i 0 0 N m R l L T g x N j U t N D V h N D N j N D V k M T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k 6 M j U 6 M z E u M D Y x N z c 1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P Y 2 V h b m 9 r L 0 F 1 d G 9 S Z W 1 v d m V k Q 2 9 s d W 1 u c z E u e 0 N v b H V t b j E s M H 0 m c X V v d D s s J n F 1 b 3 Q 7 U 2 V j d G l v b j E v V E V P Y 2 V h b m 9 r L 0 F 1 d G 9 S Z W 1 v d m V k Q 2 9 s d W 1 u c z E u e 0 N v b H V t b j I s M X 0 m c X V v d D s s J n F 1 b 3 Q 7 U 2 V j d G l v b j E v V E V P Y 2 V h b m 9 r L 0 F 1 d G 9 S Z W 1 v d m V k Q 2 9 s d W 1 u c z E u e 0 N v b H V t b j M s M n 0 m c X V v d D s s J n F 1 b 3 Q 7 U 2 V j d G l v b j E v V E V P Y 2 V h b m 9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P Y 2 V h b m 9 r L 0 F 1 d G 9 S Z W 1 v d m V k Q 2 9 s d W 1 u c z E u e 0 N v b H V t b j E s M H 0 m c X V v d D s s J n F 1 b 3 Q 7 U 2 V j d G l v b j E v V E V P Y 2 V h b m 9 r L 0 F 1 d G 9 S Z W 1 v d m V k Q 2 9 s d W 1 u c z E u e 0 N v b H V t b j I s M X 0 m c X V v d D s s J n F 1 b 3 Q 7 U 2 V j d G l v b j E v V E V P Y 2 V h b m 9 r L 0 F 1 d G 9 S Z W 1 v d m V k Q 2 9 s d W 1 u c z E u e 0 N v b H V t b j M s M n 0 m c X V v d D s s J n F 1 b 3 Q 7 U 2 V j d G l v b j E v V E V P Y 2 V h b m 9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2 N l Y W 5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2 N l Y W 5 v a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s r i 7 p k 3 R o z E H N N M P l O 9 A A A A A A I A A A A A A B B m A A A A A Q A A I A A A A M A F d s g I O 1 2 v Z L m N 4 D 2 x L Q a R T T 0 u + Y O v M D S N d U a 9 R p 3 T A A A A A A 6 A A A A A A g A A I A A A A O j 7 z G e p 8 + V f N G n 6 B z 2 i b l A U M J t j I 2 P P 8 P b m E d b 6 O 3 h W U A A A A P K L A E / g X y 4 b / 0 W 3 W w X W i s i G w 3 u A i V h w R I D G a L / e I 8 M V 9 t M f 1 0 e T K x V 8 a 4 W V P W y R k x r Y B 9 z 2 Q g I o f r 8 H e x D q i u q M 7 Q G q M q K E x b T v 3 L x M e E F X Q A A A A C D E Z d 7 X O b y + a L 1 B 2 2 X r n x Q s r e C c D y n v J / b s 8 L c V K y a M y k y Y 4 m c 7 5 d E B t B d k 0 a s f F o V p k e 4 x P m d A / t 8 V z L g H l 3 A = < / D a t a M a s h u p > 
</file>

<file path=customXml/itemProps1.xml><?xml version="1.0" encoding="utf-8"?>
<ds:datastoreItem xmlns:ds="http://schemas.openxmlformats.org/officeDocument/2006/customXml" ds:itemID="{99C0893A-4080-4B04-B8BA-6FB5C71BAE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Tengerek</vt:lpstr>
      <vt:lpstr>Oceánok</vt:lpstr>
      <vt:lpstr>Keresés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Kornél Patyi</dc:creator>
  <cp:lastModifiedBy>Kornél Patyi</cp:lastModifiedBy>
  <dcterms:created xsi:type="dcterms:W3CDTF">2025-01-15T19:20:57Z</dcterms:created>
  <dcterms:modified xsi:type="dcterms:W3CDTF">2025-01-15T20:12:56Z</dcterms:modified>
</cp:coreProperties>
</file>