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ne\OneDrive\Dokumentumok\GitHub\diku-oktv\2015.2\Táblázatkezelés\"/>
    </mc:Choice>
  </mc:AlternateContent>
  <xr:revisionPtr revIDLastSave="0" documentId="13_ncr:1_{7B41CD65-FBC0-4FB8-8495-BF52C4FD2FF2}" xr6:coauthVersionLast="47" xr6:coauthVersionMax="47" xr10:uidLastSave="{00000000-0000-0000-0000-000000000000}"/>
  <bookViews>
    <workbookView xWindow="-120" yWindow="-120" windowWidth="29040" windowHeight="15720" xr2:uid="{C670C775-AFDC-4251-A84E-8AD5AE44751B}"/>
  </bookViews>
  <sheets>
    <sheet name="Érmek" sheetId="2" r:id="rId1"/>
    <sheet name="Sorrendek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2" l="1" a="1"/>
  <c r="J33" i="2" s="1"/>
  <c r="J32" i="2" a="1"/>
  <c r="J32" i="2"/>
  <c r="J31" i="2" a="1"/>
  <c r="J31" i="2" s="1"/>
  <c r="J30" i="2" a="1"/>
  <c r="J30" i="2" s="1"/>
  <c r="P4" i="2" a="1"/>
  <c r="P4" i="2" s="1"/>
  <c r="P5" i="2" a="1"/>
  <c r="P5" i="2" s="1"/>
  <c r="P6" i="2" a="1"/>
  <c r="P6" i="2" s="1"/>
  <c r="P7" i="2" a="1"/>
  <c r="P7" i="2"/>
  <c r="P8" i="2" a="1"/>
  <c r="P8" i="2" s="1"/>
  <c r="P9" i="2" a="1"/>
  <c r="P9" i="2" s="1"/>
  <c r="P10" i="2" a="1"/>
  <c r="P10" i="2" s="1"/>
  <c r="P11" i="2" a="1"/>
  <c r="P11" i="2"/>
  <c r="P12" i="2" a="1"/>
  <c r="P12" i="2" s="1"/>
  <c r="P13" i="2" a="1"/>
  <c r="P13" i="2" s="1"/>
  <c r="P14" i="2" a="1"/>
  <c r="P14" i="2" s="1"/>
  <c r="P15" i="2" a="1"/>
  <c r="P15" i="2"/>
  <c r="P16" i="2" a="1"/>
  <c r="P16" i="2" s="1"/>
  <c r="P17" i="2" a="1"/>
  <c r="P17" i="2" s="1"/>
  <c r="P18" i="2" a="1"/>
  <c r="P18" i="2" s="1"/>
  <c r="P19" i="2" a="1"/>
  <c r="P19" i="2"/>
  <c r="P20" i="2" a="1"/>
  <c r="P20" i="2" s="1"/>
  <c r="P21" i="2" a="1"/>
  <c r="P21" i="2" s="1"/>
  <c r="P22" i="2" a="1"/>
  <c r="P22" i="2" s="1"/>
  <c r="P23" i="2" a="1"/>
  <c r="P23" i="2" s="1"/>
  <c r="P24" i="2" a="1"/>
  <c r="P24" i="2" s="1"/>
  <c r="P25" i="2" a="1"/>
  <c r="P25" i="2" s="1"/>
  <c r="P26" i="2" a="1"/>
  <c r="P26" i="2" s="1"/>
  <c r="P3" i="2" a="1"/>
  <c r="P3" i="2" s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3" i="2"/>
  <c r="I4" i="2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3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L28" i="2"/>
  <c r="M28" i="2"/>
  <c r="N28" i="2"/>
  <c r="K28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3" i="2"/>
  <c r="E28" i="2"/>
  <c r="F28" i="2"/>
  <c r="G28" i="2"/>
  <c r="D28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00390D-E760-4B08-A725-77F62EFB3251}" keepAlive="1" name="Lekérdezés - Medal table[edit]" description="A munkafüzetben levő „Medal table[edit]” lekérdezés kapcsolata" type="5" refreshedVersion="0" background="1">
    <dbPr connection="Provider=Microsoft.Mashup.OleDb.1;Data Source=$Workbook$;Location=&quot;Medal table[edit]&quot;;Extended Properties=&quot;&quot;" command="SELECT * FROM [Medal table[edit]]]"/>
  </connection>
  <connection id="2" xr16:uid="{31DB106E-2B0E-4E8D-8D27-0A52D0838324}" keepAlive="1" name="Lekérdezés - Medal table[edit] (2)" description="A munkafüzetben levő „Medal table[edit] (2)” lekérdezés kapcsolata" type="5" refreshedVersion="8" background="1" saveData="1">
    <dbPr connection="Provider=Microsoft.Mashup.OleDb.1;Data Source=$Workbook$;Location=&quot;Medal table[edit] (2)&quot;;Extended Properties=&quot;&quot;" command="SELECT * FROM [Medal table[edit]]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<sst xmlns="http://schemas.openxmlformats.org/spreadsheetml/2006/main" count="66" uniqueCount="40">
  <si>
    <t>Hungary</t>
  </si>
  <si>
    <t>Italy</t>
  </si>
  <si>
    <t>Germany</t>
  </si>
  <si>
    <t>Russia</t>
  </si>
  <si>
    <t>Poland</t>
  </si>
  <si>
    <t>Sweden</t>
  </si>
  <si>
    <t>Great Britain</t>
  </si>
  <si>
    <t>Netherlands</t>
  </si>
  <si>
    <t>Finland</t>
  </si>
  <si>
    <t>Belgium</t>
  </si>
  <si>
    <t>Slovenia</t>
  </si>
  <si>
    <t>Ukraine</t>
  </si>
  <si>
    <t>Denmark</t>
  </si>
  <si>
    <t>Israel</t>
  </si>
  <si>
    <t>Belarus</t>
  </si>
  <si>
    <t>France</t>
  </si>
  <si>
    <t>Iceland</t>
  </si>
  <si>
    <t>Turkey</t>
  </si>
  <si>
    <t>Croatia</t>
  </si>
  <si>
    <t>Greece</t>
  </si>
  <si>
    <t>Ireland</t>
  </si>
  <si>
    <t>Lithuania</t>
  </si>
  <si>
    <t>Norway</t>
  </si>
  <si>
    <t>Portugal</t>
  </si>
  <si>
    <t>Spain</t>
  </si>
  <si>
    <t>Czech Republic</t>
  </si>
  <si>
    <t>Serbia</t>
  </si>
  <si>
    <t>Faroe Islands</t>
  </si>
  <si>
    <t>Hely</t>
  </si>
  <si>
    <t>Ország</t>
  </si>
  <si>
    <t>Arany</t>
  </si>
  <si>
    <t>Ezüst</t>
  </si>
  <si>
    <t>Bronz</t>
  </si>
  <si>
    <t>Összesen</t>
  </si>
  <si>
    <t>Érdemszám szerinti helyezés</t>
  </si>
  <si>
    <t>„Olimpiai” pontszám szerinti helyezés</t>
  </si>
  <si>
    <t>Hány ország indult mindkét alkalommal?</t>
  </si>
  <si>
    <t>Melyik évben volt a legtöbb, holtversenyben azonos helyen végző ország?</t>
  </si>
  <si>
    <t>Hányadik helyen végeztek?</t>
  </si>
  <si>
    <t>Hány ilyen ország volt?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</si>
</sst>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9966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ál" xfId="0" builtinId="0"/>
  </cellStyles>
  <dxfs count="5">
    <dxf>
      <font>
        <b/>
        <i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b/>
        <i/>
      </font>
    </dxf>
  </dxfs>
  <tableStyles count="0" defaultTableStyle="TableStyleMedium2" defaultPivotStyle="PivotStyleLight16"/>
  <colors>
    <mruColors>
      <color rgb="FFBF9000"/>
      <color rgb="FF7030A0"/>
      <color rgb="FFC1C1C1"/>
      <color rgb="FFFEFEFE"/>
      <color rgb="FFDADADA"/>
      <color rgb="FFECECEC"/>
      <color rgb="FFFFFF00"/>
      <color rgb="FF92D050"/>
      <color rgb="FFFF0000"/>
      <color rgb="FFCC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b="1">
                <a:solidFill>
                  <a:schemeClr val="tx1"/>
                </a:solidFill>
              </a:rPr>
              <a:t>A különböző</a:t>
            </a:r>
            <a:r>
              <a:rPr lang="hu-HU" b="1" baseline="0">
                <a:solidFill>
                  <a:schemeClr val="tx1"/>
                </a:solidFill>
              </a:rPr>
              <a:t> módon számított helyezések 2015-ben országonként</a:t>
            </a:r>
            <a:endParaRPr lang="hu-HU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Érmek!$I$2</c:f>
              <c:strCache>
                <c:ptCount val="1"/>
                <c:pt idx="0">
                  <c:v>Hely</c:v>
                </c:pt>
              </c:strCache>
            </c:strRef>
          </c:tx>
          <c:spPr>
            <a:pattFill prst="pct50">
              <a:fgClr>
                <a:srgbClr val="DADADA"/>
              </a:fgClr>
              <a:bgClr>
                <a:srgbClr val="FEFEFE"/>
              </a:bgClr>
            </a:pattFill>
            <a:ln>
              <a:solidFill>
                <a:srgbClr val="C1C1C1"/>
              </a:solidFill>
            </a:ln>
            <a:effectLst/>
          </c:spPr>
          <c:invertIfNegative val="0"/>
          <c:cat>
            <c:strRef>
              <c:f>Érmek!$J$3:$J$26</c:f>
              <c:strCache>
                <c:ptCount val="24"/>
                <c:pt idx="0">
                  <c:v>Hungary</c:v>
                </c:pt>
                <c:pt idx="1">
                  <c:v>Italy</c:v>
                </c:pt>
                <c:pt idx="2">
                  <c:v>Germany</c:v>
                </c:pt>
                <c:pt idx="3">
                  <c:v>Russia</c:v>
                </c:pt>
                <c:pt idx="4">
                  <c:v>Poland</c:v>
                </c:pt>
                <c:pt idx="5">
                  <c:v>Sweden</c:v>
                </c:pt>
                <c:pt idx="6">
                  <c:v>Great Britain</c:v>
                </c:pt>
                <c:pt idx="7">
                  <c:v>Netherlands</c:v>
                </c:pt>
                <c:pt idx="8">
                  <c:v>Finland</c:v>
                </c:pt>
                <c:pt idx="9">
                  <c:v>Belgium</c:v>
                </c:pt>
                <c:pt idx="10">
                  <c:v>Slovenia</c:v>
                </c:pt>
                <c:pt idx="11">
                  <c:v>Ukraine</c:v>
                </c:pt>
                <c:pt idx="12">
                  <c:v>Denmark</c:v>
                </c:pt>
                <c:pt idx="13">
                  <c:v>Israel</c:v>
                </c:pt>
                <c:pt idx="14">
                  <c:v>Belarus</c:v>
                </c:pt>
                <c:pt idx="15">
                  <c:v>France</c:v>
                </c:pt>
                <c:pt idx="16">
                  <c:v>Iceland</c:v>
                </c:pt>
                <c:pt idx="17">
                  <c:v>Turkey</c:v>
                </c:pt>
                <c:pt idx="18">
                  <c:v>Croatia</c:v>
                </c:pt>
                <c:pt idx="19">
                  <c:v>Greece</c:v>
                </c:pt>
                <c:pt idx="20">
                  <c:v>Ireland</c:v>
                </c:pt>
                <c:pt idx="21">
                  <c:v>Lithuania</c:v>
                </c:pt>
                <c:pt idx="22">
                  <c:v>Norway</c:v>
                </c:pt>
                <c:pt idx="23">
                  <c:v>Portugal</c:v>
                </c:pt>
              </c:strCache>
            </c:strRef>
          </c:cat>
          <c:val>
            <c:numRef>
              <c:f>Érmek!$I$3:$I$26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17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DD-4CDD-80EF-2B184D7C5B2F}"/>
            </c:ext>
          </c:extLst>
        </c:ser>
        <c:ser>
          <c:idx val="1"/>
          <c:order val="1"/>
          <c:tx>
            <c:strRef>
              <c:f>Érmek!$O$2</c:f>
              <c:strCache>
                <c:ptCount val="1"/>
                <c:pt idx="0">
                  <c:v>Érdemszám szerinti helyezés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Érmek!$J$3:$J$26</c:f>
              <c:strCache>
                <c:ptCount val="24"/>
                <c:pt idx="0">
                  <c:v>Hungary</c:v>
                </c:pt>
                <c:pt idx="1">
                  <c:v>Italy</c:v>
                </c:pt>
                <c:pt idx="2">
                  <c:v>Germany</c:v>
                </c:pt>
                <c:pt idx="3">
                  <c:v>Russia</c:v>
                </c:pt>
                <c:pt idx="4">
                  <c:v>Poland</c:v>
                </c:pt>
                <c:pt idx="5">
                  <c:v>Sweden</c:v>
                </c:pt>
                <c:pt idx="6">
                  <c:v>Great Britain</c:v>
                </c:pt>
                <c:pt idx="7">
                  <c:v>Netherlands</c:v>
                </c:pt>
                <c:pt idx="8">
                  <c:v>Finland</c:v>
                </c:pt>
                <c:pt idx="9">
                  <c:v>Belgium</c:v>
                </c:pt>
                <c:pt idx="10">
                  <c:v>Slovenia</c:v>
                </c:pt>
                <c:pt idx="11">
                  <c:v>Ukraine</c:v>
                </c:pt>
                <c:pt idx="12">
                  <c:v>Denmark</c:v>
                </c:pt>
                <c:pt idx="13">
                  <c:v>Israel</c:v>
                </c:pt>
                <c:pt idx="14">
                  <c:v>Belarus</c:v>
                </c:pt>
                <c:pt idx="15">
                  <c:v>France</c:v>
                </c:pt>
                <c:pt idx="16">
                  <c:v>Iceland</c:v>
                </c:pt>
                <c:pt idx="17">
                  <c:v>Turkey</c:v>
                </c:pt>
                <c:pt idx="18">
                  <c:v>Croatia</c:v>
                </c:pt>
                <c:pt idx="19">
                  <c:v>Greece</c:v>
                </c:pt>
                <c:pt idx="20">
                  <c:v>Ireland</c:v>
                </c:pt>
                <c:pt idx="21">
                  <c:v>Lithuania</c:v>
                </c:pt>
                <c:pt idx="22">
                  <c:v>Norway</c:v>
                </c:pt>
                <c:pt idx="23">
                  <c:v>Portugal</c:v>
                </c:pt>
              </c:strCache>
            </c:strRef>
          </c:cat>
          <c:val>
            <c:numRef>
              <c:f>Érmek!$O$3:$O$26</c:f>
              <c:numCache>
                <c:formatCode>General</c:formatCode>
                <c:ptCount val="24"/>
                <c:pt idx="0">
                  <c:v>3</c:v>
                </c:pt>
                <c:pt idx="1">
                  <c:v>1</c:v>
                </c:pt>
                <c:pt idx="2">
                  <c:v>6</c:v>
                </c:pt>
                <c:pt idx="3">
                  <c:v>1</c:v>
                </c:pt>
                <c:pt idx="4">
                  <c:v>6</c:v>
                </c:pt>
                <c:pt idx="5">
                  <c:v>6</c:v>
                </c:pt>
                <c:pt idx="6">
                  <c:v>4</c:v>
                </c:pt>
                <c:pt idx="7">
                  <c:v>5</c:v>
                </c:pt>
                <c:pt idx="8">
                  <c:v>13</c:v>
                </c:pt>
                <c:pt idx="9">
                  <c:v>9</c:v>
                </c:pt>
                <c:pt idx="10">
                  <c:v>17</c:v>
                </c:pt>
                <c:pt idx="11">
                  <c:v>17</c:v>
                </c:pt>
                <c:pt idx="12">
                  <c:v>10</c:v>
                </c:pt>
                <c:pt idx="13">
                  <c:v>12</c:v>
                </c:pt>
                <c:pt idx="14">
                  <c:v>10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DD-4CDD-80EF-2B184D7C5B2F}"/>
            </c:ext>
          </c:extLst>
        </c:ser>
        <c:ser>
          <c:idx val="2"/>
          <c:order val="2"/>
          <c:tx>
            <c:strRef>
              <c:f>Érmek!$P$2</c:f>
              <c:strCache>
                <c:ptCount val="1"/>
                <c:pt idx="0">
                  <c:v>„Olimpiai” pontszám szerinti helyezés</c:v>
                </c:pt>
              </c:strCache>
            </c:strRef>
          </c:tx>
          <c:spPr>
            <a:solidFill>
              <a:srgbClr val="BF9000"/>
            </a:solidFill>
            <a:ln>
              <a:noFill/>
            </a:ln>
            <a:effectLst/>
          </c:spPr>
          <c:invertIfNegative val="0"/>
          <c:cat>
            <c:strRef>
              <c:f>Érmek!$J$3:$J$26</c:f>
              <c:strCache>
                <c:ptCount val="24"/>
                <c:pt idx="0">
                  <c:v>Hungary</c:v>
                </c:pt>
                <c:pt idx="1">
                  <c:v>Italy</c:v>
                </c:pt>
                <c:pt idx="2">
                  <c:v>Germany</c:v>
                </c:pt>
                <c:pt idx="3">
                  <c:v>Russia</c:v>
                </c:pt>
                <c:pt idx="4">
                  <c:v>Poland</c:v>
                </c:pt>
                <c:pt idx="5">
                  <c:v>Sweden</c:v>
                </c:pt>
                <c:pt idx="6">
                  <c:v>Great Britain</c:v>
                </c:pt>
                <c:pt idx="7">
                  <c:v>Netherlands</c:v>
                </c:pt>
                <c:pt idx="8">
                  <c:v>Finland</c:v>
                </c:pt>
                <c:pt idx="9">
                  <c:v>Belgium</c:v>
                </c:pt>
                <c:pt idx="10">
                  <c:v>Slovenia</c:v>
                </c:pt>
                <c:pt idx="11">
                  <c:v>Ukraine</c:v>
                </c:pt>
                <c:pt idx="12">
                  <c:v>Denmark</c:v>
                </c:pt>
                <c:pt idx="13">
                  <c:v>Israel</c:v>
                </c:pt>
                <c:pt idx="14">
                  <c:v>Belarus</c:v>
                </c:pt>
                <c:pt idx="15">
                  <c:v>France</c:v>
                </c:pt>
                <c:pt idx="16">
                  <c:v>Iceland</c:v>
                </c:pt>
                <c:pt idx="17">
                  <c:v>Turkey</c:v>
                </c:pt>
                <c:pt idx="18">
                  <c:v>Croatia</c:v>
                </c:pt>
                <c:pt idx="19">
                  <c:v>Greece</c:v>
                </c:pt>
                <c:pt idx="20">
                  <c:v>Ireland</c:v>
                </c:pt>
                <c:pt idx="21">
                  <c:v>Lithuania</c:v>
                </c:pt>
                <c:pt idx="22">
                  <c:v>Norway</c:v>
                </c:pt>
                <c:pt idx="23">
                  <c:v>Portugal</c:v>
                </c:pt>
              </c:strCache>
            </c:strRef>
          </c:cat>
          <c:val>
            <c:numRef>
              <c:f>Érmek!$P$3:$P$26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3</c:v>
                </c:pt>
                <c:pt idx="4">
                  <c:v>7</c:v>
                </c:pt>
                <c:pt idx="5">
                  <c:v>7</c:v>
                </c:pt>
                <c:pt idx="6">
                  <c:v>4</c:v>
                </c:pt>
                <c:pt idx="7">
                  <c:v>5</c:v>
                </c:pt>
                <c:pt idx="8">
                  <c:v>12</c:v>
                </c:pt>
                <c:pt idx="9">
                  <c:v>9</c:v>
                </c:pt>
                <c:pt idx="10">
                  <c:v>17</c:v>
                </c:pt>
                <c:pt idx="11">
                  <c:v>17</c:v>
                </c:pt>
                <c:pt idx="12">
                  <c:v>10</c:v>
                </c:pt>
                <c:pt idx="13">
                  <c:v>12</c:v>
                </c:pt>
                <c:pt idx="14">
                  <c:v>11</c:v>
                </c:pt>
                <c:pt idx="15">
                  <c:v>14</c:v>
                </c:pt>
                <c:pt idx="16">
                  <c:v>15</c:v>
                </c:pt>
                <c:pt idx="17">
                  <c:v>15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DD-4CDD-80EF-2B184D7C5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4"/>
        <c:axId val="727966752"/>
        <c:axId val="727967232"/>
      </c:barChart>
      <c:catAx>
        <c:axId val="727966752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27967232"/>
        <c:crosses val="autoZero"/>
        <c:auto val="1"/>
        <c:lblAlgn val="ctr"/>
        <c:lblOffset val="100"/>
        <c:noMultiLvlLbl val="0"/>
      </c:catAx>
      <c:valAx>
        <c:axId val="7279672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2796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4CB5F1-B920-479A-80F1-39751E3548FA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1C253D73-A512-6D6C-02F7-1F66AE4DD0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0A2A-7EB0-4840-A81E-EE08904231EA}">
  <dimension ref="B1:P33"/>
  <sheetViews>
    <sheetView tabSelected="1" zoomScaleNormal="100" workbookViewId="0">
      <pane xSplit="1" ySplit="2" topLeftCell="B19" activePane="bottomRight" state="frozen"/>
      <selection pane="topRight" activeCell="B1" sqref="B1"/>
      <selection pane="bottomLeft" activeCell="A3" sqref="A3"/>
      <selection pane="bottomRight" activeCell="J34" sqref="J34"/>
    </sheetView>
  </sheetViews>
  <sheetFormatPr defaultRowHeight="15" x14ac:dyDescent="0.25"/>
  <cols>
    <col min="2" max="2" width="4.28515625" customWidth="1"/>
    <col min="3" max="3" width="13.5703125" customWidth="1"/>
    <col min="4" max="7" width="10" customWidth="1"/>
    <col min="9" max="9" width="4.28515625" customWidth="1"/>
    <col min="10" max="10" width="13.5703125" customWidth="1"/>
    <col min="11" max="14" width="10" customWidth="1"/>
    <col min="15" max="15" width="12.5703125" customWidth="1"/>
    <col min="16" max="16" width="16.42578125" customWidth="1"/>
  </cols>
  <sheetData>
    <row r="1" spans="2:16" ht="78.75" customHeight="1" thickTop="1" thickBot="1" x14ac:dyDescent="0.3">
      <c r="B1" s="14">
        <v>2013</v>
      </c>
      <c r="C1" s="15"/>
      <c r="D1" s="15"/>
      <c r="E1" s="15"/>
      <c r="F1" s="15"/>
      <c r="G1" s="16"/>
      <c r="I1" s="14">
        <v>2015</v>
      </c>
      <c r="J1" s="15"/>
      <c r="K1" s="15"/>
      <c r="L1" s="15"/>
      <c r="M1" s="15"/>
      <c r="N1" s="15"/>
      <c r="O1" s="15"/>
      <c r="P1" s="16"/>
    </row>
    <row r="2" spans="2:16" ht="60.75" customHeight="1" thickTop="1" thickBot="1" x14ac:dyDescent="0.3">
      <c r="B2" s="5" t="s">
        <v>28</v>
      </c>
      <c r="C2" s="6" t="s">
        <v>29</v>
      </c>
      <c r="D2" s="7" t="s">
        <v>30</v>
      </c>
      <c r="E2" s="8" t="s">
        <v>31</v>
      </c>
      <c r="F2" s="9" t="s">
        <v>32</v>
      </c>
      <c r="G2" s="10" t="s">
        <v>33</v>
      </c>
      <c r="I2" s="5" t="s">
        <v>28</v>
      </c>
      <c r="J2" s="6" t="s">
        <v>29</v>
      </c>
      <c r="K2" s="7" t="s">
        <v>30</v>
      </c>
      <c r="L2" s="8" t="s">
        <v>31</v>
      </c>
      <c r="M2" s="9" t="s">
        <v>32</v>
      </c>
      <c r="N2" s="10" t="s">
        <v>33</v>
      </c>
      <c r="O2" s="11" t="s">
        <v>34</v>
      </c>
      <c r="P2" s="12" t="s">
        <v>35</v>
      </c>
    </row>
    <row r="3" spans="2:16" ht="15.75" thickTop="1" x14ac:dyDescent="0.25">
      <c r="B3" s="1">
        <f>IF(AND(D3=D2,E3=E2,F3=F2), B2, IF(ISNUMBER(B2), B2+COUNTIF(B$2:B2, B2), 1))</f>
        <v>1</v>
      </c>
      <c r="C3" t="s">
        <v>3</v>
      </c>
      <c r="D3">
        <v>8</v>
      </c>
      <c r="E3">
        <v>4</v>
      </c>
      <c r="F3">
        <v>3</v>
      </c>
      <c r="G3" s="2">
        <f>SUM(D3:F3)</f>
        <v>15</v>
      </c>
      <c r="I3" s="1">
        <f>IF(AND(K3=K2,L3=L2,M3=M2), I2, IF(ISNUMBER(I2), I2+COUNTIF(I$2:I2, I2), 1))</f>
        <v>1</v>
      </c>
      <c r="J3" t="s">
        <v>0</v>
      </c>
      <c r="K3">
        <v>11</v>
      </c>
      <c r="L3">
        <v>3</v>
      </c>
      <c r="M3">
        <v>1</v>
      </c>
      <c r="N3" s="2">
        <f>SUM(K3:M3)</f>
        <v>15</v>
      </c>
      <c r="O3">
        <f>RANK(N3,$N$3:$N$26,0)</f>
        <v>3</v>
      </c>
      <c r="P3" cm="1">
        <f t="array" ref="P3">_xlfn.LET(
  _xlpm.value,
  K3*7+L3*5+M3*4,
  IFERROR(SUM(--((K2:K$3*7+L2:L$3*5+M2:M$3*4)&gt;_xlpm.value)),0) + SUM(--((K4:K$26*7+L4:L$26*5+M4:M$26*4)&gt;_xlpm.value)) + 1
)</f>
        <v>1</v>
      </c>
    </row>
    <row r="4" spans="2:16" x14ac:dyDescent="0.25">
      <c r="B4" s="1">
        <f>IF(AND(D4=D3,E4=E3,F4=F3), B3, IF(ISNUMBER(B3), B3+COUNTIF(B$2:B3, B3), 1))</f>
        <v>2</v>
      </c>
      <c r="C4" t="s">
        <v>0</v>
      </c>
      <c r="D4">
        <v>5</v>
      </c>
      <c r="E4">
        <v>3</v>
      </c>
      <c r="F4">
        <v>2</v>
      </c>
      <c r="G4" s="2">
        <f t="shared" ref="G4:G24" si="0">SUM(D4:F4)</f>
        <v>10</v>
      </c>
      <c r="I4" s="1">
        <f>IF(AND(K4=K3,L4=L3,M4=M3), I3, IF(ISNUMBER(I3), I3+COUNTIF(I$2:I3, I3), 1))</f>
        <v>2</v>
      </c>
      <c r="J4" t="s">
        <v>1</v>
      </c>
      <c r="K4">
        <v>7</v>
      </c>
      <c r="L4">
        <v>5</v>
      </c>
      <c r="M4">
        <v>5</v>
      </c>
      <c r="N4" s="2">
        <f t="shared" ref="N4:N26" si="1">SUM(K4:M4)</f>
        <v>17</v>
      </c>
      <c r="O4">
        <f t="shared" ref="O4:O26" si="2">RANK(N4,$N$3:$N$26,0)</f>
        <v>1</v>
      </c>
      <c r="P4" cm="1">
        <f t="array" ref="P4">_xlfn.LET(
  _xlpm.value,
  K4*7+L4*5+M4*4,
  IFERROR(SUM(--((K3:K$3*7+L3:L$3*5+M3:M$3*4)&gt;_xlpm.value)),0) + SUM(--((K5:K$26*7+L5:L$26*5+M5:M$26*4)&gt;_xlpm.value)) + 1
)</f>
        <v>2</v>
      </c>
    </row>
    <row r="5" spans="2:16" x14ac:dyDescent="0.25">
      <c r="B5" s="1">
        <f>IF(AND(D5=D4,E5=E4,F5=F4), B4, IF(ISNUMBER(B4), B4+COUNTIF(B$2:B4, B4), 1))</f>
        <v>3</v>
      </c>
      <c r="C5" t="s">
        <v>12</v>
      </c>
      <c r="D5">
        <v>4</v>
      </c>
      <c r="E5">
        <v>4</v>
      </c>
      <c r="F5">
        <v>1</v>
      </c>
      <c r="G5" s="2">
        <f t="shared" si="0"/>
        <v>9</v>
      </c>
      <c r="I5" s="1">
        <f>IF(AND(K5=K4,L5=L4,M5=M4), I4, IF(ISNUMBER(I4), I4+COUNTIF(I$2:I4, I4), 1))</f>
        <v>3</v>
      </c>
      <c r="J5" t="s">
        <v>2</v>
      </c>
      <c r="K5">
        <v>4</v>
      </c>
      <c r="L5">
        <v>2</v>
      </c>
      <c r="M5">
        <v>1</v>
      </c>
      <c r="N5" s="2">
        <f t="shared" si="1"/>
        <v>7</v>
      </c>
      <c r="O5">
        <f t="shared" si="2"/>
        <v>6</v>
      </c>
      <c r="P5" cm="1">
        <f t="array" ref="P5">_xlfn.LET(
  _xlpm.value,
  K5*7+L5*5+M5*4,
  IFERROR(SUM(--((K$3:K4*7+L$3:L4*5+M$3:M4*4)&gt;_xlpm.value)),0) + SUM(--((K6:K$26*7+L6:L$26*5+M6:M$26*4)&gt;_xlpm.value)) + 1
)</f>
        <v>6</v>
      </c>
    </row>
    <row r="6" spans="2:16" x14ac:dyDescent="0.25">
      <c r="B6" s="1">
        <f>IF(AND(D6=D5,E6=E5,F6=F5), B5, IF(ISNUMBER(B5), B5+COUNTIF(B$2:B5, B5), 1))</f>
        <v>4</v>
      </c>
      <c r="C6" t="s">
        <v>24</v>
      </c>
      <c r="D6">
        <v>4</v>
      </c>
      <c r="E6">
        <v>0</v>
      </c>
      <c r="F6">
        <v>0</v>
      </c>
      <c r="G6" s="2">
        <f t="shared" si="0"/>
        <v>4</v>
      </c>
      <c r="I6" s="1">
        <f>IF(AND(K6=K5,L6=L5,M6=M5), I5, IF(ISNUMBER(I5), I5+COUNTIF(I$2:I5, I5), 1))</f>
        <v>4</v>
      </c>
      <c r="J6" t="s">
        <v>3</v>
      </c>
      <c r="K6">
        <v>3</v>
      </c>
      <c r="L6">
        <v>7</v>
      </c>
      <c r="M6">
        <v>7</v>
      </c>
      <c r="N6" s="2">
        <f t="shared" si="1"/>
        <v>17</v>
      </c>
      <c r="O6">
        <f t="shared" si="2"/>
        <v>1</v>
      </c>
      <c r="P6" cm="1">
        <f t="array" ref="P6">_xlfn.LET(
  _xlpm.value,
  K6*7+L6*5+M6*4,
  IFERROR(SUM(--((K$3:K5*7+L$3:L5*5+M$3:M5*4)&gt;_xlpm.value)),0) + SUM(--((K7:K$26*7+L7:L$26*5+M7:M$26*4)&gt;_xlpm.value)) + 1
)</f>
        <v>3</v>
      </c>
    </row>
    <row r="7" spans="2:16" x14ac:dyDescent="0.25">
      <c r="B7" s="1">
        <f>IF(AND(D7=D6,E7=E6,F7=F6), B6, IF(ISNUMBER(B6), B6+COUNTIF(B$2:B6, B6), 1))</f>
        <v>5</v>
      </c>
      <c r="C7" t="s">
        <v>15</v>
      </c>
      <c r="D7">
        <v>3</v>
      </c>
      <c r="E7">
        <v>3</v>
      </c>
      <c r="F7">
        <v>0</v>
      </c>
      <c r="G7" s="2">
        <f t="shared" si="0"/>
        <v>6</v>
      </c>
      <c r="I7" s="1">
        <f>IF(AND(K7=K6,L7=L6,M7=M6), I6, IF(ISNUMBER(I6), I6+COUNTIF(I$2:I6, I6), 1))</f>
        <v>5</v>
      </c>
      <c r="J7" t="s">
        <v>4</v>
      </c>
      <c r="K7">
        <v>3</v>
      </c>
      <c r="L7">
        <v>2</v>
      </c>
      <c r="M7">
        <v>2</v>
      </c>
      <c r="N7" s="2">
        <f t="shared" si="1"/>
        <v>7</v>
      </c>
      <c r="O7">
        <f t="shared" si="2"/>
        <v>6</v>
      </c>
      <c r="P7" cm="1">
        <f t="array" ref="P7">_xlfn.LET(
  _xlpm.value,
  K7*7+L7*5+M7*4,
  IFERROR(SUM(--((K$3:K6*7+L$3:L6*5+M$3:M6*4)&gt;_xlpm.value)),0) + SUM(--((K8:K$26*7+L8:L$26*5+M8:M$26*4)&gt;_xlpm.value)) + 1
)</f>
        <v>7</v>
      </c>
    </row>
    <row r="8" spans="2:16" x14ac:dyDescent="0.25">
      <c r="B8" s="1">
        <f>IF(AND(D8=D7,E8=E7,F8=F7), B7, IF(ISNUMBER(B7), B7+COUNTIF(B$2:B7, B7), 1))</f>
        <v>6</v>
      </c>
      <c r="C8" t="s">
        <v>21</v>
      </c>
      <c r="D8">
        <v>3</v>
      </c>
      <c r="E8">
        <v>0</v>
      </c>
      <c r="F8">
        <v>0</v>
      </c>
      <c r="G8" s="2">
        <f t="shared" si="0"/>
        <v>3</v>
      </c>
      <c r="I8" s="1">
        <f>IF(AND(K8=K7,L8=L7,M8=M7), I7, IF(ISNUMBER(I7), I7+COUNTIF(I$2:I7, I7), 1))</f>
        <v>5</v>
      </c>
      <c r="J8" t="s">
        <v>5</v>
      </c>
      <c r="K8">
        <v>3</v>
      </c>
      <c r="L8">
        <v>2</v>
      </c>
      <c r="M8">
        <v>2</v>
      </c>
      <c r="N8" s="2">
        <f t="shared" si="1"/>
        <v>7</v>
      </c>
      <c r="O8">
        <f t="shared" si="2"/>
        <v>6</v>
      </c>
      <c r="P8" cm="1">
        <f t="array" ref="P8">_xlfn.LET(
  _xlpm.value,
  K8*7+L8*5+M8*4,
  IFERROR(SUM(--((K$3:K7*7+L$3:L7*5+M$3:M7*4)&gt;_xlpm.value)),0) + SUM(--((K9:K$26*7+L9:L$26*5+M9:M$26*4)&gt;_xlpm.value)) + 1
)</f>
        <v>7</v>
      </c>
    </row>
    <row r="9" spans="2:16" x14ac:dyDescent="0.25">
      <c r="B9" s="1">
        <f>IF(AND(D9=D8,E9=E8,F9=F8), B8, IF(ISNUMBER(B8), B8+COUNTIF(B$2:B8, B8), 1))</f>
        <v>7</v>
      </c>
      <c r="C9" t="s">
        <v>1</v>
      </c>
      <c r="D9">
        <v>2</v>
      </c>
      <c r="E9">
        <v>5</v>
      </c>
      <c r="F9">
        <v>7</v>
      </c>
      <c r="G9" s="2">
        <f t="shared" si="0"/>
        <v>14</v>
      </c>
      <c r="I9" s="1">
        <f>IF(AND(K9=K8,L9=L8,M9=M8), I8, IF(ISNUMBER(I8), I8+COUNTIF(I$2:I8, I8), 1))</f>
        <v>7</v>
      </c>
      <c r="J9" t="s">
        <v>6</v>
      </c>
      <c r="K9">
        <v>2</v>
      </c>
      <c r="L9">
        <v>7</v>
      </c>
      <c r="M9">
        <v>2</v>
      </c>
      <c r="N9" s="2">
        <f t="shared" si="1"/>
        <v>11</v>
      </c>
      <c r="O9">
        <f t="shared" si="2"/>
        <v>4</v>
      </c>
      <c r="P9" cm="1">
        <f t="array" ref="P9">_xlfn.LET(
  _xlpm.value,
  K9*7+L9*5+M9*4,
  IFERROR(SUM(--((K$3:K8*7+L$3:L8*5+M$3:M8*4)&gt;_xlpm.value)),0) + SUM(--((K10:K$26*7+L10:L$26*5+M10:M$26*4)&gt;_xlpm.value)) + 1
)</f>
        <v>4</v>
      </c>
    </row>
    <row r="10" spans="2:16" x14ac:dyDescent="0.25">
      <c r="B10" s="1">
        <f>IF(AND(D10=D9,E10=E9,F10=F9), B9, IF(ISNUMBER(B9), B9+COUNTIF(B$2:B9, B9), 1))</f>
        <v>8</v>
      </c>
      <c r="C10" t="s">
        <v>2</v>
      </c>
      <c r="D10">
        <v>2</v>
      </c>
      <c r="E10">
        <v>5</v>
      </c>
      <c r="F10">
        <v>3</v>
      </c>
      <c r="G10" s="2">
        <f t="shared" si="0"/>
        <v>10</v>
      </c>
      <c r="I10" s="1">
        <f>IF(AND(K10=K9,L10=L9,M10=M9), I9, IF(ISNUMBER(I9), I9+COUNTIF(I$2:I9, I9), 1))</f>
        <v>8</v>
      </c>
      <c r="J10" t="s">
        <v>7</v>
      </c>
      <c r="K10">
        <v>2</v>
      </c>
      <c r="L10">
        <v>3</v>
      </c>
      <c r="M10">
        <v>4</v>
      </c>
      <c r="N10" s="2">
        <f t="shared" si="1"/>
        <v>9</v>
      </c>
      <c r="O10">
        <f t="shared" si="2"/>
        <v>5</v>
      </c>
      <c r="P10" cm="1">
        <f t="array" ref="P10">_xlfn.LET(
  _xlpm.value,
  K10*7+L10*5+M10*4,
  IFERROR(SUM(--((K$3:K9*7+L$3:L9*5+M$3:M9*4)&gt;_xlpm.value)),0) + SUM(--((K11:K$26*7+L11:L$26*5+M11:M$26*4)&gt;_xlpm.value)) + 1
)</f>
        <v>5</v>
      </c>
    </row>
    <row r="11" spans="2:16" x14ac:dyDescent="0.25">
      <c r="B11" s="1">
        <f>IF(AND(D11=D10,E11=E10,F11=F10), B10, IF(ISNUMBER(B10), B10+COUNTIF(B$2:B10, B10), 1))</f>
        <v>8</v>
      </c>
      <c r="C11" t="s">
        <v>5</v>
      </c>
      <c r="D11">
        <v>2</v>
      </c>
      <c r="E11">
        <v>5</v>
      </c>
      <c r="F11">
        <v>3</v>
      </c>
      <c r="G11" s="2">
        <f t="shared" si="0"/>
        <v>10</v>
      </c>
      <c r="I11" s="1">
        <f>IF(AND(K11=K10,L11=L10,M11=M10), I10, IF(ISNUMBER(I10), I10+COUNTIF(I$2:I10, I10), 1))</f>
        <v>9</v>
      </c>
      <c r="J11" t="s">
        <v>8</v>
      </c>
      <c r="K11">
        <v>2</v>
      </c>
      <c r="L11">
        <v>0</v>
      </c>
      <c r="M11">
        <v>0</v>
      </c>
      <c r="N11" s="2">
        <f t="shared" si="1"/>
        <v>2</v>
      </c>
      <c r="O11">
        <f t="shared" si="2"/>
        <v>13</v>
      </c>
      <c r="P11" cm="1">
        <f t="array" ref="P11">_xlfn.LET(
  _xlpm.value,
  K11*7+L11*5+M11*4,
  IFERROR(SUM(--((K$3:K10*7+L$3:L10*5+M$3:M10*4)&gt;_xlpm.value)),0) + SUM(--((K12:K$26*7+L12:L$26*5+M12:M$26*4)&gt;_xlpm.value)) + 1
)</f>
        <v>12</v>
      </c>
    </row>
    <row r="12" spans="2:16" x14ac:dyDescent="0.25">
      <c r="B12" s="1">
        <f>IF(AND(D12=D11,E12=E11,F12=F11), B11, IF(ISNUMBER(B11), B11+COUNTIF(B$2:B11, B11), 1))</f>
        <v>10</v>
      </c>
      <c r="C12" t="s">
        <v>7</v>
      </c>
      <c r="D12">
        <v>2</v>
      </c>
      <c r="E12">
        <v>1</v>
      </c>
      <c r="F12">
        <v>3</v>
      </c>
      <c r="G12" s="2">
        <f t="shared" si="0"/>
        <v>6</v>
      </c>
      <c r="I12" s="1">
        <f>IF(AND(K12=K11,L12=L11,M12=M11), I11, IF(ISNUMBER(I11), I11+COUNTIF(I$2:I11, I11), 1))</f>
        <v>10</v>
      </c>
      <c r="J12" t="s">
        <v>9</v>
      </c>
      <c r="K12">
        <v>1</v>
      </c>
      <c r="L12">
        <v>3</v>
      </c>
      <c r="M12">
        <v>1</v>
      </c>
      <c r="N12" s="2">
        <f t="shared" si="1"/>
        <v>5</v>
      </c>
      <c r="O12">
        <f t="shared" si="2"/>
        <v>9</v>
      </c>
      <c r="P12" cm="1">
        <f t="array" ref="P12">_xlfn.LET(
  _xlpm.value,
  K12*7+L12*5+M12*4,
  IFERROR(SUM(--((K$3:K11*7+L$3:L11*5+M$3:M11*4)&gt;_xlpm.value)),0) + SUM(--((K13:K$26*7+L13:L$26*5+M13:M$26*4)&gt;_xlpm.value)) + 1
)</f>
        <v>9</v>
      </c>
    </row>
    <row r="13" spans="2:16" x14ac:dyDescent="0.25">
      <c r="B13" s="1">
        <f>IF(AND(D13=D12,E13=E12,F13=F12), B12, IF(ISNUMBER(B12), B12+COUNTIF(B$2:B12, B12), 1))</f>
        <v>11</v>
      </c>
      <c r="C13" t="s">
        <v>11</v>
      </c>
      <c r="D13">
        <v>2</v>
      </c>
      <c r="E13">
        <v>0</v>
      </c>
      <c r="F13">
        <v>2</v>
      </c>
      <c r="G13" s="2">
        <f t="shared" si="0"/>
        <v>4</v>
      </c>
      <c r="I13" s="1">
        <f>IF(AND(K13=K12,L13=L12,M13=M12), I12, IF(ISNUMBER(I12), I12+COUNTIF(I$2:I12, I12), 1))</f>
        <v>11</v>
      </c>
      <c r="J13" t="s">
        <v>10</v>
      </c>
      <c r="K13">
        <v>1</v>
      </c>
      <c r="L13">
        <v>0</v>
      </c>
      <c r="M13">
        <v>0</v>
      </c>
      <c r="N13" s="2">
        <f t="shared" si="1"/>
        <v>1</v>
      </c>
      <c r="O13">
        <f t="shared" si="2"/>
        <v>17</v>
      </c>
      <c r="P13" cm="1">
        <f t="array" ref="P13">_xlfn.LET(
  _xlpm.value,
  K13*7+L13*5+M13*4,
  IFERROR(SUM(--((K$3:K12*7+L$3:L12*5+M$3:M12*4)&gt;_xlpm.value)),0) + SUM(--((K14:K$26*7+L14:L$26*5+M14:M$26*4)&gt;_xlpm.value)) + 1
)</f>
        <v>17</v>
      </c>
    </row>
    <row r="14" spans="2:16" x14ac:dyDescent="0.25">
      <c r="B14" s="1">
        <f>IF(AND(D14=D13,E14=E13,F14=F13), B13, IF(ISNUMBER(B13), B13+COUNTIF(B$2:B13, B13), 1))</f>
        <v>12</v>
      </c>
      <c r="C14" t="s">
        <v>25</v>
      </c>
      <c r="D14">
        <v>1</v>
      </c>
      <c r="E14">
        <v>3</v>
      </c>
      <c r="F14">
        <v>0</v>
      </c>
      <c r="G14" s="2">
        <f t="shared" si="0"/>
        <v>4</v>
      </c>
      <c r="I14" s="1">
        <f>IF(AND(K14=K13,L14=L13,M14=M13), I13, IF(ISNUMBER(I13), I13+COUNTIF(I$2:I13, I13), 1))</f>
        <v>11</v>
      </c>
      <c r="J14" t="s">
        <v>11</v>
      </c>
      <c r="K14">
        <v>1</v>
      </c>
      <c r="L14">
        <v>0</v>
      </c>
      <c r="M14">
        <v>0</v>
      </c>
      <c r="N14" s="2">
        <f t="shared" si="1"/>
        <v>1</v>
      </c>
      <c r="O14">
        <f t="shared" si="2"/>
        <v>17</v>
      </c>
      <c r="P14" cm="1">
        <f t="array" ref="P14">_xlfn.LET(
  _xlpm.value,
  K14*7+L14*5+M14*4,
  IFERROR(SUM(--((K$3:K13*7+L$3:L13*5+M$3:M13*4)&gt;_xlpm.value)),0) + SUM(--((K15:K$26*7+L15:L$26*5+M15:M$26*4)&gt;_xlpm.value)) + 1
)</f>
        <v>17</v>
      </c>
    </row>
    <row r="15" spans="2:16" x14ac:dyDescent="0.25">
      <c r="B15" s="1">
        <f>IF(AND(D15=D14,E15=E14,F15=F14), B14, IF(ISNUMBER(B14), B14+COUNTIF(B$2:B14, B14), 1))</f>
        <v>13</v>
      </c>
      <c r="C15" t="s">
        <v>4</v>
      </c>
      <c r="D15">
        <v>1</v>
      </c>
      <c r="E15">
        <v>2</v>
      </c>
      <c r="F15">
        <v>0</v>
      </c>
      <c r="G15" s="2">
        <f t="shared" si="0"/>
        <v>3</v>
      </c>
      <c r="I15" s="1">
        <f>IF(AND(K15=K14,L15=L14,M15=M14), I14, IF(ISNUMBER(I14), I14+COUNTIF(I$2:I14, I14), 1))</f>
        <v>13</v>
      </c>
      <c r="J15" t="s">
        <v>12</v>
      </c>
      <c r="K15">
        <v>0</v>
      </c>
      <c r="L15">
        <v>3</v>
      </c>
      <c r="M15">
        <v>1</v>
      </c>
      <c r="N15" s="2">
        <f t="shared" si="1"/>
        <v>4</v>
      </c>
      <c r="O15">
        <f t="shared" si="2"/>
        <v>10</v>
      </c>
      <c r="P15" cm="1">
        <f t="array" ref="P15">_xlfn.LET(
  _xlpm.value,
  K15*7+L15*5+M15*4,
  IFERROR(SUM(--((K$3:K14*7+L$3:L14*5+M$3:M14*4)&gt;_xlpm.value)),0) + SUM(--((K16:K$26*7+L16:L$26*5+M16:M$26*4)&gt;_xlpm.value)) + 1
)</f>
        <v>10</v>
      </c>
    </row>
    <row r="16" spans="2:16" x14ac:dyDescent="0.25">
      <c r="B16" s="1">
        <f>IF(AND(D16=D15,E16=E15,F16=F15), B15, IF(ISNUMBER(B15), B15+COUNTIF(B$2:B15, B15), 1))</f>
        <v>14</v>
      </c>
      <c r="C16" t="s">
        <v>26</v>
      </c>
      <c r="D16">
        <v>1</v>
      </c>
      <c r="E16">
        <v>0</v>
      </c>
      <c r="F16">
        <v>1</v>
      </c>
      <c r="G16" s="2">
        <f t="shared" si="0"/>
        <v>2</v>
      </c>
      <c r="I16" s="1">
        <f>IF(AND(K16=K15,L16=L15,M16=M15), I15, IF(ISNUMBER(I15), I15+COUNTIF(I$2:I15, I15), 1))</f>
        <v>14</v>
      </c>
      <c r="J16" t="s">
        <v>13</v>
      </c>
      <c r="K16">
        <v>0</v>
      </c>
      <c r="L16">
        <v>2</v>
      </c>
      <c r="M16">
        <v>1</v>
      </c>
      <c r="N16" s="2">
        <f t="shared" si="1"/>
        <v>3</v>
      </c>
      <c r="O16">
        <f t="shared" si="2"/>
        <v>12</v>
      </c>
      <c r="P16" cm="1">
        <f t="array" ref="P16">_xlfn.LET(
  _xlpm.value,
  K16*7+L16*5+M16*4,
  IFERROR(SUM(--((K$3:K15*7+L$3:L15*5+M$3:M15*4)&gt;_xlpm.value)),0) + SUM(--((K17:K$26*7+L17:L$26*5+M17:M$26*4)&gt;_xlpm.value)) + 1
)</f>
        <v>12</v>
      </c>
    </row>
    <row r="17" spans="2:16" x14ac:dyDescent="0.25">
      <c r="B17" s="1">
        <f>IF(AND(D17=D16,E17=E16,F17=F16), B16, IF(ISNUMBER(B16), B16+COUNTIF(B$2:B16, B16), 1))</f>
        <v>14</v>
      </c>
      <c r="C17" t="s">
        <v>10</v>
      </c>
      <c r="D17">
        <v>1</v>
      </c>
      <c r="E17">
        <v>0</v>
      </c>
      <c r="F17">
        <v>1</v>
      </c>
      <c r="G17" s="2">
        <f t="shared" si="0"/>
        <v>2</v>
      </c>
      <c r="I17" s="1">
        <f>IF(AND(K17=K16,L17=L16,M17=M16), I16, IF(ISNUMBER(I16), I16+COUNTIF(I$2:I16, I16), 1))</f>
        <v>15</v>
      </c>
      <c r="J17" t="s">
        <v>14</v>
      </c>
      <c r="K17">
        <v>0</v>
      </c>
      <c r="L17">
        <v>1</v>
      </c>
      <c r="M17">
        <v>3</v>
      </c>
      <c r="N17" s="2">
        <f t="shared" si="1"/>
        <v>4</v>
      </c>
      <c r="O17">
        <f t="shared" si="2"/>
        <v>10</v>
      </c>
      <c r="P17" cm="1">
        <f t="array" ref="P17">_xlfn.LET(
  _xlpm.value,
  K17*7+L17*5+M17*4,
  IFERROR(SUM(--((K$3:K16*7+L$3:L16*5+M$3:M16*4)&gt;_xlpm.value)),0) + SUM(--((K18:K$26*7+L18:L$26*5+M18:M$26*4)&gt;_xlpm.value)) + 1
)</f>
        <v>11</v>
      </c>
    </row>
    <row r="18" spans="2:16" x14ac:dyDescent="0.25">
      <c r="B18" s="1">
        <f>IF(AND(D18=D17,E18=E17,F18=F17), B17, IF(ISNUMBER(B17), B17+COUNTIF(B$2:B17, B17), 1))</f>
        <v>16</v>
      </c>
      <c r="C18" t="s">
        <v>6</v>
      </c>
      <c r="D18">
        <v>0</v>
      </c>
      <c r="E18">
        <v>4</v>
      </c>
      <c r="F18">
        <v>5</v>
      </c>
      <c r="G18" s="2">
        <f t="shared" si="0"/>
        <v>9</v>
      </c>
      <c r="I18" s="1">
        <f>IF(AND(K18=K17,L18=L17,M18=M17), I17, IF(ISNUMBER(I17), I17+COUNTIF(I$2:I17, I17), 1))</f>
        <v>16</v>
      </c>
      <c r="J18" t="s">
        <v>15</v>
      </c>
      <c r="K18">
        <v>0</v>
      </c>
      <c r="L18">
        <v>1</v>
      </c>
      <c r="M18">
        <v>1</v>
      </c>
      <c r="N18" s="2">
        <f t="shared" si="1"/>
        <v>2</v>
      </c>
      <c r="O18">
        <f t="shared" si="2"/>
        <v>13</v>
      </c>
      <c r="P18" cm="1">
        <f t="array" ref="P18">_xlfn.LET(
  _xlpm.value,
  K18*7+L18*5+M18*4,
  IFERROR(SUM(--((K$3:K17*7+L$3:L17*5+M$3:M17*4)&gt;_xlpm.value)),0) + SUM(--((K19:K$26*7+L19:L$26*5+M19:M$26*4)&gt;_xlpm.value)) + 1
)</f>
        <v>14</v>
      </c>
    </row>
    <row r="19" spans="2:16" x14ac:dyDescent="0.25">
      <c r="B19" s="1">
        <f>IF(AND(D19=D18,E19=E18,F19=F18), B18, IF(ISNUMBER(B18), B18+COUNTIF(B$2:B18, B18), 1))</f>
        <v>17</v>
      </c>
      <c r="C19" t="s">
        <v>27</v>
      </c>
      <c r="D19">
        <v>0</v>
      </c>
      <c r="E19">
        <v>1</v>
      </c>
      <c r="F19">
        <v>0</v>
      </c>
      <c r="G19" s="2">
        <f t="shared" si="0"/>
        <v>1</v>
      </c>
      <c r="I19" s="1">
        <f>IF(AND(K19=K18,L19=L18,M19=M18), I18, IF(ISNUMBER(I18), I18+COUNTIF(I$2:I18, I18), 1))</f>
        <v>17</v>
      </c>
      <c r="J19" t="s">
        <v>16</v>
      </c>
      <c r="K19">
        <v>0</v>
      </c>
      <c r="L19">
        <v>0</v>
      </c>
      <c r="M19">
        <v>2</v>
      </c>
      <c r="N19" s="2">
        <f t="shared" si="1"/>
        <v>2</v>
      </c>
      <c r="O19">
        <f t="shared" si="2"/>
        <v>13</v>
      </c>
      <c r="P19" cm="1">
        <f t="array" ref="P19">_xlfn.LET(
  _xlpm.value,
  K19*7+L19*5+M19*4,
  IFERROR(SUM(--((K$3:K18*7+L$3:L18*5+M$3:M18*4)&gt;_xlpm.value)),0) + SUM(--((K20:K$26*7+L20:L$26*5+M20:M$26*4)&gt;_xlpm.value)) + 1
)</f>
        <v>15</v>
      </c>
    </row>
    <row r="20" spans="2:16" x14ac:dyDescent="0.25">
      <c r="B20" s="1">
        <f>IF(AND(D20=D19,E20=E19,F20=F19), B19, IF(ISNUMBER(B19), B19+COUNTIF(B$2:B19, B19), 1))</f>
        <v>17</v>
      </c>
      <c r="C20" t="s">
        <v>13</v>
      </c>
      <c r="D20">
        <v>0</v>
      </c>
      <c r="E20">
        <v>1</v>
      </c>
      <c r="F20">
        <v>0</v>
      </c>
      <c r="G20" s="2">
        <f t="shared" si="0"/>
        <v>1</v>
      </c>
      <c r="I20" s="1">
        <f>IF(AND(K20=K19,L20=L19,M20=M19), I19, IF(ISNUMBER(I19), I19+COUNTIF(I$2:I19, I19), 1))</f>
        <v>17</v>
      </c>
      <c r="J20" t="s">
        <v>17</v>
      </c>
      <c r="K20">
        <v>0</v>
      </c>
      <c r="L20">
        <v>0</v>
      </c>
      <c r="M20">
        <v>2</v>
      </c>
      <c r="N20" s="2">
        <f t="shared" si="1"/>
        <v>2</v>
      </c>
      <c r="O20">
        <f t="shared" si="2"/>
        <v>13</v>
      </c>
      <c r="P20" cm="1">
        <f t="array" ref="P20">_xlfn.LET(
  _xlpm.value,
  K20*7+L20*5+M20*4,
  IFERROR(SUM(--((K$3:K19*7+L$3:L19*5+M$3:M19*4)&gt;_xlpm.value)),0) + SUM(--((K21:K$26*7+L21:L$26*5+M21:M$26*4)&gt;_xlpm.value)) + 1
)</f>
        <v>15</v>
      </c>
    </row>
    <row r="21" spans="2:16" x14ac:dyDescent="0.25">
      <c r="B21" s="1">
        <f>IF(AND(D21=D20,E21=E20,F21=F20), B20, IF(ISNUMBER(B20), B20+COUNTIF(B$2:B20, B20), 1))</f>
        <v>19</v>
      </c>
      <c r="C21" t="s">
        <v>14</v>
      </c>
      <c r="D21">
        <v>0</v>
      </c>
      <c r="E21">
        <v>0</v>
      </c>
      <c r="F21">
        <v>5</v>
      </c>
      <c r="G21" s="2">
        <f t="shared" si="0"/>
        <v>5</v>
      </c>
      <c r="I21" s="1">
        <f>IF(AND(K21=K20,L21=L20,M21=M20), I20, IF(ISNUMBER(I20), I20+COUNTIF(I$2:I20, I20), 1))</f>
        <v>19</v>
      </c>
      <c r="J21" t="s">
        <v>18</v>
      </c>
      <c r="K21">
        <v>0</v>
      </c>
      <c r="L21">
        <v>0</v>
      </c>
      <c r="M21">
        <v>1</v>
      </c>
      <c r="N21" s="2">
        <f t="shared" si="1"/>
        <v>1</v>
      </c>
      <c r="O21">
        <f t="shared" si="2"/>
        <v>17</v>
      </c>
      <c r="P21" cm="1">
        <f t="array" ref="P21">_xlfn.LET(
  _xlpm.value,
  K21*7+L21*5+M21*4,
  IFERROR(SUM(--((K$3:K20*7+L$3:L20*5+M$3:M20*4)&gt;_xlpm.value)),0) + SUM(--((K22:K$26*7+L22:L$26*5+M22:M$26*4)&gt;_xlpm.value)) + 1
)</f>
        <v>19</v>
      </c>
    </row>
    <row r="22" spans="2:16" x14ac:dyDescent="0.25">
      <c r="B22" s="1">
        <f>IF(AND(D22=D21,E22=E21,F22=F21), B21, IF(ISNUMBER(B21), B21+COUNTIF(B$2:B21, B21), 1))</f>
        <v>20</v>
      </c>
      <c r="C22" t="s">
        <v>9</v>
      </c>
      <c r="D22">
        <v>0</v>
      </c>
      <c r="E22">
        <v>0</v>
      </c>
      <c r="F22">
        <v>1</v>
      </c>
      <c r="G22" s="2">
        <f t="shared" si="0"/>
        <v>1</v>
      </c>
      <c r="I22" s="1">
        <f>IF(AND(K22=K21,L22=L21,M22=M21), I21, IF(ISNUMBER(I21), I21+COUNTIF(I$2:I21, I21), 1))</f>
        <v>19</v>
      </c>
      <c r="J22" t="s">
        <v>19</v>
      </c>
      <c r="K22">
        <v>0</v>
      </c>
      <c r="L22">
        <v>0</v>
      </c>
      <c r="M22">
        <v>1</v>
      </c>
      <c r="N22" s="2">
        <f t="shared" si="1"/>
        <v>1</v>
      </c>
      <c r="O22">
        <f t="shared" si="2"/>
        <v>17</v>
      </c>
      <c r="P22" cm="1">
        <f t="array" ref="P22">_xlfn.LET(
  _xlpm.value,
  K22*7+L22*5+M22*4,
  IFERROR(SUM(--((K$3:K21*7+L$3:L21*5+M$3:M21*4)&gt;_xlpm.value)),0) + SUM(--((K23:K$26*7+L23:L$26*5+M23:M$26*4)&gt;_xlpm.value)) + 1
)</f>
        <v>19</v>
      </c>
    </row>
    <row r="23" spans="2:16" x14ac:dyDescent="0.25">
      <c r="B23" s="1">
        <f>IF(AND(D23=D22,E23=E22,F23=F22), B22, IF(ISNUMBER(B22), B22+COUNTIF(B$2:B22, B22), 1))</f>
        <v>20</v>
      </c>
      <c r="C23" t="s">
        <v>20</v>
      </c>
      <c r="D23">
        <v>0</v>
      </c>
      <c r="E23">
        <v>0</v>
      </c>
      <c r="F23">
        <v>1</v>
      </c>
      <c r="G23" s="2">
        <f t="shared" si="0"/>
        <v>1</v>
      </c>
      <c r="I23" s="1">
        <f>IF(AND(K23=K22,L23=L22,M23=M22), I22, IF(ISNUMBER(I22), I22+COUNTIF(I$2:I22, I22), 1))</f>
        <v>19</v>
      </c>
      <c r="J23" t="s">
        <v>20</v>
      </c>
      <c r="K23">
        <v>0</v>
      </c>
      <c r="L23">
        <v>0</v>
      </c>
      <c r="M23">
        <v>1</v>
      </c>
      <c r="N23" s="2">
        <f t="shared" si="1"/>
        <v>1</v>
      </c>
      <c r="O23">
        <f t="shared" si="2"/>
        <v>17</v>
      </c>
      <c r="P23" cm="1">
        <f t="array" ref="P23">_xlfn.LET(
  _xlpm.value,
  K23*7+L23*5+M23*4,
  IFERROR(SUM(--((K$3:K22*7+L$3:L22*5+M$3:M22*4)&gt;_xlpm.value)),0) + SUM(--((K24:K$26*7+L24:L$26*5+M24:M$26*4)&gt;_xlpm.value)) + 1
)</f>
        <v>19</v>
      </c>
    </row>
    <row r="24" spans="2:16" x14ac:dyDescent="0.25">
      <c r="B24" s="1">
        <f>IF(AND(D24=D23,E24=E23,F24=F23), B23, IF(ISNUMBER(B23), B23+COUNTIF(B$2:B23, B23), 1))</f>
        <v>20</v>
      </c>
      <c r="C24" t="s">
        <v>23</v>
      </c>
      <c r="D24">
        <v>0</v>
      </c>
      <c r="E24">
        <v>0</v>
      </c>
      <c r="F24">
        <v>1</v>
      </c>
      <c r="G24" s="2">
        <f t="shared" si="0"/>
        <v>1</v>
      </c>
      <c r="I24" s="1">
        <f>IF(AND(K24=K23,L24=L23,M24=M23), I23, IF(ISNUMBER(I23), I23+COUNTIF(I$2:I23, I23), 1))</f>
        <v>19</v>
      </c>
      <c r="J24" t="s">
        <v>21</v>
      </c>
      <c r="K24">
        <v>0</v>
      </c>
      <c r="L24">
        <v>0</v>
      </c>
      <c r="M24">
        <v>1</v>
      </c>
      <c r="N24" s="2">
        <f t="shared" si="1"/>
        <v>1</v>
      </c>
      <c r="O24">
        <f t="shared" si="2"/>
        <v>17</v>
      </c>
      <c r="P24" cm="1">
        <f t="array" ref="P24">_xlfn.LET(
  _xlpm.value,
  K24*7+L24*5+M24*4,
  IFERROR(SUM(--((K$3:K23*7+L$3:L23*5+M$3:M23*4)&gt;_xlpm.value)),0) + SUM(--((K25:K$26*7+L25:L$26*5+M25:M$26*4)&gt;_xlpm.value)) + 1
)</f>
        <v>19</v>
      </c>
    </row>
    <row r="25" spans="2:16" x14ac:dyDescent="0.25">
      <c r="B25" s="1"/>
      <c r="G25" s="2"/>
      <c r="I25" s="1">
        <f>IF(AND(K25=K24,L25=L24,M25=M24), I24, IF(ISNUMBER(I24), I24+COUNTIF(I$2:I24, I24), 1))</f>
        <v>19</v>
      </c>
      <c r="J25" t="s">
        <v>22</v>
      </c>
      <c r="K25">
        <v>0</v>
      </c>
      <c r="L25">
        <v>0</v>
      </c>
      <c r="M25">
        <v>1</v>
      </c>
      <c r="N25" s="2">
        <f t="shared" si="1"/>
        <v>1</v>
      </c>
      <c r="O25">
        <f t="shared" si="2"/>
        <v>17</v>
      </c>
      <c r="P25" cm="1">
        <f t="array" ref="P25">_xlfn.LET(
  _xlpm.value,
  K25*7+L25*5+M25*4,
  IFERROR(SUM(--((K$3:K24*7+L$3:L24*5+M$3:M24*4)&gt;_xlpm.value)),0) + SUM(--((K26:K$26*7+L26:L$26*5+M26:M$26*4)&gt;_xlpm.value)) + 1
)</f>
        <v>19</v>
      </c>
    </row>
    <row r="26" spans="2:16" x14ac:dyDescent="0.25">
      <c r="B26" s="1"/>
      <c r="G26" s="2"/>
      <c r="I26" s="1">
        <f>IF(AND(K26=K25,L26=L25,M26=M25), I25, IF(ISNUMBER(I25), I25+COUNTIF(I$2:I25, I25), 1))</f>
        <v>19</v>
      </c>
      <c r="J26" t="s">
        <v>23</v>
      </c>
      <c r="K26">
        <v>0</v>
      </c>
      <c r="L26">
        <v>0</v>
      </c>
      <c r="M26">
        <v>1</v>
      </c>
      <c r="N26" s="2">
        <f t="shared" si="1"/>
        <v>1</v>
      </c>
      <c r="O26">
        <f t="shared" si="2"/>
        <v>17</v>
      </c>
      <c r="P26" cm="1">
        <f t="array" ref="P26">_xlfn.LET(
  _xlpm.value,
  K26*7+L26*5+M26*4,
  IFERROR(SUM(--((K$3:K25*7+L$3:L25*5+M$3:M25*4)&gt;_xlpm.value)),0) + SUM(--((K$26:K27*7+L$26:L27*5+M$26:M27*4)&gt;_xlpm.value)) + 1
)</f>
        <v>19</v>
      </c>
    </row>
    <row r="27" spans="2:16" x14ac:dyDescent="0.25">
      <c r="B27" s="1"/>
      <c r="G27" s="2"/>
      <c r="I27" s="1"/>
      <c r="N27" s="2"/>
    </row>
    <row r="28" spans="2:16" ht="15.75" thickBot="1" x14ac:dyDescent="0.3">
      <c r="B28" s="17" t="s">
        <v>33</v>
      </c>
      <c r="C28" s="18"/>
      <c r="D28" s="3">
        <f>SUM(D3:D24)</f>
        <v>41</v>
      </c>
      <c r="E28" s="3">
        <f t="shared" ref="E28:G28" si="3">SUM(E3:E24)</f>
        <v>41</v>
      </c>
      <c r="F28" s="3">
        <f t="shared" si="3"/>
        <v>39</v>
      </c>
      <c r="G28" s="4">
        <f t="shared" si="3"/>
        <v>121</v>
      </c>
      <c r="I28" s="17" t="s">
        <v>33</v>
      </c>
      <c r="J28" s="18"/>
      <c r="K28" s="3">
        <f>SUM(K3:K26)</f>
        <v>40</v>
      </c>
      <c r="L28" s="3">
        <f t="shared" ref="L28:N28" si="4">SUM(L3:L26)</f>
        <v>41</v>
      </c>
      <c r="M28" s="3">
        <f t="shared" si="4"/>
        <v>41</v>
      </c>
      <c r="N28" s="4">
        <f t="shared" si="4"/>
        <v>122</v>
      </c>
    </row>
    <row r="29" spans="2:16" ht="15.75" thickTop="1" x14ac:dyDescent="0.25"/>
    <row r="30" spans="2:16" x14ac:dyDescent="0.25">
      <c r="B30" s="13" t="s">
        <v>36</v>
      </c>
      <c r="C30" s="13"/>
      <c r="D30" s="13"/>
      <c r="E30" s="13"/>
      <c r="F30" s="13"/>
      <c r="G30" s="13"/>
      <c r="H30" s="13"/>
      <c r="I30" s="13"/>
      <c r="J30" cm="1">
        <f t="array" ref="J30">SUM(--ISNUMBER(MATCH(C3:C24,J3:J26, 0)))</f>
        <v>18</v>
      </c>
    </row>
    <row r="31" spans="2:16" x14ac:dyDescent="0.25">
      <c r="B31" s="13" t="s">
        <v>37</v>
      </c>
      <c r="C31" s="13"/>
      <c r="D31" s="13"/>
      <c r="E31" s="13"/>
      <c r="F31" s="13"/>
      <c r="G31" s="13"/>
      <c r="H31" s="13"/>
      <c r="I31" s="13"/>
      <c r="J31" cm="1">
        <f t="array" ref="J31">_xlfn.LET(
  _xlpm.valueA,
  MAX(COUNTIFS(B3:B24, _xlfn.UNIQUE(B3:B24))),
  _xlpm.valueB,
  MAX(COUNTIFS(I3:I26, _xlfn.UNIQUE(I3:I26))),
  IF(_xlpm.valueA&gt;_xlpm.valueB, 2013, IF(_xlpm.valueA&lt;_xlpm.valueB, 2015, "Azonos volt"))
)</f>
        <v>2015</v>
      </c>
    </row>
    <row r="32" spans="2:16" x14ac:dyDescent="0.25">
      <c r="B32" s="13" t="s">
        <v>38</v>
      </c>
      <c r="C32" s="13"/>
      <c r="D32" s="13"/>
      <c r="E32" s="13"/>
      <c r="F32" s="13"/>
      <c r="G32" s="13"/>
      <c r="H32" s="13"/>
      <c r="I32" s="13"/>
      <c r="J32" cm="1">
        <f t="array" ref="J32">_xlfn.LET(
  _xlpm.kivtart,
  IF(J31=2013,B3:B24,I3:I26),
  _xlpm.darabok,
  COUNTIFS(_xlpm.kivtart,_xlfn.UNIQUE(_xlpm.kivtart)),
  _xlfn.XLOOKUP(MAX(_xlpm.darabok), _xlpm.darabok, _xlfn.UNIQUE(_xlpm.kivtart))
)</f>
        <v>19</v>
      </c>
    </row>
    <row r="33" spans="2:10" x14ac:dyDescent="0.25">
      <c r="B33" s="13" t="s">
        <v>39</v>
      </c>
      <c r="C33" s="13"/>
      <c r="D33" s="13"/>
      <c r="E33" s="13"/>
      <c r="F33" s="13"/>
      <c r="G33" s="13"/>
      <c r="H33" s="13"/>
      <c r="I33" s="13"/>
      <c r="J33" cm="1">
        <f t="array" ref="J33">_xlfn.LET(
  _xlpm.kivtart,
  IF(J31=2013,B3:B24,I3:I26),
  _xlpm.darabok,
  COUNTIFS(_xlpm.kivtart,_xlfn.UNIQUE(_xlpm.kivtart)),
  SUM(--(_xlpm.kivtart = _xlfn.XLOOKUP(MAX(_xlpm.darabok), _xlpm.darabok, _xlfn.UNIQUE(_xlpm.kivtart))))
)</f>
        <v>6</v>
      </c>
    </row>
  </sheetData>
  <mergeCells count="8">
    <mergeCell ref="B31:I31"/>
    <mergeCell ref="B32:I32"/>
    <mergeCell ref="B33:I33"/>
    <mergeCell ref="B1:G1"/>
    <mergeCell ref="I1:P1"/>
    <mergeCell ref="B28:C28"/>
    <mergeCell ref="I28:J28"/>
    <mergeCell ref="B30:I30"/>
  </mergeCells>
  <conditionalFormatting sqref="C3:C24">
    <cfRule type="expression" dxfId="4" priority="8">
      <formula>NOT(OR($J$3:$J$26=$C3))</formula>
    </cfRule>
  </conditionalFormatting>
  <conditionalFormatting sqref="I3:N26">
    <cfRule type="expression" dxfId="3" priority="4">
      <formula>_xlfn.XLOOKUP($J3,$C$3:$C$24,$B$3:$B$24)=$I3</formula>
    </cfRule>
    <cfRule type="expression" dxfId="2" priority="5">
      <formula>_xlfn.XLOOKUP($J3,$C$3:$C$24,$B$3:$B$24)&gt;$I3</formula>
    </cfRule>
    <cfRule type="expression" dxfId="1" priority="6">
      <formula>_xlfn.XLOOKUP($J3,$C$3:$C$24,$B$3:$B$24)&lt;$I3</formula>
    </cfRule>
  </conditionalFormatting>
  <conditionalFormatting sqref="J3:J26">
    <cfRule type="expression" dxfId="0" priority="7">
      <formula>NOT(OR($J$3:$J$26=$C3))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CFB399-B8EE-4B14-993D-FBFFE42690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Diagramok</vt:lpstr>
      </vt:variant>
      <vt:variant>
        <vt:i4>1</vt:i4>
      </vt:variant>
    </vt:vector>
  </HeadingPairs>
  <TitlesOfParts>
    <vt:vector size="2" baseType="lpstr">
      <vt:lpstr>Érmek</vt:lpstr>
      <vt:lpstr>Sorrendek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Kornél Patyi</dc:creator>
  <cp:lastModifiedBy>Kornél Patyi</cp:lastModifiedBy>
  <dcterms:created xsi:type="dcterms:W3CDTF">2025-01-16T20:33:19Z</dcterms:created>
  <dcterms:modified xsi:type="dcterms:W3CDTF">2025-01-17T07:43:30Z</dcterms:modified>
</cp:coreProperties>
</file>