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8.3\"/>
    </mc:Choice>
  </mc:AlternateContent>
  <xr:revisionPtr revIDLastSave="0" documentId="13_ncr:1_{0C77C723-BFA5-4191-A0FA-B79FF3C93A0B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Világkiállítások" sheetId="2" r:id="rId1"/>
    <sheet name="Országok" sheetId="3" r:id="rId2"/>
    <sheet name="Országlista" sheetId="4" r:id="rId3"/>
    <sheet name="Keresés" sheetId="5" r:id="rId4"/>
  </sheets>
  <definedNames>
    <definedName name="Abházia">Országlista!$A$174</definedName>
    <definedName name="Afganisztán">Országlista!$A$42</definedName>
    <definedName name="Akrotíri_és_Dekélia">Országlista!$A$220</definedName>
    <definedName name="Albánia">Országlista!$A$146</definedName>
    <definedName name="Algéria">Országlista!$A$11</definedName>
    <definedName name="Amerikai_Szamoa">Országlista!$A$223</definedName>
    <definedName name="Amerikai_Virgin_szigetek">Országlista!$A$212</definedName>
    <definedName name="Andorra">Országlista!$A$202</definedName>
    <definedName name="Angola">Országlista!$A$24</definedName>
    <definedName name="Anguilla">Országlista!$A$232</definedName>
    <definedName name="Antigua_és_Barbuda">Országlista!$A$207</definedName>
    <definedName name="Argentína">Országlista!$A$9</definedName>
    <definedName name="Aruba">Országlista!$A$225</definedName>
    <definedName name="Ashmore__és_Cartier_szigetek">Országlista!$A$252</definedName>
    <definedName name="Ausztrália">Országlista!$A$7</definedName>
    <definedName name="Ausztria">Országlista!$A$117</definedName>
    <definedName name="Azerbajdzsán">Országlista!$A$116</definedName>
    <definedName name="Bahama_szigetek">Országlista!$A$162</definedName>
    <definedName name="Bahrein">Országlista!$A$193</definedName>
    <definedName name="Baker_sziget">Országlista!$A$257</definedName>
    <definedName name="Banglades">Országlista!$A$96</definedName>
    <definedName name="Barbados">Országlista!$A$208</definedName>
    <definedName name="Belgium">Országlista!$A$142</definedName>
    <definedName name="Belize">Országlista!$A$153</definedName>
    <definedName name="Benin">Országlista!$A$104</definedName>
    <definedName name="Bermuda">Országlista!$A$237</definedName>
    <definedName name="Bhután">Országlista!$A$137</definedName>
    <definedName name="Bissau_Guinea">Országlista!$A$140</definedName>
    <definedName name="Bolívia">Országlista!$A$29</definedName>
    <definedName name="Bosznia_Hercegovina">Országlista!$A$130</definedName>
    <definedName name="Botswana">Országlista!$A$48</definedName>
    <definedName name="Bouvet_sziget">Országlista!$A$238</definedName>
    <definedName name="Brazília">Országlista!$A$6</definedName>
    <definedName name="Brit_Indiai_óceáni_Terület">Országlista!$A$235</definedName>
    <definedName name="Brit_Virgin_szigetek">Országlista!$A$227</definedName>
    <definedName name="Brunei">Országlista!$A$177</definedName>
    <definedName name="Bulgária">Országlista!$A$107</definedName>
    <definedName name="Burkina_Faso">Országlista!$A$75</definedName>
    <definedName name="Burundi">Országlista!$A$148</definedName>
    <definedName name="Chile">Országlista!$A$39</definedName>
    <definedName name="Ciprus">Országlista!$A$172</definedName>
    <definedName name="Clipperton_sziget">Országlista!$A$248</definedName>
    <definedName name="Comore_szigetek">Országlista!$A$187</definedName>
    <definedName name="Cook_szigetek">Országlista!$A$222</definedName>
    <definedName name="Costa_Rica">Országlista!$A$131</definedName>
    <definedName name="Curaçao">Országlista!$A$206</definedName>
    <definedName name="Csád">Országlista!$A$22</definedName>
    <definedName name="Csehország">Országlista!$A$119</definedName>
    <definedName name="Dánia">Országlista!$A$135</definedName>
    <definedName name="Dél_afrikai_Köztársaság">Országlista!$A$26</definedName>
    <definedName name="Dél_Korea">Országlista!$A$111</definedName>
    <definedName name="Dél_Oszétia">Országlista!$A$183</definedName>
    <definedName name="Dél_Szudán">Országlista!$A$45</definedName>
    <definedName name="Déli_Georgia_és_Déli_Sandwich_szigetek">Országlista!$A$182</definedName>
    <definedName name="Dnyeszter_Menti_Köztársaság">Országlista!$A$180</definedName>
    <definedName name="Dominikai_Közösség">Országlista!$A$194</definedName>
    <definedName name="Dominikai_Köztársaság">Országlista!$A$133</definedName>
    <definedName name="Dzsibuti">Országlista!$A$152</definedName>
    <definedName name="Ecuador">Országlista!$A$79</definedName>
    <definedName name="Egyenlítői_Guinea">Országlista!$A$147</definedName>
    <definedName name="Egyesült_Államok">Országlista!$A$4</definedName>
    <definedName name="Egyesült_Arab_Emírségek">Országlista!$A$118</definedName>
    <definedName name="Egyesült_Királyság">Országlista!$A$81</definedName>
    <definedName name="Egyiptom">Országlista!$A$31</definedName>
    <definedName name="Elefántcsontpart">Országlista!$A$70</definedName>
    <definedName name="Eritrea">Országlista!$A$103</definedName>
    <definedName name="Észak_Ciprus">Országlista!$A$184</definedName>
    <definedName name="Észak_Korea">Országlista!$A$101</definedName>
    <definedName name="Északi_Mariana_szigetek">Országlista!$A$203</definedName>
    <definedName name="Észtország">Országlista!$A$134</definedName>
    <definedName name="Etiópia">Országlista!$A$28</definedName>
    <definedName name="ExternalData_1" localSheetId="0" hidden="1">Világkiállítások!$A$1:$M$69</definedName>
    <definedName name="Falkland_szigetek">Országlista!$A$165</definedName>
    <definedName name="Fehéroroszország">Országlista!$A$87</definedName>
    <definedName name="Feröer">Országlista!$A$189</definedName>
    <definedName name="Fidzsi_szigetek">Országlista!$A$158</definedName>
    <definedName name="Finnország">Országlista!$A$66</definedName>
    <definedName name="Francia_déli_és_antarktiszi_területek">Országlista!$A$175</definedName>
    <definedName name="Francia_Polinézia">Országlista!$A$179</definedName>
    <definedName name="Franciaország">Országlista!$A$50</definedName>
    <definedName name="Fülöp_szigetek">Országlista!$A$74</definedName>
    <definedName name="Gabon">Országlista!$A$77</definedName>
    <definedName name="Gambia">Országlista!$A$168</definedName>
    <definedName name="Ghána">Országlista!$A$83</definedName>
    <definedName name="Gibraltár">Országlista!$A$249</definedName>
    <definedName name="Görögország">Országlista!$A$99</definedName>
    <definedName name="Grenada">Országlista!$A$213</definedName>
    <definedName name="Grönland">Országlista!$A$13</definedName>
    <definedName name="Grúzia">Országlista!$A$123</definedName>
    <definedName name="Guam">Országlista!$A$200</definedName>
    <definedName name="Guatemala">Országlista!$A$109</definedName>
    <definedName name="Guernsey_Bailiffség">Országlista!$A$233</definedName>
    <definedName name="Guinea">Országlista!$A$80</definedName>
    <definedName name="Guyana">Országlista!$A$86</definedName>
    <definedName name="Haiti">Országlista!$A$149</definedName>
    <definedName name="Heard_sziget_és_McDonald_szigetek">Országlista!$A$209</definedName>
    <definedName name="Hegyi_Karabah_Köztársaság">Országlista!$A$167</definedName>
    <definedName name="Hollandia">Országlista!$A$138</definedName>
    <definedName name="Honduras">Országlista!$A$105</definedName>
    <definedName name="Hongkong">Országlista!$A$190</definedName>
    <definedName name="Horvátország">Országlista!$A$129</definedName>
    <definedName name="Howland_sziget">Országlista!$A$258</definedName>
    <definedName name="India">Országlista!$A$8</definedName>
    <definedName name="Indonézia">Országlista!$A$16</definedName>
    <definedName name="Irak">Országlista!$A$60</definedName>
    <definedName name="Irán">Országlista!$A$19</definedName>
    <definedName name="Írország">Országlista!$A$122</definedName>
    <definedName name="Izland">Országlista!$A$110</definedName>
    <definedName name="Izrael">Országlista!$A$155</definedName>
    <definedName name="Jamaica">Országlista!$A$169</definedName>
    <definedName name="Japán">Országlista!$A$63</definedName>
    <definedName name="Jarvis_sziget">Országlista!$A$253</definedName>
    <definedName name="Jemen">Országlista!$A$51</definedName>
    <definedName name="Jersey_Bailiffség">Országlista!$A$230</definedName>
    <definedName name="Johnston_atoll">Országlista!$A$259</definedName>
    <definedName name="Jordánia">Országlista!$A$114</definedName>
    <definedName name="Kajmán_szigetek">Országlista!$A$217</definedName>
    <definedName name="Kambodzsa">Országlista!$A$91</definedName>
    <definedName name="Kamerun">Országlista!$A$55</definedName>
    <definedName name="Kanada">Országlista!$A$3</definedName>
    <definedName name="Karácsony_sziget">Országlista!$A$229</definedName>
    <definedName name="Katar">Országlista!$A$166</definedName>
    <definedName name="Kazahsztán">Országlista!$A$10</definedName>
    <definedName name="Kelet_Timor">Országlista!$A$161</definedName>
    <definedName name="Kenya">Országlista!$A$49</definedName>
    <definedName name="Kína">Országlista!$A$5</definedName>
    <definedName name="Kirgizisztán">Országlista!$A$88</definedName>
    <definedName name="Kiribati">Országlista!$A$196</definedName>
    <definedName name="Kókusz__Keeling__szigetek">Országlista!$A$246</definedName>
    <definedName name="Kolumbia">Országlista!$A$27</definedName>
    <definedName name="Kongói_Demokratikus_Köztársaság">Országlista!$A$12</definedName>
    <definedName name="Kongói_Köztársaság">Országlista!$A$65</definedName>
    <definedName name="Korall_tengeri_szigetek">Országlista!$A$255</definedName>
    <definedName name="Koszovó">Országlista!$A$170</definedName>
    <definedName name="Közép_afrikai_Köztársaság">Országlista!$A$44</definedName>
    <definedName name="Kuba">Országlista!$A$108</definedName>
    <definedName name="Kuvait">Országlista!$A$159</definedName>
    <definedName name="Laosz">Országlista!$A$85</definedName>
    <definedName name="Lengyelország">Országlista!$A$71</definedName>
    <definedName name="Lesotho">Országlista!$A$143</definedName>
    <definedName name="Lettország">Országlista!$A$126</definedName>
    <definedName name="Libanon">Országlista!$A$171</definedName>
    <definedName name="Libéria">Országlista!$A$106</definedName>
    <definedName name="Líbia">Országlista!$A$18</definedName>
    <definedName name="Liechtenstein">Országlista!$A$226</definedName>
    <definedName name="Litvánia">Országlista!$A$125</definedName>
    <definedName name="Luxemburg">Országlista!$A$186</definedName>
    <definedName name="Macedónia">Országlista!$A$151</definedName>
    <definedName name="Madagaszkár">Országlista!$A$47</definedName>
    <definedName name="Magyarország">Országlista!$A$112</definedName>
    <definedName name="Makaó">Országlista!$A$242</definedName>
    <definedName name="Malajzia">Országlista!$A$68</definedName>
    <definedName name="Malawi">Országlista!$A$102</definedName>
    <definedName name="Maldív_szigetek">Országlista!$A$216</definedName>
    <definedName name="Mali">Országlista!$A$25</definedName>
    <definedName name="Málta">Országlista!$A$214</definedName>
    <definedName name="Man">Országlista!$A$199</definedName>
    <definedName name="Marokkó">Országlista!$A$59</definedName>
    <definedName name="Marshall_szigetek">Országlista!$A$224</definedName>
    <definedName name="Mauritánia">Országlista!$A$30</definedName>
    <definedName name="Mauritius">Országlista!$A$188</definedName>
    <definedName name="Mayotte">Országlista!$A$211</definedName>
    <definedName name="Mexikó">Országlista!$A$15</definedName>
    <definedName name="Mianmar">Országlista!$A$41</definedName>
    <definedName name="Midway_atoll">Országlista!$A$250</definedName>
    <definedName name="Mikronézia">Országlista!$A$198</definedName>
    <definedName name="Moldova">Országlista!$A$141</definedName>
    <definedName name="Monaco">Országlista!$A$260</definedName>
    <definedName name="Mongólia">Országlista!$A$20</definedName>
    <definedName name="Montenegró">Országlista!$A$163</definedName>
    <definedName name="Montserrat">Országlista!$A$231</definedName>
    <definedName name="Mozambik">Országlista!$A$36</definedName>
    <definedName name="Namíbia">Országlista!$A$35</definedName>
    <definedName name="Nauru">Országlista!$A$245</definedName>
    <definedName name="Navassa_sziget">Országlista!$A$254</definedName>
    <definedName name="Németország">Országlista!$A$64</definedName>
    <definedName name="Nepál">Országlista!$A$95</definedName>
    <definedName name="Nicaragua">Országlista!$A$100</definedName>
    <definedName name="Niger">Országlista!$A$23</definedName>
    <definedName name="Nigéria">Országlista!$A$33</definedName>
    <definedName name="Niue">Országlista!$A$219</definedName>
    <definedName name="Norfolk_sziget">Országlista!$A$240</definedName>
    <definedName name="Norvégia">Országlista!$A$69</definedName>
    <definedName name="Nyugat_Szahara">Országlista!$A$78</definedName>
    <definedName name="Olaszország">Országlista!$A$73</definedName>
    <definedName name="Omán">Országlista!$A$72</definedName>
    <definedName name="Oroszország">Országlista!$A$2</definedName>
    <definedName name="Örményország">Országlista!$A$144</definedName>
    <definedName name="Pakisztán">Országlista!$A$37</definedName>
    <definedName name="Palau">Országlista!$A$204</definedName>
    <definedName name="Palesztina">Országlista!$A$176</definedName>
    <definedName name="Palmyra_atoll">Országlista!$A$256</definedName>
    <definedName name="Panama">Országlista!$A$120</definedName>
    <definedName name="Pápua_Új_Guinea">Országlista!$A$56</definedName>
    <definedName name="Paraguay">Országlista!$A$61</definedName>
    <definedName name="Peru">Országlista!$A$21</definedName>
    <definedName name="Pitcairn_szigetek">Országlista!$A$239</definedName>
    <definedName name="Portugália">Országlista!$A$113</definedName>
    <definedName name="Puerto_Rico">Országlista!$A$173</definedName>
    <definedName name="Románia">Országlista!$A$84</definedName>
    <definedName name="Ruanda">Országlista!$A$150</definedName>
    <definedName name="Saint_Barthélemy">Országlista!$A$244</definedName>
    <definedName name="Saint_Kitts_és_Nevis">Országlista!$A$218</definedName>
    <definedName name="Saint_Lucia">Országlista!$A$201</definedName>
    <definedName name="Saint_Martin">Országlista!$A$236</definedName>
    <definedName name="Saint_Pierre_és_Miquelon">Országlista!$A$221</definedName>
    <definedName name="Saint_Vincent_és_a_Grenadine_szigetek">Országlista!$A$210</definedName>
    <definedName name="Salamon_szigetek">Országlista!$A$145</definedName>
    <definedName name="Salvador">Országlista!$A$154</definedName>
    <definedName name="San_Marino">Országlista!$A$234</definedName>
    <definedName name="São_Tomé_és_Príncipe">Országlista!$A$191</definedName>
    <definedName name="Seychelle_szigetek">Országlista!$A$205</definedName>
    <definedName name="Sierra_Leone">Országlista!$A$121</definedName>
    <definedName name="Sint_Maarten">Országlista!$A$241</definedName>
    <definedName name="Spanyolország">Országlista!$A$53</definedName>
    <definedName name="Spitzbergák">Országlista!$A$127</definedName>
    <definedName name="Srí_Lanka">Országlista!$A$124</definedName>
    <definedName name="Suriname">Országlista!$A$93</definedName>
    <definedName name="Svájc">Országlista!$A$136</definedName>
    <definedName name="Svédország">Országlista!$A$57</definedName>
    <definedName name="Szamoa">Országlista!$A$185</definedName>
    <definedName name="Szaúd_Arábia">Országlista!$A$14</definedName>
    <definedName name="Szenegál">Országlista!$A$89</definedName>
    <definedName name="Szent_Ilona">Országlista!$A$215</definedName>
    <definedName name="Szerbia">Országlista!$A$115</definedName>
    <definedName name="Szingapúr">Országlista!$A$197</definedName>
    <definedName name="Szíria">Országlista!$A$90</definedName>
    <definedName name="Szlovákia">Országlista!$A$132</definedName>
    <definedName name="Szlovénia">Országlista!$A$156</definedName>
    <definedName name="Szomália">Országlista!$A$43</definedName>
    <definedName name="Szomáliföld">Országlista!$A$98</definedName>
    <definedName name="Szudán">Országlista!$A$17</definedName>
    <definedName name="Szváziföld">Országlista!$A$160</definedName>
    <definedName name="Tádzsikisztán">Országlista!$A$97</definedName>
    <definedName name="Tajvan">Országlista!$A$139</definedName>
    <definedName name="Tanzánia">Országlista!$A$32</definedName>
    <definedName name="Thaiföld">Országlista!$A$52</definedName>
    <definedName name="Togo">Országlista!$A$128</definedName>
    <definedName name="Tokelau_szigetek">Országlista!$A$247</definedName>
    <definedName name="Tonga">Országlista!$A$195</definedName>
    <definedName name="Törökország">Országlista!$A$38</definedName>
    <definedName name="Trinidad_és_Tobago">Országlista!$A$178</definedName>
    <definedName name="Tunézia">Országlista!$A$94</definedName>
    <definedName name="Turks__és_Caicos_szigetek">Országlista!$A$192</definedName>
    <definedName name="Tuvalu">Országlista!$A$243</definedName>
    <definedName name="Türkmenisztán">Országlista!$A$54</definedName>
    <definedName name="Uganda">Országlista!$A$82</definedName>
    <definedName name="Új_Kaledónia">Országlista!$A$157</definedName>
    <definedName name="Új_Zéland">Országlista!$A$76</definedName>
    <definedName name="Ukrajna">Országlista!$A$46</definedName>
    <definedName name="Uruguay">Országlista!$A$92</definedName>
    <definedName name="Üzbegisztán">Országlista!$A$58</definedName>
    <definedName name="Vanuatu">Országlista!$A$164</definedName>
    <definedName name="Vatikán">Országlista!$A$261</definedName>
    <definedName name="Venezuela">Országlista!$A$34</definedName>
    <definedName name="Vietnám">Országlista!$A$67</definedName>
    <definedName name="Wake_sziget">Országlista!$A$251</definedName>
    <definedName name="Wallis_és_Futuna_Wallis_és_Futuna">Országlista!$A$228</definedName>
    <definedName name="Zambia">Országlista!$A$40</definedName>
    <definedName name="Zimbabwe">Országlista!$A$62</definedName>
    <definedName name="Zöld_foki_Köztársaság">Országlista!$A$181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5" l="1"/>
  <c r="I4" i="5" a="1"/>
  <c r="I4" i="5" s="1"/>
  <c r="H4" i="5" a="1"/>
  <c r="H4" i="5" s="1"/>
  <c r="G4" i="5" a="1"/>
  <c r="G4" i="5" s="1"/>
  <c r="D3" i="3" l="1" a="1"/>
  <c r="D3" i="3" s="1"/>
  <c r="D4" i="3" a="1"/>
  <c r="D4" i="3" s="1"/>
  <c r="D5" i="3" a="1"/>
  <c r="D5" i="3" s="1"/>
  <c r="D6" i="3" a="1"/>
  <c r="D6" i="3"/>
  <c r="D7" i="3" a="1"/>
  <c r="D7" i="3" s="1"/>
  <c r="D8" i="3" a="1"/>
  <c r="D8" i="3" s="1"/>
  <c r="D9" i="3" a="1"/>
  <c r="D9" i="3" s="1"/>
  <c r="D10" i="3" a="1"/>
  <c r="D10" i="3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" i="3" a="1"/>
  <c r="D2" i="3" s="1"/>
  <c r="U2" i="2" a="1"/>
  <c r="U2" i="2" s="1"/>
  <c r="S2" i="2" a="1"/>
  <c r="S2" i="2" s="1"/>
  <c r="C2" i="2" a="1"/>
  <c r="C2" i="2" s="1"/>
  <c r="R2" i="2" a="1"/>
  <c r="R2" i="2" s="1"/>
  <c r="P2" i="2" a="1"/>
  <c r="P2" i="2" s="1"/>
  <c r="O2" i="2" a="1"/>
  <c r="O2" i="2" s="1"/>
  <c r="A2" i="3" a="1"/>
  <c r="A2" i="3" s="1"/>
  <c r="B2" i="3" l="1"/>
  <c r="C2" i="3" s="1" a="1"/>
  <c r="C2" i="3" s="1"/>
  <c r="B10" i="3"/>
  <c r="C10" i="3" s="1" a="1"/>
  <c r="C10" i="3" s="1"/>
  <c r="B18" i="3"/>
  <c r="C18" i="3" s="1" a="1"/>
  <c r="C18" i="3" s="1"/>
  <c r="B11" i="3"/>
  <c r="C11" i="3" s="1" a="1"/>
  <c r="C11" i="3" s="1"/>
  <c r="B19" i="3"/>
  <c r="C19" i="3" s="1" a="1"/>
  <c r="C19" i="3" s="1"/>
  <c r="B20" i="3"/>
  <c r="C20" i="3" s="1" a="1"/>
  <c r="C20" i="3" s="1"/>
  <c r="B3" i="3"/>
  <c r="C3" i="3" s="1" a="1"/>
  <c r="C3" i="3" s="1"/>
  <c r="B4" i="3"/>
  <c r="C4" i="3" s="1" a="1"/>
  <c r="C4" i="3" s="1"/>
  <c r="B12" i="3"/>
  <c r="C12" i="3" s="1" a="1"/>
  <c r="C12" i="3" s="1"/>
  <c r="B5" i="3"/>
  <c r="C5" i="3" s="1" a="1"/>
  <c r="C5" i="3" s="1"/>
  <c r="B13" i="3"/>
  <c r="C13" i="3" s="1" a="1"/>
  <c r="C13" i="3" s="1"/>
  <c r="B21" i="3"/>
  <c r="C21" i="3" s="1" a="1"/>
  <c r="C21" i="3" s="1"/>
  <c r="B14" i="3"/>
  <c r="C14" i="3" s="1" a="1"/>
  <c r="C14" i="3" s="1"/>
  <c r="B22" i="3"/>
  <c r="C22" i="3" s="1" a="1"/>
  <c r="C22" i="3" s="1"/>
  <c r="B9" i="3"/>
  <c r="C9" i="3" s="1" a="1"/>
  <c r="C9" i="3" s="1"/>
  <c r="B6" i="3"/>
  <c r="C6" i="3" s="1" a="1"/>
  <c r="C6" i="3" s="1"/>
  <c r="B7" i="3"/>
  <c r="C7" i="3" s="1" a="1"/>
  <c r="C7" i="3" s="1"/>
  <c r="B15" i="3"/>
  <c r="C15" i="3" s="1" a="1"/>
  <c r="C15" i="3" s="1"/>
  <c r="B8" i="3"/>
  <c r="C8" i="3" s="1" a="1"/>
  <c r="C8" i="3" s="1"/>
  <c r="B16" i="3"/>
  <c r="C16" i="3" s="1" a="1"/>
  <c r="C16" i="3" s="1"/>
  <c r="B17" i="3"/>
  <c r="C17" i="3" s="1" a="1"/>
  <c r="C17" i="3" s="1"/>
  <c r="C3" i="2" l="1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01895-6141-45FA-8D8D-3D33E8FE273B}" keepAlive="1" name="Lekérdezés - 1 tábla" description="A munkafüzetben levő „1 tábla” lekérdezés kapcsolata" type="5" refreshedVersion="8" background="1" saveData="1">
    <dbPr connection="Provider=Microsoft.Mashup.OleDb.1;Data Source=$Workbook$;Location=&quot;1 tábla&quot;;Extended Properties=&quot;&quot;" command="SELECT * FROM [1 tábl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<sst xmlns="http://schemas.openxmlformats.org/spreadsheetml/2006/main" count="807" uniqueCount="586">
  <si>
    <t>Dátumok</t>
  </si>
  <si>
    <t>Kiállítás neve / angol neve</t>
  </si>
  <si>
    <t>Ország</t>
  </si>
  <si>
    <t>Város</t>
  </si>
  <si>
    <t>Kategória</t>
  </si>
  <si>
    <t>Téma angolul</t>
  </si>
  <si>
    <t>Nevezetességek</t>
  </si>
  <si>
    <t>04/1851 – 10/1851</t>
  </si>
  <si>
    <t>The Great Exhibition</t>
  </si>
  <si>
    <t>Egyesült Királyság</t>
  </si>
  <si>
    <t>London</t>
  </si>
  <si>
    <t>World Expo</t>
  </si>
  <si>
    <t>Industry of all Nations</t>
  </si>
  <si>
    <t>The Crystal Palace</t>
  </si>
  <si>
    <t>05/1855 – 11/1855</t>
  </si>
  <si>
    <t>Exhibition Universelle / Paris International</t>
  </si>
  <si>
    <t>Franciaország</t>
  </si>
  <si>
    <t>Paris</t>
  </si>
  <si>
    <t>Agriculture, Industry and Art</t>
  </si>
  <si>
    <t>05/1862 – 11/1862</t>
  </si>
  <si>
    <t>International Exhibition</t>
  </si>
  <si>
    <t>Industry and Arts</t>
  </si>
  <si>
    <t/>
  </si>
  <si>
    <t>04/1867 – 11/1867</t>
  </si>
  <si>
    <t>Exposition Universelle / Paris International</t>
  </si>
  <si>
    <t>Agriculture, Industry and Arts</t>
  </si>
  <si>
    <t>Champ de Mars</t>
  </si>
  <si>
    <t>05/1873 – 10/1873</t>
  </si>
  <si>
    <t>Weltausstellung 1873 Wien / Austrian International Exposition</t>
  </si>
  <si>
    <t>Ausztria</t>
  </si>
  <si>
    <t>Vienna</t>
  </si>
  <si>
    <t>Culture and Education</t>
  </si>
  <si>
    <t>Rotunde</t>
  </si>
  <si>
    <t>05/1876 – 11/1876</t>
  </si>
  <si>
    <t>Centennial Exposition</t>
  </si>
  <si>
    <t>Egyesült Államok</t>
  </si>
  <si>
    <t>Philadelphia</t>
  </si>
  <si>
    <t>Arts, Manufactures and Products of the Soil and Mine</t>
  </si>
  <si>
    <t>05/1878 – 11/1878</t>
  </si>
  <si>
    <t>Exposition Universelle / Paris International Exposition</t>
  </si>
  <si>
    <t>New Technologies</t>
  </si>
  <si>
    <t>10/1880 – 04/1881</t>
  </si>
  <si>
    <t>Melbourne International Exhibition</t>
  </si>
  <si>
    <t>Ausztrália</t>
  </si>
  <si>
    <t>Melbourne</t>
  </si>
  <si>
    <t>Arts, Manufacturing, Agriculture and Industrial Products of all Nations</t>
  </si>
  <si>
    <t>Royal Exhibition Buildings &amp; Carlton Gardens</t>
  </si>
  <si>
    <t>04/1888 – 12/1888</t>
  </si>
  <si>
    <t>Exposición Universal de Barcelona (1888)</t>
  </si>
  <si>
    <t>Spanyolország</t>
  </si>
  <si>
    <t>Barcelona</t>
  </si>
  <si>
    <t>Fine and Industrial Arts</t>
  </si>
  <si>
    <t>05/1889 – 10/1889</t>
  </si>
  <si>
    <t>French Revolution</t>
  </si>
  <si>
    <t>05/1893 – 10/1893</t>
  </si>
  <si>
    <t>World's Columbian Exposition</t>
  </si>
  <si>
    <t>Chicago</t>
  </si>
  <si>
    <t>Discovery of America</t>
  </si>
  <si>
    <t>05/1897 – 11/1897</t>
  </si>
  <si>
    <t>Brussels International Exposition</t>
  </si>
  <si>
    <t>Belgium</t>
  </si>
  <si>
    <t>Brussels</t>
  </si>
  <si>
    <t>Modern Life</t>
  </si>
  <si>
    <t>04/1900 – 11/1900</t>
  </si>
  <si>
    <t>Paris International</t>
  </si>
  <si>
    <t>19th Century: an overview</t>
  </si>
  <si>
    <t>04/1904 – 12/1904</t>
  </si>
  <si>
    <t>Louisiana Purchase</t>
  </si>
  <si>
    <t>St. Louis</t>
  </si>
  <si>
    <t>04/1905 – 11/1905</t>
  </si>
  <si>
    <t>Liège International (1905)</t>
  </si>
  <si>
    <t>Liège</t>
  </si>
  <si>
    <t>Commemoration of the 75th anniversary of independence</t>
  </si>
  <si>
    <t>04/1906 – 11/1906</t>
  </si>
  <si>
    <t>Milan International</t>
  </si>
  <si>
    <t>Olaszország</t>
  </si>
  <si>
    <t>Milan</t>
  </si>
  <si>
    <t>Transport</t>
  </si>
  <si>
    <t>Electric Tramways</t>
  </si>
  <si>
    <t>04/1910 – 11/1910</t>
  </si>
  <si>
    <t>Brussels International Exhibition</t>
  </si>
  <si>
    <t>Works of Art and Science, Agricultural and Industrial Products of All Nations</t>
  </si>
  <si>
    <t>04/1913 – 11/1913</t>
  </si>
  <si>
    <t>Exposition universelle et international / Ghent International Exposition</t>
  </si>
  <si>
    <t>Ghent</t>
  </si>
  <si>
    <t>Peace, Industry and Art</t>
  </si>
  <si>
    <t>Gent-Sint-Pieters railway station</t>
  </si>
  <si>
    <t>02/1915 – 12/1915</t>
  </si>
  <si>
    <t>Panama–Pacific International Exposition</t>
  </si>
  <si>
    <t>San Francisco</t>
  </si>
  <si>
    <t>Inauguration of the Panama Canal</t>
  </si>
  <si>
    <t>05/1929 – 01/1930</t>
  </si>
  <si>
    <t>Barcelona International Exposition</t>
  </si>
  <si>
    <t>Arts, Industry and Sport</t>
  </si>
  <si>
    <t>05/1933 – 10/1934</t>
  </si>
  <si>
    <t>Century of Progress</t>
  </si>
  <si>
    <t>The interdependence among Industry and scientific research</t>
  </si>
  <si>
    <t>04/1935 – 11/1935</t>
  </si>
  <si>
    <t>Transports</t>
  </si>
  <si>
    <t>05/1936 – 06/1936</t>
  </si>
  <si>
    <t>ILIS 1936</t>
  </si>
  <si>
    <t>Svédország</t>
  </si>
  <si>
    <t>Stockholm</t>
  </si>
  <si>
    <t>Tematikus Expo</t>
  </si>
  <si>
    <t>Aviation</t>
  </si>
  <si>
    <t>Stockholm Bromma Airport</t>
  </si>
  <si>
    <t>05/1937 – 11/1937</t>
  </si>
  <si>
    <t>Exposition Internationale des Arts et Techniques dans la Vie Moderne / Paris International Exposition</t>
  </si>
  <si>
    <t>Arts and Technology in modern life</t>
  </si>
  <si>
    <t>Arc de Triomphe</t>
  </si>
  <si>
    <t>05/1938 – 05/1938</t>
  </si>
  <si>
    <t>Second International Aeronautic Exhibition</t>
  </si>
  <si>
    <t>Finnország</t>
  </si>
  <si>
    <t>Helsinki</t>
  </si>
  <si>
    <t>Aerospace</t>
  </si>
  <si>
    <t>Malmi Airterminal</t>
  </si>
  <si>
    <t>04/1939 – 10/1940</t>
  </si>
  <si>
    <t>New York World's Fair</t>
  </si>
  <si>
    <t>New York City</t>
  </si>
  <si>
    <t>Building The World of Tomorrow</t>
  </si>
  <si>
    <t>05/1939 – 09/1939</t>
  </si>
  <si>
    <t>Exposition internationale de l'eau (1939)</t>
  </si>
  <si>
    <t>Art of Water</t>
  </si>
  <si>
    <t>Albert Canal</t>
  </si>
  <si>
    <t>07/1947 – 08/1947</t>
  </si>
  <si>
    <t>International Exhibition on Urbanism and Housing</t>
  </si>
  <si>
    <t>Urbanism and Housing</t>
  </si>
  <si>
    <t>Immeubles d’Etat</t>
  </si>
  <si>
    <t>07/1949 – 08/1949</t>
  </si>
  <si>
    <t>Universal Sport Exhibition (1949)</t>
  </si>
  <si>
    <t>Sport and physical culture</t>
  </si>
  <si>
    <t>Pehr Henrik Ling</t>
  </si>
  <si>
    <t>09/1949 – 10/1949</t>
  </si>
  <si>
    <t>The International Exhibition of Rural Habitat in Lyon</t>
  </si>
  <si>
    <t>Lyon</t>
  </si>
  <si>
    <t>Rural Habitat</t>
  </si>
  <si>
    <t>Foire de Lyon</t>
  </si>
  <si>
    <t>12/1949 – 06/1950</t>
  </si>
  <si>
    <t>Exposition internationale du bicentenaire de Port-au-Prince</t>
  </si>
  <si>
    <t>Haiti</t>
  </si>
  <si>
    <t>Port-au-Prince</t>
  </si>
  <si>
    <t>The festival of Peace</t>
  </si>
  <si>
    <t>Gulf of Gonâve</t>
  </si>
  <si>
    <t>04/1951 – 05/1951</t>
  </si>
  <si>
    <t>The International Textile Exhibition</t>
  </si>
  <si>
    <t>Lille</t>
  </si>
  <si>
    <t>Textile</t>
  </si>
  <si>
    <t>07/1953 – 10/1953</t>
  </si>
  <si>
    <t>EA 53</t>
  </si>
  <si>
    <t>Rome</t>
  </si>
  <si>
    <t>Agriculture</t>
  </si>
  <si>
    <t>09/1953 – 10/1953</t>
  </si>
  <si>
    <t>Conquest of the Desert (exhibition)</t>
  </si>
  <si>
    <t>Izrael</t>
  </si>
  <si>
    <t>Jerusalem</t>
  </si>
  <si>
    <t>Conquest of the Desert</t>
  </si>
  <si>
    <t>05/1954 – 10/1954</t>
  </si>
  <si>
    <t>The International Exhibition of Navigation (1954)</t>
  </si>
  <si>
    <t>Naples</t>
  </si>
  <si>
    <t>Navigation</t>
  </si>
  <si>
    <t>05/1955 – 06/1955</t>
  </si>
  <si>
    <t>The International Expo of Sport (1955)</t>
  </si>
  <si>
    <t>Turin</t>
  </si>
  <si>
    <t>Sport</t>
  </si>
  <si>
    <t>06/1955 – 08/1955</t>
  </si>
  <si>
    <t>Helsingborg exhibition 1955</t>
  </si>
  <si>
    <t>Helsingborg</t>
  </si>
  <si>
    <t>Modern Man in the Environment</t>
  </si>
  <si>
    <t>05/1956 – 06/1956</t>
  </si>
  <si>
    <t>Exhibition of citriculture</t>
  </si>
  <si>
    <t>Beit Dagan</t>
  </si>
  <si>
    <t>Citrus</t>
  </si>
  <si>
    <t>07/1957 – 09/1957</t>
  </si>
  <si>
    <t>Interbau</t>
  </si>
  <si>
    <t>Németország</t>
  </si>
  <si>
    <t>Berlin</t>
  </si>
  <si>
    <t>Reconstruction of Hansa District</t>
  </si>
  <si>
    <t>Hansaviertel</t>
  </si>
  <si>
    <t>07/1958 – 09/1958</t>
  </si>
  <si>
    <t>Brussels World's Fair</t>
  </si>
  <si>
    <t>A World View: A New Humanism</t>
  </si>
  <si>
    <t>05/1961 – 10/1961</t>
  </si>
  <si>
    <t>Expo 61</t>
  </si>
  <si>
    <t>Celebration of centennial of Italian unity</t>
  </si>
  <si>
    <t>Palazzo del Lavoro</t>
  </si>
  <si>
    <t>04/1962 – 10/1962</t>
  </si>
  <si>
    <t>Century 21 Exposition</t>
  </si>
  <si>
    <t>Seattle</t>
  </si>
  <si>
    <t>Man in the Space Age</t>
  </si>
  <si>
    <t>06/1965 – 10/1965</t>
  </si>
  <si>
    <t>IVA 65</t>
  </si>
  <si>
    <t>Munich</t>
  </si>
  <si>
    <t>E03</t>
  </si>
  <si>
    <t>04/1967 – 10/1967</t>
  </si>
  <si>
    <t>Expo '67</t>
  </si>
  <si>
    <t>Kanada</t>
  </si>
  <si>
    <t>Montreal</t>
  </si>
  <si>
    <t>Man and His World</t>
  </si>
  <si>
    <t>04/1968 – 10/1968</t>
  </si>
  <si>
    <t>HemisFair '68</t>
  </si>
  <si>
    <t>San Antonio</t>
  </si>
  <si>
    <t>Confluence of Civilizations in the Americas</t>
  </si>
  <si>
    <t>03/1970 – 09/1970</t>
  </si>
  <si>
    <t>Expo '70</t>
  </si>
  <si>
    <t>Japán</t>
  </si>
  <si>
    <t>Osaka</t>
  </si>
  <si>
    <t>Progress and Harmony for Mankind</t>
  </si>
  <si>
    <t>08/1971 – 09/1971</t>
  </si>
  <si>
    <t>Expo '71</t>
  </si>
  <si>
    <t>Magyarország</t>
  </si>
  <si>
    <t>Budapest</t>
  </si>
  <si>
    <t>The Hunt through the World</t>
  </si>
  <si>
    <t>International Council for Game and Wildlife Conservation (CIC)</t>
  </si>
  <si>
    <t>05/1974 – 11/1974</t>
  </si>
  <si>
    <t>Expo '74</t>
  </si>
  <si>
    <t>Spokane</t>
  </si>
  <si>
    <t>Celebrating Tomorrow's Fresh New Environment</t>
  </si>
  <si>
    <t>IMAX</t>
  </si>
  <si>
    <t>07/1975 – 01/1976</t>
  </si>
  <si>
    <t>Expo '75</t>
  </si>
  <si>
    <t>Okinawa</t>
  </si>
  <si>
    <t>The Sea We would like to See</t>
  </si>
  <si>
    <t>Okinawa Churaumi Aquarium</t>
  </si>
  <si>
    <t>06/1981 – 07/1981</t>
  </si>
  <si>
    <t>Expo '81</t>
  </si>
  <si>
    <t>Bulgária</t>
  </si>
  <si>
    <t>Plovdiv</t>
  </si>
  <si>
    <t>Hunting</t>
  </si>
  <si>
    <t>International Fair Plovdiv</t>
  </si>
  <si>
    <t>05/1982 – 10/1982</t>
  </si>
  <si>
    <t>1982 World's Fair</t>
  </si>
  <si>
    <t>Knoxville</t>
  </si>
  <si>
    <t>Energy Turns the World</t>
  </si>
  <si>
    <t>Sunsphere</t>
  </si>
  <si>
    <t>05/1984 – 11/1984</t>
  </si>
  <si>
    <t>1984 World's Fair</t>
  </si>
  <si>
    <t>New Orleans</t>
  </si>
  <si>
    <t>The World of Rivers– Fresh Water as a source of life</t>
  </si>
  <si>
    <t>Convention Center</t>
  </si>
  <si>
    <t>03/1985 – 09/1985</t>
  </si>
  <si>
    <t>1985 World's Fair</t>
  </si>
  <si>
    <t>Tsukuba</t>
  </si>
  <si>
    <t>Dwellings and Surroundings – Science and Technology for Man at Home</t>
  </si>
  <si>
    <t>11/1985 – 11/1985</t>
  </si>
  <si>
    <t>Expo '85</t>
  </si>
  <si>
    <t>Inventions</t>
  </si>
  <si>
    <t>05/1986 – 10/1986</t>
  </si>
  <si>
    <t>Expo '86</t>
  </si>
  <si>
    <t>Vancouver</t>
  </si>
  <si>
    <t>Transportation and Communication: World in Motion - World in Touch</t>
  </si>
  <si>
    <t>04/1988 – 10/1988</t>
  </si>
  <si>
    <t>Expo '88</t>
  </si>
  <si>
    <t>Brisbane</t>
  </si>
  <si>
    <t>Leisure in the Age of Technology</t>
  </si>
  <si>
    <t>Sunsails, Skyneedle</t>
  </si>
  <si>
    <t>06/1991 – 07/1991</t>
  </si>
  <si>
    <t>Expo '91</t>
  </si>
  <si>
    <t>The activity of young people in the service of a World of Peace</t>
  </si>
  <si>
    <t>World Intellectual Property Organization</t>
  </si>
  <si>
    <t>04/1992 – 10/1992</t>
  </si>
  <si>
    <t>Expo '92</t>
  </si>
  <si>
    <t>Seville</t>
  </si>
  <si>
    <t>The Era of Discovery</t>
  </si>
  <si>
    <t>Puente del Alamillo</t>
  </si>
  <si>
    <t>05/1992 – 08/1992</t>
  </si>
  <si>
    <t>Expo Colombo '92</t>
  </si>
  <si>
    <t>Genoa</t>
  </si>
  <si>
    <t>Christopher Columbus, The Ship and the Sea</t>
  </si>
  <si>
    <t>Aquarium of Genoa</t>
  </si>
  <si>
    <t>08/1993 – 11/1993</t>
  </si>
  <si>
    <t>Expo '93</t>
  </si>
  <si>
    <t>Dél-Korea</t>
  </si>
  <si>
    <t>Daejeon</t>
  </si>
  <si>
    <t>The Challenge of a New Road of Development</t>
  </si>
  <si>
    <t>Expo Science Park, Daejeon Museum of Art</t>
  </si>
  <si>
    <t>05/1998 – 09/1998</t>
  </si>
  <si>
    <t>Expo '98</t>
  </si>
  <si>
    <t>Portugália</t>
  </si>
  <si>
    <t>Lisbon</t>
  </si>
  <si>
    <t>The Oceans: A Heritage for the Future</t>
  </si>
  <si>
    <t>06/2000 – 10/2000</t>
  </si>
  <si>
    <t>Expo 2000</t>
  </si>
  <si>
    <t>Hanover</t>
  </si>
  <si>
    <t>Man, Nature, Technology</t>
  </si>
  <si>
    <t>Hannover Principles</t>
  </si>
  <si>
    <t>03/2005 – 09/2005</t>
  </si>
  <si>
    <t>Expo 2005</t>
  </si>
  <si>
    <t>Aichi</t>
  </si>
  <si>
    <t>Nature's Wisdom</t>
  </si>
  <si>
    <t>06/2008 – 09/2008</t>
  </si>
  <si>
    <t>Expo 2008</t>
  </si>
  <si>
    <t>Zaragoza</t>
  </si>
  <si>
    <t>Water and Sustainable development</t>
  </si>
  <si>
    <t>Bridge PavilionWater Tower</t>
  </si>
  <si>
    <t>05/2010 – 10/2010</t>
  </si>
  <si>
    <t>Expo 2010</t>
  </si>
  <si>
    <t>Kína</t>
  </si>
  <si>
    <t>Shanghai</t>
  </si>
  <si>
    <t>Better City, Better Life</t>
  </si>
  <si>
    <t>Expo AxisOriental Crown (Currently China Art Museum, Shanghai)</t>
  </si>
  <si>
    <t>05/2012 – 08/2012</t>
  </si>
  <si>
    <t>Expo 2012</t>
  </si>
  <si>
    <t>Yeosu</t>
  </si>
  <si>
    <t>The Living Ocean and Coast</t>
  </si>
  <si>
    <t>The Big-O</t>
  </si>
  <si>
    <t>05/2015 – 10/2015</t>
  </si>
  <si>
    <t>Expo 2015</t>
  </si>
  <si>
    <t>Feeding the planet, Energy for life</t>
  </si>
  <si>
    <t>The Tree of Life</t>
  </si>
  <si>
    <t>06/2017 – 09/2017</t>
  </si>
  <si>
    <t>Expo 2017</t>
  </si>
  <si>
    <t>Kazahsztán</t>
  </si>
  <si>
    <t>Astana</t>
  </si>
  <si>
    <t>Future Energy</t>
  </si>
  <si>
    <t>The Nur Alem Sphere</t>
  </si>
  <si>
    <t>Kezdő hónap</t>
  </si>
  <si>
    <t>Záró hónap</t>
  </si>
  <si>
    <t>Palais d'Industrie, Bordeaux Wine classification</t>
  </si>
  <si>
    <t>Centennial Arboretum, Telephone, Heinz Ketchup</t>
  </si>
  <si>
    <t>Statue of Liberty, Telephone, Braille</t>
  </si>
  <si>
    <t>Arc de Triomf, Columbus Monument</t>
  </si>
  <si>
    <t>Eiffel Tower, Annie Oakley</t>
  </si>
  <si>
    <t>Midway Plaisance, Fine Arts Building, Fluorescent lamp, Ferris wheel</t>
  </si>
  <si>
    <t>Motion Pictures, Escalator, Summer Olympics</t>
  </si>
  <si>
    <t>Forest Park, Palace of Fine Art, Vulcan statueIn conjunction with Summer Olympics</t>
  </si>
  <si>
    <t>Tower of Jewels, Palace of Fine Arts</t>
  </si>
  <si>
    <t>Barcelona Pavilion, Palau Nacional, Montjuïc Stadium</t>
  </si>
  <si>
    <t>Sky RideGraf Zeppelin, Homes of Tomorrow</t>
  </si>
  <si>
    <t>Flushing ParkBell Labs' VoderMagna Carta, 1st World Science Fiction Convention</t>
  </si>
  <si>
    <t>Esposizione Universale Roma, Palazzo della Civiltà Italiana</t>
  </si>
  <si>
    <t>Heysel, Atomium</t>
  </si>
  <si>
    <t>Seattle Center, Space Needle, Seattle Monorail</t>
  </si>
  <si>
    <t>Canadian Centennial, Montreal Metro, Habitat '67, Montreal Biosphère</t>
  </si>
  <si>
    <t>Tower of the Americas, Institute of Texan Cultures, HemisFair Arena</t>
  </si>
  <si>
    <t>Tower of the Sun, Moon rock, Electric Cars</t>
  </si>
  <si>
    <t>Science World, Skytrain, BC Place, Kanada Place</t>
  </si>
  <si>
    <t>Pavilhão Atlântico, Lisbon Oceanarium, Pavilion of Portugal</t>
  </si>
  <si>
    <t>Satsuki and Mei's House, ASIMO, The Frozen Mammoth</t>
  </si>
  <si>
    <r>
      <t xml:space="preserve">Látogatók
</t>
    </r>
    <r>
      <rPr>
        <i/>
        <sz val="9"/>
        <color theme="1"/>
        <rFont val="Calibri"/>
        <family val="2"/>
        <charset val="238"/>
        <scheme val="minor"/>
      </rPr>
      <t>millió fő</t>
    </r>
  </si>
  <si>
    <r>
      <t xml:space="preserve">Költségek
</t>
    </r>
    <r>
      <rPr>
        <i/>
        <sz val="9"/>
        <color theme="1"/>
        <rFont val="Calibri"/>
        <family val="2"/>
        <charset val="238"/>
        <scheme val="minor"/>
      </rPr>
      <t>millió
(USA dollár, ha más nincs megadva)</t>
    </r>
  </si>
  <si>
    <r>
      <t xml:space="preserve">Terület
</t>
    </r>
    <r>
      <rPr>
        <i/>
        <sz val="9"/>
        <color theme="1"/>
        <rFont val="Calibri"/>
        <family val="2"/>
        <charset val="238"/>
        <scheme val="minor"/>
      </rPr>
      <t>ha</t>
    </r>
  </si>
  <si>
    <t>Résztvevő országok száma</t>
  </si>
  <si>
    <t>Világkiállítások száma</t>
  </si>
  <si>
    <t>Összes látogató</t>
  </si>
  <si>
    <t>Leghosszabb expo</t>
  </si>
  <si>
    <t>Ország/terület</t>
  </si>
  <si>
    <t>Oroszország</t>
  </si>
  <si>
    <t>Brazília</t>
  </si>
  <si>
    <t>India</t>
  </si>
  <si>
    <t>Argentína</t>
  </si>
  <si>
    <t>Algéria</t>
  </si>
  <si>
    <t>Kongói Demokratikus Köztársaság</t>
  </si>
  <si>
    <t>Grönland</t>
  </si>
  <si>
    <t>Szaúd-Arábia</t>
  </si>
  <si>
    <t>Mexikó</t>
  </si>
  <si>
    <t>Indonézia</t>
  </si>
  <si>
    <t>Szudán</t>
  </si>
  <si>
    <t>Líbia</t>
  </si>
  <si>
    <t>Irán</t>
  </si>
  <si>
    <t>Mongólia</t>
  </si>
  <si>
    <t>Peru</t>
  </si>
  <si>
    <t>Csád</t>
  </si>
  <si>
    <t>Niger</t>
  </si>
  <si>
    <t>Angola</t>
  </si>
  <si>
    <t>Mali</t>
  </si>
  <si>
    <t>Dél-afrikai Köztársaság</t>
  </si>
  <si>
    <t>Kolumbia</t>
  </si>
  <si>
    <t>Etiópia</t>
  </si>
  <si>
    <t>Bolívia</t>
  </si>
  <si>
    <t>Mauritánia</t>
  </si>
  <si>
    <t>Egyiptom</t>
  </si>
  <si>
    <t>Tanzánia</t>
  </si>
  <si>
    <t>Nigéria</t>
  </si>
  <si>
    <t>Venezuela</t>
  </si>
  <si>
    <t>Namíbia</t>
  </si>
  <si>
    <t>Mozambik</t>
  </si>
  <si>
    <t>Pakisztán</t>
  </si>
  <si>
    <t>Törökország</t>
  </si>
  <si>
    <t>Chile</t>
  </si>
  <si>
    <t>Zambia</t>
  </si>
  <si>
    <t>Mianmar</t>
  </si>
  <si>
    <t>Afganisztán</t>
  </si>
  <si>
    <t>Szomália</t>
  </si>
  <si>
    <t>Közép-afrikai Köztársaság</t>
  </si>
  <si>
    <t>Dél-Szudán</t>
  </si>
  <si>
    <t>Ukrajna</t>
  </si>
  <si>
    <t>Madagaszkár</t>
  </si>
  <si>
    <t>Botswana</t>
  </si>
  <si>
    <t>Kenya</t>
  </si>
  <si>
    <t>Jemen</t>
  </si>
  <si>
    <t>Thaiföld</t>
  </si>
  <si>
    <t>Türkmenisztán</t>
  </si>
  <si>
    <t>Kamerun</t>
  </si>
  <si>
    <t>Pápua Új-Guinea</t>
  </si>
  <si>
    <t>Üzbegisztán</t>
  </si>
  <si>
    <t>Marokkó</t>
  </si>
  <si>
    <t>Irak</t>
  </si>
  <si>
    <t>Paraguay</t>
  </si>
  <si>
    <t>Zimbabwe</t>
  </si>
  <si>
    <t>Kongói Köztársaság</t>
  </si>
  <si>
    <t>Vietnám</t>
  </si>
  <si>
    <t>Malajzia</t>
  </si>
  <si>
    <t>Norvégia</t>
  </si>
  <si>
    <t>Elefántcsontpart</t>
  </si>
  <si>
    <t>Lengyelország</t>
  </si>
  <si>
    <t>Omán</t>
  </si>
  <si>
    <t>Fülöp-szigetek</t>
  </si>
  <si>
    <t>Burkina Faso</t>
  </si>
  <si>
    <t>Új-Zéland</t>
  </si>
  <si>
    <t>Gabon</t>
  </si>
  <si>
    <t>Nyugat-Szahara</t>
  </si>
  <si>
    <t>Ecuador</t>
  </si>
  <si>
    <t>Guinea</t>
  </si>
  <si>
    <t>Uganda</t>
  </si>
  <si>
    <t>Ghána</t>
  </si>
  <si>
    <t>Románia</t>
  </si>
  <si>
    <t>Laosz</t>
  </si>
  <si>
    <t>Guyana</t>
  </si>
  <si>
    <t>Fehéroroszország</t>
  </si>
  <si>
    <t>Kirgizisztán</t>
  </si>
  <si>
    <t>Szenegál</t>
  </si>
  <si>
    <t>Szíria</t>
  </si>
  <si>
    <t>Kambodzsa</t>
  </si>
  <si>
    <t>Uruguay</t>
  </si>
  <si>
    <t>Suriname</t>
  </si>
  <si>
    <t>Tunézia</t>
  </si>
  <si>
    <t>Nepál</t>
  </si>
  <si>
    <t>Banglades</t>
  </si>
  <si>
    <t>Tádzsikisztán</t>
  </si>
  <si>
    <t>Szomáliföld</t>
  </si>
  <si>
    <t>Görögország</t>
  </si>
  <si>
    <t>Nicaragua</t>
  </si>
  <si>
    <t>Észak-Korea</t>
  </si>
  <si>
    <t>Malawi</t>
  </si>
  <si>
    <t>Eritrea</t>
  </si>
  <si>
    <t>Benin</t>
  </si>
  <si>
    <t>Honduras</t>
  </si>
  <si>
    <t>Libéria</t>
  </si>
  <si>
    <t>Kuba</t>
  </si>
  <si>
    <t>Guatemala</t>
  </si>
  <si>
    <t>Izland</t>
  </si>
  <si>
    <t>Jordánia</t>
  </si>
  <si>
    <t>Szerbia</t>
  </si>
  <si>
    <t>Azerbajdzsán</t>
  </si>
  <si>
    <t>Egyesült Arab Emírségek</t>
  </si>
  <si>
    <t>Csehország</t>
  </si>
  <si>
    <t>Panama</t>
  </si>
  <si>
    <t>Sierra Leone</t>
  </si>
  <si>
    <t>Írország</t>
  </si>
  <si>
    <t>Grúzia</t>
  </si>
  <si>
    <t>Srí Lanka</t>
  </si>
  <si>
    <t>Litvánia</t>
  </si>
  <si>
    <t>Lettország</t>
  </si>
  <si>
    <t>Spitzbergák</t>
  </si>
  <si>
    <t>Togo</t>
  </si>
  <si>
    <t>Horvátország</t>
  </si>
  <si>
    <t>Bosznia-Hercegovina</t>
  </si>
  <si>
    <t>Costa Rica</t>
  </si>
  <si>
    <t>Szlovákia</t>
  </si>
  <si>
    <t>Dominikai Köztársaság</t>
  </si>
  <si>
    <t>Észtország</t>
  </si>
  <si>
    <t>Dánia</t>
  </si>
  <si>
    <t>Svájc</t>
  </si>
  <si>
    <t>Bhután</t>
  </si>
  <si>
    <t>Hollandia</t>
  </si>
  <si>
    <t>Tajvan</t>
  </si>
  <si>
    <t>Bissau-Guinea</t>
  </si>
  <si>
    <t>Moldova</t>
  </si>
  <si>
    <t>Lesotho</t>
  </si>
  <si>
    <t>Örményország</t>
  </si>
  <si>
    <t>Salamon-szigetek</t>
  </si>
  <si>
    <t>Albánia</t>
  </si>
  <si>
    <t>Egyenlítői-Guinea</t>
  </si>
  <si>
    <t>Burundi</t>
  </si>
  <si>
    <t>Ruanda</t>
  </si>
  <si>
    <t>Macedónia</t>
  </si>
  <si>
    <t>Dzsibuti</t>
  </si>
  <si>
    <t>Belize</t>
  </si>
  <si>
    <t>Salvador</t>
  </si>
  <si>
    <t>Szlovénia</t>
  </si>
  <si>
    <t>Új-Kaledónia</t>
  </si>
  <si>
    <t>Fidzsi-szigetek</t>
  </si>
  <si>
    <t>Kuvait</t>
  </si>
  <si>
    <t>Szváziföld</t>
  </si>
  <si>
    <t>Kelet-Timor</t>
  </si>
  <si>
    <t>Bahama-szigetek</t>
  </si>
  <si>
    <t>Montenegró</t>
  </si>
  <si>
    <t>Vanuatu</t>
  </si>
  <si>
    <t>Falkland-szigetek</t>
  </si>
  <si>
    <t>Katar</t>
  </si>
  <si>
    <t>Hegyi-Karabah Köztársaság</t>
  </si>
  <si>
    <t>Gambia</t>
  </si>
  <si>
    <t>Jamaica</t>
  </si>
  <si>
    <t>Koszovó</t>
  </si>
  <si>
    <t>Libanon</t>
  </si>
  <si>
    <t>Ciprus</t>
  </si>
  <si>
    <t>Puerto Rico</t>
  </si>
  <si>
    <t>Abházia</t>
  </si>
  <si>
    <t>Francia déli és antarktiszi területek</t>
  </si>
  <si>
    <t>Palesztina</t>
  </si>
  <si>
    <t>Brunei</t>
  </si>
  <si>
    <t>Trinidad és Tobago</t>
  </si>
  <si>
    <t>Francia Polinézia</t>
  </si>
  <si>
    <t>Dnyeszter Menti Köztársaság</t>
  </si>
  <si>
    <t>Zöld-foki Köztársaság</t>
  </si>
  <si>
    <t>Déli-Georgia és Déli-Sandwich-szigetek</t>
  </si>
  <si>
    <t>Dél-Oszétia</t>
  </si>
  <si>
    <t>Észak-Ciprus</t>
  </si>
  <si>
    <t>Szamoa</t>
  </si>
  <si>
    <t>Luxemburg</t>
  </si>
  <si>
    <t>Comore-szigetek</t>
  </si>
  <si>
    <t>Mauritius</t>
  </si>
  <si>
    <t>Feröer</t>
  </si>
  <si>
    <t>Hongkong</t>
  </si>
  <si>
    <t>São Tomé és Príncipe</t>
  </si>
  <si>
    <t>Turks- és Caicos-szigetek</t>
  </si>
  <si>
    <t>Bahrein</t>
  </si>
  <si>
    <t>Dominikai Közösség</t>
  </si>
  <si>
    <t>Tonga</t>
  </si>
  <si>
    <t>Kiribati</t>
  </si>
  <si>
    <t>Szingapúr</t>
  </si>
  <si>
    <t>Mikronézia</t>
  </si>
  <si>
    <t>Man</t>
  </si>
  <si>
    <t>Guam</t>
  </si>
  <si>
    <t>Saint Lucia</t>
  </si>
  <si>
    <t>Andorra</t>
  </si>
  <si>
    <t>Északi-Mariana-szigetek</t>
  </si>
  <si>
    <t>Palau</t>
  </si>
  <si>
    <t>Seychelle-szigetek</t>
  </si>
  <si>
    <t>Curaçao</t>
  </si>
  <si>
    <t>Antigua és Barbuda</t>
  </si>
  <si>
    <t>Barbados</t>
  </si>
  <si>
    <t>Heard-sziget és McDonald-szigetek</t>
  </si>
  <si>
    <t>Saint Vincent és a Grenadine-szigetek</t>
  </si>
  <si>
    <t>Mayotte</t>
  </si>
  <si>
    <t>Amerikai Virgin-szigetek</t>
  </si>
  <si>
    <t>Grenada</t>
  </si>
  <si>
    <t>Málta</t>
  </si>
  <si>
    <t>Szent Ilona</t>
  </si>
  <si>
    <t>Maldív-szigetek</t>
  </si>
  <si>
    <t>Kajmán-szigetek</t>
  </si>
  <si>
    <t>Saint Kitts és Nevis</t>
  </si>
  <si>
    <t>Niue</t>
  </si>
  <si>
    <t>Akrotíri és Dekélia</t>
  </si>
  <si>
    <t>Saint-Pierre és Miquelon</t>
  </si>
  <si>
    <t>Cook-szigetek</t>
  </si>
  <si>
    <t>Amerikai Szamoa</t>
  </si>
  <si>
    <t>Marshall-szigetek</t>
  </si>
  <si>
    <t>Aruba</t>
  </si>
  <si>
    <t>Liechtenstein</t>
  </si>
  <si>
    <t>Brit Virgin-szigetek</t>
  </si>
  <si>
    <t>Wallis és Futuna Wallis és Futuna</t>
  </si>
  <si>
    <t>Karácsony-sziget</t>
  </si>
  <si>
    <t>Jersey Bailiffség</t>
  </si>
  <si>
    <t>Montserrat</t>
  </si>
  <si>
    <t>Anguilla</t>
  </si>
  <si>
    <t>Guernsey Bailiffség</t>
  </si>
  <si>
    <t>San Marino</t>
  </si>
  <si>
    <t>Brit Indiai-óceáni Terület</t>
  </si>
  <si>
    <t>Saint-Martin</t>
  </si>
  <si>
    <t>Bermuda</t>
  </si>
  <si>
    <t>Bouvet-sziget</t>
  </si>
  <si>
    <t>Pitcairn-szigetek</t>
  </si>
  <si>
    <t>Norfolk-sziget</t>
  </si>
  <si>
    <t>Sint Maarten</t>
  </si>
  <si>
    <t>Makaó</t>
  </si>
  <si>
    <t>Tuvalu</t>
  </si>
  <si>
    <t>Saint-Barthélemy</t>
  </si>
  <si>
    <t>Nauru</t>
  </si>
  <si>
    <t>Kókusz (Keeling)-szigetek</t>
  </si>
  <si>
    <t>Tokelau-szigetek</t>
  </si>
  <si>
    <t>Clipperton-sziget</t>
  </si>
  <si>
    <t>Gibraltár</t>
  </si>
  <si>
    <t>Midway-atoll</t>
  </si>
  <si>
    <t>Wake-sziget</t>
  </si>
  <si>
    <t>Ashmore- és Cartier-szigetek</t>
  </si>
  <si>
    <t>Jarvis-sziget</t>
  </si>
  <si>
    <t>Navassa-sziget</t>
  </si>
  <si>
    <t>Korall-tengeri-szigetek</t>
  </si>
  <si>
    <t>Palmyra-atoll</t>
  </si>
  <si>
    <t>Baker-sziget</t>
  </si>
  <si>
    <t>Howland-sziget</t>
  </si>
  <si>
    <t>Johnston-atoll</t>
  </si>
  <si>
    <t>Monaco</t>
  </si>
  <si>
    <t>Vatikán</t>
  </si>
  <si>
    <t>Ország: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</si>
</sst>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#,##0\ [$DEM]"/>
    <numFmt numFmtId="165" formatCode="#,##0\ [$AUD]"/>
    <numFmt numFmtId="166" formatCode="#,##0\ [$CAD]"/>
    <numFmt numFmtId="167" formatCode="#,##0\ [$BEF]"/>
    <numFmt numFmtId="168" formatCode="#,##0\ [$FRF]"/>
    <numFmt numFmtId="169" formatCode="0&quot; db&quot;"/>
    <numFmt numFmtId="171" formatCode="#,###;General;;[Red]General"/>
    <numFmt numFmtId="173" formatCode="#,###&quot; fő&quot;;General;;[Red]General"/>
    <numFmt numFmtId="174" formatCode="0&quot; hónap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9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1" fillId="0" borderId="0" xfId="1"/>
    <xf numFmtId="0" fontId="6" fillId="0" borderId="0" xfId="1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0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/>
    </xf>
    <xf numFmtId="169" fontId="0" fillId="2" borderId="10" xfId="0" applyNumberFormat="1" applyFill="1" applyBorder="1" applyAlignment="1">
      <alignment horizontal="center"/>
    </xf>
    <xf numFmtId="171" fontId="0" fillId="2" borderId="10" xfId="0" applyNumberFormat="1" applyFill="1" applyBorder="1" applyAlignment="1">
      <alignment horizontal="center"/>
    </xf>
    <xf numFmtId="174" fontId="0" fillId="2" borderId="10" xfId="0" applyNumberFormat="1" applyFill="1" applyBorder="1" applyAlignment="1">
      <alignment horizontal="center"/>
    </xf>
  </cellXfs>
  <cellStyles count="2">
    <cellStyle name="Normál" xfId="0" builtinId="0"/>
    <cellStyle name="Normál 2" xfId="1" xr:uid="{3C32A888-E164-4299-8B11-C9D8008179C6}"/>
  </cellStyles>
  <dxfs count="19">
    <dxf>
      <fill>
        <patternFill>
          <bgColor theme="1"/>
        </patternFill>
      </fill>
    </dxf>
    <dxf>
      <fill>
        <patternFill>
          <bgColor theme="1"/>
        </patternFill>
      </fill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9" formatCode="yyyy/mm/dd"/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rgb="FFD9D9D9"/>
        </patternFill>
      </fill>
    </dxf>
    <dxf>
      <font>
        <b/>
        <i val="0"/>
        <color theme="1"/>
      </font>
      <border>
        <bottom style="thick">
          <color auto="1"/>
        </bottom>
      </border>
    </dxf>
  </dxfs>
  <tableStyles count="1" defaultTableStyle="TableStyleMedium2" defaultPivotStyle="PivotStyleLight16">
    <tableStyle name="Táblázatstílus 1" pivot="0" count="2" xr9:uid="{792CCD27-1E53-4E1F-9E0B-0831205D9E43}">
      <tableStyleElement type="headerRow" dxfId="18"/>
      <tableStyleElement type="firstRowStripe" dxfId="17"/>
    </tableStyle>
  </tableStyles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46722</xdr:colOff>
      <xdr:row>1</xdr:row>
      <xdr:rowOff>33249</xdr:rowOff>
    </xdr:from>
    <xdr:to>
      <xdr:col>0</xdr:col>
      <xdr:colOff>256272</xdr:colOff>
      <xdr:row>1</xdr:row>
      <xdr:rowOff>176124</xdr:rowOff>
    </xdr:to>
    <xdr:pic>
      <xdr:nvPicPr>
        <xdr:cNvPr id="2" name="Kép 1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80CAEEE7-2319-4390-A07C-A6FEB02A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</xdr:row>
      <xdr:rowOff>71349</xdr:rowOff>
    </xdr:from>
    <xdr:to>
      <xdr:col>0</xdr:col>
      <xdr:colOff>256272</xdr:colOff>
      <xdr:row>2</xdr:row>
      <xdr:rowOff>176124</xdr:rowOff>
    </xdr:to>
    <xdr:pic>
      <xdr:nvPicPr>
        <xdr:cNvPr id="3" name="Kép 2" descr="https://upload.wikimedia.org/wikipedia/commons/thumb/c/cf/Flag_of_Canada.svg/22px-Flag_of_Canada.svg.png">
          <a:extLst>
            <a:ext uri="{FF2B5EF4-FFF2-40B4-BE49-F238E27FC236}">
              <a16:creationId xmlns:a16="http://schemas.microsoft.com/office/drawing/2014/main" id="{96C66DDA-D338-4973-AE84-C2B33D027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52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</xdr:row>
      <xdr:rowOff>61824</xdr:rowOff>
    </xdr:from>
    <xdr:to>
      <xdr:col>0</xdr:col>
      <xdr:colOff>256272</xdr:colOff>
      <xdr:row>3</xdr:row>
      <xdr:rowOff>176124</xdr:rowOff>
    </xdr:to>
    <xdr:pic>
      <xdr:nvPicPr>
        <xdr:cNvPr id="4" name="Kép 3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DEEDAAEE-75C6-46EF-B953-EDB03739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633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</xdr:row>
      <xdr:rowOff>33249</xdr:rowOff>
    </xdr:from>
    <xdr:to>
      <xdr:col>0</xdr:col>
      <xdr:colOff>256272</xdr:colOff>
      <xdr:row>4</xdr:row>
      <xdr:rowOff>176124</xdr:rowOff>
    </xdr:to>
    <xdr:pic>
      <xdr:nvPicPr>
        <xdr:cNvPr id="5" name="Kép 4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E7D915B8-DCDE-4931-9233-1EE15CA2D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795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</xdr:row>
      <xdr:rowOff>33249</xdr:rowOff>
    </xdr:from>
    <xdr:to>
      <xdr:col>0</xdr:col>
      <xdr:colOff>256272</xdr:colOff>
      <xdr:row>5</xdr:row>
      <xdr:rowOff>176124</xdr:rowOff>
    </xdr:to>
    <xdr:pic>
      <xdr:nvPicPr>
        <xdr:cNvPr id="6" name="Kép 5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3E1C6A92-80A1-41F5-914D-189F91E91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98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</xdr:row>
      <xdr:rowOff>47903</xdr:rowOff>
    </xdr:from>
    <xdr:to>
      <xdr:col>0</xdr:col>
      <xdr:colOff>256272</xdr:colOff>
      <xdr:row>6</xdr:row>
      <xdr:rowOff>176124</xdr:rowOff>
    </xdr:to>
    <xdr:pic>
      <xdr:nvPicPr>
        <xdr:cNvPr id="7" name="Kép 6" descr="https://upload.wikimedia.org/wikipedia/commons/thumb/b/b9/Flag_of_Australia.svg/22px-Flag_of_Australia.svg.png">
          <a:extLst>
            <a:ext uri="{FF2B5EF4-FFF2-40B4-BE49-F238E27FC236}">
              <a16:creationId xmlns:a16="http://schemas.microsoft.com/office/drawing/2014/main" id="{60C9AFC4-47F9-483A-A197-12E904210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190903"/>
          <a:ext cx="209550" cy="128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</xdr:row>
      <xdr:rowOff>33249</xdr:rowOff>
    </xdr:from>
    <xdr:to>
      <xdr:col>0</xdr:col>
      <xdr:colOff>265977</xdr:colOff>
      <xdr:row>7</xdr:row>
      <xdr:rowOff>176124</xdr:rowOff>
    </xdr:to>
    <xdr:pic>
      <xdr:nvPicPr>
        <xdr:cNvPr id="8" name="Kép 7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A33BB6D9-507A-41E0-9B68-2F993E4C3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366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</xdr:row>
      <xdr:rowOff>42774</xdr:rowOff>
    </xdr:from>
    <xdr:to>
      <xdr:col>0</xdr:col>
      <xdr:colOff>265977</xdr:colOff>
      <xdr:row>8</xdr:row>
      <xdr:rowOff>176124</xdr:rowOff>
    </xdr:to>
    <xdr:pic>
      <xdr:nvPicPr>
        <xdr:cNvPr id="9" name="Kép 8" descr="https://upload.wikimedia.org/wikipedia/commons/thumb/1/1a/Flag_of_Argentina.svg/22px-Flag_of_Argentina.svg.png">
          <a:extLst>
            <a:ext uri="{FF2B5EF4-FFF2-40B4-BE49-F238E27FC236}">
              <a16:creationId xmlns:a16="http://schemas.microsoft.com/office/drawing/2014/main" id="{521650CC-40EE-4787-8781-31B2F7BD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566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</xdr:row>
      <xdr:rowOff>71349</xdr:rowOff>
    </xdr:from>
    <xdr:to>
      <xdr:col>0</xdr:col>
      <xdr:colOff>256272</xdr:colOff>
      <xdr:row>9</xdr:row>
      <xdr:rowOff>176124</xdr:rowOff>
    </xdr:to>
    <xdr:pic>
      <xdr:nvPicPr>
        <xdr:cNvPr id="10" name="Kép 9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1725938A-9943-4FF6-A7C0-B9D43217C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7858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</xdr:row>
      <xdr:rowOff>33249</xdr:rowOff>
    </xdr:from>
    <xdr:to>
      <xdr:col>0</xdr:col>
      <xdr:colOff>256272</xdr:colOff>
      <xdr:row>10</xdr:row>
      <xdr:rowOff>176124</xdr:rowOff>
    </xdr:to>
    <xdr:pic>
      <xdr:nvPicPr>
        <xdr:cNvPr id="11" name="Kép 10" descr="https://upload.wikimedia.org/wikipedia/commons/thumb/7/77/Flag_of_Algeria.svg/22px-Flag_of_Algeria.svg.png">
          <a:extLst>
            <a:ext uri="{FF2B5EF4-FFF2-40B4-BE49-F238E27FC236}">
              <a16:creationId xmlns:a16="http://schemas.microsoft.com/office/drawing/2014/main" id="{C22C58B9-D3C2-425B-B12A-5D23ADD86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93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11</xdr:row>
      <xdr:rowOff>14199</xdr:rowOff>
    </xdr:from>
    <xdr:to>
      <xdr:col>0</xdr:col>
      <xdr:colOff>265977</xdr:colOff>
      <xdr:row>11</xdr:row>
      <xdr:rowOff>176124</xdr:rowOff>
    </xdr:to>
    <xdr:pic>
      <xdr:nvPicPr>
        <xdr:cNvPr id="12" name="Kép 11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DCB2ABF2-498A-4AFD-B905-551965256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21096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12</xdr:row>
      <xdr:rowOff>33249</xdr:rowOff>
    </xdr:from>
    <xdr:to>
      <xdr:col>0</xdr:col>
      <xdr:colOff>265977</xdr:colOff>
      <xdr:row>12</xdr:row>
      <xdr:rowOff>176124</xdr:rowOff>
    </xdr:to>
    <xdr:pic>
      <xdr:nvPicPr>
        <xdr:cNvPr id="13" name="Kép 12" descr="https://upload.wikimedia.org/wikipedia/commons/thumb/0/09/Flag_of_Greenland.svg/22px-Flag_of_Greenland.svg.png">
          <a:extLst>
            <a:ext uri="{FF2B5EF4-FFF2-40B4-BE49-F238E27FC236}">
              <a16:creationId xmlns:a16="http://schemas.microsoft.com/office/drawing/2014/main" id="{B414D398-9B97-4CE2-BEEB-A667EB50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2319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</xdr:row>
      <xdr:rowOff>33249</xdr:rowOff>
    </xdr:from>
    <xdr:to>
      <xdr:col>0</xdr:col>
      <xdr:colOff>256272</xdr:colOff>
      <xdr:row>13</xdr:row>
      <xdr:rowOff>176124</xdr:rowOff>
    </xdr:to>
    <xdr:pic>
      <xdr:nvPicPr>
        <xdr:cNvPr id="14" name="Kép 13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39133BF8-9A86-458A-942F-CC55C6A5F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50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</xdr:row>
      <xdr:rowOff>52299</xdr:rowOff>
    </xdr:from>
    <xdr:to>
      <xdr:col>0</xdr:col>
      <xdr:colOff>256272</xdr:colOff>
      <xdr:row>14</xdr:row>
      <xdr:rowOff>176124</xdr:rowOff>
    </xdr:to>
    <xdr:pic>
      <xdr:nvPicPr>
        <xdr:cNvPr id="15" name="Kép 14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DB6EA023-31C8-4169-A1F8-DF599451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719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</xdr:row>
      <xdr:rowOff>33249</xdr:rowOff>
    </xdr:from>
    <xdr:to>
      <xdr:col>0</xdr:col>
      <xdr:colOff>256272</xdr:colOff>
      <xdr:row>15</xdr:row>
      <xdr:rowOff>176124</xdr:rowOff>
    </xdr:to>
    <xdr:pic>
      <xdr:nvPicPr>
        <xdr:cNvPr id="16" name="Kép 15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61AEAD64-09A6-4780-95AC-07B77242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890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16</xdr:row>
      <xdr:rowOff>14933</xdr:rowOff>
    </xdr:from>
    <xdr:to>
      <xdr:col>0</xdr:col>
      <xdr:colOff>265977</xdr:colOff>
      <xdr:row>16</xdr:row>
      <xdr:rowOff>176125</xdr:rowOff>
    </xdr:to>
    <xdr:pic>
      <xdr:nvPicPr>
        <xdr:cNvPr id="17" name="Kép 16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296FC72C-99DD-4C18-9C6B-BC7F33457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3062933"/>
          <a:ext cx="208997" cy="161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17</xdr:row>
      <xdr:rowOff>44239</xdr:rowOff>
    </xdr:from>
    <xdr:to>
      <xdr:col>0</xdr:col>
      <xdr:colOff>265977</xdr:colOff>
      <xdr:row>17</xdr:row>
      <xdr:rowOff>176124</xdr:rowOff>
    </xdr:to>
    <xdr:pic>
      <xdr:nvPicPr>
        <xdr:cNvPr id="18" name="Kép 17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7E16D705-D54C-413B-93C9-AFAED22C7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32827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</xdr:row>
      <xdr:rowOff>52299</xdr:rowOff>
    </xdr:from>
    <xdr:to>
      <xdr:col>0</xdr:col>
      <xdr:colOff>256272</xdr:colOff>
      <xdr:row>18</xdr:row>
      <xdr:rowOff>176124</xdr:rowOff>
    </xdr:to>
    <xdr:pic>
      <xdr:nvPicPr>
        <xdr:cNvPr id="19" name="Kép 18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1EB5FDEB-0BC0-434F-98A3-E3E5D552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481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</xdr:row>
      <xdr:rowOff>51567</xdr:rowOff>
    </xdr:from>
    <xdr:to>
      <xdr:col>0</xdr:col>
      <xdr:colOff>256272</xdr:colOff>
      <xdr:row>19</xdr:row>
      <xdr:rowOff>176125</xdr:rowOff>
    </xdr:to>
    <xdr:pic>
      <xdr:nvPicPr>
        <xdr:cNvPr id="20" name="Kép 19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B4892A56-6CDB-4042-8E98-EC830F1BB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71067"/>
          <a:ext cx="209550" cy="12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</xdr:row>
      <xdr:rowOff>33249</xdr:rowOff>
    </xdr:from>
    <xdr:to>
      <xdr:col>0</xdr:col>
      <xdr:colOff>256272</xdr:colOff>
      <xdr:row>20</xdr:row>
      <xdr:rowOff>176124</xdr:rowOff>
    </xdr:to>
    <xdr:pic>
      <xdr:nvPicPr>
        <xdr:cNvPr id="21" name="Kép 20" descr="https://upload.wikimedia.org/wikipedia/commons/thumb/c/cf/Flag_of_Peru.svg/22px-Flag_of_Peru.svg.png">
          <a:extLst>
            <a:ext uri="{FF2B5EF4-FFF2-40B4-BE49-F238E27FC236}">
              <a16:creationId xmlns:a16="http://schemas.microsoft.com/office/drawing/2014/main" id="{2571CB35-5271-4DCC-B0CF-34A922136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843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</xdr:row>
      <xdr:rowOff>33249</xdr:rowOff>
    </xdr:from>
    <xdr:to>
      <xdr:col>0</xdr:col>
      <xdr:colOff>256272</xdr:colOff>
      <xdr:row>21</xdr:row>
      <xdr:rowOff>176124</xdr:rowOff>
    </xdr:to>
    <xdr:pic>
      <xdr:nvPicPr>
        <xdr:cNvPr id="22" name="Kép 21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861AC438-BC8F-42E9-A0DD-2140C83F4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03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</xdr:row>
      <xdr:rowOff>36912</xdr:rowOff>
    </xdr:from>
    <xdr:to>
      <xdr:col>0</xdr:col>
      <xdr:colOff>256272</xdr:colOff>
      <xdr:row>22</xdr:row>
      <xdr:rowOff>176124</xdr:rowOff>
    </xdr:to>
    <xdr:pic>
      <xdr:nvPicPr>
        <xdr:cNvPr id="23" name="Kép 22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880D98E2-B187-4DC7-BC57-72FDCF0EE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227912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23</xdr:row>
      <xdr:rowOff>44239</xdr:rowOff>
    </xdr:from>
    <xdr:to>
      <xdr:col>0</xdr:col>
      <xdr:colOff>265977</xdr:colOff>
      <xdr:row>23</xdr:row>
      <xdr:rowOff>176124</xdr:rowOff>
    </xdr:to>
    <xdr:pic>
      <xdr:nvPicPr>
        <xdr:cNvPr id="24" name="Kép 23" descr="https://upload.wikimedia.org/wikipedia/commons/thumb/9/9d/Flag_of_Angola.svg/22px-Flag_of_Angola.svg.png">
          <a:extLst>
            <a:ext uri="{FF2B5EF4-FFF2-40B4-BE49-F238E27FC236}">
              <a16:creationId xmlns:a16="http://schemas.microsoft.com/office/drawing/2014/main" id="{2492CE81-D5DC-4F32-8470-73D7CE4EE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44257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24</xdr:row>
      <xdr:rowOff>33249</xdr:rowOff>
    </xdr:from>
    <xdr:to>
      <xdr:col>0</xdr:col>
      <xdr:colOff>265977</xdr:colOff>
      <xdr:row>24</xdr:row>
      <xdr:rowOff>176124</xdr:rowOff>
    </xdr:to>
    <xdr:pic>
      <xdr:nvPicPr>
        <xdr:cNvPr id="25" name="Kép 24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56FB33DB-1283-492C-B0CC-86F99C6A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4605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</xdr:row>
      <xdr:rowOff>33249</xdr:rowOff>
    </xdr:from>
    <xdr:to>
      <xdr:col>0</xdr:col>
      <xdr:colOff>256272</xdr:colOff>
      <xdr:row>25</xdr:row>
      <xdr:rowOff>176124</xdr:rowOff>
    </xdr:to>
    <xdr:pic>
      <xdr:nvPicPr>
        <xdr:cNvPr id="26" name="Kép 25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10B02C02-8EC4-4857-97CA-F05B117EC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79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26</xdr:row>
      <xdr:rowOff>33249</xdr:rowOff>
    </xdr:from>
    <xdr:to>
      <xdr:col>0</xdr:col>
      <xdr:colOff>256272</xdr:colOff>
      <xdr:row>26</xdr:row>
      <xdr:rowOff>176124</xdr:rowOff>
    </xdr:to>
    <xdr:pic>
      <xdr:nvPicPr>
        <xdr:cNvPr id="27" name="Kép 26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63964365-C00D-40A4-BB4F-6373F1B6A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986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27</xdr:row>
      <xdr:rowOff>36913</xdr:rowOff>
    </xdr:from>
    <xdr:to>
      <xdr:col>0</xdr:col>
      <xdr:colOff>256272</xdr:colOff>
      <xdr:row>27</xdr:row>
      <xdr:rowOff>176125</xdr:rowOff>
    </xdr:to>
    <xdr:pic>
      <xdr:nvPicPr>
        <xdr:cNvPr id="28" name="Kép 27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44AD1491-39A9-434B-AB5D-7C758E0A0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5180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28</xdr:row>
      <xdr:rowOff>33249</xdr:rowOff>
    </xdr:from>
    <xdr:to>
      <xdr:col>0</xdr:col>
      <xdr:colOff>256272</xdr:colOff>
      <xdr:row>28</xdr:row>
      <xdr:rowOff>176124</xdr:rowOff>
    </xdr:to>
    <xdr:pic>
      <xdr:nvPicPr>
        <xdr:cNvPr id="29" name="Kép 28" descr="https://upload.wikimedia.org/wikipedia/commons/thumb/4/48/Flag_of_Bolivia.svg/22px-Flag_of_Bolivia.svg.png">
          <a:extLst>
            <a:ext uri="{FF2B5EF4-FFF2-40B4-BE49-F238E27FC236}">
              <a16:creationId xmlns:a16="http://schemas.microsoft.com/office/drawing/2014/main" id="{57C9A074-0C82-4B5C-BB6E-37863375E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536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29</xdr:row>
      <xdr:rowOff>33249</xdr:rowOff>
    </xdr:from>
    <xdr:to>
      <xdr:col>0</xdr:col>
      <xdr:colOff>265977</xdr:colOff>
      <xdr:row>29</xdr:row>
      <xdr:rowOff>176124</xdr:rowOff>
    </xdr:to>
    <xdr:pic>
      <xdr:nvPicPr>
        <xdr:cNvPr id="30" name="Kép 29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DE0A0E37-C9F2-43BC-BF52-39F1BD313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555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30</xdr:row>
      <xdr:rowOff>33249</xdr:rowOff>
    </xdr:from>
    <xdr:to>
      <xdr:col>0</xdr:col>
      <xdr:colOff>265977</xdr:colOff>
      <xdr:row>30</xdr:row>
      <xdr:rowOff>176124</xdr:rowOff>
    </xdr:to>
    <xdr:pic>
      <xdr:nvPicPr>
        <xdr:cNvPr id="31" name="Kép 30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3201A90A-A4F7-47FA-A276-AD13189EB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5748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31</xdr:row>
      <xdr:rowOff>33249</xdr:rowOff>
    </xdr:from>
    <xdr:to>
      <xdr:col>0</xdr:col>
      <xdr:colOff>256272</xdr:colOff>
      <xdr:row>31</xdr:row>
      <xdr:rowOff>176124</xdr:rowOff>
    </xdr:to>
    <xdr:pic>
      <xdr:nvPicPr>
        <xdr:cNvPr id="32" name="Kép 31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6161035D-970D-4016-90F3-6368859EF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593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32</xdr:row>
      <xdr:rowOff>36913</xdr:rowOff>
    </xdr:from>
    <xdr:to>
      <xdr:col>0</xdr:col>
      <xdr:colOff>256272</xdr:colOff>
      <xdr:row>32</xdr:row>
      <xdr:rowOff>176125</xdr:rowOff>
    </xdr:to>
    <xdr:pic>
      <xdr:nvPicPr>
        <xdr:cNvPr id="33" name="Kép 32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A74A53F5-3D0D-44F5-8EFB-168AB131D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61329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33</xdr:row>
      <xdr:rowOff>33249</xdr:rowOff>
    </xdr:from>
    <xdr:to>
      <xdr:col>0</xdr:col>
      <xdr:colOff>256272</xdr:colOff>
      <xdr:row>33</xdr:row>
      <xdr:rowOff>176124</xdr:rowOff>
    </xdr:to>
    <xdr:pic>
      <xdr:nvPicPr>
        <xdr:cNvPr id="34" name="Kép 33" descr="https://upload.wikimedia.org/wikipedia/commons/thumb/0/06/Flag_of_Venezuela.svg/22px-Flag_of_Venezuela.svg.png">
          <a:extLst>
            <a:ext uri="{FF2B5EF4-FFF2-40B4-BE49-F238E27FC236}">
              <a16:creationId xmlns:a16="http://schemas.microsoft.com/office/drawing/2014/main" id="{A08928FB-2DCA-4D6B-9002-59AD379A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631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34</xdr:row>
      <xdr:rowOff>33249</xdr:rowOff>
    </xdr:from>
    <xdr:to>
      <xdr:col>0</xdr:col>
      <xdr:colOff>265977</xdr:colOff>
      <xdr:row>34</xdr:row>
      <xdr:rowOff>176124</xdr:rowOff>
    </xdr:to>
    <xdr:pic>
      <xdr:nvPicPr>
        <xdr:cNvPr id="35" name="Kép 34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829CE5F1-B877-417D-9EB1-B3BF85EC5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651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35</xdr:row>
      <xdr:rowOff>33249</xdr:rowOff>
    </xdr:from>
    <xdr:to>
      <xdr:col>0</xdr:col>
      <xdr:colOff>265977</xdr:colOff>
      <xdr:row>35</xdr:row>
      <xdr:rowOff>176124</xdr:rowOff>
    </xdr:to>
    <xdr:pic>
      <xdr:nvPicPr>
        <xdr:cNvPr id="36" name="Kép 35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81E105F3-DDCA-4AA2-80C8-0454B4CBD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6700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36</xdr:row>
      <xdr:rowOff>33249</xdr:rowOff>
    </xdr:from>
    <xdr:to>
      <xdr:col>0</xdr:col>
      <xdr:colOff>256272</xdr:colOff>
      <xdr:row>36</xdr:row>
      <xdr:rowOff>176124</xdr:rowOff>
    </xdr:to>
    <xdr:pic>
      <xdr:nvPicPr>
        <xdr:cNvPr id="37" name="Kép 36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2E111BEA-110B-491E-8A14-EFE60706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689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37</xdr:row>
      <xdr:rowOff>33249</xdr:rowOff>
    </xdr:from>
    <xdr:to>
      <xdr:col>0</xdr:col>
      <xdr:colOff>265977</xdr:colOff>
      <xdr:row>37</xdr:row>
      <xdr:rowOff>176124</xdr:rowOff>
    </xdr:to>
    <xdr:pic>
      <xdr:nvPicPr>
        <xdr:cNvPr id="38" name="Kép 37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7DD807B9-61D2-45B4-A5C1-8935F0C2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7081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38</xdr:row>
      <xdr:rowOff>33249</xdr:rowOff>
    </xdr:from>
    <xdr:to>
      <xdr:col>0</xdr:col>
      <xdr:colOff>265977</xdr:colOff>
      <xdr:row>38</xdr:row>
      <xdr:rowOff>176124</xdr:rowOff>
    </xdr:to>
    <xdr:pic>
      <xdr:nvPicPr>
        <xdr:cNvPr id="39" name="Kép 38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4B21A3B2-0B1B-4400-86E9-DE9518164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7272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39</xdr:row>
      <xdr:rowOff>33249</xdr:rowOff>
    </xdr:from>
    <xdr:to>
      <xdr:col>0</xdr:col>
      <xdr:colOff>256272</xdr:colOff>
      <xdr:row>39</xdr:row>
      <xdr:rowOff>176124</xdr:rowOff>
    </xdr:to>
    <xdr:pic>
      <xdr:nvPicPr>
        <xdr:cNvPr id="40" name="Kép 39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E3B94225-7173-410A-9D97-B4BF648C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746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40</xdr:row>
      <xdr:rowOff>33249</xdr:rowOff>
    </xdr:from>
    <xdr:to>
      <xdr:col>0</xdr:col>
      <xdr:colOff>256272</xdr:colOff>
      <xdr:row>40</xdr:row>
      <xdr:rowOff>176124</xdr:rowOff>
    </xdr:to>
    <xdr:pic>
      <xdr:nvPicPr>
        <xdr:cNvPr id="41" name="Kép 40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3FDA00D3-C2D4-473B-B97D-AADEB087B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7653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41</xdr:row>
      <xdr:rowOff>33249</xdr:rowOff>
    </xdr:from>
    <xdr:to>
      <xdr:col>0</xdr:col>
      <xdr:colOff>256272</xdr:colOff>
      <xdr:row>41</xdr:row>
      <xdr:rowOff>176124</xdr:rowOff>
    </xdr:to>
    <xdr:pic>
      <xdr:nvPicPr>
        <xdr:cNvPr id="42" name="Kép 41" descr="https://upload.wikimedia.org/wikipedia/commons/thumb/9/9a/Flag_of_Afghanistan.svg/22px-Flag_of_Afghanistan.svg.png">
          <a:extLst>
            <a:ext uri="{FF2B5EF4-FFF2-40B4-BE49-F238E27FC236}">
              <a16:creationId xmlns:a16="http://schemas.microsoft.com/office/drawing/2014/main" id="{202B6F55-C7AF-48E9-99F2-7678A2866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784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42</xdr:row>
      <xdr:rowOff>33249</xdr:rowOff>
    </xdr:from>
    <xdr:to>
      <xdr:col>0</xdr:col>
      <xdr:colOff>265977</xdr:colOff>
      <xdr:row>42</xdr:row>
      <xdr:rowOff>176124</xdr:rowOff>
    </xdr:to>
    <xdr:pic>
      <xdr:nvPicPr>
        <xdr:cNvPr id="43" name="Kép 42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296881F2-E419-4192-937A-783B1027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803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43</xdr:row>
      <xdr:rowOff>33249</xdr:rowOff>
    </xdr:from>
    <xdr:to>
      <xdr:col>0</xdr:col>
      <xdr:colOff>265977</xdr:colOff>
      <xdr:row>43</xdr:row>
      <xdr:rowOff>176124</xdr:rowOff>
    </xdr:to>
    <xdr:pic>
      <xdr:nvPicPr>
        <xdr:cNvPr id="44" name="Kép 43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7B47E59F-C9D8-4EAC-8198-2A312EF0E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8224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44</xdr:row>
      <xdr:rowOff>22259</xdr:rowOff>
    </xdr:from>
    <xdr:to>
      <xdr:col>0</xdr:col>
      <xdr:colOff>256272</xdr:colOff>
      <xdr:row>44</xdr:row>
      <xdr:rowOff>176124</xdr:rowOff>
    </xdr:to>
    <xdr:pic>
      <xdr:nvPicPr>
        <xdr:cNvPr id="45" name="Kép 44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9A0C4281-C966-40B0-9802-E159B6C95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8404259"/>
          <a:ext cx="209550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45</xdr:row>
      <xdr:rowOff>33249</xdr:rowOff>
    </xdr:from>
    <xdr:to>
      <xdr:col>0</xdr:col>
      <xdr:colOff>256272</xdr:colOff>
      <xdr:row>45</xdr:row>
      <xdr:rowOff>176124</xdr:rowOff>
    </xdr:to>
    <xdr:pic>
      <xdr:nvPicPr>
        <xdr:cNvPr id="46" name="Kép 45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FE51162B-B5AB-4C01-9C5D-164BAC8A5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8605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46</xdr:row>
      <xdr:rowOff>33249</xdr:rowOff>
    </xdr:from>
    <xdr:to>
      <xdr:col>0</xdr:col>
      <xdr:colOff>265977</xdr:colOff>
      <xdr:row>46</xdr:row>
      <xdr:rowOff>176124</xdr:rowOff>
    </xdr:to>
    <xdr:pic>
      <xdr:nvPicPr>
        <xdr:cNvPr id="47" name="Kép 46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49F44188-9454-4220-9B4D-5CFEB4435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8796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47</xdr:row>
      <xdr:rowOff>33249</xdr:rowOff>
    </xdr:from>
    <xdr:to>
      <xdr:col>0</xdr:col>
      <xdr:colOff>256272</xdr:colOff>
      <xdr:row>47</xdr:row>
      <xdr:rowOff>176124</xdr:rowOff>
    </xdr:to>
    <xdr:pic>
      <xdr:nvPicPr>
        <xdr:cNvPr id="48" name="Kép 47" descr="https://upload.wikimedia.org/wikipedia/commons/thumb/f/fa/Flag_of_Botswana.svg/22px-Flag_of_Botswana.svg.png">
          <a:extLst>
            <a:ext uri="{FF2B5EF4-FFF2-40B4-BE49-F238E27FC236}">
              <a16:creationId xmlns:a16="http://schemas.microsoft.com/office/drawing/2014/main" id="{D873C3EC-7113-4515-A1D7-6F5659098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898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48</xdr:row>
      <xdr:rowOff>33249</xdr:rowOff>
    </xdr:from>
    <xdr:to>
      <xdr:col>0</xdr:col>
      <xdr:colOff>256272</xdr:colOff>
      <xdr:row>48</xdr:row>
      <xdr:rowOff>176124</xdr:rowOff>
    </xdr:to>
    <xdr:pic>
      <xdr:nvPicPr>
        <xdr:cNvPr id="49" name="Kép 48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B141DF53-287A-4F88-AA1B-E14565AB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917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49</xdr:row>
      <xdr:rowOff>33249</xdr:rowOff>
    </xdr:from>
    <xdr:to>
      <xdr:col>0</xdr:col>
      <xdr:colOff>265977</xdr:colOff>
      <xdr:row>49</xdr:row>
      <xdr:rowOff>176124</xdr:rowOff>
    </xdr:to>
    <xdr:pic>
      <xdr:nvPicPr>
        <xdr:cNvPr id="50" name="Kép 49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AB3332C0-DB54-4BDD-8E52-AA85FBF280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936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50</xdr:row>
      <xdr:rowOff>33249</xdr:rowOff>
    </xdr:from>
    <xdr:to>
      <xdr:col>0</xdr:col>
      <xdr:colOff>256272</xdr:colOff>
      <xdr:row>50</xdr:row>
      <xdr:rowOff>176124</xdr:rowOff>
    </xdr:to>
    <xdr:pic>
      <xdr:nvPicPr>
        <xdr:cNvPr id="51" name="Kép 50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855410D7-36C0-4873-B08A-8EF9D31F5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955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51</xdr:row>
      <xdr:rowOff>33249</xdr:rowOff>
    </xdr:from>
    <xdr:to>
      <xdr:col>0</xdr:col>
      <xdr:colOff>256272</xdr:colOff>
      <xdr:row>51</xdr:row>
      <xdr:rowOff>176124</xdr:rowOff>
    </xdr:to>
    <xdr:pic>
      <xdr:nvPicPr>
        <xdr:cNvPr id="52" name="Kép 51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DF73266D-0954-4C90-9DDB-909208249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974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52</xdr:row>
      <xdr:rowOff>33249</xdr:rowOff>
    </xdr:from>
    <xdr:to>
      <xdr:col>0</xdr:col>
      <xdr:colOff>265977</xdr:colOff>
      <xdr:row>52</xdr:row>
      <xdr:rowOff>176124</xdr:rowOff>
    </xdr:to>
    <xdr:pic>
      <xdr:nvPicPr>
        <xdr:cNvPr id="53" name="Kép 52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D37F1E4-BC19-4DD7-8D94-EF1FD3E4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9939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53</xdr:row>
      <xdr:rowOff>33249</xdr:rowOff>
    </xdr:from>
    <xdr:to>
      <xdr:col>0</xdr:col>
      <xdr:colOff>265977</xdr:colOff>
      <xdr:row>53</xdr:row>
      <xdr:rowOff>176124</xdr:rowOff>
    </xdr:to>
    <xdr:pic>
      <xdr:nvPicPr>
        <xdr:cNvPr id="54" name="Kép 53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ECC297C7-C88B-4775-A4DE-50B05C98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0129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54</xdr:row>
      <xdr:rowOff>33249</xdr:rowOff>
    </xdr:from>
    <xdr:to>
      <xdr:col>0</xdr:col>
      <xdr:colOff>265977</xdr:colOff>
      <xdr:row>54</xdr:row>
      <xdr:rowOff>176124</xdr:rowOff>
    </xdr:to>
    <xdr:pic>
      <xdr:nvPicPr>
        <xdr:cNvPr id="55" name="Kép 54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3C25EE8C-A3CA-4661-BC82-FCE4507D2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032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55</xdr:row>
      <xdr:rowOff>14199</xdr:rowOff>
    </xdr:from>
    <xdr:to>
      <xdr:col>0</xdr:col>
      <xdr:colOff>265977</xdr:colOff>
      <xdr:row>55</xdr:row>
      <xdr:rowOff>176124</xdr:rowOff>
    </xdr:to>
    <xdr:pic>
      <xdr:nvPicPr>
        <xdr:cNvPr id="56" name="Kép 55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E4B8746C-A511-4DC8-9755-4E27D13CF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04916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56</xdr:row>
      <xdr:rowOff>42774</xdr:rowOff>
    </xdr:from>
    <xdr:to>
      <xdr:col>0</xdr:col>
      <xdr:colOff>265977</xdr:colOff>
      <xdr:row>56</xdr:row>
      <xdr:rowOff>176124</xdr:rowOff>
    </xdr:to>
    <xdr:pic>
      <xdr:nvPicPr>
        <xdr:cNvPr id="57" name="Kép 56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451CBE6D-80B3-4222-A31E-A08E749DF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0710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57</xdr:row>
      <xdr:rowOff>36913</xdr:rowOff>
    </xdr:from>
    <xdr:to>
      <xdr:col>0</xdr:col>
      <xdr:colOff>256272</xdr:colOff>
      <xdr:row>57</xdr:row>
      <xdr:rowOff>176125</xdr:rowOff>
    </xdr:to>
    <xdr:pic>
      <xdr:nvPicPr>
        <xdr:cNvPr id="58" name="Kép 57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8B3E314C-88DC-4235-AADE-0F8C92352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0895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58</xdr:row>
      <xdr:rowOff>33249</xdr:rowOff>
    </xdr:from>
    <xdr:to>
      <xdr:col>0</xdr:col>
      <xdr:colOff>256272</xdr:colOff>
      <xdr:row>58</xdr:row>
      <xdr:rowOff>176124</xdr:rowOff>
    </xdr:to>
    <xdr:pic>
      <xdr:nvPicPr>
        <xdr:cNvPr id="59" name="Kép 58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74515D98-C478-4616-890C-6FBC908AA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108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59</xdr:row>
      <xdr:rowOff>33249</xdr:rowOff>
    </xdr:from>
    <xdr:to>
      <xdr:col>0</xdr:col>
      <xdr:colOff>256272</xdr:colOff>
      <xdr:row>59</xdr:row>
      <xdr:rowOff>176124</xdr:rowOff>
    </xdr:to>
    <xdr:pic>
      <xdr:nvPicPr>
        <xdr:cNvPr id="60" name="Kép 59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AF5F5BF5-0B29-439E-86CB-6F5CC71DA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127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60</xdr:row>
      <xdr:rowOff>22259</xdr:rowOff>
    </xdr:from>
    <xdr:to>
      <xdr:col>0</xdr:col>
      <xdr:colOff>265977</xdr:colOff>
      <xdr:row>60</xdr:row>
      <xdr:rowOff>176124</xdr:rowOff>
    </xdr:to>
    <xdr:pic>
      <xdr:nvPicPr>
        <xdr:cNvPr id="61" name="Kép 60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F89D9150-E396-429E-8092-41D27D1DC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14522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61</xdr:row>
      <xdr:rowOff>29585</xdr:rowOff>
    </xdr:from>
    <xdr:to>
      <xdr:col>0</xdr:col>
      <xdr:colOff>265977</xdr:colOff>
      <xdr:row>61</xdr:row>
      <xdr:rowOff>176124</xdr:rowOff>
    </xdr:to>
    <xdr:pic>
      <xdr:nvPicPr>
        <xdr:cNvPr id="62" name="Kép 61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E0B64D3B-C6E1-4ECE-B8D2-50DE629F3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1650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62</xdr:row>
      <xdr:rowOff>33249</xdr:rowOff>
    </xdr:from>
    <xdr:to>
      <xdr:col>0</xdr:col>
      <xdr:colOff>265977</xdr:colOff>
      <xdr:row>62</xdr:row>
      <xdr:rowOff>176124</xdr:rowOff>
    </xdr:to>
    <xdr:pic>
      <xdr:nvPicPr>
        <xdr:cNvPr id="63" name="Kép 62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0CEBCAFC-78F5-41AE-86E4-8399A993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184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63</xdr:row>
      <xdr:rowOff>52299</xdr:rowOff>
    </xdr:from>
    <xdr:to>
      <xdr:col>0</xdr:col>
      <xdr:colOff>265977</xdr:colOff>
      <xdr:row>63</xdr:row>
      <xdr:rowOff>176124</xdr:rowOff>
    </xdr:to>
    <xdr:pic>
      <xdr:nvPicPr>
        <xdr:cNvPr id="64" name="Kép 63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32E8F8BC-3E6A-4637-9F1F-E97AA744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2053799"/>
          <a:ext cx="208997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64</xdr:row>
      <xdr:rowOff>33249</xdr:rowOff>
    </xdr:from>
    <xdr:to>
      <xdr:col>0</xdr:col>
      <xdr:colOff>256272</xdr:colOff>
      <xdr:row>64</xdr:row>
      <xdr:rowOff>176124</xdr:rowOff>
    </xdr:to>
    <xdr:pic>
      <xdr:nvPicPr>
        <xdr:cNvPr id="65" name="Kép 64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DC24BC17-D15C-4D64-9249-4694CD68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2225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65</xdr:row>
      <xdr:rowOff>29585</xdr:rowOff>
    </xdr:from>
    <xdr:to>
      <xdr:col>0</xdr:col>
      <xdr:colOff>265977</xdr:colOff>
      <xdr:row>65</xdr:row>
      <xdr:rowOff>176124</xdr:rowOff>
    </xdr:to>
    <xdr:pic>
      <xdr:nvPicPr>
        <xdr:cNvPr id="66" name="Kép 65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611C317B-1199-47D6-8FA5-76FEB856E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2412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66</xdr:row>
      <xdr:rowOff>33249</xdr:rowOff>
    </xdr:from>
    <xdr:to>
      <xdr:col>0</xdr:col>
      <xdr:colOff>265977</xdr:colOff>
      <xdr:row>66</xdr:row>
      <xdr:rowOff>176124</xdr:rowOff>
    </xdr:to>
    <xdr:pic>
      <xdr:nvPicPr>
        <xdr:cNvPr id="67" name="Kép 66" descr="https://upload.wikimedia.org/wikipedia/commons/thumb/2/21/Flag_of_Vietnam.svg/22px-Flag_of_Vietnam.svg.png">
          <a:extLst>
            <a:ext uri="{FF2B5EF4-FFF2-40B4-BE49-F238E27FC236}">
              <a16:creationId xmlns:a16="http://schemas.microsoft.com/office/drawing/2014/main" id="{0CCBB743-CFCA-4639-9AFB-77722D8F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2606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67</xdr:row>
      <xdr:rowOff>22259</xdr:rowOff>
    </xdr:from>
    <xdr:to>
      <xdr:col>0</xdr:col>
      <xdr:colOff>265977</xdr:colOff>
      <xdr:row>67</xdr:row>
      <xdr:rowOff>176124</xdr:rowOff>
    </xdr:to>
    <xdr:pic>
      <xdr:nvPicPr>
        <xdr:cNvPr id="68" name="Kép 67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284A0B7D-A1B8-488E-AA77-73F35CDE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27857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68</xdr:row>
      <xdr:rowOff>23724</xdr:rowOff>
    </xdr:from>
    <xdr:to>
      <xdr:col>0</xdr:col>
      <xdr:colOff>256272</xdr:colOff>
      <xdr:row>68</xdr:row>
      <xdr:rowOff>176124</xdr:rowOff>
    </xdr:to>
    <xdr:pic>
      <xdr:nvPicPr>
        <xdr:cNvPr id="69" name="Kép 68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A832F8E7-E1A2-4F9F-BE7F-03A478E55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29777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69</xdr:row>
      <xdr:rowOff>33249</xdr:rowOff>
    </xdr:from>
    <xdr:to>
      <xdr:col>0</xdr:col>
      <xdr:colOff>265977</xdr:colOff>
      <xdr:row>69</xdr:row>
      <xdr:rowOff>176124</xdr:rowOff>
    </xdr:to>
    <xdr:pic>
      <xdr:nvPicPr>
        <xdr:cNvPr id="70" name="Kép 69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0881AA66-B9F1-4947-9588-794B0D368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3177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70</xdr:row>
      <xdr:rowOff>42774</xdr:rowOff>
    </xdr:from>
    <xdr:to>
      <xdr:col>0</xdr:col>
      <xdr:colOff>265977</xdr:colOff>
      <xdr:row>70</xdr:row>
      <xdr:rowOff>176124</xdr:rowOff>
    </xdr:to>
    <xdr:pic>
      <xdr:nvPicPr>
        <xdr:cNvPr id="71" name="Kép 70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07E77F82-6C0F-4AAC-816F-430F2C953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3377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71</xdr:row>
      <xdr:rowOff>36913</xdr:rowOff>
    </xdr:from>
    <xdr:to>
      <xdr:col>0</xdr:col>
      <xdr:colOff>256272</xdr:colOff>
      <xdr:row>71</xdr:row>
      <xdr:rowOff>176125</xdr:rowOff>
    </xdr:to>
    <xdr:pic>
      <xdr:nvPicPr>
        <xdr:cNvPr id="72" name="Kép 71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5A04BF9C-6C1D-45BD-9B11-97401319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3562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72</xdr:row>
      <xdr:rowOff>33249</xdr:rowOff>
    </xdr:from>
    <xdr:to>
      <xdr:col>0</xdr:col>
      <xdr:colOff>256272</xdr:colOff>
      <xdr:row>72</xdr:row>
      <xdr:rowOff>176124</xdr:rowOff>
    </xdr:to>
    <xdr:pic>
      <xdr:nvPicPr>
        <xdr:cNvPr id="73" name="Kép 72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BE6EDE21-3B83-465B-B0B6-394EB74D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374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73</xdr:row>
      <xdr:rowOff>29585</xdr:rowOff>
    </xdr:from>
    <xdr:to>
      <xdr:col>0</xdr:col>
      <xdr:colOff>256272</xdr:colOff>
      <xdr:row>73</xdr:row>
      <xdr:rowOff>176124</xdr:rowOff>
    </xdr:to>
    <xdr:pic>
      <xdr:nvPicPr>
        <xdr:cNvPr id="74" name="Kép 73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11318C44-7638-4DF4-A6BC-03E30482E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3936085"/>
          <a:ext cx="209550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74</xdr:row>
      <xdr:rowOff>33249</xdr:rowOff>
    </xdr:from>
    <xdr:to>
      <xdr:col>0</xdr:col>
      <xdr:colOff>265977</xdr:colOff>
      <xdr:row>74</xdr:row>
      <xdr:rowOff>176124</xdr:rowOff>
    </xdr:to>
    <xdr:pic>
      <xdr:nvPicPr>
        <xdr:cNvPr id="75" name="Kép 74" descr="https://upload.wikimedia.org/wikipedia/commons/thumb/3/31/Flag_of_Burkina_Faso.svg/22px-Flag_of_Burkina_Faso.svg.png">
          <a:extLst>
            <a:ext uri="{FF2B5EF4-FFF2-40B4-BE49-F238E27FC236}">
              <a16:creationId xmlns:a16="http://schemas.microsoft.com/office/drawing/2014/main" id="{31497F87-8D5F-4D0F-B52D-4A60A319B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4130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75</xdr:row>
      <xdr:rowOff>22259</xdr:rowOff>
    </xdr:from>
    <xdr:to>
      <xdr:col>0</xdr:col>
      <xdr:colOff>265977</xdr:colOff>
      <xdr:row>75</xdr:row>
      <xdr:rowOff>176124</xdr:rowOff>
    </xdr:to>
    <xdr:pic>
      <xdr:nvPicPr>
        <xdr:cNvPr id="76" name="Kép 75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980E7914-9741-4116-8CD4-F82D8BFCE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43097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76</xdr:row>
      <xdr:rowOff>14199</xdr:rowOff>
    </xdr:from>
    <xdr:to>
      <xdr:col>0</xdr:col>
      <xdr:colOff>265977</xdr:colOff>
      <xdr:row>76</xdr:row>
      <xdr:rowOff>176124</xdr:rowOff>
    </xdr:to>
    <xdr:pic>
      <xdr:nvPicPr>
        <xdr:cNvPr id="77" name="Kép 76" descr="https://upload.wikimedia.org/wikipedia/commons/thumb/0/04/Flag_of_Gabon.svg/22px-Flag_of_Gabon.svg.png">
          <a:extLst>
            <a:ext uri="{FF2B5EF4-FFF2-40B4-BE49-F238E27FC236}">
              <a16:creationId xmlns:a16="http://schemas.microsoft.com/office/drawing/2014/main" id="{761AD4B2-C0EF-40EB-9740-3A3A73003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4492199"/>
          <a:ext cx="208997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77</xdr:row>
      <xdr:rowOff>44239</xdr:rowOff>
    </xdr:from>
    <xdr:to>
      <xdr:col>0</xdr:col>
      <xdr:colOff>256272</xdr:colOff>
      <xdr:row>77</xdr:row>
      <xdr:rowOff>176124</xdr:rowOff>
    </xdr:to>
    <xdr:pic>
      <xdr:nvPicPr>
        <xdr:cNvPr id="78" name="Kép 77" descr="https://upload.wikimedia.org/wikipedia/commons/thumb/2/26/Flag_of_the_Sahrawi_Arab_Democratic_Republic.svg/22px-Flag_of_the_Sahrawi_Arab_Democratic_Republic.svg.png">
          <a:extLst>
            <a:ext uri="{FF2B5EF4-FFF2-40B4-BE49-F238E27FC236}">
              <a16:creationId xmlns:a16="http://schemas.microsoft.com/office/drawing/2014/main" id="{F15EDF4C-3A0E-4BD5-850F-5D007238E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4712739"/>
          <a:ext cx="209550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78</xdr:row>
      <xdr:rowOff>33249</xdr:rowOff>
    </xdr:from>
    <xdr:to>
      <xdr:col>0</xdr:col>
      <xdr:colOff>256272</xdr:colOff>
      <xdr:row>78</xdr:row>
      <xdr:rowOff>176124</xdr:rowOff>
    </xdr:to>
    <xdr:pic>
      <xdr:nvPicPr>
        <xdr:cNvPr id="79" name="Kép 78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D1F436B4-AAD3-4AD7-96D1-8377EF15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489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79</xdr:row>
      <xdr:rowOff>33249</xdr:rowOff>
    </xdr:from>
    <xdr:to>
      <xdr:col>0</xdr:col>
      <xdr:colOff>256272</xdr:colOff>
      <xdr:row>79</xdr:row>
      <xdr:rowOff>176124</xdr:rowOff>
    </xdr:to>
    <xdr:pic>
      <xdr:nvPicPr>
        <xdr:cNvPr id="80" name="Kép 79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DBDCDD67-C5AD-4DD7-817A-36CEF4366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508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80</xdr:row>
      <xdr:rowOff>22259</xdr:rowOff>
    </xdr:from>
    <xdr:to>
      <xdr:col>0</xdr:col>
      <xdr:colOff>265977</xdr:colOff>
      <xdr:row>80</xdr:row>
      <xdr:rowOff>176124</xdr:rowOff>
    </xdr:to>
    <xdr:pic>
      <xdr:nvPicPr>
        <xdr:cNvPr id="81" name="Kép 80" descr="https://upload.wikimedia.org/wikipedia/commons/thumb/a/ae/Flag_of_the_United_Kingdom.svg/22px-Flag_of_the_United_Kingdom.svg.png">
          <a:extLst>
            <a:ext uri="{FF2B5EF4-FFF2-40B4-BE49-F238E27FC236}">
              <a16:creationId xmlns:a16="http://schemas.microsoft.com/office/drawing/2014/main" id="{A5FB1DCC-06C2-4C05-9E2D-CB38553C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5262259"/>
          <a:ext cx="208997" cy="153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81</xdr:row>
      <xdr:rowOff>33249</xdr:rowOff>
    </xdr:from>
    <xdr:to>
      <xdr:col>0</xdr:col>
      <xdr:colOff>265977</xdr:colOff>
      <xdr:row>81</xdr:row>
      <xdr:rowOff>176124</xdr:rowOff>
    </xdr:to>
    <xdr:pic>
      <xdr:nvPicPr>
        <xdr:cNvPr id="82" name="Kép 81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5E821C51-33DB-4875-B4D4-F84F8284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5463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82</xdr:row>
      <xdr:rowOff>33249</xdr:rowOff>
    </xdr:from>
    <xdr:to>
      <xdr:col>0</xdr:col>
      <xdr:colOff>265977</xdr:colOff>
      <xdr:row>82</xdr:row>
      <xdr:rowOff>176124</xdr:rowOff>
    </xdr:to>
    <xdr:pic>
      <xdr:nvPicPr>
        <xdr:cNvPr id="83" name="Kép 82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10D23502-042C-44F8-8A79-25883F94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5654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83</xdr:row>
      <xdr:rowOff>33249</xdr:rowOff>
    </xdr:from>
    <xdr:to>
      <xdr:col>0</xdr:col>
      <xdr:colOff>265977</xdr:colOff>
      <xdr:row>83</xdr:row>
      <xdr:rowOff>176124</xdr:rowOff>
    </xdr:to>
    <xdr:pic>
      <xdr:nvPicPr>
        <xdr:cNvPr id="84" name="Kép 83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C72DC94C-1632-43CC-9A86-84E136D39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58447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84</xdr:row>
      <xdr:rowOff>33249</xdr:rowOff>
    </xdr:from>
    <xdr:to>
      <xdr:col>0</xdr:col>
      <xdr:colOff>265977</xdr:colOff>
      <xdr:row>84</xdr:row>
      <xdr:rowOff>176124</xdr:rowOff>
    </xdr:to>
    <xdr:pic>
      <xdr:nvPicPr>
        <xdr:cNvPr id="85" name="Kép 84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954A30FF-E9A1-451F-A76B-B9C885D3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6035249"/>
          <a:ext cx="208997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85</xdr:row>
      <xdr:rowOff>36913</xdr:rowOff>
    </xdr:from>
    <xdr:to>
      <xdr:col>0</xdr:col>
      <xdr:colOff>256272</xdr:colOff>
      <xdr:row>85</xdr:row>
      <xdr:rowOff>176125</xdr:rowOff>
    </xdr:to>
    <xdr:pic>
      <xdr:nvPicPr>
        <xdr:cNvPr id="86" name="Kép 85" descr="https://upload.wikimedia.org/wikipedia/commons/thumb/9/99/Flag_of_Guyana.svg/22px-Flag_of_Guyana.svg.png">
          <a:extLst>
            <a:ext uri="{FF2B5EF4-FFF2-40B4-BE49-F238E27FC236}">
              <a16:creationId xmlns:a16="http://schemas.microsoft.com/office/drawing/2014/main" id="{8F69FA82-E210-416C-82C5-E80399B2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6229413"/>
          <a:ext cx="209550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86</xdr:row>
      <xdr:rowOff>51567</xdr:rowOff>
    </xdr:from>
    <xdr:to>
      <xdr:col>0</xdr:col>
      <xdr:colOff>265977</xdr:colOff>
      <xdr:row>86</xdr:row>
      <xdr:rowOff>176125</xdr:rowOff>
    </xdr:to>
    <xdr:pic>
      <xdr:nvPicPr>
        <xdr:cNvPr id="87" name="Kép 86" descr="https://upload.wikimedia.org/wikipedia/commons/thumb/8/85/Flag_of_Belarus.svg/22px-Flag_of_Belarus.svg.png">
          <a:extLst>
            <a:ext uri="{FF2B5EF4-FFF2-40B4-BE49-F238E27FC236}">
              <a16:creationId xmlns:a16="http://schemas.microsoft.com/office/drawing/2014/main" id="{F40A466C-495F-448A-B07D-582BBA0CD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6434567"/>
          <a:ext cx="208997" cy="124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87</xdr:row>
      <xdr:rowOff>36913</xdr:rowOff>
    </xdr:from>
    <xdr:to>
      <xdr:col>0</xdr:col>
      <xdr:colOff>265977</xdr:colOff>
      <xdr:row>87</xdr:row>
      <xdr:rowOff>176125</xdr:rowOff>
    </xdr:to>
    <xdr:pic>
      <xdr:nvPicPr>
        <xdr:cNvPr id="88" name="Kép 87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0BB30638-C363-48D1-9933-2B2B2B560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6610413"/>
          <a:ext cx="208997" cy="13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88</xdr:row>
      <xdr:rowOff>33249</xdr:rowOff>
    </xdr:from>
    <xdr:to>
      <xdr:col>0</xdr:col>
      <xdr:colOff>256272</xdr:colOff>
      <xdr:row>88</xdr:row>
      <xdr:rowOff>176124</xdr:rowOff>
    </xdr:to>
    <xdr:pic>
      <xdr:nvPicPr>
        <xdr:cNvPr id="89" name="Kép 88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1B676D63-D053-42B1-ADC6-77F40CB9A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6797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89</xdr:row>
      <xdr:rowOff>33249</xdr:rowOff>
    </xdr:from>
    <xdr:to>
      <xdr:col>0</xdr:col>
      <xdr:colOff>256272</xdr:colOff>
      <xdr:row>89</xdr:row>
      <xdr:rowOff>176124</xdr:rowOff>
    </xdr:to>
    <xdr:pic>
      <xdr:nvPicPr>
        <xdr:cNvPr id="90" name="Kép 89" descr="https://upload.wikimedia.org/wikipedia/commons/thumb/5/53/Flag_of_Syria.svg/22px-Flag_of_Syria.svg.png">
          <a:extLst>
            <a:ext uri="{FF2B5EF4-FFF2-40B4-BE49-F238E27FC236}">
              <a16:creationId xmlns:a16="http://schemas.microsoft.com/office/drawing/2014/main" id="{067C6282-11BA-4FE0-BE79-65C5177F9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6987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90</xdr:row>
      <xdr:rowOff>42774</xdr:rowOff>
    </xdr:from>
    <xdr:to>
      <xdr:col>0</xdr:col>
      <xdr:colOff>265977</xdr:colOff>
      <xdr:row>90</xdr:row>
      <xdr:rowOff>176124</xdr:rowOff>
    </xdr:to>
    <xdr:pic>
      <xdr:nvPicPr>
        <xdr:cNvPr id="91" name="Kép 90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F4A379C6-93AA-447B-A457-B135D521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7187774"/>
          <a:ext cx="208997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91</xdr:row>
      <xdr:rowOff>33249</xdr:rowOff>
    </xdr:from>
    <xdr:to>
      <xdr:col>0</xdr:col>
      <xdr:colOff>256272</xdr:colOff>
      <xdr:row>91</xdr:row>
      <xdr:rowOff>176124</xdr:rowOff>
    </xdr:to>
    <xdr:pic>
      <xdr:nvPicPr>
        <xdr:cNvPr id="92" name="Kép 91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BA12A170-0E7F-4362-8EB7-6FA401D31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736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92</xdr:row>
      <xdr:rowOff>33249</xdr:rowOff>
    </xdr:from>
    <xdr:to>
      <xdr:col>0</xdr:col>
      <xdr:colOff>256272</xdr:colOff>
      <xdr:row>92</xdr:row>
      <xdr:rowOff>176124</xdr:rowOff>
    </xdr:to>
    <xdr:pic>
      <xdr:nvPicPr>
        <xdr:cNvPr id="93" name="Kép 92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D0969023-6FD2-400E-9086-1D6E5190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755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93</xdr:row>
      <xdr:rowOff>33249</xdr:rowOff>
    </xdr:from>
    <xdr:to>
      <xdr:col>0</xdr:col>
      <xdr:colOff>256272</xdr:colOff>
      <xdr:row>93</xdr:row>
      <xdr:rowOff>176124</xdr:rowOff>
    </xdr:to>
    <xdr:pic>
      <xdr:nvPicPr>
        <xdr:cNvPr id="94" name="Kép 93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7B41D9C6-4F0E-4647-B415-E26FE3AEB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7749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61376</xdr:colOff>
      <xdr:row>94</xdr:row>
      <xdr:rowOff>3940</xdr:rowOff>
    </xdr:from>
    <xdr:to>
      <xdr:col>0</xdr:col>
      <xdr:colOff>199122</xdr:colOff>
      <xdr:row>94</xdr:row>
      <xdr:rowOff>176123</xdr:rowOff>
    </xdr:to>
    <xdr:pic>
      <xdr:nvPicPr>
        <xdr:cNvPr id="95" name="Kép 94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BD506E11-2DC8-41B2-ABA4-8B5ABDEC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76" y="17910940"/>
          <a:ext cx="137746" cy="172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95</xdr:row>
      <xdr:rowOff>52299</xdr:rowOff>
    </xdr:from>
    <xdr:to>
      <xdr:col>0</xdr:col>
      <xdr:colOff>265977</xdr:colOff>
      <xdr:row>95</xdr:row>
      <xdr:rowOff>176124</xdr:rowOff>
    </xdr:to>
    <xdr:pic>
      <xdr:nvPicPr>
        <xdr:cNvPr id="96" name="Kép 95" descr="https://upload.wikimedia.org/wikipedia/commons/thumb/f/f9/Flag_of_Bangladesh.svg/22px-Flag_of_Bangladesh.svg.png">
          <a:extLst>
            <a:ext uri="{FF2B5EF4-FFF2-40B4-BE49-F238E27FC236}">
              <a16:creationId xmlns:a16="http://schemas.microsoft.com/office/drawing/2014/main" id="{A804FD4D-C94F-41A0-A8E2-3D01989ED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8149799"/>
          <a:ext cx="208997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96</xdr:row>
      <xdr:rowOff>44239</xdr:rowOff>
    </xdr:from>
    <xdr:to>
      <xdr:col>0</xdr:col>
      <xdr:colOff>265977</xdr:colOff>
      <xdr:row>96</xdr:row>
      <xdr:rowOff>176124</xdr:rowOff>
    </xdr:to>
    <xdr:pic>
      <xdr:nvPicPr>
        <xdr:cNvPr id="97" name="Kép 96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DDE5EFE4-8320-4AC4-90EC-6C7190A3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8332239"/>
          <a:ext cx="208997" cy="131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56980</xdr:colOff>
      <xdr:row>97</xdr:row>
      <xdr:rowOff>29585</xdr:rowOff>
    </xdr:from>
    <xdr:to>
      <xdr:col>0</xdr:col>
      <xdr:colOff>265977</xdr:colOff>
      <xdr:row>97</xdr:row>
      <xdr:rowOff>176124</xdr:rowOff>
    </xdr:to>
    <xdr:pic>
      <xdr:nvPicPr>
        <xdr:cNvPr id="98" name="Kép 97" descr="https://upload.wikimedia.org/wikipedia/commons/thumb/4/4d/Flag_of_Somaliland.svg/22px-Flag_of_Somaliland.svg.png">
          <a:extLst>
            <a:ext uri="{FF2B5EF4-FFF2-40B4-BE49-F238E27FC236}">
              <a16:creationId xmlns:a16="http://schemas.microsoft.com/office/drawing/2014/main" id="{007C5E82-B204-43C5-A320-40455A44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80" y="18508085"/>
          <a:ext cx="208997" cy="146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98</xdr:row>
      <xdr:rowOff>33249</xdr:rowOff>
    </xdr:from>
    <xdr:to>
      <xdr:col>0</xdr:col>
      <xdr:colOff>265977</xdr:colOff>
      <xdr:row>98</xdr:row>
      <xdr:rowOff>176124</xdr:rowOff>
    </xdr:to>
    <xdr:pic>
      <xdr:nvPicPr>
        <xdr:cNvPr id="99" name="Kép 98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B0907536-9313-4A46-8FCE-A84032EA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1870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99</xdr:row>
      <xdr:rowOff>52299</xdr:rowOff>
    </xdr:from>
    <xdr:to>
      <xdr:col>0</xdr:col>
      <xdr:colOff>256272</xdr:colOff>
      <xdr:row>99</xdr:row>
      <xdr:rowOff>176124</xdr:rowOff>
    </xdr:to>
    <xdr:pic>
      <xdr:nvPicPr>
        <xdr:cNvPr id="100" name="Kép 99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E24D8275-DA5F-4A69-BCCB-410475B4B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89117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100</xdr:row>
      <xdr:rowOff>71349</xdr:rowOff>
    </xdr:from>
    <xdr:to>
      <xdr:col>0</xdr:col>
      <xdr:colOff>256272</xdr:colOff>
      <xdr:row>100</xdr:row>
      <xdr:rowOff>176124</xdr:rowOff>
    </xdr:to>
    <xdr:pic>
      <xdr:nvPicPr>
        <xdr:cNvPr id="101" name="Kép 100" descr="https://upload.wikimedia.org/wikipedia/commons/thumb/5/51/Flag_of_North_Korea.svg/22px-Flag_of_North_Korea.svg.png">
          <a:extLst>
            <a:ext uri="{FF2B5EF4-FFF2-40B4-BE49-F238E27FC236}">
              <a16:creationId xmlns:a16="http://schemas.microsoft.com/office/drawing/2014/main" id="{176141A0-0AC5-4CBF-B310-538DDBD1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9121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101</xdr:row>
      <xdr:rowOff>33249</xdr:rowOff>
    </xdr:from>
    <xdr:to>
      <xdr:col>0</xdr:col>
      <xdr:colOff>265977</xdr:colOff>
      <xdr:row>101</xdr:row>
      <xdr:rowOff>176124</xdr:rowOff>
    </xdr:to>
    <xdr:pic>
      <xdr:nvPicPr>
        <xdr:cNvPr id="102" name="Kép 101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01AC8773-1B1B-4C81-94C1-24A0E101F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19273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102</xdr:row>
      <xdr:rowOff>40053</xdr:rowOff>
    </xdr:from>
    <xdr:to>
      <xdr:col>0</xdr:col>
      <xdr:colOff>265977</xdr:colOff>
      <xdr:row>102</xdr:row>
      <xdr:rowOff>176125</xdr:rowOff>
    </xdr:to>
    <xdr:pic>
      <xdr:nvPicPr>
        <xdr:cNvPr id="103" name="Kép 102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25E03DF4-079F-4671-9E14-E93FD689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194710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103</xdr:row>
      <xdr:rowOff>33249</xdr:rowOff>
    </xdr:from>
    <xdr:to>
      <xdr:col>0</xdr:col>
      <xdr:colOff>265977</xdr:colOff>
      <xdr:row>103</xdr:row>
      <xdr:rowOff>176124</xdr:rowOff>
    </xdr:to>
    <xdr:pic>
      <xdr:nvPicPr>
        <xdr:cNvPr id="104" name="Kép 103" descr="https://upload.wikimedia.org/wikipedia/commons/thumb/0/0a/Flag_of_Benin.svg/22px-Flag_of_Benin.svg.png">
          <a:extLst>
            <a:ext uri="{FF2B5EF4-FFF2-40B4-BE49-F238E27FC236}">
              <a16:creationId xmlns:a16="http://schemas.microsoft.com/office/drawing/2014/main" id="{B9BE86EF-BFE1-400D-A2B7-E4A971039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19654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104</xdr:row>
      <xdr:rowOff>45495</xdr:rowOff>
    </xdr:from>
    <xdr:to>
      <xdr:col>0</xdr:col>
      <xdr:colOff>256272</xdr:colOff>
      <xdr:row>104</xdr:row>
      <xdr:rowOff>176124</xdr:rowOff>
    </xdr:to>
    <xdr:pic>
      <xdr:nvPicPr>
        <xdr:cNvPr id="105" name="Kép 104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87198BEF-15AF-45A3-8C6D-2DBDF24F0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198574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105</xdr:row>
      <xdr:rowOff>40052</xdr:rowOff>
    </xdr:from>
    <xdr:to>
      <xdr:col>0</xdr:col>
      <xdr:colOff>256272</xdr:colOff>
      <xdr:row>105</xdr:row>
      <xdr:rowOff>176124</xdr:rowOff>
    </xdr:to>
    <xdr:pic>
      <xdr:nvPicPr>
        <xdr:cNvPr id="106" name="Kép 105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738F1696-0090-44BC-B837-BC046E672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0042552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106</xdr:row>
      <xdr:rowOff>52299</xdr:rowOff>
    </xdr:from>
    <xdr:to>
      <xdr:col>0</xdr:col>
      <xdr:colOff>256272</xdr:colOff>
      <xdr:row>106</xdr:row>
      <xdr:rowOff>176124</xdr:rowOff>
    </xdr:to>
    <xdr:pic>
      <xdr:nvPicPr>
        <xdr:cNvPr id="107" name="Kép 106" descr="https://upload.wikimedia.org/wikipedia/commons/thumb/9/9a/Flag_of_Bulgaria.svg/22px-Flag_of_Bulgaria.svg.png">
          <a:extLst>
            <a:ext uri="{FF2B5EF4-FFF2-40B4-BE49-F238E27FC236}">
              <a16:creationId xmlns:a16="http://schemas.microsoft.com/office/drawing/2014/main" id="{5B29F30F-5973-4E99-81D7-82B023AB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0245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107</xdr:row>
      <xdr:rowOff>29167</xdr:rowOff>
    </xdr:from>
    <xdr:to>
      <xdr:col>0</xdr:col>
      <xdr:colOff>256272</xdr:colOff>
      <xdr:row>107</xdr:row>
      <xdr:rowOff>176124</xdr:rowOff>
    </xdr:to>
    <xdr:pic>
      <xdr:nvPicPr>
        <xdr:cNvPr id="108" name="Kép 107" descr="https://upload.wikimedia.org/wikipedia/commons/thumb/b/bd/Flag_of_Cuba.svg/22px-Flag_of_Cuba.svg.png">
          <a:extLst>
            <a:ext uri="{FF2B5EF4-FFF2-40B4-BE49-F238E27FC236}">
              <a16:creationId xmlns:a16="http://schemas.microsoft.com/office/drawing/2014/main" id="{B0984A7D-44D9-4894-B7AC-4F81AFA5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04126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108</xdr:row>
      <xdr:rowOff>42774</xdr:rowOff>
    </xdr:from>
    <xdr:to>
      <xdr:col>0</xdr:col>
      <xdr:colOff>265977</xdr:colOff>
      <xdr:row>108</xdr:row>
      <xdr:rowOff>176124</xdr:rowOff>
    </xdr:to>
    <xdr:pic>
      <xdr:nvPicPr>
        <xdr:cNvPr id="109" name="Kép 108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C530FC7E-2C18-4E6A-B8F6-D3E996DCE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0616774"/>
          <a:ext cx="211091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109</xdr:row>
      <xdr:rowOff>23724</xdr:rowOff>
    </xdr:from>
    <xdr:to>
      <xdr:col>0</xdr:col>
      <xdr:colOff>265977</xdr:colOff>
      <xdr:row>109</xdr:row>
      <xdr:rowOff>176124</xdr:rowOff>
    </xdr:to>
    <xdr:pic>
      <xdr:nvPicPr>
        <xdr:cNvPr id="110" name="Kép 109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D1D9E14A-534D-4350-8944-35180F748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07882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110</xdr:row>
      <xdr:rowOff>33249</xdr:rowOff>
    </xdr:from>
    <xdr:to>
      <xdr:col>0</xdr:col>
      <xdr:colOff>256272</xdr:colOff>
      <xdr:row>110</xdr:row>
      <xdr:rowOff>176124</xdr:rowOff>
    </xdr:to>
    <xdr:pic>
      <xdr:nvPicPr>
        <xdr:cNvPr id="111" name="Kép 110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6CC5F9AA-FE8E-4FD8-981C-0EBAA55F7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098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111</xdr:row>
      <xdr:rowOff>33249</xdr:rowOff>
    </xdr:from>
    <xdr:to>
      <xdr:col>0</xdr:col>
      <xdr:colOff>265977</xdr:colOff>
      <xdr:row>111</xdr:row>
      <xdr:rowOff>176124</xdr:rowOff>
    </xdr:to>
    <xdr:pic>
      <xdr:nvPicPr>
        <xdr:cNvPr id="112" name="Kép 111" descr="https://upload.wikimedia.org/wikipedia/commons/thumb/b/bc/Civil_Ensign_of_Hungary.svg/22px-Civil_Ensign_of_Hungary.svg.png">
          <a:extLst>
            <a:ext uri="{FF2B5EF4-FFF2-40B4-BE49-F238E27FC236}">
              <a16:creationId xmlns:a16="http://schemas.microsoft.com/office/drawing/2014/main" id="{F363D174-742C-4121-AACC-4B9377FBA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1178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112</xdr:row>
      <xdr:rowOff>33249</xdr:rowOff>
    </xdr:from>
    <xdr:to>
      <xdr:col>0</xdr:col>
      <xdr:colOff>265977</xdr:colOff>
      <xdr:row>112</xdr:row>
      <xdr:rowOff>176124</xdr:rowOff>
    </xdr:to>
    <xdr:pic>
      <xdr:nvPicPr>
        <xdr:cNvPr id="113" name="Kép 112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C646DDF4-F013-487F-BC3F-BD8B551A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136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113</xdr:row>
      <xdr:rowOff>40053</xdr:rowOff>
    </xdr:from>
    <xdr:to>
      <xdr:col>0</xdr:col>
      <xdr:colOff>256272</xdr:colOff>
      <xdr:row>113</xdr:row>
      <xdr:rowOff>176125</xdr:rowOff>
    </xdr:to>
    <xdr:pic>
      <xdr:nvPicPr>
        <xdr:cNvPr id="114" name="Kép 113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8ADB45A2-38C4-4CB1-A06C-3B0B14C99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1566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114</xdr:row>
      <xdr:rowOff>33249</xdr:rowOff>
    </xdr:from>
    <xdr:to>
      <xdr:col>0</xdr:col>
      <xdr:colOff>265977</xdr:colOff>
      <xdr:row>114</xdr:row>
      <xdr:rowOff>176124</xdr:rowOff>
    </xdr:to>
    <xdr:pic>
      <xdr:nvPicPr>
        <xdr:cNvPr id="115" name="Kép 114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B324F981-E52F-46E3-A08E-CC4BF3599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1750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115</xdr:row>
      <xdr:rowOff>34609</xdr:rowOff>
    </xdr:from>
    <xdr:to>
      <xdr:col>0</xdr:col>
      <xdr:colOff>265977</xdr:colOff>
      <xdr:row>115</xdr:row>
      <xdr:rowOff>176124</xdr:rowOff>
    </xdr:to>
    <xdr:pic>
      <xdr:nvPicPr>
        <xdr:cNvPr id="116" name="Kép 115" descr="https://upload.wikimedia.org/wikipedia/commons/thumb/d/dd/Flag_of_Azerbaijan.svg/22px-Flag_of_Azerbaijan.svg.png">
          <a:extLst>
            <a:ext uri="{FF2B5EF4-FFF2-40B4-BE49-F238E27FC236}">
              <a16:creationId xmlns:a16="http://schemas.microsoft.com/office/drawing/2014/main" id="{CEDB5854-2E56-4ED5-9ADC-76B8F0B0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1942109"/>
          <a:ext cx="211091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116</xdr:row>
      <xdr:rowOff>33249</xdr:rowOff>
    </xdr:from>
    <xdr:to>
      <xdr:col>0</xdr:col>
      <xdr:colOff>256272</xdr:colOff>
      <xdr:row>116</xdr:row>
      <xdr:rowOff>176124</xdr:rowOff>
    </xdr:to>
    <xdr:pic>
      <xdr:nvPicPr>
        <xdr:cNvPr id="117" name="Kép 116" descr="https://upload.wikimedia.org/wikipedia/commons/thumb/4/41/Flag_of_Austria.svg/22px-Flag_of_Austria.svg.png">
          <a:extLst>
            <a:ext uri="{FF2B5EF4-FFF2-40B4-BE49-F238E27FC236}">
              <a16:creationId xmlns:a16="http://schemas.microsoft.com/office/drawing/2014/main" id="{40B9E157-153E-4FCB-BA2B-055C155F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13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117</xdr:row>
      <xdr:rowOff>40053</xdr:rowOff>
    </xdr:from>
    <xdr:to>
      <xdr:col>0</xdr:col>
      <xdr:colOff>256272</xdr:colOff>
      <xdr:row>117</xdr:row>
      <xdr:rowOff>176125</xdr:rowOff>
    </xdr:to>
    <xdr:pic>
      <xdr:nvPicPr>
        <xdr:cNvPr id="118" name="Kép 117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3329ACF0-30FF-4C7D-AD5F-B2331D8F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328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118</xdr:row>
      <xdr:rowOff>33249</xdr:rowOff>
    </xdr:from>
    <xdr:to>
      <xdr:col>0</xdr:col>
      <xdr:colOff>256272</xdr:colOff>
      <xdr:row>118</xdr:row>
      <xdr:rowOff>176124</xdr:rowOff>
    </xdr:to>
    <xdr:pic>
      <xdr:nvPicPr>
        <xdr:cNvPr id="119" name="Kép 118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B7646B13-ECEF-4CF0-9908-27260C9BC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512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119</xdr:row>
      <xdr:rowOff>33249</xdr:rowOff>
    </xdr:from>
    <xdr:to>
      <xdr:col>0</xdr:col>
      <xdr:colOff>256272</xdr:colOff>
      <xdr:row>119</xdr:row>
      <xdr:rowOff>176124</xdr:rowOff>
    </xdr:to>
    <xdr:pic>
      <xdr:nvPicPr>
        <xdr:cNvPr id="120" name="Kép 119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CC73501C-20EF-4D6D-94B0-FD719E079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2702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120</xdr:row>
      <xdr:rowOff>33249</xdr:rowOff>
    </xdr:from>
    <xdr:to>
      <xdr:col>0</xdr:col>
      <xdr:colOff>265977</xdr:colOff>
      <xdr:row>120</xdr:row>
      <xdr:rowOff>176124</xdr:rowOff>
    </xdr:to>
    <xdr:pic>
      <xdr:nvPicPr>
        <xdr:cNvPr id="121" name="Kép 120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5AD82B0C-3A30-42A5-AE4F-3D840C12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289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121</xdr:row>
      <xdr:rowOff>23725</xdr:rowOff>
    </xdr:from>
    <xdr:to>
      <xdr:col>0</xdr:col>
      <xdr:colOff>256272</xdr:colOff>
      <xdr:row>121</xdr:row>
      <xdr:rowOff>176125</xdr:rowOff>
    </xdr:to>
    <xdr:pic>
      <xdr:nvPicPr>
        <xdr:cNvPr id="122" name="Kép 121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1207CC19-3E52-45A2-B047-1C96A386E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3074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122</xdr:row>
      <xdr:rowOff>33249</xdr:rowOff>
    </xdr:from>
    <xdr:to>
      <xdr:col>0</xdr:col>
      <xdr:colOff>265977</xdr:colOff>
      <xdr:row>122</xdr:row>
      <xdr:rowOff>176124</xdr:rowOff>
    </xdr:to>
    <xdr:pic>
      <xdr:nvPicPr>
        <xdr:cNvPr id="123" name="Kép 122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752F98F0-E9C3-47D9-9E94-30BAE8A06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3274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123</xdr:row>
      <xdr:rowOff>18281</xdr:rowOff>
    </xdr:from>
    <xdr:to>
      <xdr:col>0</xdr:col>
      <xdr:colOff>256272</xdr:colOff>
      <xdr:row>123</xdr:row>
      <xdr:rowOff>176124</xdr:rowOff>
    </xdr:to>
    <xdr:pic>
      <xdr:nvPicPr>
        <xdr:cNvPr id="124" name="Kép 123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B215948D-259F-4B8D-9399-78C633E8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3449781"/>
          <a:ext cx="209550" cy="1578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124</xdr:row>
      <xdr:rowOff>52299</xdr:rowOff>
    </xdr:from>
    <xdr:to>
      <xdr:col>0</xdr:col>
      <xdr:colOff>256272</xdr:colOff>
      <xdr:row>124</xdr:row>
      <xdr:rowOff>176124</xdr:rowOff>
    </xdr:to>
    <xdr:pic>
      <xdr:nvPicPr>
        <xdr:cNvPr id="125" name="Kép 12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C6D29B4-F2B8-4F84-80C1-54E7738E3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3674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125</xdr:row>
      <xdr:rowOff>50938</xdr:rowOff>
    </xdr:from>
    <xdr:to>
      <xdr:col>0</xdr:col>
      <xdr:colOff>256272</xdr:colOff>
      <xdr:row>125</xdr:row>
      <xdr:rowOff>187009</xdr:rowOff>
    </xdr:to>
    <xdr:pic>
      <xdr:nvPicPr>
        <xdr:cNvPr id="126" name="Kép 125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5E5E921C-E236-4156-A239-AD48A0668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3863438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126</xdr:row>
      <xdr:rowOff>34610</xdr:rowOff>
    </xdr:from>
    <xdr:to>
      <xdr:col>0</xdr:col>
      <xdr:colOff>265977</xdr:colOff>
      <xdr:row>126</xdr:row>
      <xdr:rowOff>187010</xdr:rowOff>
    </xdr:to>
    <xdr:pic>
      <xdr:nvPicPr>
        <xdr:cNvPr id="127" name="Kép 126" descr="Norvégia">
          <a:extLst>
            <a:ext uri="{FF2B5EF4-FFF2-40B4-BE49-F238E27FC236}">
              <a16:creationId xmlns:a16="http://schemas.microsoft.com/office/drawing/2014/main" id="{76EB277C-C6B7-4338-B1F1-09203EA8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4037610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127</xdr:row>
      <xdr:rowOff>42774</xdr:rowOff>
    </xdr:from>
    <xdr:to>
      <xdr:col>0</xdr:col>
      <xdr:colOff>256272</xdr:colOff>
      <xdr:row>127</xdr:row>
      <xdr:rowOff>176124</xdr:rowOff>
    </xdr:to>
    <xdr:pic>
      <xdr:nvPicPr>
        <xdr:cNvPr id="128" name="Kép 127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B1A04C82-0550-4994-AC12-591D25B1E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4236274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128</xdr:row>
      <xdr:rowOff>45497</xdr:rowOff>
    </xdr:from>
    <xdr:to>
      <xdr:col>0</xdr:col>
      <xdr:colOff>256272</xdr:colOff>
      <xdr:row>128</xdr:row>
      <xdr:rowOff>176125</xdr:rowOff>
    </xdr:to>
    <xdr:pic>
      <xdr:nvPicPr>
        <xdr:cNvPr id="129" name="Kép 128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12B384AD-1CD3-402E-9AC7-7203EBF4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4429497"/>
          <a:ext cx="209550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129</xdr:row>
      <xdr:rowOff>34611</xdr:rowOff>
    </xdr:from>
    <xdr:to>
      <xdr:col>0</xdr:col>
      <xdr:colOff>256272</xdr:colOff>
      <xdr:row>129</xdr:row>
      <xdr:rowOff>176125</xdr:rowOff>
    </xdr:to>
    <xdr:pic>
      <xdr:nvPicPr>
        <xdr:cNvPr id="130" name="Kép 129" descr="https://upload.wikimedia.org/wikipedia/commons/thumb/b/bf/Flag_of_Bosnia_and_Herzegovina.svg/22px-Flag_of_Bosnia_and_Herzegovina.svg.png">
          <a:extLst>
            <a:ext uri="{FF2B5EF4-FFF2-40B4-BE49-F238E27FC236}">
              <a16:creationId xmlns:a16="http://schemas.microsoft.com/office/drawing/2014/main" id="{25D53D51-9F24-4E68-BFBD-7C016CCC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4609111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130</xdr:row>
      <xdr:rowOff>52299</xdr:rowOff>
    </xdr:from>
    <xdr:to>
      <xdr:col>0</xdr:col>
      <xdr:colOff>256272</xdr:colOff>
      <xdr:row>130</xdr:row>
      <xdr:rowOff>176124</xdr:rowOff>
    </xdr:to>
    <xdr:pic>
      <xdr:nvPicPr>
        <xdr:cNvPr id="131" name="Kép 130" descr="https://upload.wikimedia.org/wikipedia/commons/thumb/f/f2/Flag_of_Costa_Rica.svg/22px-Flag_of_Costa_Rica.svg.png">
          <a:extLst>
            <a:ext uri="{FF2B5EF4-FFF2-40B4-BE49-F238E27FC236}">
              <a16:creationId xmlns:a16="http://schemas.microsoft.com/office/drawing/2014/main" id="{FE08EE36-3167-4F20-9F34-37FE126E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4817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131</xdr:row>
      <xdr:rowOff>33249</xdr:rowOff>
    </xdr:from>
    <xdr:to>
      <xdr:col>0</xdr:col>
      <xdr:colOff>256272</xdr:colOff>
      <xdr:row>131</xdr:row>
      <xdr:rowOff>176124</xdr:rowOff>
    </xdr:to>
    <xdr:pic>
      <xdr:nvPicPr>
        <xdr:cNvPr id="132" name="Kép 131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74ABEF39-CA9E-4D3B-93E8-B4FE49DD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498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132</xdr:row>
      <xdr:rowOff>33249</xdr:rowOff>
    </xdr:from>
    <xdr:to>
      <xdr:col>0</xdr:col>
      <xdr:colOff>265977</xdr:colOff>
      <xdr:row>132</xdr:row>
      <xdr:rowOff>176124</xdr:rowOff>
    </xdr:to>
    <xdr:pic>
      <xdr:nvPicPr>
        <xdr:cNvPr id="133" name="Kép 132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F6471A75-99A3-46B2-B9B9-43B955C0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517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133</xdr:row>
      <xdr:rowOff>42774</xdr:rowOff>
    </xdr:from>
    <xdr:to>
      <xdr:col>0</xdr:col>
      <xdr:colOff>256272</xdr:colOff>
      <xdr:row>133</xdr:row>
      <xdr:rowOff>176124</xdr:rowOff>
    </xdr:to>
    <xdr:pic>
      <xdr:nvPicPr>
        <xdr:cNvPr id="134" name="Kép 133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1452DE81-2570-48C4-9B8B-ED2B08E8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5379274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134</xdr:row>
      <xdr:rowOff>14199</xdr:rowOff>
    </xdr:from>
    <xdr:to>
      <xdr:col>0</xdr:col>
      <xdr:colOff>256272</xdr:colOff>
      <xdr:row>134</xdr:row>
      <xdr:rowOff>176124</xdr:rowOff>
    </xdr:to>
    <xdr:pic>
      <xdr:nvPicPr>
        <xdr:cNvPr id="135" name="Kép 134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890D455C-706D-43BA-B884-BAC880551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5541199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135</xdr:row>
      <xdr:rowOff>29166</xdr:rowOff>
    </xdr:from>
    <xdr:to>
      <xdr:col>0</xdr:col>
      <xdr:colOff>193679</xdr:colOff>
      <xdr:row>135</xdr:row>
      <xdr:rowOff>176123</xdr:rowOff>
    </xdr:to>
    <xdr:pic>
      <xdr:nvPicPr>
        <xdr:cNvPr id="136" name="Kép 135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4D5C519E-6A08-45F6-8FD0-E611BD46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5746666"/>
          <a:ext cx="146957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136</xdr:row>
      <xdr:rowOff>33249</xdr:rowOff>
    </xdr:from>
    <xdr:to>
      <xdr:col>0</xdr:col>
      <xdr:colOff>256272</xdr:colOff>
      <xdr:row>136</xdr:row>
      <xdr:rowOff>176124</xdr:rowOff>
    </xdr:to>
    <xdr:pic>
      <xdr:nvPicPr>
        <xdr:cNvPr id="137" name="Kép 136" descr="https://upload.wikimedia.org/wikipedia/commons/thumb/9/91/Flag_of_Bhutan.svg/22px-Flag_of_Bhutan.svg.png">
          <a:extLst>
            <a:ext uri="{FF2B5EF4-FFF2-40B4-BE49-F238E27FC236}">
              <a16:creationId xmlns:a16="http://schemas.microsoft.com/office/drawing/2014/main" id="{63D7E018-0224-4786-B0B9-FD976B11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5941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137</xdr:row>
      <xdr:rowOff>33249</xdr:rowOff>
    </xdr:from>
    <xdr:to>
      <xdr:col>0</xdr:col>
      <xdr:colOff>265977</xdr:colOff>
      <xdr:row>137</xdr:row>
      <xdr:rowOff>176124</xdr:rowOff>
    </xdr:to>
    <xdr:pic>
      <xdr:nvPicPr>
        <xdr:cNvPr id="138" name="Kép 137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166C5DF9-3E9C-43E1-9891-B6AB93585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6131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138</xdr:row>
      <xdr:rowOff>33249</xdr:rowOff>
    </xdr:from>
    <xdr:to>
      <xdr:col>0</xdr:col>
      <xdr:colOff>265977</xdr:colOff>
      <xdr:row>138</xdr:row>
      <xdr:rowOff>176124</xdr:rowOff>
    </xdr:to>
    <xdr:pic>
      <xdr:nvPicPr>
        <xdr:cNvPr id="139" name="Kép 138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4186E57C-F444-44BE-A481-DAEA43884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632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139</xdr:row>
      <xdr:rowOff>40053</xdr:rowOff>
    </xdr:from>
    <xdr:to>
      <xdr:col>0</xdr:col>
      <xdr:colOff>265977</xdr:colOff>
      <xdr:row>139</xdr:row>
      <xdr:rowOff>176124</xdr:rowOff>
    </xdr:to>
    <xdr:pic>
      <xdr:nvPicPr>
        <xdr:cNvPr id="140" name="Kép 139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4A6F9EC0-DBBE-46F8-8ABC-42375F527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65195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140</xdr:row>
      <xdr:rowOff>29167</xdr:rowOff>
    </xdr:from>
    <xdr:to>
      <xdr:col>0</xdr:col>
      <xdr:colOff>265977</xdr:colOff>
      <xdr:row>140</xdr:row>
      <xdr:rowOff>176124</xdr:rowOff>
    </xdr:to>
    <xdr:pic>
      <xdr:nvPicPr>
        <xdr:cNvPr id="141" name="Kép 140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18C4F255-4EB1-4534-B6FE-715D06ED0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6699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141</xdr:row>
      <xdr:rowOff>33249</xdr:rowOff>
    </xdr:from>
    <xdr:to>
      <xdr:col>0</xdr:col>
      <xdr:colOff>265977</xdr:colOff>
      <xdr:row>141</xdr:row>
      <xdr:rowOff>176124</xdr:rowOff>
    </xdr:to>
    <xdr:pic>
      <xdr:nvPicPr>
        <xdr:cNvPr id="142" name="Kép 141" descr="https://upload.wikimedia.org/wikipedia/commons/thumb/9/92/Flag_of_Belgium_%28civil%29.svg/22px-Flag_of_Belgium_%28civil%29.svg.png">
          <a:extLst>
            <a:ext uri="{FF2B5EF4-FFF2-40B4-BE49-F238E27FC236}">
              <a16:creationId xmlns:a16="http://schemas.microsoft.com/office/drawing/2014/main" id="{A8EF18A7-0F28-40F2-B59D-8AA4560F1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6893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142</xdr:row>
      <xdr:rowOff>33249</xdr:rowOff>
    </xdr:from>
    <xdr:to>
      <xdr:col>0</xdr:col>
      <xdr:colOff>265977</xdr:colOff>
      <xdr:row>142</xdr:row>
      <xdr:rowOff>176124</xdr:rowOff>
    </xdr:to>
    <xdr:pic>
      <xdr:nvPicPr>
        <xdr:cNvPr id="143" name="Kép 142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97AFEFA8-FD06-4606-84BC-AE5607A74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7084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143</xdr:row>
      <xdr:rowOff>40053</xdr:rowOff>
    </xdr:from>
    <xdr:to>
      <xdr:col>0</xdr:col>
      <xdr:colOff>265977</xdr:colOff>
      <xdr:row>143</xdr:row>
      <xdr:rowOff>176124</xdr:rowOff>
    </xdr:to>
    <xdr:pic>
      <xdr:nvPicPr>
        <xdr:cNvPr id="144" name="Kép 143" descr="https://upload.wikimedia.org/wikipedia/commons/thumb/2/2f/Flag_of_Armenia.svg/22px-Flag_of_Armenia.svg.png">
          <a:extLst>
            <a:ext uri="{FF2B5EF4-FFF2-40B4-BE49-F238E27FC236}">
              <a16:creationId xmlns:a16="http://schemas.microsoft.com/office/drawing/2014/main" id="{2FFBCAB8-7C85-40A1-9A2E-6F7E116EA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72815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144</xdr:row>
      <xdr:rowOff>29167</xdr:rowOff>
    </xdr:from>
    <xdr:to>
      <xdr:col>0</xdr:col>
      <xdr:colOff>265977</xdr:colOff>
      <xdr:row>144</xdr:row>
      <xdr:rowOff>176124</xdr:rowOff>
    </xdr:to>
    <xdr:pic>
      <xdr:nvPicPr>
        <xdr:cNvPr id="145" name="Kép 144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7B943172-6B9C-4565-9B85-81CB0B4FE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7461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145</xdr:row>
      <xdr:rowOff>23724</xdr:rowOff>
    </xdr:from>
    <xdr:to>
      <xdr:col>0</xdr:col>
      <xdr:colOff>256272</xdr:colOff>
      <xdr:row>145</xdr:row>
      <xdr:rowOff>176124</xdr:rowOff>
    </xdr:to>
    <xdr:pic>
      <xdr:nvPicPr>
        <xdr:cNvPr id="146" name="Kép 145" descr="https://upload.wikimedia.org/wikipedia/commons/thumb/3/36/Flag_of_Albania.svg/22px-Flag_of_Albania.svg.png">
          <a:extLst>
            <a:ext uri="{FF2B5EF4-FFF2-40B4-BE49-F238E27FC236}">
              <a16:creationId xmlns:a16="http://schemas.microsoft.com/office/drawing/2014/main" id="{DE5BD941-4BE2-49D8-B373-BD78C5347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76462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146</xdr:row>
      <xdr:rowOff>33249</xdr:rowOff>
    </xdr:from>
    <xdr:to>
      <xdr:col>0</xdr:col>
      <xdr:colOff>256272</xdr:colOff>
      <xdr:row>146</xdr:row>
      <xdr:rowOff>176124</xdr:rowOff>
    </xdr:to>
    <xdr:pic>
      <xdr:nvPicPr>
        <xdr:cNvPr id="147" name="Kép 146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469E4036-D9EC-455A-B1F4-3F0A386D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7846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147</xdr:row>
      <xdr:rowOff>52299</xdr:rowOff>
    </xdr:from>
    <xdr:to>
      <xdr:col>0</xdr:col>
      <xdr:colOff>265977</xdr:colOff>
      <xdr:row>147</xdr:row>
      <xdr:rowOff>176124</xdr:rowOff>
    </xdr:to>
    <xdr:pic>
      <xdr:nvPicPr>
        <xdr:cNvPr id="148" name="Kép 147" descr="https://upload.wikimedia.org/wikipedia/commons/thumb/5/50/Flag_of_Burundi.svg/22px-Flag_of_Burundi.svg.png">
          <a:extLst>
            <a:ext uri="{FF2B5EF4-FFF2-40B4-BE49-F238E27FC236}">
              <a16:creationId xmlns:a16="http://schemas.microsoft.com/office/drawing/2014/main" id="{19FBD6AF-E552-45A9-BA05-8338DC8F8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8055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148</xdr:row>
      <xdr:rowOff>52299</xdr:rowOff>
    </xdr:from>
    <xdr:to>
      <xdr:col>0</xdr:col>
      <xdr:colOff>256272</xdr:colOff>
      <xdr:row>148</xdr:row>
      <xdr:rowOff>176124</xdr:rowOff>
    </xdr:to>
    <xdr:pic>
      <xdr:nvPicPr>
        <xdr:cNvPr id="149" name="Kép 148" descr="https://upload.wikimedia.org/wikipedia/commons/thumb/5/56/Flag_of_Haiti.svg/22px-Flag_of_Haiti.svg.png">
          <a:extLst>
            <a:ext uri="{FF2B5EF4-FFF2-40B4-BE49-F238E27FC236}">
              <a16:creationId xmlns:a16="http://schemas.microsoft.com/office/drawing/2014/main" id="{D209A63D-A881-459F-A77C-1816FA5FC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8246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149</xdr:row>
      <xdr:rowOff>33249</xdr:rowOff>
    </xdr:from>
    <xdr:to>
      <xdr:col>0</xdr:col>
      <xdr:colOff>265977</xdr:colOff>
      <xdr:row>149</xdr:row>
      <xdr:rowOff>176124</xdr:rowOff>
    </xdr:to>
    <xdr:pic>
      <xdr:nvPicPr>
        <xdr:cNvPr id="150" name="Kép 149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085C6F8F-DE73-495D-B42C-7B499C2F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8417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150</xdr:row>
      <xdr:rowOff>29167</xdr:rowOff>
    </xdr:from>
    <xdr:to>
      <xdr:col>0</xdr:col>
      <xdr:colOff>256272</xdr:colOff>
      <xdr:row>150</xdr:row>
      <xdr:rowOff>176124</xdr:rowOff>
    </xdr:to>
    <xdr:pic>
      <xdr:nvPicPr>
        <xdr:cNvPr id="151" name="Kép 150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46B09D3C-6E9F-4445-9426-930C89B71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8604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151</xdr:row>
      <xdr:rowOff>33249</xdr:rowOff>
    </xdr:from>
    <xdr:to>
      <xdr:col>0</xdr:col>
      <xdr:colOff>256272</xdr:colOff>
      <xdr:row>151</xdr:row>
      <xdr:rowOff>176124</xdr:rowOff>
    </xdr:to>
    <xdr:pic>
      <xdr:nvPicPr>
        <xdr:cNvPr id="152" name="Kép 151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33BE582E-4DA4-4232-B0D0-1ADC85AF8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879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152</xdr:row>
      <xdr:rowOff>33249</xdr:rowOff>
    </xdr:from>
    <xdr:to>
      <xdr:col>0</xdr:col>
      <xdr:colOff>256272</xdr:colOff>
      <xdr:row>152</xdr:row>
      <xdr:rowOff>176124</xdr:rowOff>
    </xdr:to>
    <xdr:pic>
      <xdr:nvPicPr>
        <xdr:cNvPr id="153" name="Kép 152" descr="https://upload.wikimedia.org/wikipedia/commons/thumb/e/e7/Flag_of_Belize.svg/22px-Flag_of_Belize.svg.png">
          <a:extLst>
            <a:ext uri="{FF2B5EF4-FFF2-40B4-BE49-F238E27FC236}">
              <a16:creationId xmlns:a16="http://schemas.microsoft.com/office/drawing/2014/main" id="{4B265718-B8F0-4723-8F6F-121946617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898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153</xdr:row>
      <xdr:rowOff>34610</xdr:rowOff>
    </xdr:from>
    <xdr:to>
      <xdr:col>0</xdr:col>
      <xdr:colOff>256272</xdr:colOff>
      <xdr:row>153</xdr:row>
      <xdr:rowOff>176124</xdr:rowOff>
    </xdr:to>
    <xdr:pic>
      <xdr:nvPicPr>
        <xdr:cNvPr id="154" name="Kép 153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0A365157-5EFF-4E4D-A1F4-1FACF93C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29181110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154</xdr:row>
      <xdr:rowOff>23724</xdr:rowOff>
    </xdr:from>
    <xdr:to>
      <xdr:col>0</xdr:col>
      <xdr:colOff>265977</xdr:colOff>
      <xdr:row>154</xdr:row>
      <xdr:rowOff>176124</xdr:rowOff>
    </xdr:to>
    <xdr:pic>
      <xdr:nvPicPr>
        <xdr:cNvPr id="155" name="Kép 154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BCA47E3C-B799-47D1-A89C-BA111283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93607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155</xdr:row>
      <xdr:rowOff>45497</xdr:rowOff>
    </xdr:from>
    <xdr:to>
      <xdr:col>0</xdr:col>
      <xdr:colOff>265977</xdr:colOff>
      <xdr:row>155</xdr:row>
      <xdr:rowOff>176125</xdr:rowOff>
    </xdr:to>
    <xdr:pic>
      <xdr:nvPicPr>
        <xdr:cNvPr id="156" name="Kép 155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58FFB2D0-21DF-4516-82C8-08571EE1C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9572997"/>
          <a:ext cx="211091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156</xdr:row>
      <xdr:rowOff>45497</xdr:rowOff>
    </xdr:from>
    <xdr:to>
      <xdr:col>0</xdr:col>
      <xdr:colOff>265977</xdr:colOff>
      <xdr:row>156</xdr:row>
      <xdr:rowOff>176125</xdr:rowOff>
    </xdr:to>
    <xdr:pic>
      <xdr:nvPicPr>
        <xdr:cNvPr id="157" name="Kép 156" descr="https://upload.wikimedia.org/wikipedia/commons/thumb/6/66/Flag_of_FLNKS.svg/22px-Flag_of_FLNKS.svg.png">
          <a:extLst>
            <a:ext uri="{FF2B5EF4-FFF2-40B4-BE49-F238E27FC236}">
              <a16:creationId xmlns:a16="http://schemas.microsoft.com/office/drawing/2014/main" id="{73E2535C-C623-44D7-8136-E9703A62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9763497"/>
          <a:ext cx="211091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157</xdr:row>
      <xdr:rowOff>50939</xdr:rowOff>
    </xdr:from>
    <xdr:to>
      <xdr:col>0</xdr:col>
      <xdr:colOff>265977</xdr:colOff>
      <xdr:row>157</xdr:row>
      <xdr:rowOff>176125</xdr:rowOff>
    </xdr:to>
    <xdr:pic>
      <xdr:nvPicPr>
        <xdr:cNvPr id="158" name="Kép 157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B07D17B-2BA5-4AA5-AEDA-1054EE921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29959439"/>
          <a:ext cx="211091" cy="125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158</xdr:row>
      <xdr:rowOff>34611</xdr:rowOff>
    </xdr:from>
    <xdr:to>
      <xdr:col>0</xdr:col>
      <xdr:colOff>256272</xdr:colOff>
      <xdr:row>158</xdr:row>
      <xdr:rowOff>176125</xdr:rowOff>
    </xdr:to>
    <xdr:pic>
      <xdr:nvPicPr>
        <xdr:cNvPr id="159" name="Kép 158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A6F77614-7A87-4586-8645-2C0F365FE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0133611"/>
          <a:ext cx="209550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159</xdr:row>
      <xdr:rowOff>33249</xdr:rowOff>
    </xdr:from>
    <xdr:to>
      <xdr:col>0</xdr:col>
      <xdr:colOff>265977</xdr:colOff>
      <xdr:row>159</xdr:row>
      <xdr:rowOff>176124</xdr:rowOff>
    </xdr:to>
    <xdr:pic>
      <xdr:nvPicPr>
        <xdr:cNvPr id="160" name="Kép 159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A2F8FC85-3752-4556-AD15-8F0E11843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0322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160</xdr:row>
      <xdr:rowOff>29167</xdr:rowOff>
    </xdr:from>
    <xdr:to>
      <xdr:col>0</xdr:col>
      <xdr:colOff>265977</xdr:colOff>
      <xdr:row>160</xdr:row>
      <xdr:rowOff>176124</xdr:rowOff>
    </xdr:to>
    <xdr:pic>
      <xdr:nvPicPr>
        <xdr:cNvPr id="161" name="Kép 160" descr="https://upload.wikimedia.org/wikipedia/commons/thumb/2/26/Flag_of_East_Timor.svg/22px-Flag_of_East_Timor.svg.png">
          <a:extLst>
            <a:ext uri="{FF2B5EF4-FFF2-40B4-BE49-F238E27FC236}">
              <a16:creationId xmlns:a16="http://schemas.microsoft.com/office/drawing/2014/main" id="{9E6585D9-D55E-4F85-8D66-7FDB77F60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05091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161</xdr:row>
      <xdr:rowOff>34611</xdr:rowOff>
    </xdr:from>
    <xdr:to>
      <xdr:col>0</xdr:col>
      <xdr:colOff>265977</xdr:colOff>
      <xdr:row>161</xdr:row>
      <xdr:rowOff>176125</xdr:rowOff>
    </xdr:to>
    <xdr:pic>
      <xdr:nvPicPr>
        <xdr:cNvPr id="162" name="Kép 161" descr="https://upload.wikimedia.org/wikipedia/commons/thumb/9/93/Flag_of_the_Bahamas.svg/22px-Flag_of_the_Bahamas.svg.png">
          <a:extLst>
            <a:ext uri="{FF2B5EF4-FFF2-40B4-BE49-F238E27FC236}">
              <a16:creationId xmlns:a16="http://schemas.microsoft.com/office/drawing/2014/main" id="{A817E38D-B5C9-40D4-A8E6-4E4070B7C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0705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162</xdr:row>
      <xdr:rowOff>34611</xdr:rowOff>
    </xdr:from>
    <xdr:to>
      <xdr:col>0</xdr:col>
      <xdr:colOff>265977</xdr:colOff>
      <xdr:row>162</xdr:row>
      <xdr:rowOff>176125</xdr:rowOff>
    </xdr:to>
    <xdr:pic>
      <xdr:nvPicPr>
        <xdr:cNvPr id="163" name="Kép 162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F08A5A1E-7A0F-480A-B0C9-13296119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08956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163</xdr:row>
      <xdr:rowOff>52299</xdr:rowOff>
    </xdr:from>
    <xdr:to>
      <xdr:col>0</xdr:col>
      <xdr:colOff>265977</xdr:colOff>
      <xdr:row>163</xdr:row>
      <xdr:rowOff>176124</xdr:rowOff>
    </xdr:to>
    <xdr:pic>
      <xdr:nvPicPr>
        <xdr:cNvPr id="164" name="Kép 163" descr="https://upload.wikimedia.org/wikipedia/commons/thumb/b/bc/Flag_of_Vanuatu.svg/22px-Flag_of_Vanuatu.svg.png">
          <a:extLst>
            <a:ext uri="{FF2B5EF4-FFF2-40B4-BE49-F238E27FC236}">
              <a16:creationId xmlns:a16="http://schemas.microsoft.com/office/drawing/2014/main" id="{92A07393-8838-4F69-A1B1-21D5B2DF8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1103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164</xdr:row>
      <xdr:rowOff>45497</xdr:rowOff>
    </xdr:from>
    <xdr:to>
      <xdr:col>0</xdr:col>
      <xdr:colOff>256272</xdr:colOff>
      <xdr:row>164</xdr:row>
      <xdr:rowOff>176125</xdr:rowOff>
    </xdr:to>
    <xdr:pic>
      <xdr:nvPicPr>
        <xdr:cNvPr id="165" name="Kép 164" descr="https://upload.wikimedia.org/wikipedia/commons/thumb/8/83/Flag_of_the_Falkland_Islands.svg/22px-Flag_of_the_Falkland_Islands.svg.png">
          <a:extLst>
            <a:ext uri="{FF2B5EF4-FFF2-40B4-BE49-F238E27FC236}">
              <a16:creationId xmlns:a16="http://schemas.microsoft.com/office/drawing/2014/main" id="{FB48F79E-0518-4F5C-80EB-3EF8EFDF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1287497"/>
          <a:ext cx="209550" cy="130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165</xdr:row>
      <xdr:rowOff>40053</xdr:rowOff>
    </xdr:from>
    <xdr:to>
      <xdr:col>0</xdr:col>
      <xdr:colOff>256272</xdr:colOff>
      <xdr:row>165</xdr:row>
      <xdr:rowOff>176124</xdr:rowOff>
    </xdr:to>
    <xdr:pic>
      <xdr:nvPicPr>
        <xdr:cNvPr id="166" name="Kép 165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236F2714-16B9-46A7-8E75-DC56AB85F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14725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166</xdr:row>
      <xdr:rowOff>71349</xdr:rowOff>
    </xdr:from>
    <xdr:to>
      <xdr:col>0</xdr:col>
      <xdr:colOff>265977</xdr:colOff>
      <xdr:row>166</xdr:row>
      <xdr:rowOff>176124</xdr:rowOff>
    </xdr:to>
    <xdr:pic>
      <xdr:nvPicPr>
        <xdr:cNvPr id="167" name="Kép 166" descr="https://upload.wikimedia.org/wikipedia/commons/thumb/3/3d/Flag_of_Artsakh.svg/22px-Flag_of_Artsakh.svg.png">
          <a:extLst>
            <a:ext uri="{FF2B5EF4-FFF2-40B4-BE49-F238E27FC236}">
              <a16:creationId xmlns:a16="http://schemas.microsoft.com/office/drawing/2014/main" id="{46E15462-EF4D-4EF9-87B7-09F1027B0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1694349"/>
          <a:ext cx="211091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167</xdr:row>
      <xdr:rowOff>33249</xdr:rowOff>
    </xdr:from>
    <xdr:to>
      <xdr:col>0</xdr:col>
      <xdr:colOff>265977</xdr:colOff>
      <xdr:row>167</xdr:row>
      <xdr:rowOff>176124</xdr:rowOff>
    </xdr:to>
    <xdr:pic>
      <xdr:nvPicPr>
        <xdr:cNvPr id="168" name="Kép 167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EC41C2AC-490B-4104-807E-CABD16087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1846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168</xdr:row>
      <xdr:rowOff>34611</xdr:rowOff>
    </xdr:from>
    <xdr:to>
      <xdr:col>0</xdr:col>
      <xdr:colOff>265977</xdr:colOff>
      <xdr:row>168</xdr:row>
      <xdr:rowOff>176125</xdr:rowOff>
    </xdr:to>
    <xdr:pic>
      <xdr:nvPicPr>
        <xdr:cNvPr id="169" name="Kép 168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E79E5353-DA1C-4714-9B39-D85D878C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20386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169</xdr:row>
      <xdr:rowOff>23724</xdr:rowOff>
    </xdr:from>
    <xdr:to>
      <xdr:col>0</xdr:col>
      <xdr:colOff>256272</xdr:colOff>
      <xdr:row>169</xdr:row>
      <xdr:rowOff>176124</xdr:rowOff>
    </xdr:to>
    <xdr:pic>
      <xdr:nvPicPr>
        <xdr:cNvPr id="170" name="Kép 169" descr="https://upload.wikimedia.org/wikipedia/commons/thumb/1/1f/Flag_of_Kosovo.svg/22px-Flag_of_Kosovo.svg.png">
          <a:extLst>
            <a:ext uri="{FF2B5EF4-FFF2-40B4-BE49-F238E27FC236}">
              <a16:creationId xmlns:a16="http://schemas.microsoft.com/office/drawing/2014/main" id="{3A5D1BF0-38B3-41A1-ADC1-5F80F85F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22182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170</xdr:row>
      <xdr:rowOff>33249</xdr:rowOff>
    </xdr:from>
    <xdr:to>
      <xdr:col>0</xdr:col>
      <xdr:colOff>256272</xdr:colOff>
      <xdr:row>170</xdr:row>
      <xdr:rowOff>176124</xdr:rowOff>
    </xdr:to>
    <xdr:pic>
      <xdr:nvPicPr>
        <xdr:cNvPr id="171" name="Kép 170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8F83753E-0744-424E-A6A4-C33AA0AD9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241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171</xdr:row>
      <xdr:rowOff>33249</xdr:rowOff>
    </xdr:from>
    <xdr:to>
      <xdr:col>0</xdr:col>
      <xdr:colOff>256272</xdr:colOff>
      <xdr:row>171</xdr:row>
      <xdr:rowOff>176124</xdr:rowOff>
    </xdr:to>
    <xdr:pic>
      <xdr:nvPicPr>
        <xdr:cNvPr id="172" name="Kép 171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E071F303-8EE6-4EFE-B4F6-CAFFC175D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2608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172</xdr:row>
      <xdr:rowOff>33249</xdr:rowOff>
    </xdr:from>
    <xdr:to>
      <xdr:col>0</xdr:col>
      <xdr:colOff>256272</xdr:colOff>
      <xdr:row>172</xdr:row>
      <xdr:rowOff>176124</xdr:rowOff>
    </xdr:to>
    <xdr:pic>
      <xdr:nvPicPr>
        <xdr:cNvPr id="173" name="Kép 172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40D354D6-CF38-4DDD-B36E-C90A4F567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2799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173</xdr:row>
      <xdr:rowOff>40053</xdr:rowOff>
    </xdr:from>
    <xdr:to>
      <xdr:col>0</xdr:col>
      <xdr:colOff>256272</xdr:colOff>
      <xdr:row>173</xdr:row>
      <xdr:rowOff>187010</xdr:rowOff>
    </xdr:to>
    <xdr:pic>
      <xdr:nvPicPr>
        <xdr:cNvPr id="174" name="Kép 173" descr="https://upload.wikimedia.org/wikipedia/commons/thumb/7/7a/Flag_of_the_Republic_of_Abkhazia.svg/22px-Flag_of_the_Republic_of_Abkhazia.svg.png">
          <a:extLst>
            <a:ext uri="{FF2B5EF4-FFF2-40B4-BE49-F238E27FC236}">
              <a16:creationId xmlns:a16="http://schemas.microsoft.com/office/drawing/2014/main" id="{89CEA2C8-05AA-4915-9AB0-2208FC16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2996553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174</xdr:row>
      <xdr:rowOff>44135</xdr:rowOff>
    </xdr:from>
    <xdr:to>
      <xdr:col>0</xdr:col>
      <xdr:colOff>256272</xdr:colOff>
      <xdr:row>174</xdr:row>
      <xdr:rowOff>187010</xdr:rowOff>
    </xdr:to>
    <xdr:pic>
      <xdr:nvPicPr>
        <xdr:cNvPr id="175" name="Kép 174" descr="Franciaország">
          <a:extLst>
            <a:ext uri="{FF2B5EF4-FFF2-40B4-BE49-F238E27FC236}">
              <a16:creationId xmlns:a16="http://schemas.microsoft.com/office/drawing/2014/main" id="{771903ED-3CD3-4C87-8A1F-368C5AC6B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319113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175</xdr:row>
      <xdr:rowOff>40053</xdr:rowOff>
    </xdr:from>
    <xdr:to>
      <xdr:col>0</xdr:col>
      <xdr:colOff>265977</xdr:colOff>
      <xdr:row>175</xdr:row>
      <xdr:rowOff>176125</xdr:rowOff>
    </xdr:to>
    <xdr:pic>
      <xdr:nvPicPr>
        <xdr:cNvPr id="176" name="Kép 175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242F5F58-BF28-4725-B162-D958C5F2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33775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176</xdr:row>
      <xdr:rowOff>29167</xdr:rowOff>
    </xdr:from>
    <xdr:to>
      <xdr:col>0</xdr:col>
      <xdr:colOff>265977</xdr:colOff>
      <xdr:row>176</xdr:row>
      <xdr:rowOff>176125</xdr:rowOff>
    </xdr:to>
    <xdr:pic>
      <xdr:nvPicPr>
        <xdr:cNvPr id="177" name="Kép 176" descr="https://upload.wikimedia.org/wikipedia/commons/thumb/9/9c/Flag_of_Brunei.svg/22px-Flag_of_Brunei.svg.png">
          <a:extLst>
            <a:ext uri="{FF2B5EF4-FFF2-40B4-BE49-F238E27FC236}">
              <a16:creationId xmlns:a16="http://schemas.microsoft.com/office/drawing/2014/main" id="{E6DB5056-75A3-4DA8-964F-FF612630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3557167"/>
          <a:ext cx="211091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177</xdr:row>
      <xdr:rowOff>52299</xdr:rowOff>
    </xdr:from>
    <xdr:to>
      <xdr:col>0</xdr:col>
      <xdr:colOff>265977</xdr:colOff>
      <xdr:row>177</xdr:row>
      <xdr:rowOff>176124</xdr:rowOff>
    </xdr:to>
    <xdr:pic>
      <xdr:nvPicPr>
        <xdr:cNvPr id="178" name="Kép 177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3FAC55D3-CB34-4AB9-AE78-66656025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3770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178</xdr:row>
      <xdr:rowOff>33249</xdr:rowOff>
    </xdr:from>
    <xdr:to>
      <xdr:col>0</xdr:col>
      <xdr:colOff>265977</xdr:colOff>
      <xdr:row>178</xdr:row>
      <xdr:rowOff>176124</xdr:rowOff>
    </xdr:to>
    <xdr:pic>
      <xdr:nvPicPr>
        <xdr:cNvPr id="179" name="Kép 178" descr="https://upload.wikimedia.org/wikipedia/commons/thumb/d/db/Flag_of_French_Polynesia.svg/22px-Flag_of_French_Polynesia.svg.png">
          <a:extLst>
            <a:ext uri="{FF2B5EF4-FFF2-40B4-BE49-F238E27FC236}">
              <a16:creationId xmlns:a16="http://schemas.microsoft.com/office/drawing/2014/main" id="{4BF6F6E3-4855-4C0B-95BF-86A036C42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3942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179</xdr:row>
      <xdr:rowOff>45495</xdr:rowOff>
    </xdr:from>
    <xdr:to>
      <xdr:col>0</xdr:col>
      <xdr:colOff>265977</xdr:colOff>
      <xdr:row>179</xdr:row>
      <xdr:rowOff>176124</xdr:rowOff>
    </xdr:to>
    <xdr:pic>
      <xdr:nvPicPr>
        <xdr:cNvPr id="180" name="Kép 179" descr="https://upload.wikimedia.org/wikipedia/commons/thumb/5/58/Flag_of_Transnistria.svg/22px-Flag_of_Transnistria.svg.png">
          <a:extLst>
            <a:ext uri="{FF2B5EF4-FFF2-40B4-BE49-F238E27FC236}">
              <a16:creationId xmlns:a16="http://schemas.microsoft.com/office/drawing/2014/main" id="{3256C008-EC80-4A05-8F7A-500316FC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41449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180</xdr:row>
      <xdr:rowOff>34609</xdr:rowOff>
    </xdr:from>
    <xdr:to>
      <xdr:col>0</xdr:col>
      <xdr:colOff>256272</xdr:colOff>
      <xdr:row>180</xdr:row>
      <xdr:rowOff>176124</xdr:rowOff>
    </xdr:to>
    <xdr:pic>
      <xdr:nvPicPr>
        <xdr:cNvPr id="181" name="Kép 180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794F2404-643B-45F5-9AA1-EF90998A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4324609"/>
          <a:ext cx="209550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181</xdr:row>
      <xdr:rowOff>29167</xdr:rowOff>
    </xdr:from>
    <xdr:to>
      <xdr:col>0</xdr:col>
      <xdr:colOff>265977</xdr:colOff>
      <xdr:row>181</xdr:row>
      <xdr:rowOff>176125</xdr:rowOff>
    </xdr:to>
    <xdr:pic>
      <xdr:nvPicPr>
        <xdr:cNvPr id="182" name="Kép 181" descr="https://upload.wikimedia.org/wikipedia/commons/thumb/e/ed/Flag_of_South_Georgia_and_the_South_Sandwich_Islands.svg/22px-Flag_of_South_Georgia_and_the_South_Sandwich_Islands.svg.png">
          <a:extLst>
            <a:ext uri="{FF2B5EF4-FFF2-40B4-BE49-F238E27FC236}">
              <a16:creationId xmlns:a16="http://schemas.microsoft.com/office/drawing/2014/main" id="{9A533811-E486-4FB6-B766-C6E779071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4509667"/>
          <a:ext cx="211091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182</xdr:row>
      <xdr:rowOff>40053</xdr:rowOff>
    </xdr:from>
    <xdr:to>
      <xdr:col>0</xdr:col>
      <xdr:colOff>256272</xdr:colOff>
      <xdr:row>182</xdr:row>
      <xdr:rowOff>176125</xdr:rowOff>
    </xdr:to>
    <xdr:pic>
      <xdr:nvPicPr>
        <xdr:cNvPr id="183" name="Kép 182" descr="https://upload.wikimedia.org/wikipedia/commons/thumb/1/12/Flag_of_South_Ossetia.svg/22px-Flag_of_South_Ossetia.svg.png">
          <a:extLst>
            <a:ext uri="{FF2B5EF4-FFF2-40B4-BE49-F238E27FC236}">
              <a16:creationId xmlns:a16="http://schemas.microsoft.com/office/drawing/2014/main" id="{BB5B55C0-5790-48D0-B7AB-E1482B766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47110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183</xdr:row>
      <xdr:rowOff>33249</xdr:rowOff>
    </xdr:from>
    <xdr:to>
      <xdr:col>0</xdr:col>
      <xdr:colOff>265977</xdr:colOff>
      <xdr:row>183</xdr:row>
      <xdr:rowOff>176124</xdr:rowOff>
    </xdr:to>
    <xdr:pic>
      <xdr:nvPicPr>
        <xdr:cNvPr id="184" name="Kép 183" descr="https://upload.wikimedia.org/wikipedia/commons/thumb/1/1e/Flag_of_the_Turkish_Republic_of_Northern_Cyprus.svg/22px-Flag_of_the_Turkish_Republic_of_Northern_Cyprus.svg.png">
          <a:extLst>
            <a:ext uri="{FF2B5EF4-FFF2-40B4-BE49-F238E27FC236}">
              <a16:creationId xmlns:a16="http://schemas.microsoft.com/office/drawing/2014/main" id="{48FB614D-147F-4A6A-9711-AD0B38F4D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4894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184</xdr:row>
      <xdr:rowOff>40053</xdr:rowOff>
    </xdr:from>
    <xdr:to>
      <xdr:col>0</xdr:col>
      <xdr:colOff>265977</xdr:colOff>
      <xdr:row>184</xdr:row>
      <xdr:rowOff>176125</xdr:rowOff>
    </xdr:to>
    <xdr:pic>
      <xdr:nvPicPr>
        <xdr:cNvPr id="185" name="Kép 184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119EA485-4C37-45FD-8083-4A21CC1C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5092053"/>
          <a:ext cx="211091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185</xdr:row>
      <xdr:rowOff>52299</xdr:rowOff>
    </xdr:from>
    <xdr:to>
      <xdr:col>0</xdr:col>
      <xdr:colOff>265977</xdr:colOff>
      <xdr:row>185</xdr:row>
      <xdr:rowOff>176124</xdr:rowOff>
    </xdr:to>
    <xdr:pic>
      <xdr:nvPicPr>
        <xdr:cNvPr id="186" name="Kép 185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157B8648-D23E-445C-A56D-BDE92685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5294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186</xdr:row>
      <xdr:rowOff>52299</xdr:rowOff>
    </xdr:from>
    <xdr:to>
      <xdr:col>0</xdr:col>
      <xdr:colOff>265977</xdr:colOff>
      <xdr:row>186</xdr:row>
      <xdr:rowOff>176124</xdr:rowOff>
    </xdr:to>
    <xdr:pic>
      <xdr:nvPicPr>
        <xdr:cNvPr id="187" name="Kép 186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A14162CE-FB58-4D74-8A43-F8BAAC6EB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54852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187</xdr:row>
      <xdr:rowOff>33249</xdr:rowOff>
    </xdr:from>
    <xdr:to>
      <xdr:col>0</xdr:col>
      <xdr:colOff>256272</xdr:colOff>
      <xdr:row>187</xdr:row>
      <xdr:rowOff>176124</xdr:rowOff>
    </xdr:to>
    <xdr:pic>
      <xdr:nvPicPr>
        <xdr:cNvPr id="188" name="Kép 187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D8241CA5-B41B-4C8D-9962-B4FEB044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565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188</xdr:row>
      <xdr:rowOff>23724</xdr:rowOff>
    </xdr:from>
    <xdr:to>
      <xdr:col>0</xdr:col>
      <xdr:colOff>256272</xdr:colOff>
      <xdr:row>188</xdr:row>
      <xdr:rowOff>176124</xdr:rowOff>
    </xdr:to>
    <xdr:pic>
      <xdr:nvPicPr>
        <xdr:cNvPr id="189" name="Kép 188" descr="https://upload.wikimedia.org/wikipedia/commons/thumb/3/3c/Flag_of_the_Faroe_Islands.svg/22px-Flag_of_the_Faroe_Islands.svg.png">
          <a:extLst>
            <a:ext uri="{FF2B5EF4-FFF2-40B4-BE49-F238E27FC236}">
              <a16:creationId xmlns:a16="http://schemas.microsoft.com/office/drawing/2014/main" id="{9D09E614-DC48-47CE-B1F8-24F47799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5837724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189</xdr:row>
      <xdr:rowOff>33249</xdr:rowOff>
    </xdr:from>
    <xdr:to>
      <xdr:col>0</xdr:col>
      <xdr:colOff>256272</xdr:colOff>
      <xdr:row>189</xdr:row>
      <xdr:rowOff>176124</xdr:rowOff>
    </xdr:to>
    <xdr:pic>
      <xdr:nvPicPr>
        <xdr:cNvPr id="190" name="Kép 189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D5CC461E-C7D0-4C9C-8A5E-A9A1FF3D1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037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190</xdr:row>
      <xdr:rowOff>40053</xdr:rowOff>
    </xdr:from>
    <xdr:to>
      <xdr:col>0</xdr:col>
      <xdr:colOff>256272</xdr:colOff>
      <xdr:row>190</xdr:row>
      <xdr:rowOff>176125</xdr:rowOff>
    </xdr:to>
    <xdr:pic>
      <xdr:nvPicPr>
        <xdr:cNvPr id="191" name="Kép 190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B31DF4CE-1FAA-4DE8-B937-6F2A2CC50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2350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191</xdr:row>
      <xdr:rowOff>40053</xdr:rowOff>
    </xdr:from>
    <xdr:to>
      <xdr:col>0</xdr:col>
      <xdr:colOff>256272</xdr:colOff>
      <xdr:row>191</xdr:row>
      <xdr:rowOff>176125</xdr:rowOff>
    </xdr:to>
    <xdr:pic>
      <xdr:nvPicPr>
        <xdr:cNvPr id="192" name="Kép 191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6220A5DB-059C-49E3-9920-9AFD75714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425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192</xdr:row>
      <xdr:rowOff>52299</xdr:rowOff>
    </xdr:from>
    <xdr:to>
      <xdr:col>0</xdr:col>
      <xdr:colOff>256272</xdr:colOff>
      <xdr:row>192</xdr:row>
      <xdr:rowOff>176124</xdr:rowOff>
    </xdr:to>
    <xdr:pic>
      <xdr:nvPicPr>
        <xdr:cNvPr id="193" name="Kép 192" descr="https://upload.wikimedia.org/wikipedia/commons/thumb/2/2c/Flag_of_Bahrain.svg/22px-Flag_of_Bahrain.svg.png">
          <a:extLst>
            <a:ext uri="{FF2B5EF4-FFF2-40B4-BE49-F238E27FC236}">
              <a16:creationId xmlns:a16="http://schemas.microsoft.com/office/drawing/2014/main" id="{1747FD60-536E-4443-B9A9-189A8546B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628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193</xdr:row>
      <xdr:rowOff>40053</xdr:rowOff>
    </xdr:from>
    <xdr:to>
      <xdr:col>0</xdr:col>
      <xdr:colOff>256272</xdr:colOff>
      <xdr:row>193</xdr:row>
      <xdr:rowOff>176125</xdr:rowOff>
    </xdr:to>
    <xdr:pic>
      <xdr:nvPicPr>
        <xdr:cNvPr id="194" name="Kép 193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3DF91A75-7C81-402F-A88E-997D6563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806553"/>
          <a:ext cx="209550" cy="136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194</xdr:row>
      <xdr:rowOff>29167</xdr:rowOff>
    </xdr:from>
    <xdr:to>
      <xdr:col>0</xdr:col>
      <xdr:colOff>256272</xdr:colOff>
      <xdr:row>194</xdr:row>
      <xdr:rowOff>176125</xdr:rowOff>
    </xdr:to>
    <xdr:pic>
      <xdr:nvPicPr>
        <xdr:cNvPr id="195" name="Kép 194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0E182138-57F8-4A4E-B0E5-922B0C0FF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69861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195</xdr:row>
      <xdr:rowOff>29167</xdr:rowOff>
    </xdr:from>
    <xdr:to>
      <xdr:col>0</xdr:col>
      <xdr:colOff>256272</xdr:colOff>
      <xdr:row>195</xdr:row>
      <xdr:rowOff>176125</xdr:rowOff>
    </xdr:to>
    <xdr:pic>
      <xdr:nvPicPr>
        <xdr:cNvPr id="196" name="Kép 195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BB24F298-C9FE-45BF-9C7B-389F84D89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71766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196</xdr:row>
      <xdr:rowOff>33249</xdr:rowOff>
    </xdr:from>
    <xdr:to>
      <xdr:col>0</xdr:col>
      <xdr:colOff>265977</xdr:colOff>
      <xdr:row>196</xdr:row>
      <xdr:rowOff>176124</xdr:rowOff>
    </xdr:to>
    <xdr:pic>
      <xdr:nvPicPr>
        <xdr:cNvPr id="197" name="Kép 196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7E97C854-6E56-4052-BE8A-6388EDE01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7371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197</xdr:row>
      <xdr:rowOff>61824</xdr:rowOff>
    </xdr:from>
    <xdr:to>
      <xdr:col>0</xdr:col>
      <xdr:colOff>256272</xdr:colOff>
      <xdr:row>197</xdr:row>
      <xdr:rowOff>176124</xdr:rowOff>
    </xdr:to>
    <xdr:pic>
      <xdr:nvPicPr>
        <xdr:cNvPr id="198" name="Kép 197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CB9ACAC7-C1B7-49D5-B2ED-24878DEF9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7590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198</xdr:row>
      <xdr:rowOff>34609</xdr:rowOff>
    </xdr:from>
    <xdr:to>
      <xdr:col>0</xdr:col>
      <xdr:colOff>256272</xdr:colOff>
      <xdr:row>198</xdr:row>
      <xdr:rowOff>176124</xdr:rowOff>
    </xdr:to>
    <xdr:pic>
      <xdr:nvPicPr>
        <xdr:cNvPr id="199" name="Kép 198" descr="https://upload.wikimedia.org/wikipedia/commons/thumb/5/5d/Flag_of_the_Isle_of_Mann.svg/22px-Flag_of_the_Isle_of_Mann.svg.png">
          <a:extLst>
            <a:ext uri="{FF2B5EF4-FFF2-40B4-BE49-F238E27FC236}">
              <a16:creationId xmlns:a16="http://schemas.microsoft.com/office/drawing/2014/main" id="{39E4C219-E361-4172-96ED-405630C5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7753609"/>
          <a:ext cx="209550" cy="141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199</xdr:row>
      <xdr:rowOff>29166</xdr:rowOff>
    </xdr:from>
    <xdr:to>
      <xdr:col>0</xdr:col>
      <xdr:colOff>256272</xdr:colOff>
      <xdr:row>199</xdr:row>
      <xdr:rowOff>176124</xdr:rowOff>
    </xdr:to>
    <xdr:pic>
      <xdr:nvPicPr>
        <xdr:cNvPr id="200" name="Kép 199" descr="https://upload.wikimedia.org/wikipedia/commons/thumb/0/07/Flag_of_Guam.svg/22px-Flag_of_Guam.svg.png">
          <a:extLst>
            <a:ext uri="{FF2B5EF4-FFF2-40B4-BE49-F238E27FC236}">
              <a16:creationId xmlns:a16="http://schemas.microsoft.com/office/drawing/2014/main" id="{FA015499-CD83-4760-80B2-93461C2A1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7938666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200</xdr:row>
      <xdr:rowOff>45495</xdr:rowOff>
    </xdr:from>
    <xdr:to>
      <xdr:col>0</xdr:col>
      <xdr:colOff>265977</xdr:colOff>
      <xdr:row>200</xdr:row>
      <xdr:rowOff>176124</xdr:rowOff>
    </xdr:to>
    <xdr:pic>
      <xdr:nvPicPr>
        <xdr:cNvPr id="201" name="Kép 200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3E4DDDD7-9A67-4E4C-A233-77BCFE0D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8145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201</xdr:row>
      <xdr:rowOff>33249</xdr:rowOff>
    </xdr:from>
    <xdr:to>
      <xdr:col>0</xdr:col>
      <xdr:colOff>256272</xdr:colOff>
      <xdr:row>201</xdr:row>
      <xdr:rowOff>176124</xdr:rowOff>
    </xdr:to>
    <xdr:pic>
      <xdr:nvPicPr>
        <xdr:cNvPr id="202" name="Kép 201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D50DC994-ED7D-4548-B8F4-5918BF53B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832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202</xdr:row>
      <xdr:rowOff>29167</xdr:rowOff>
    </xdr:from>
    <xdr:to>
      <xdr:col>0</xdr:col>
      <xdr:colOff>256272</xdr:colOff>
      <xdr:row>202</xdr:row>
      <xdr:rowOff>176125</xdr:rowOff>
    </xdr:to>
    <xdr:pic>
      <xdr:nvPicPr>
        <xdr:cNvPr id="203" name="Kép 202" descr="https://upload.wikimedia.org/wikipedia/commons/thumb/e/e0/Flag_of_the_Northern_Mariana_Islands.svg/22px-Flag_of_the_Northern_Mariana_Islands.svg.png">
          <a:extLst>
            <a:ext uri="{FF2B5EF4-FFF2-40B4-BE49-F238E27FC236}">
              <a16:creationId xmlns:a16="http://schemas.microsoft.com/office/drawing/2014/main" id="{8A4F703F-8FB4-40BA-90B2-2829C67C1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8510167"/>
          <a:ext cx="209550" cy="146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203</xdr:row>
      <xdr:rowOff>42774</xdr:rowOff>
    </xdr:from>
    <xdr:to>
      <xdr:col>0</xdr:col>
      <xdr:colOff>265977</xdr:colOff>
      <xdr:row>203</xdr:row>
      <xdr:rowOff>176124</xdr:rowOff>
    </xdr:to>
    <xdr:pic>
      <xdr:nvPicPr>
        <xdr:cNvPr id="204" name="Kép 203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7CF2B0D0-9E57-43AC-8323-A6709D10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8714274"/>
          <a:ext cx="211091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204</xdr:row>
      <xdr:rowOff>71349</xdr:rowOff>
    </xdr:from>
    <xdr:to>
      <xdr:col>0</xdr:col>
      <xdr:colOff>265977</xdr:colOff>
      <xdr:row>204</xdr:row>
      <xdr:rowOff>176124</xdr:rowOff>
    </xdr:to>
    <xdr:pic>
      <xdr:nvPicPr>
        <xdr:cNvPr id="205" name="Kép 204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2551EBEE-49CC-4CBB-9EF7-FF9CF461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8933349"/>
          <a:ext cx="211091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205</xdr:row>
      <xdr:rowOff>33249</xdr:rowOff>
    </xdr:from>
    <xdr:to>
      <xdr:col>0</xdr:col>
      <xdr:colOff>265977</xdr:colOff>
      <xdr:row>205</xdr:row>
      <xdr:rowOff>176124</xdr:rowOff>
    </xdr:to>
    <xdr:pic>
      <xdr:nvPicPr>
        <xdr:cNvPr id="206" name="Kép 205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D0E8AEC0-D7D9-4448-92C9-010CD200E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9085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206</xdr:row>
      <xdr:rowOff>33249</xdr:rowOff>
    </xdr:from>
    <xdr:to>
      <xdr:col>0</xdr:col>
      <xdr:colOff>265977</xdr:colOff>
      <xdr:row>206</xdr:row>
      <xdr:rowOff>176124</xdr:rowOff>
    </xdr:to>
    <xdr:pic>
      <xdr:nvPicPr>
        <xdr:cNvPr id="207" name="Kép 206" descr="https://upload.wikimedia.org/wikipedia/commons/thumb/8/89/Flag_of_Antigua_and_Barbuda.svg/22px-Flag_of_Antigua_and_Barbuda.svg.png">
          <a:extLst>
            <a:ext uri="{FF2B5EF4-FFF2-40B4-BE49-F238E27FC236}">
              <a16:creationId xmlns:a16="http://schemas.microsoft.com/office/drawing/2014/main" id="{6C1B69B9-2F23-4F97-9424-A0E0FBC3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9276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207</xdr:row>
      <xdr:rowOff>44134</xdr:rowOff>
    </xdr:from>
    <xdr:to>
      <xdr:col>0</xdr:col>
      <xdr:colOff>265977</xdr:colOff>
      <xdr:row>207</xdr:row>
      <xdr:rowOff>187009</xdr:rowOff>
    </xdr:to>
    <xdr:pic>
      <xdr:nvPicPr>
        <xdr:cNvPr id="208" name="Kép 207" descr="https://upload.wikimedia.org/wikipedia/commons/thumb/e/ef/Flag_of_Barbados.svg/22px-Flag_of_Barbados.svg.png">
          <a:extLst>
            <a:ext uri="{FF2B5EF4-FFF2-40B4-BE49-F238E27FC236}">
              <a16:creationId xmlns:a16="http://schemas.microsoft.com/office/drawing/2014/main" id="{B91B14ED-8F37-4E3F-8D72-D7EDB88E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9477634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208</xdr:row>
      <xdr:rowOff>50939</xdr:rowOff>
    </xdr:from>
    <xdr:to>
      <xdr:col>0</xdr:col>
      <xdr:colOff>256272</xdr:colOff>
      <xdr:row>208</xdr:row>
      <xdr:rowOff>187010</xdr:rowOff>
    </xdr:to>
    <xdr:pic>
      <xdr:nvPicPr>
        <xdr:cNvPr id="209" name="Kép 208" descr="Ausztrália">
          <a:extLst>
            <a:ext uri="{FF2B5EF4-FFF2-40B4-BE49-F238E27FC236}">
              <a16:creationId xmlns:a16="http://schemas.microsoft.com/office/drawing/2014/main" id="{BD12DE22-4534-49C9-A9C3-D44E4D3E2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39674939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209</xdr:row>
      <xdr:rowOff>44135</xdr:rowOff>
    </xdr:from>
    <xdr:to>
      <xdr:col>0</xdr:col>
      <xdr:colOff>265977</xdr:colOff>
      <xdr:row>209</xdr:row>
      <xdr:rowOff>187010</xdr:rowOff>
    </xdr:to>
    <xdr:pic>
      <xdr:nvPicPr>
        <xdr:cNvPr id="210" name="Kép 209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1E720F4C-DEDD-4B54-B0DE-4828AE7B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39858635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210</xdr:row>
      <xdr:rowOff>33249</xdr:rowOff>
    </xdr:from>
    <xdr:to>
      <xdr:col>0</xdr:col>
      <xdr:colOff>256272</xdr:colOff>
      <xdr:row>210</xdr:row>
      <xdr:rowOff>176124</xdr:rowOff>
    </xdr:to>
    <xdr:pic>
      <xdr:nvPicPr>
        <xdr:cNvPr id="211" name="Kép 210" descr="Mayotte">
          <a:extLst>
            <a:ext uri="{FF2B5EF4-FFF2-40B4-BE49-F238E27FC236}">
              <a16:creationId xmlns:a16="http://schemas.microsoft.com/office/drawing/2014/main" id="{B5B0D7E8-CCEE-4265-8424-4D833C39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00382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211</xdr:row>
      <xdr:rowOff>33249</xdr:rowOff>
    </xdr:from>
    <xdr:to>
      <xdr:col>0</xdr:col>
      <xdr:colOff>265977</xdr:colOff>
      <xdr:row>211</xdr:row>
      <xdr:rowOff>176124</xdr:rowOff>
    </xdr:to>
    <xdr:pic>
      <xdr:nvPicPr>
        <xdr:cNvPr id="212" name="Kép 211" descr="https://upload.wikimedia.org/wikipedia/commons/thumb/f/f8/Flag_of_the_United_States_Virgin_Islands.svg/22px-Flag_of_the_United_States_Virgin_Islands.svg.png">
          <a:extLst>
            <a:ext uri="{FF2B5EF4-FFF2-40B4-BE49-F238E27FC236}">
              <a16:creationId xmlns:a16="http://schemas.microsoft.com/office/drawing/2014/main" id="{A50AF6C1-C86B-45F8-918A-E53574424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0228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212</xdr:row>
      <xdr:rowOff>52299</xdr:rowOff>
    </xdr:from>
    <xdr:to>
      <xdr:col>0</xdr:col>
      <xdr:colOff>256272</xdr:colOff>
      <xdr:row>212</xdr:row>
      <xdr:rowOff>176124</xdr:rowOff>
    </xdr:to>
    <xdr:pic>
      <xdr:nvPicPr>
        <xdr:cNvPr id="213" name="Kép 212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1FD7C392-108F-4DA6-83DE-0213A717A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04382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213</xdr:row>
      <xdr:rowOff>33249</xdr:rowOff>
    </xdr:from>
    <xdr:to>
      <xdr:col>0</xdr:col>
      <xdr:colOff>265977</xdr:colOff>
      <xdr:row>213</xdr:row>
      <xdr:rowOff>176124</xdr:rowOff>
    </xdr:to>
    <xdr:pic>
      <xdr:nvPicPr>
        <xdr:cNvPr id="214" name="Kép 213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B047B51C-5709-4313-8903-9DD699017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0609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214</xdr:row>
      <xdr:rowOff>45495</xdr:rowOff>
    </xdr:from>
    <xdr:to>
      <xdr:col>0</xdr:col>
      <xdr:colOff>265977</xdr:colOff>
      <xdr:row>214</xdr:row>
      <xdr:rowOff>176124</xdr:rowOff>
    </xdr:to>
    <xdr:pic>
      <xdr:nvPicPr>
        <xdr:cNvPr id="215" name="Kép 214" descr="https://upload.wikimedia.org/wikipedia/commons/thumb/0/00/Flag_of_Saint_Helena.svg/22px-Flag_of_Saint_Helena.svg.png">
          <a:extLst>
            <a:ext uri="{FF2B5EF4-FFF2-40B4-BE49-F238E27FC236}">
              <a16:creationId xmlns:a16="http://schemas.microsoft.com/office/drawing/2014/main" id="{1B9FDB06-928C-4096-B42A-AC7AFE15C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0812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215</xdr:row>
      <xdr:rowOff>33249</xdr:rowOff>
    </xdr:from>
    <xdr:to>
      <xdr:col>0</xdr:col>
      <xdr:colOff>265977</xdr:colOff>
      <xdr:row>215</xdr:row>
      <xdr:rowOff>176124</xdr:rowOff>
    </xdr:to>
    <xdr:pic>
      <xdr:nvPicPr>
        <xdr:cNvPr id="216" name="Kép 215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A7ED3745-189C-450C-AF4F-38222D5B3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09907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216</xdr:row>
      <xdr:rowOff>45495</xdr:rowOff>
    </xdr:from>
    <xdr:to>
      <xdr:col>0</xdr:col>
      <xdr:colOff>265977</xdr:colOff>
      <xdr:row>216</xdr:row>
      <xdr:rowOff>176124</xdr:rowOff>
    </xdr:to>
    <xdr:pic>
      <xdr:nvPicPr>
        <xdr:cNvPr id="217" name="Kép 216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A9254C18-083F-4E0F-9D11-DE342334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1193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217</xdr:row>
      <xdr:rowOff>33249</xdr:rowOff>
    </xdr:from>
    <xdr:to>
      <xdr:col>0</xdr:col>
      <xdr:colOff>256272</xdr:colOff>
      <xdr:row>217</xdr:row>
      <xdr:rowOff>176124</xdr:rowOff>
    </xdr:to>
    <xdr:pic>
      <xdr:nvPicPr>
        <xdr:cNvPr id="218" name="Kép 217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CB21D386-0120-4B3A-B755-9C34B063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1371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218</xdr:row>
      <xdr:rowOff>45495</xdr:rowOff>
    </xdr:from>
    <xdr:to>
      <xdr:col>0</xdr:col>
      <xdr:colOff>265977</xdr:colOff>
      <xdr:row>218</xdr:row>
      <xdr:rowOff>176124</xdr:rowOff>
    </xdr:to>
    <xdr:pic>
      <xdr:nvPicPr>
        <xdr:cNvPr id="219" name="Kép 218" descr="https://upload.wikimedia.org/wikipedia/commons/thumb/0/01/Flag_of_Niue.svg/22px-Flag_of_Niue.svg.png">
          <a:extLst>
            <a:ext uri="{FF2B5EF4-FFF2-40B4-BE49-F238E27FC236}">
              <a16:creationId xmlns:a16="http://schemas.microsoft.com/office/drawing/2014/main" id="{C8248291-AB56-4477-AB90-7D46E407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1574495"/>
          <a:ext cx="211091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219</xdr:row>
      <xdr:rowOff>34611</xdr:rowOff>
    </xdr:from>
    <xdr:to>
      <xdr:col>0</xdr:col>
      <xdr:colOff>265977</xdr:colOff>
      <xdr:row>219</xdr:row>
      <xdr:rowOff>176125</xdr:rowOff>
    </xdr:to>
    <xdr:pic>
      <xdr:nvPicPr>
        <xdr:cNvPr id="220" name="Kép 219" descr="Egyesült Királyság">
          <a:extLst>
            <a:ext uri="{FF2B5EF4-FFF2-40B4-BE49-F238E27FC236}">
              <a16:creationId xmlns:a16="http://schemas.microsoft.com/office/drawing/2014/main" id="{C9B3A7EA-8D8F-4B30-ADF5-270179FC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1754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220</xdr:row>
      <xdr:rowOff>33249</xdr:rowOff>
    </xdr:from>
    <xdr:to>
      <xdr:col>0</xdr:col>
      <xdr:colOff>265977</xdr:colOff>
      <xdr:row>220</xdr:row>
      <xdr:rowOff>176124</xdr:rowOff>
    </xdr:to>
    <xdr:pic>
      <xdr:nvPicPr>
        <xdr:cNvPr id="221" name="Kép 220" descr="Saint-Pierre és Miquelon">
          <a:extLst>
            <a:ext uri="{FF2B5EF4-FFF2-40B4-BE49-F238E27FC236}">
              <a16:creationId xmlns:a16="http://schemas.microsoft.com/office/drawing/2014/main" id="{22940655-A5BD-413F-9BA1-AE14289BF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194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221</xdr:row>
      <xdr:rowOff>45495</xdr:rowOff>
    </xdr:from>
    <xdr:to>
      <xdr:col>0</xdr:col>
      <xdr:colOff>256272</xdr:colOff>
      <xdr:row>221</xdr:row>
      <xdr:rowOff>176124</xdr:rowOff>
    </xdr:to>
    <xdr:pic>
      <xdr:nvPicPr>
        <xdr:cNvPr id="222" name="Kép 221" descr="https://upload.wikimedia.org/wikipedia/commons/thumb/3/35/Flag_of_the_Cook_Islands.svg/22px-Flag_of_the_Cook_Islands.svg.png">
          <a:extLst>
            <a:ext uri="{FF2B5EF4-FFF2-40B4-BE49-F238E27FC236}">
              <a16:creationId xmlns:a16="http://schemas.microsoft.com/office/drawing/2014/main" id="{E9DB7361-A1AA-431F-B9B6-50E154265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21459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222</xdr:row>
      <xdr:rowOff>40053</xdr:rowOff>
    </xdr:from>
    <xdr:to>
      <xdr:col>0</xdr:col>
      <xdr:colOff>265977</xdr:colOff>
      <xdr:row>222</xdr:row>
      <xdr:rowOff>176124</xdr:rowOff>
    </xdr:to>
    <xdr:pic>
      <xdr:nvPicPr>
        <xdr:cNvPr id="223" name="Kép 222" descr="https://upload.wikimedia.org/wikipedia/commons/thumb/8/87/Flag_of_American_Samoa.svg/22px-Flag_of_American_Samoa.svg.png">
          <a:extLst>
            <a:ext uri="{FF2B5EF4-FFF2-40B4-BE49-F238E27FC236}">
              <a16:creationId xmlns:a16="http://schemas.microsoft.com/office/drawing/2014/main" id="{04DACCFB-1F2A-4856-A48F-91280605E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23310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223</xdr:row>
      <xdr:rowOff>61824</xdr:rowOff>
    </xdr:from>
    <xdr:to>
      <xdr:col>0</xdr:col>
      <xdr:colOff>265977</xdr:colOff>
      <xdr:row>223</xdr:row>
      <xdr:rowOff>176124</xdr:rowOff>
    </xdr:to>
    <xdr:pic>
      <xdr:nvPicPr>
        <xdr:cNvPr id="224" name="Kép 223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39D127F6-B56E-47EC-9053-856447CD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2543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224</xdr:row>
      <xdr:rowOff>33249</xdr:rowOff>
    </xdr:from>
    <xdr:to>
      <xdr:col>0</xdr:col>
      <xdr:colOff>265977</xdr:colOff>
      <xdr:row>224</xdr:row>
      <xdr:rowOff>176124</xdr:rowOff>
    </xdr:to>
    <xdr:pic>
      <xdr:nvPicPr>
        <xdr:cNvPr id="225" name="Kép 224" descr="https://upload.wikimedia.org/wikipedia/commons/thumb/f/f6/Flag_of_Aruba.svg/22px-Flag_of_Aruba.svg.png">
          <a:extLst>
            <a:ext uri="{FF2B5EF4-FFF2-40B4-BE49-F238E27FC236}">
              <a16:creationId xmlns:a16="http://schemas.microsoft.com/office/drawing/2014/main" id="{6B65F79B-DA88-4D0A-BE8A-4784DBD1A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2705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225</xdr:row>
      <xdr:rowOff>52299</xdr:rowOff>
    </xdr:from>
    <xdr:to>
      <xdr:col>0</xdr:col>
      <xdr:colOff>265977</xdr:colOff>
      <xdr:row>225</xdr:row>
      <xdr:rowOff>176124</xdr:rowOff>
    </xdr:to>
    <xdr:pic>
      <xdr:nvPicPr>
        <xdr:cNvPr id="226" name="Kép 225" descr="https://upload.wikimedia.org/wikipedia/commons/thumb/4/47/Flag_of_Liechtenstein.svg/22px-Flag_of_Liechtenstein.svg.png">
          <a:extLst>
            <a:ext uri="{FF2B5EF4-FFF2-40B4-BE49-F238E27FC236}">
              <a16:creationId xmlns:a16="http://schemas.microsoft.com/office/drawing/2014/main" id="{CE8AE970-250A-4BEE-99C3-42806DA7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2914799"/>
          <a:ext cx="211091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226</xdr:row>
      <xdr:rowOff>40053</xdr:rowOff>
    </xdr:from>
    <xdr:to>
      <xdr:col>0</xdr:col>
      <xdr:colOff>265977</xdr:colOff>
      <xdr:row>226</xdr:row>
      <xdr:rowOff>176124</xdr:rowOff>
    </xdr:to>
    <xdr:pic>
      <xdr:nvPicPr>
        <xdr:cNvPr id="227" name="Kép 226" descr="https://upload.wikimedia.org/wikipedia/commons/thumb/4/42/Flag_of_the_British_Virgin_Islands.svg/22px-Flag_of_the_British_Virgin_Islands.svg.png">
          <a:extLst>
            <a:ext uri="{FF2B5EF4-FFF2-40B4-BE49-F238E27FC236}">
              <a16:creationId xmlns:a16="http://schemas.microsoft.com/office/drawing/2014/main" id="{2A96EBF6-1ADC-40E2-B5C7-C453D68D6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3093053"/>
          <a:ext cx="211091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227</xdr:row>
      <xdr:rowOff>33249</xdr:rowOff>
    </xdr:from>
    <xdr:to>
      <xdr:col>0</xdr:col>
      <xdr:colOff>256272</xdr:colOff>
      <xdr:row>227</xdr:row>
      <xdr:rowOff>176124</xdr:rowOff>
    </xdr:to>
    <xdr:pic>
      <xdr:nvPicPr>
        <xdr:cNvPr id="228" name="Kép 227" descr="Wallis és Futuna">
          <a:extLst>
            <a:ext uri="{FF2B5EF4-FFF2-40B4-BE49-F238E27FC236}">
              <a16:creationId xmlns:a16="http://schemas.microsoft.com/office/drawing/2014/main" id="{F3326DDF-BCB7-4E6B-A0FB-692B44B4E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327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228</xdr:row>
      <xdr:rowOff>40053</xdr:rowOff>
    </xdr:from>
    <xdr:to>
      <xdr:col>0</xdr:col>
      <xdr:colOff>256272</xdr:colOff>
      <xdr:row>228</xdr:row>
      <xdr:rowOff>176124</xdr:rowOff>
    </xdr:to>
    <xdr:pic>
      <xdr:nvPicPr>
        <xdr:cNvPr id="229" name="Kép 228" descr="https://upload.wikimedia.org/wikipedia/commons/thumb/6/67/Flag_of_Christmas_Island.svg/22px-Flag_of_Christmas_Island.svg.png">
          <a:extLst>
            <a:ext uri="{FF2B5EF4-FFF2-40B4-BE49-F238E27FC236}">
              <a16:creationId xmlns:a16="http://schemas.microsoft.com/office/drawing/2014/main" id="{81B00A68-3C87-468C-B487-5378874A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3474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229</xdr:row>
      <xdr:rowOff>52299</xdr:rowOff>
    </xdr:from>
    <xdr:to>
      <xdr:col>0</xdr:col>
      <xdr:colOff>256272</xdr:colOff>
      <xdr:row>229</xdr:row>
      <xdr:rowOff>176124</xdr:rowOff>
    </xdr:to>
    <xdr:pic>
      <xdr:nvPicPr>
        <xdr:cNvPr id="230" name="Kép 229" descr="https://upload.wikimedia.org/wikipedia/commons/thumb/1/1c/Flag_of_Jersey.svg/22px-Flag_of_Jersey.svg.png">
          <a:extLst>
            <a:ext uri="{FF2B5EF4-FFF2-40B4-BE49-F238E27FC236}">
              <a16:creationId xmlns:a16="http://schemas.microsoft.com/office/drawing/2014/main" id="{77AA0A63-57E2-4146-A4C5-D4598B88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3676799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230</xdr:row>
      <xdr:rowOff>29167</xdr:rowOff>
    </xdr:from>
    <xdr:to>
      <xdr:col>0</xdr:col>
      <xdr:colOff>256272</xdr:colOff>
      <xdr:row>230</xdr:row>
      <xdr:rowOff>176124</xdr:rowOff>
    </xdr:to>
    <xdr:pic>
      <xdr:nvPicPr>
        <xdr:cNvPr id="231" name="Kép 230" descr="https://upload.wikimedia.org/wikipedia/commons/thumb/d/d0/Flag_of_Montserrat.svg/22px-Flag_of_Montserrat.svg.png">
          <a:extLst>
            <a:ext uri="{FF2B5EF4-FFF2-40B4-BE49-F238E27FC236}">
              <a16:creationId xmlns:a16="http://schemas.microsoft.com/office/drawing/2014/main" id="{C4C64AA9-8DF3-4B53-B155-F45FD9578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3844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231</xdr:row>
      <xdr:rowOff>34611</xdr:rowOff>
    </xdr:from>
    <xdr:to>
      <xdr:col>0</xdr:col>
      <xdr:colOff>265977</xdr:colOff>
      <xdr:row>231</xdr:row>
      <xdr:rowOff>176125</xdr:rowOff>
    </xdr:to>
    <xdr:pic>
      <xdr:nvPicPr>
        <xdr:cNvPr id="232" name="Kép 231" descr="https://upload.wikimedia.org/wikipedia/commons/thumb/b/b4/Flag_of_Anguilla.svg/22px-Flag_of_Anguilla.svg.png">
          <a:extLst>
            <a:ext uri="{FF2B5EF4-FFF2-40B4-BE49-F238E27FC236}">
              <a16:creationId xmlns:a16="http://schemas.microsoft.com/office/drawing/2014/main" id="{A271E8B8-F576-4E6C-9365-0C0A60BE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4040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232</xdr:row>
      <xdr:rowOff>33249</xdr:rowOff>
    </xdr:from>
    <xdr:to>
      <xdr:col>0</xdr:col>
      <xdr:colOff>265977</xdr:colOff>
      <xdr:row>232</xdr:row>
      <xdr:rowOff>176124</xdr:rowOff>
    </xdr:to>
    <xdr:pic>
      <xdr:nvPicPr>
        <xdr:cNvPr id="233" name="Kép 232" descr="https://upload.wikimedia.org/wikipedia/commons/thumb/f/fa/Flag_of_Guernsey.svg/22px-Flag_of_Guernsey.svg.png">
          <a:extLst>
            <a:ext uri="{FF2B5EF4-FFF2-40B4-BE49-F238E27FC236}">
              <a16:creationId xmlns:a16="http://schemas.microsoft.com/office/drawing/2014/main" id="{F5E9762D-F367-4779-BAAD-60106C39A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4229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233</xdr:row>
      <xdr:rowOff>14199</xdr:rowOff>
    </xdr:from>
    <xdr:to>
      <xdr:col>0</xdr:col>
      <xdr:colOff>256272</xdr:colOff>
      <xdr:row>233</xdr:row>
      <xdr:rowOff>176124</xdr:rowOff>
    </xdr:to>
    <xdr:pic>
      <xdr:nvPicPr>
        <xdr:cNvPr id="234" name="Kép 233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BBBC1CE1-749D-4478-AC4F-06644CF27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4400699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234</xdr:row>
      <xdr:rowOff>40053</xdr:rowOff>
    </xdr:from>
    <xdr:to>
      <xdr:col>0</xdr:col>
      <xdr:colOff>256272</xdr:colOff>
      <xdr:row>234</xdr:row>
      <xdr:rowOff>176124</xdr:rowOff>
    </xdr:to>
    <xdr:pic>
      <xdr:nvPicPr>
        <xdr:cNvPr id="235" name="Kép 234" descr="https://upload.wikimedia.org/wikipedia/commons/thumb/6/6e/Flag_of_the_British_Indian_Ocean_Territory.svg/22px-Flag_of_the_British_Indian_Ocean_Territory.svg.png">
          <a:extLst>
            <a:ext uri="{FF2B5EF4-FFF2-40B4-BE49-F238E27FC236}">
              <a16:creationId xmlns:a16="http://schemas.microsoft.com/office/drawing/2014/main" id="{9EEDE2DE-1388-4C24-A2BF-0E992FF95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4617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235</xdr:row>
      <xdr:rowOff>33249</xdr:rowOff>
    </xdr:from>
    <xdr:to>
      <xdr:col>0</xdr:col>
      <xdr:colOff>256272</xdr:colOff>
      <xdr:row>235</xdr:row>
      <xdr:rowOff>176124</xdr:rowOff>
    </xdr:to>
    <xdr:pic>
      <xdr:nvPicPr>
        <xdr:cNvPr id="236" name="Kép 235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D69352CB-A349-4BD1-885A-EF248FC3B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4800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236</xdr:row>
      <xdr:rowOff>45495</xdr:rowOff>
    </xdr:from>
    <xdr:to>
      <xdr:col>0</xdr:col>
      <xdr:colOff>256272</xdr:colOff>
      <xdr:row>236</xdr:row>
      <xdr:rowOff>176124</xdr:rowOff>
    </xdr:to>
    <xdr:pic>
      <xdr:nvPicPr>
        <xdr:cNvPr id="237" name="Kép 236" descr="https://upload.wikimedia.org/wikipedia/commons/thumb/b/bf/Flag_of_Bermuda.svg/22px-Flag_of_Bermuda.svg.png">
          <a:extLst>
            <a:ext uri="{FF2B5EF4-FFF2-40B4-BE49-F238E27FC236}">
              <a16:creationId xmlns:a16="http://schemas.microsoft.com/office/drawing/2014/main" id="{55FF7541-E357-452F-ABD4-B67058C5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5003495"/>
          <a:ext cx="209550" cy="130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237</xdr:row>
      <xdr:rowOff>23724</xdr:rowOff>
    </xdr:from>
    <xdr:to>
      <xdr:col>0</xdr:col>
      <xdr:colOff>265977</xdr:colOff>
      <xdr:row>237</xdr:row>
      <xdr:rowOff>176124</xdr:rowOff>
    </xdr:to>
    <xdr:pic>
      <xdr:nvPicPr>
        <xdr:cNvPr id="238" name="Kép 237" descr="Norvégia">
          <a:extLst>
            <a:ext uri="{FF2B5EF4-FFF2-40B4-BE49-F238E27FC236}">
              <a16:creationId xmlns:a16="http://schemas.microsoft.com/office/drawing/2014/main" id="{1D9D25D2-7470-40BD-91E2-0D522BDA3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5172224"/>
          <a:ext cx="211091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238</xdr:row>
      <xdr:rowOff>29167</xdr:rowOff>
    </xdr:from>
    <xdr:to>
      <xdr:col>0</xdr:col>
      <xdr:colOff>256272</xdr:colOff>
      <xdr:row>238</xdr:row>
      <xdr:rowOff>176124</xdr:rowOff>
    </xdr:to>
    <xdr:pic>
      <xdr:nvPicPr>
        <xdr:cNvPr id="239" name="Kép 238" descr="https://upload.wikimedia.org/wikipedia/commons/thumb/8/88/Flag_of_the_Pitcairn_Islands.svg/22px-Flag_of_the_Pitcairn_Islands.svg.png">
          <a:extLst>
            <a:ext uri="{FF2B5EF4-FFF2-40B4-BE49-F238E27FC236}">
              <a16:creationId xmlns:a16="http://schemas.microsoft.com/office/drawing/2014/main" id="{73D33671-3EB6-4C43-8EEB-7583AA9C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5368167"/>
          <a:ext cx="209550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239</xdr:row>
      <xdr:rowOff>34611</xdr:rowOff>
    </xdr:from>
    <xdr:to>
      <xdr:col>0</xdr:col>
      <xdr:colOff>265977</xdr:colOff>
      <xdr:row>239</xdr:row>
      <xdr:rowOff>176125</xdr:rowOff>
    </xdr:to>
    <xdr:pic>
      <xdr:nvPicPr>
        <xdr:cNvPr id="240" name="Kép 239" descr="https://upload.wikimedia.org/wikipedia/commons/thumb/4/48/Flag_of_Norfolk_Island.svg/22px-Flag_of_Norfolk_Island.svg.png">
          <a:extLst>
            <a:ext uri="{FF2B5EF4-FFF2-40B4-BE49-F238E27FC236}">
              <a16:creationId xmlns:a16="http://schemas.microsoft.com/office/drawing/2014/main" id="{C973FC35-13C8-4935-870E-C460C4DB4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5564111"/>
          <a:ext cx="211091" cy="141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240</xdr:row>
      <xdr:rowOff>33249</xdr:rowOff>
    </xdr:from>
    <xdr:to>
      <xdr:col>0</xdr:col>
      <xdr:colOff>265977</xdr:colOff>
      <xdr:row>240</xdr:row>
      <xdr:rowOff>176124</xdr:rowOff>
    </xdr:to>
    <xdr:pic>
      <xdr:nvPicPr>
        <xdr:cNvPr id="241" name="Kép 240" descr="https://upload.wikimedia.org/wikipedia/commons/thumb/d/d3/Flag_of_Sint_Maarten.svg/22px-Flag_of_Sint_Maarten.svg.png">
          <a:extLst>
            <a:ext uri="{FF2B5EF4-FFF2-40B4-BE49-F238E27FC236}">
              <a16:creationId xmlns:a16="http://schemas.microsoft.com/office/drawing/2014/main" id="{CDB515F9-9981-4900-8A1C-90A2F4B08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5753249"/>
          <a:ext cx="211091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241</xdr:row>
      <xdr:rowOff>33249</xdr:rowOff>
    </xdr:from>
    <xdr:to>
      <xdr:col>0</xdr:col>
      <xdr:colOff>256272</xdr:colOff>
      <xdr:row>241</xdr:row>
      <xdr:rowOff>176124</xdr:rowOff>
    </xdr:to>
    <xdr:pic>
      <xdr:nvPicPr>
        <xdr:cNvPr id="242" name="Kép 241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08BA8C44-3A0D-4BBE-9AD8-CBF97AFAC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5943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242</xdr:row>
      <xdr:rowOff>40053</xdr:rowOff>
    </xdr:from>
    <xdr:to>
      <xdr:col>0</xdr:col>
      <xdr:colOff>256272</xdr:colOff>
      <xdr:row>242</xdr:row>
      <xdr:rowOff>176124</xdr:rowOff>
    </xdr:to>
    <xdr:pic>
      <xdr:nvPicPr>
        <xdr:cNvPr id="243" name="Kép 242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30CB3026-3200-43FA-99D6-5576A696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6141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243</xdr:row>
      <xdr:rowOff>33249</xdr:rowOff>
    </xdr:from>
    <xdr:to>
      <xdr:col>0</xdr:col>
      <xdr:colOff>256272</xdr:colOff>
      <xdr:row>243</xdr:row>
      <xdr:rowOff>176124</xdr:rowOff>
    </xdr:to>
    <xdr:pic>
      <xdr:nvPicPr>
        <xdr:cNvPr id="244" name="Kép 243" descr="https://upload.wikimedia.org/wikipedia/commons/thumb/c/c3/Flag_of_France.svg/22px-Flag_of_France.svg.png">
          <a:extLst>
            <a:ext uri="{FF2B5EF4-FFF2-40B4-BE49-F238E27FC236}">
              <a16:creationId xmlns:a16="http://schemas.microsoft.com/office/drawing/2014/main" id="{5860B09A-EC8E-496A-8594-FDC0B29A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6324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244</xdr:row>
      <xdr:rowOff>23725</xdr:rowOff>
    </xdr:from>
    <xdr:to>
      <xdr:col>0</xdr:col>
      <xdr:colOff>256272</xdr:colOff>
      <xdr:row>244</xdr:row>
      <xdr:rowOff>176125</xdr:rowOff>
    </xdr:to>
    <xdr:pic>
      <xdr:nvPicPr>
        <xdr:cNvPr id="245" name="Kép 244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28A7A40B-8B0C-4944-B376-DBEAC18B8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65057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245</xdr:row>
      <xdr:rowOff>29167</xdr:rowOff>
    </xdr:from>
    <xdr:to>
      <xdr:col>0</xdr:col>
      <xdr:colOff>265977</xdr:colOff>
      <xdr:row>245</xdr:row>
      <xdr:rowOff>176124</xdr:rowOff>
    </xdr:to>
    <xdr:pic>
      <xdr:nvPicPr>
        <xdr:cNvPr id="246" name="Kép 245" descr="https://upload.wikimedia.org/wikipedia/commons/thumb/7/74/Flag_of_the_Cocos_%28Keeling%29_Islands.svg/22px-Flag_of_the_Cocos_%28Keeling%29_Islands.svg.png">
          <a:extLst>
            <a:ext uri="{FF2B5EF4-FFF2-40B4-BE49-F238E27FC236}">
              <a16:creationId xmlns:a16="http://schemas.microsoft.com/office/drawing/2014/main" id="{F14FADCB-995D-46D9-9C93-F2AA56603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6701667"/>
          <a:ext cx="211091" cy="146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246</xdr:row>
      <xdr:rowOff>23725</xdr:rowOff>
    </xdr:from>
    <xdr:to>
      <xdr:col>0</xdr:col>
      <xdr:colOff>256272</xdr:colOff>
      <xdr:row>246</xdr:row>
      <xdr:rowOff>176125</xdr:rowOff>
    </xdr:to>
    <xdr:pic>
      <xdr:nvPicPr>
        <xdr:cNvPr id="247" name="Kép 246" descr="https://upload.wikimedia.org/wikipedia/commons/thumb/8/8e/Flag_of_Tokelau.svg/22px-Flag_of_Tokelau.svg.png">
          <a:extLst>
            <a:ext uri="{FF2B5EF4-FFF2-40B4-BE49-F238E27FC236}">
              <a16:creationId xmlns:a16="http://schemas.microsoft.com/office/drawing/2014/main" id="{233EB1E8-6035-4E6D-8A39-3B2DB5541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68867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247</xdr:row>
      <xdr:rowOff>33249</xdr:rowOff>
    </xdr:from>
    <xdr:to>
      <xdr:col>0</xdr:col>
      <xdr:colOff>256272</xdr:colOff>
      <xdr:row>247</xdr:row>
      <xdr:rowOff>176124</xdr:rowOff>
    </xdr:to>
    <xdr:pic>
      <xdr:nvPicPr>
        <xdr:cNvPr id="248" name="Kép 247" descr="Franciaország">
          <a:extLst>
            <a:ext uri="{FF2B5EF4-FFF2-40B4-BE49-F238E27FC236}">
              <a16:creationId xmlns:a16="http://schemas.microsoft.com/office/drawing/2014/main" id="{57EB238A-65BD-4B97-BBFB-D734CD42F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7086749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248</xdr:row>
      <xdr:rowOff>71349</xdr:rowOff>
    </xdr:from>
    <xdr:to>
      <xdr:col>0</xdr:col>
      <xdr:colOff>256272</xdr:colOff>
      <xdr:row>248</xdr:row>
      <xdr:rowOff>176124</xdr:rowOff>
    </xdr:to>
    <xdr:pic>
      <xdr:nvPicPr>
        <xdr:cNvPr id="249" name="Kép 248" descr="https://upload.wikimedia.org/wikipedia/commons/thumb/0/02/Flag_of_Gibraltar.svg/22px-Flag_of_Gibraltar.svg.png">
          <a:extLst>
            <a:ext uri="{FF2B5EF4-FFF2-40B4-BE49-F238E27FC236}">
              <a16:creationId xmlns:a16="http://schemas.microsoft.com/office/drawing/2014/main" id="{88A414C0-5738-45BB-B0FC-686228655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7315349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249</xdr:row>
      <xdr:rowOff>61824</xdr:rowOff>
    </xdr:from>
    <xdr:to>
      <xdr:col>0</xdr:col>
      <xdr:colOff>265977</xdr:colOff>
      <xdr:row>249</xdr:row>
      <xdr:rowOff>176124</xdr:rowOff>
    </xdr:to>
    <xdr:pic>
      <xdr:nvPicPr>
        <xdr:cNvPr id="250" name="Kép 24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C05A333F-0FF4-48DD-9048-75EB4EAF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7496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250</xdr:row>
      <xdr:rowOff>61824</xdr:rowOff>
    </xdr:from>
    <xdr:to>
      <xdr:col>0</xdr:col>
      <xdr:colOff>256272</xdr:colOff>
      <xdr:row>250</xdr:row>
      <xdr:rowOff>176124</xdr:rowOff>
    </xdr:to>
    <xdr:pic>
      <xdr:nvPicPr>
        <xdr:cNvPr id="251" name="Kép 250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5128804C-B948-4685-B238-B0CB31E69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76868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251</xdr:row>
      <xdr:rowOff>23725</xdr:rowOff>
    </xdr:from>
    <xdr:to>
      <xdr:col>0</xdr:col>
      <xdr:colOff>256272</xdr:colOff>
      <xdr:row>251</xdr:row>
      <xdr:rowOff>176125</xdr:rowOff>
    </xdr:to>
    <xdr:pic>
      <xdr:nvPicPr>
        <xdr:cNvPr id="252" name="Kép 251" descr="Ausztrália">
          <a:extLst>
            <a:ext uri="{FF2B5EF4-FFF2-40B4-BE49-F238E27FC236}">
              <a16:creationId xmlns:a16="http://schemas.microsoft.com/office/drawing/2014/main" id="{E1DECB13-104E-4A87-95B6-9C3D05D1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7839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252</xdr:row>
      <xdr:rowOff>61824</xdr:rowOff>
    </xdr:from>
    <xdr:to>
      <xdr:col>0</xdr:col>
      <xdr:colOff>256272</xdr:colOff>
      <xdr:row>252</xdr:row>
      <xdr:rowOff>176124</xdr:rowOff>
    </xdr:to>
    <xdr:pic>
      <xdr:nvPicPr>
        <xdr:cNvPr id="253" name="Kép 252" descr="Egyesült Államok">
          <a:extLst>
            <a:ext uri="{FF2B5EF4-FFF2-40B4-BE49-F238E27FC236}">
              <a16:creationId xmlns:a16="http://schemas.microsoft.com/office/drawing/2014/main" id="{592ABCEE-4E07-4E84-8F75-64103BFE8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80678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253</xdr:row>
      <xdr:rowOff>61824</xdr:rowOff>
    </xdr:from>
    <xdr:to>
      <xdr:col>0</xdr:col>
      <xdr:colOff>265977</xdr:colOff>
      <xdr:row>253</xdr:row>
      <xdr:rowOff>176124</xdr:rowOff>
    </xdr:to>
    <xdr:pic>
      <xdr:nvPicPr>
        <xdr:cNvPr id="254" name="Kép 253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35F03BBE-6CC8-44C9-B32E-A791FE349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8258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254</xdr:row>
      <xdr:rowOff>40053</xdr:rowOff>
    </xdr:from>
    <xdr:to>
      <xdr:col>0</xdr:col>
      <xdr:colOff>256272</xdr:colOff>
      <xdr:row>254</xdr:row>
      <xdr:rowOff>176124</xdr:rowOff>
    </xdr:to>
    <xdr:pic>
      <xdr:nvPicPr>
        <xdr:cNvPr id="255" name="Kép 254" descr="Ausztrália">
          <a:extLst>
            <a:ext uri="{FF2B5EF4-FFF2-40B4-BE49-F238E27FC236}">
              <a16:creationId xmlns:a16="http://schemas.microsoft.com/office/drawing/2014/main" id="{D3FA315C-E72D-4348-8EBD-9767140E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8427053"/>
          <a:ext cx="209550" cy="136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255</xdr:row>
      <xdr:rowOff>61824</xdr:rowOff>
    </xdr:from>
    <xdr:to>
      <xdr:col>0</xdr:col>
      <xdr:colOff>256272</xdr:colOff>
      <xdr:row>255</xdr:row>
      <xdr:rowOff>176124</xdr:rowOff>
    </xdr:to>
    <xdr:pic>
      <xdr:nvPicPr>
        <xdr:cNvPr id="256" name="Kép 255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C2345995-7471-4F9F-9906-5606452D7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8639324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256</xdr:row>
      <xdr:rowOff>61824</xdr:rowOff>
    </xdr:from>
    <xdr:to>
      <xdr:col>0</xdr:col>
      <xdr:colOff>265977</xdr:colOff>
      <xdr:row>256</xdr:row>
      <xdr:rowOff>176124</xdr:rowOff>
    </xdr:to>
    <xdr:pic>
      <xdr:nvPicPr>
        <xdr:cNvPr id="257" name="Kép 256" descr="Egyesült Államok">
          <a:extLst>
            <a:ext uri="{FF2B5EF4-FFF2-40B4-BE49-F238E27FC236}">
              <a16:creationId xmlns:a16="http://schemas.microsoft.com/office/drawing/2014/main" id="{34DA7C4C-5CAF-43E8-9BED-10F0BF85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88298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257</xdr:row>
      <xdr:rowOff>61824</xdr:rowOff>
    </xdr:from>
    <xdr:to>
      <xdr:col>0</xdr:col>
      <xdr:colOff>265977</xdr:colOff>
      <xdr:row>257</xdr:row>
      <xdr:rowOff>176124</xdr:rowOff>
    </xdr:to>
    <xdr:pic>
      <xdr:nvPicPr>
        <xdr:cNvPr id="258" name="Kép 257" descr="Egyesült Államok">
          <a:extLst>
            <a:ext uri="{FF2B5EF4-FFF2-40B4-BE49-F238E27FC236}">
              <a16:creationId xmlns:a16="http://schemas.microsoft.com/office/drawing/2014/main" id="{553293D9-8C99-49E9-965A-0560C2641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90203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54886</xdr:colOff>
      <xdr:row>258</xdr:row>
      <xdr:rowOff>61824</xdr:rowOff>
    </xdr:from>
    <xdr:to>
      <xdr:col>0</xdr:col>
      <xdr:colOff>265977</xdr:colOff>
      <xdr:row>258</xdr:row>
      <xdr:rowOff>176124</xdr:rowOff>
    </xdr:to>
    <xdr:pic>
      <xdr:nvPicPr>
        <xdr:cNvPr id="259" name="Kép 258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144997D9-FD0C-4D67-BFAE-B9D747536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86" y="49210824"/>
          <a:ext cx="211091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259</xdr:row>
      <xdr:rowOff>12294</xdr:rowOff>
    </xdr:from>
    <xdr:to>
      <xdr:col>0</xdr:col>
      <xdr:colOff>256272</xdr:colOff>
      <xdr:row>259</xdr:row>
      <xdr:rowOff>183744</xdr:rowOff>
    </xdr:to>
    <xdr:pic>
      <xdr:nvPicPr>
        <xdr:cNvPr id="260" name="Kép 259" descr="https://upload.wikimedia.org/wikipedia/commons/thumb/e/ea/Flag_of_Monaco.svg/22px-Flag_of_Monaco.svg.png">
          <a:extLst>
            <a:ext uri="{FF2B5EF4-FFF2-40B4-BE49-F238E27FC236}">
              <a16:creationId xmlns:a16="http://schemas.microsoft.com/office/drawing/2014/main" id="{88646384-6777-41E5-BB74-A5B59AAC4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9351794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46722</xdr:colOff>
      <xdr:row>260</xdr:row>
      <xdr:rowOff>23724</xdr:rowOff>
    </xdr:from>
    <xdr:to>
      <xdr:col>0</xdr:col>
      <xdr:colOff>199122</xdr:colOff>
      <xdr:row>260</xdr:row>
      <xdr:rowOff>176124</xdr:rowOff>
    </xdr:to>
    <xdr:pic>
      <xdr:nvPicPr>
        <xdr:cNvPr id="261" name="Kép 260" descr="https://upload.wikimedia.org/wikipedia/commons/thumb/0/00/Flag_of_the_Vatican_City.svg/20px-Flag_of_the_Vatican_City.svg.png">
          <a:extLst>
            <a:ext uri="{FF2B5EF4-FFF2-40B4-BE49-F238E27FC236}">
              <a16:creationId xmlns:a16="http://schemas.microsoft.com/office/drawing/2014/main" id="{00D3A5D1-ABFF-4601-9C9A-53AE0773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22" y="49553724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645E0C-0591-4D6A-94CC-F375C12056B6}" autoFormatId="16" applyNumberFormats="0" applyBorderFormats="0" applyFontFormats="0" applyPatternFormats="0" applyAlignmentFormats="0" applyWidthHeightFormats="0">
  <queryTableRefresh nextId="19">
    <queryTableFields count="13">
      <queryTableField id="1" name="Dátumok" tableColumnId="1"/>
      <queryTableField id="12" dataBound="0" tableColumnId="12"/>
      <queryTableField id="16" dataBound="0" tableColumnId="15"/>
      <queryTableField id="2" name="Kiállítás neve / angol neve" tableColumnId="2"/>
      <queryTableField id="3" name="Ország" tableColumnId="3"/>
      <queryTableField id="4" name="Város" tableColumnId="4"/>
      <queryTableField id="5" name="Kategória" tableColumnId="5"/>
      <queryTableField id="6" name="Téma angolul" tableColumnId="6"/>
      <queryTableField id="7" name="Nevezetességek" tableColumnId="7"/>
      <queryTableField id="8" name="Látogatókmillió fő" tableColumnId="8"/>
      <queryTableField id="9" name="Költségekmillió(USA dollár, ha más nincs megadva)" tableColumnId="9"/>
      <queryTableField id="10" name="Területha" tableColumnId="10"/>
      <queryTableField id="11" name="Résztvevőországokszám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C435F-4E49-4F9E-AEDB-E0E5279819D4}" name="_1_tábla" displayName="_1_tábla" ref="A1:M69" tableType="queryTable" totalsRowShown="0" headerRowDxfId="16" dataDxfId="15">
  <autoFilter ref="A1:M69" xr:uid="{32BC435F-4E49-4F9E-AEDB-E0E5279819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B543C6AC-3E71-414D-9AD5-C0A04818A358}" uniqueName="1" name="Dátumok" queryTableFieldId="1" dataDxfId="5"/>
    <tableColumn id="12" xr3:uid="{A8A513C0-EF43-4DC9-A223-7EFBB6DE5AFF}" uniqueName="12" name="Kezdő hónap" queryTableFieldId="12" dataDxfId="4">
      <calculatedColumnFormula array="1">MID(_1_tábla[[#This Row],[Dátumok]], 4, 4) &amp; ". " &amp; INDEX({"január";"február";"március";"április";"május";"június";"július";"augusztus";"szeptember";"október";"november";"december"}, LEFT(_1_tábla[[#This Row],[Dátumok]], 2))</calculatedColumnFormula>
    </tableColumn>
    <tableColumn id="15" xr3:uid="{A9C72416-C515-4D14-98A3-98F814B29432}" uniqueName="15" name="Záró hónap" queryTableFieldId="16" dataDxfId="2">
      <calculatedColumnFormula array="1">RIGHT(_1_tábla[[#This Row],[Dátumok]], 4) &amp; ". " &amp; INDEX({"január";"február";"március";"április";"május";"június";"július";"augusztus";"szeptember";"október";"november";"december"}, VALUE(MID(_1_tábla[[#This Row],[Dátumok]], 11,2)))</calculatedColumnFormula>
    </tableColumn>
    <tableColumn id="2" xr3:uid="{28663D2C-C2D2-465B-A6B3-7F78F3AB0306}" uniqueName="2" name="Kiállítás neve / angol neve" queryTableFieldId="2" dataDxfId="3"/>
    <tableColumn id="3" xr3:uid="{FADC1323-58B4-431C-AF4F-4780903A01B2}" uniqueName="3" name="Ország" queryTableFieldId="3" dataDxfId="14"/>
    <tableColumn id="4" xr3:uid="{FE74E5AA-7DE5-4EA3-902B-B11D01D2FD67}" uniqueName="4" name="Város" queryTableFieldId="4" dataDxfId="13"/>
    <tableColumn id="5" xr3:uid="{BEF4921D-A11B-4F79-8E7E-333AABB0DEF5}" uniqueName="5" name="Kategória" queryTableFieldId="5" dataDxfId="12"/>
    <tableColumn id="6" xr3:uid="{28D7A40E-2D38-40B3-9C2A-4B6CCF6663B8}" uniqueName="6" name="Téma angolul" queryTableFieldId="6" dataDxfId="11"/>
    <tableColumn id="7" xr3:uid="{228D9A6D-DD49-4A65-887D-58C25FD64058}" uniqueName="7" name="Nevezetességek" queryTableFieldId="7" dataDxfId="10"/>
    <tableColumn id="8" xr3:uid="{762C0110-E9B5-4F7F-942F-E671AD91BA3B}" uniqueName="8" name="Látogatók_x000a_millió fő" queryTableFieldId="8" dataDxfId="9"/>
    <tableColumn id="9" xr3:uid="{070BCDDF-68E7-4C68-9078-34DC15618268}" uniqueName="9" name="Költségek_x000a_millió_x000a_(USA dollár, ha más nincs megadva)" queryTableFieldId="9" dataDxfId="8"/>
    <tableColumn id="10" xr3:uid="{0F639155-9089-450F-B6C8-B909DE74ECFF}" uniqueName="10" name="Terület_x000a_ha" queryTableFieldId="10" dataDxfId="7"/>
    <tableColumn id="11" xr3:uid="{BECE5D80-5706-48E0-9861-EAB3C323D263}" uniqueName="11" name="Résztvevő országok száma" queryTableFieldId="11" dataDxfId="6"/>
  </tableColumns>
  <tableStyleInfo name="Táblázatstílus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F337-3980-43A1-816F-FFCF34F6BEE3}">
  <dimension ref="A1:U69"/>
  <sheetViews>
    <sheetView topLeftCell="A26" workbookViewId="0">
      <selection activeCell="E26" sqref="E26"/>
    </sheetView>
  </sheetViews>
  <sheetFormatPr defaultRowHeight="15" x14ac:dyDescent="0.25"/>
  <cols>
    <col min="1" max="1" width="16.7109375" style="1" bestFit="1" customWidth="1"/>
    <col min="2" max="3" width="16.7109375" style="1" customWidth="1"/>
    <col min="4" max="4" width="33.85546875" style="1" customWidth="1"/>
    <col min="5" max="5" width="16.85546875" style="1" bestFit="1" customWidth="1"/>
    <col min="6" max="6" width="14" style="1" bestFit="1" customWidth="1"/>
    <col min="7" max="7" width="15" style="1" bestFit="1" customWidth="1"/>
    <col min="8" max="8" width="22.42578125" style="3" customWidth="1"/>
    <col min="9" max="9" width="28" style="3" customWidth="1"/>
    <col min="10" max="10" width="11.85546875" style="1" customWidth="1"/>
    <col min="11" max="11" width="29.42578125" style="1" customWidth="1"/>
    <col min="12" max="12" width="11.85546875" style="1" bestFit="1" customWidth="1"/>
    <col min="13" max="13" width="13.42578125" style="1" customWidth="1"/>
    <col min="14" max="16384" width="9.140625" style="1"/>
  </cols>
  <sheetData>
    <row r="1" spans="1:21" s="2" customFormat="1" ht="45" customHeight="1" x14ac:dyDescent="0.25">
      <c r="A1" s="2" t="s">
        <v>0</v>
      </c>
      <c r="B1" s="2" t="s">
        <v>315</v>
      </c>
      <c r="C1" s="2" t="s">
        <v>316</v>
      </c>
      <c r="D1" s="2" t="s">
        <v>1</v>
      </c>
      <c r="E1" s="2" t="s">
        <v>2</v>
      </c>
      <c r="F1" s="2" t="s">
        <v>3</v>
      </c>
      <c r="G1" s="2" t="s">
        <v>4</v>
      </c>
      <c r="H1" s="4" t="s">
        <v>5</v>
      </c>
      <c r="I1" s="4" t="s">
        <v>6</v>
      </c>
      <c r="J1" s="5" t="s">
        <v>338</v>
      </c>
      <c r="K1" s="5" t="s">
        <v>339</v>
      </c>
      <c r="L1" s="4" t="s">
        <v>340</v>
      </c>
      <c r="M1" s="4" t="s">
        <v>341</v>
      </c>
    </row>
    <row r="2" spans="1:21" x14ac:dyDescent="0.25">
      <c r="A2" s="1" t="s">
        <v>7</v>
      </c>
      <c r="B2" s="12" t="str" cm="1">
        <f t="array" ref="B2">MID(_1_tábla[[#This Row],[Dátumok]], 4, 4) &amp; ". " &amp; INDEX({"január";"február";"március";"április";"május";"június";"július";"augusztus";"szeptember";"október";"november";"december"}, LEFT(_1_tábla[[#This Row],[Dátumok]], 2))</f>
        <v>1851. április</v>
      </c>
      <c r="C2" s="12" t="str" cm="1">
        <f t="array" ref="C2">RIGHT(_1_tábla[[#This Row],[Dátumok]], 4) &amp; ". " &amp; INDEX({"január";"február";"március";"április";"május";"június";"július";"augusztus";"szeptember";"október";"november";"december"}, VALUE(MID(_1_tábla[[#This Row],[Dátumok]], 11,2)))</f>
        <v>1851. október</v>
      </c>
      <c r="D2" s="3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3" t="s">
        <v>13</v>
      </c>
      <c r="J2" s="2">
        <v>6</v>
      </c>
      <c r="K2" s="2">
        <v>1.65</v>
      </c>
      <c r="L2" s="2">
        <v>10</v>
      </c>
      <c r="M2" s="6">
        <v>25</v>
      </c>
      <c r="O2" s="1" t="str" cm="1">
        <f t="array" ref="O2:O69">MID(_1_tábla[Dátumok], 4, 4)</f>
        <v>1851</v>
      </c>
      <c r="P2" s="1" cm="1">
        <f t="array" ref="P2:P69">VALUE(LEFT(_1_tábla[Dátumok], 2))</f>
        <v>4</v>
      </c>
      <c r="R2" s="1" t="str" cm="1">
        <f t="array" ref="R2:R69">RIGHT(_1_tábla[Dátumok], 4)</f>
        <v>1851</v>
      </c>
      <c r="S2" s="1" cm="1">
        <f t="array" ref="S2:S69">VALUE(MID(_1_tábla[Dátumok], 11,2))</f>
        <v>10</v>
      </c>
      <c r="U2" s="1" cm="1">
        <f t="array" ref="U2:U69">(_xlfn.ANCHORARRAY(R2)-_xlfn.ANCHORARRAY(O2)) * 12 +_xlfn.ANCHORARRAY( S2) -_xlfn.ANCHORARRAY( P2)</f>
        <v>6</v>
      </c>
    </row>
    <row r="3" spans="1:21" ht="30" x14ac:dyDescent="0.25">
      <c r="A3" s="1" t="s">
        <v>14</v>
      </c>
      <c r="B3" s="12" t="str" cm="1">
        <f t="array" ref="B3">MID(_1_tábla[[#This Row],[Dátumok]], 4, 4) &amp; ". " &amp; INDEX({"január";"február";"március";"április";"május";"június";"július";"augusztus";"szeptember";"október";"november";"december"}, LEFT(_1_tábla[[#This Row],[Dátumok]], 2))</f>
        <v>1855. május</v>
      </c>
      <c r="C3" s="12" t="str" cm="1">
        <f t="array" ref="C3">RIGHT(_1_tábla[[#This Row],[Dátumok]], 4) &amp; ". " &amp; INDEX({"január";"február";"március";"április";"május";"június";"július";"augusztus";"szeptember";"október";"november";"december"}, VALUE(MID(_1_tábla[[#This Row],[Dátumok]], 11,2)))</f>
        <v>1855. november</v>
      </c>
      <c r="D3" s="3" t="s">
        <v>15</v>
      </c>
      <c r="E3" s="2" t="s">
        <v>16</v>
      </c>
      <c r="F3" s="2" t="s">
        <v>17</v>
      </c>
      <c r="G3" s="2" t="s">
        <v>11</v>
      </c>
      <c r="H3" s="3" t="s">
        <v>18</v>
      </c>
      <c r="I3" s="3" t="s">
        <v>317</v>
      </c>
      <c r="J3" s="2">
        <v>5</v>
      </c>
      <c r="K3" s="2">
        <v>2</v>
      </c>
      <c r="L3" s="2">
        <v>15</v>
      </c>
      <c r="M3" s="6">
        <v>25</v>
      </c>
      <c r="O3" s="1" t="str">
        <v>1855</v>
      </c>
      <c r="P3" s="1">
        <v>5</v>
      </c>
      <c r="R3" s="1" t="str">
        <v>1855</v>
      </c>
      <c r="S3" s="1">
        <v>11</v>
      </c>
      <c r="U3" s="1">
        <v>6</v>
      </c>
    </row>
    <row r="4" spans="1:21" x14ac:dyDescent="0.25">
      <c r="A4" s="1" t="s">
        <v>19</v>
      </c>
      <c r="B4" s="12" t="str" cm="1">
        <f t="array" ref="B4">MID(_1_tábla[[#This Row],[Dátumok]], 4, 4) &amp; ". " &amp; INDEX({"január";"február";"március";"április";"május";"június";"július";"augusztus";"szeptember";"október";"november";"december"}, LEFT(_1_tábla[[#This Row],[Dátumok]], 2))</f>
        <v>1862. május</v>
      </c>
      <c r="C4" s="12" t="str" cm="1">
        <f t="array" ref="C4">RIGHT(_1_tábla[[#This Row],[Dátumok]], 4) &amp; ". " &amp; INDEX({"január";"február";"március";"április";"május";"június";"július";"augusztus";"szeptember";"október";"november";"december"}, VALUE(MID(_1_tábla[[#This Row],[Dátumok]], 11,2)))</f>
        <v>1862. november</v>
      </c>
      <c r="D4" s="3" t="s">
        <v>20</v>
      </c>
      <c r="E4" s="2" t="s">
        <v>9</v>
      </c>
      <c r="F4" s="2" t="s">
        <v>10</v>
      </c>
      <c r="G4" s="2" t="s">
        <v>11</v>
      </c>
      <c r="H4" s="3" t="s">
        <v>21</v>
      </c>
      <c r="I4" s="3" t="s">
        <v>22</v>
      </c>
      <c r="J4" s="2">
        <v>6</v>
      </c>
      <c r="K4" s="2">
        <v>2</v>
      </c>
      <c r="L4" s="2">
        <v>15</v>
      </c>
      <c r="M4" s="6">
        <v>39</v>
      </c>
      <c r="O4" s="1" t="str">
        <v>1862</v>
      </c>
      <c r="P4" s="1">
        <v>5</v>
      </c>
      <c r="R4" s="1" t="str">
        <v>1862</v>
      </c>
      <c r="S4" s="1">
        <v>11</v>
      </c>
      <c r="U4" s="1">
        <v>6</v>
      </c>
    </row>
    <row r="5" spans="1:21" ht="30" x14ac:dyDescent="0.25">
      <c r="A5" s="1" t="s">
        <v>23</v>
      </c>
      <c r="B5" s="12" t="str" cm="1">
        <f t="array" ref="B5">MID(_1_tábla[[#This Row],[Dátumok]], 4, 4) &amp; ". " &amp; INDEX({"január";"február";"március";"április";"május";"június";"július";"augusztus";"szeptember";"október";"november";"december"}, LEFT(_1_tábla[[#This Row],[Dátumok]], 2))</f>
        <v>1867. április</v>
      </c>
      <c r="C5" s="12" t="str" cm="1">
        <f t="array" ref="C5">RIGHT(_1_tábla[[#This Row],[Dátumok]], 4) &amp; ". " &amp; INDEX({"január";"február";"március";"április";"május";"június";"július";"augusztus";"szeptember";"október";"november";"december"}, VALUE(MID(_1_tábla[[#This Row],[Dátumok]], 11,2)))</f>
        <v>1867. november</v>
      </c>
      <c r="D5" s="3" t="s">
        <v>24</v>
      </c>
      <c r="E5" s="2" t="s">
        <v>16</v>
      </c>
      <c r="F5" s="2" t="s">
        <v>17</v>
      </c>
      <c r="G5" s="2" t="s">
        <v>11</v>
      </c>
      <c r="H5" s="3" t="s">
        <v>25</v>
      </c>
      <c r="I5" s="3" t="s">
        <v>26</v>
      </c>
      <c r="J5" s="2">
        <v>15</v>
      </c>
      <c r="K5" s="2">
        <v>4.5</v>
      </c>
      <c r="L5" s="2">
        <v>69</v>
      </c>
      <c r="M5" s="6">
        <v>42</v>
      </c>
      <c r="O5" s="1" t="str">
        <v>1867</v>
      </c>
      <c r="P5" s="1">
        <v>4</v>
      </c>
      <c r="R5" s="1" t="str">
        <v>1867</v>
      </c>
      <c r="S5" s="1">
        <v>11</v>
      </c>
      <c r="U5" s="1">
        <v>7</v>
      </c>
    </row>
    <row r="6" spans="1:21" ht="30" x14ac:dyDescent="0.25">
      <c r="A6" s="1" t="s">
        <v>27</v>
      </c>
      <c r="B6" s="12" t="str" cm="1">
        <f t="array" ref="B6">MID(_1_tábla[[#This Row],[Dátumok]], 4, 4) &amp; ". " &amp; INDEX({"január";"február";"március";"április";"május";"június";"július";"augusztus";"szeptember";"október";"november";"december"}, LEFT(_1_tábla[[#This Row],[Dátumok]], 2))</f>
        <v>1873. május</v>
      </c>
      <c r="C6" s="12" t="str" cm="1">
        <f t="array" ref="C6">RIGHT(_1_tábla[[#This Row],[Dátumok]], 4) &amp; ". " &amp; INDEX({"január";"február";"március";"április";"május";"június";"július";"augusztus";"szeptember";"október";"november";"december"}, VALUE(MID(_1_tábla[[#This Row],[Dátumok]], 11,2)))</f>
        <v>1873. október</v>
      </c>
      <c r="D6" s="3" t="s">
        <v>28</v>
      </c>
      <c r="E6" s="2" t="s">
        <v>29</v>
      </c>
      <c r="F6" s="2" t="s">
        <v>30</v>
      </c>
      <c r="G6" s="2" t="s">
        <v>11</v>
      </c>
      <c r="H6" s="3" t="s">
        <v>31</v>
      </c>
      <c r="I6" s="3" t="s">
        <v>32</v>
      </c>
      <c r="J6" s="2">
        <v>7.25</v>
      </c>
      <c r="K6" s="2">
        <v>9.5</v>
      </c>
      <c r="L6" s="2">
        <v>233</v>
      </c>
      <c r="M6" s="6">
        <v>35</v>
      </c>
      <c r="O6" s="1" t="str">
        <v>1873</v>
      </c>
      <c r="P6" s="1">
        <v>5</v>
      </c>
      <c r="R6" s="1" t="str">
        <v>1873</v>
      </c>
      <c r="S6" s="1">
        <v>10</v>
      </c>
      <c r="U6" s="1">
        <v>5</v>
      </c>
    </row>
    <row r="7" spans="1:21" ht="45" x14ac:dyDescent="0.25">
      <c r="A7" s="1" t="s">
        <v>33</v>
      </c>
      <c r="B7" s="12" t="str" cm="1">
        <f t="array" ref="B7">MID(_1_tábla[[#This Row],[Dátumok]], 4, 4) &amp; ". " &amp; INDEX({"január";"február";"március";"április";"május";"június";"július";"augusztus";"szeptember";"október";"november";"december"}, LEFT(_1_tábla[[#This Row],[Dátumok]], 2))</f>
        <v>1876. május</v>
      </c>
      <c r="C7" s="12" t="str" cm="1">
        <f t="array" ref="C7">RIGHT(_1_tábla[[#This Row],[Dátumok]], 4) &amp; ". " &amp; INDEX({"január";"február";"március";"április";"május";"június";"július";"augusztus";"szeptember";"október";"november";"december"}, VALUE(MID(_1_tábla[[#This Row],[Dátumok]], 11,2)))</f>
        <v>1876. november</v>
      </c>
      <c r="D7" s="3" t="s">
        <v>34</v>
      </c>
      <c r="E7" s="2" t="s">
        <v>35</v>
      </c>
      <c r="F7" s="2" t="s">
        <v>36</v>
      </c>
      <c r="G7" s="2" t="s">
        <v>11</v>
      </c>
      <c r="H7" s="3" t="s">
        <v>37</v>
      </c>
      <c r="I7" s="3" t="s">
        <v>318</v>
      </c>
      <c r="J7" s="2">
        <v>10</v>
      </c>
      <c r="K7" s="2">
        <v>8</v>
      </c>
      <c r="L7" s="2">
        <v>115</v>
      </c>
      <c r="M7" s="6">
        <v>35</v>
      </c>
      <c r="O7" s="1" t="str">
        <v>1876</v>
      </c>
      <c r="P7" s="1">
        <v>5</v>
      </c>
      <c r="R7" s="1" t="str">
        <v>1876</v>
      </c>
      <c r="S7" s="1">
        <v>11</v>
      </c>
      <c r="U7" s="1">
        <v>6</v>
      </c>
    </row>
    <row r="8" spans="1:21" ht="30" x14ac:dyDescent="0.25">
      <c r="A8" s="1" t="s">
        <v>38</v>
      </c>
      <c r="B8" s="12" t="str" cm="1">
        <f t="array" ref="B8">MID(_1_tábla[[#This Row],[Dátumok]], 4, 4) &amp; ". " &amp; INDEX({"január";"február";"március";"április";"május";"június";"július";"augusztus";"szeptember";"október";"november";"december"}, LEFT(_1_tábla[[#This Row],[Dátumok]], 2))</f>
        <v>1878. május</v>
      </c>
      <c r="C8" s="12" t="str" cm="1">
        <f t="array" ref="C8">RIGHT(_1_tábla[[#This Row],[Dátumok]], 4) &amp; ". " &amp; INDEX({"január";"február";"március";"április";"május";"június";"július";"augusztus";"szeptember";"október";"november";"december"}, VALUE(MID(_1_tábla[[#This Row],[Dátumok]], 11,2)))</f>
        <v>1878. november</v>
      </c>
      <c r="D8" s="3" t="s">
        <v>39</v>
      </c>
      <c r="E8" s="2" t="s">
        <v>16</v>
      </c>
      <c r="F8" s="2" t="s">
        <v>17</v>
      </c>
      <c r="G8" s="2" t="s">
        <v>11</v>
      </c>
      <c r="H8" s="3" t="s">
        <v>40</v>
      </c>
      <c r="I8" s="3" t="s">
        <v>319</v>
      </c>
      <c r="J8" s="2">
        <v>16</v>
      </c>
      <c r="K8" s="2">
        <v>11</v>
      </c>
      <c r="L8" s="2">
        <v>75</v>
      </c>
      <c r="M8" s="6">
        <v>36</v>
      </c>
      <c r="O8" s="1" t="str">
        <v>1878</v>
      </c>
      <c r="P8" s="1">
        <v>5</v>
      </c>
      <c r="R8" s="1" t="str">
        <v>1878</v>
      </c>
      <c r="S8" s="1">
        <v>11</v>
      </c>
      <c r="U8" s="1">
        <v>6</v>
      </c>
    </row>
    <row r="9" spans="1:21" ht="60" x14ac:dyDescent="0.25">
      <c r="A9" s="1" t="s">
        <v>41</v>
      </c>
      <c r="B9" s="12" t="str" cm="1">
        <f t="array" ref="B9">MID(_1_tábla[[#This Row],[Dátumok]], 4, 4) &amp; ". " &amp; INDEX({"január";"február";"március";"április";"május";"június";"július";"augusztus";"szeptember";"október";"november";"december"}, LEFT(_1_tábla[[#This Row],[Dátumok]], 2))</f>
        <v>1880. október</v>
      </c>
      <c r="C9" s="12" t="str" cm="1">
        <f t="array" ref="C9">RIGHT(_1_tábla[[#This Row],[Dátumok]], 4) &amp; ". " &amp; INDEX({"január";"február";"március";"április";"május";"június";"július";"augusztus";"szeptember";"október";"november";"december"}, VALUE(MID(_1_tábla[[#This Row],[Dátumok]], 11,2)))</f>
        <v>1881. április</v>
      </c>
      <c r="D9" s="3" t="s">
        <v>42</v>
      </c>
      <c r="E9" s="2" t="s">
        <v>43</v>
      </c>
      <c r="F9" s="2" t="s">
        <v>44</v>
      </c>
      <c r="G9" s="2" t="s">
        <v>11</v>
      </c>
      <c r="H9" s="3" t="s">
        <v>45</v>
      </c>
      <c r="I9" s="3" t="s">
        <v>46</v>
      </c>
      <c r="J9" s="2">
        <v>1.3</v>
      </c>
      <c r="K9" s="2">
        <v>1.6</v>
      </c>
      <c r="L9" s="2">
        <v>25</v>
      </c>
      <c r="M9" s="6">
        <v>33</v>
      </c>
      <c r="O9" s="1" t="str">
        <v>1880</v>
      </c>
      <c r="P9" s="1">
        <v>10</v>
      </c>
      <c r="R9" s="1" t="str">
        <v>1881</v>
      </c>
      <c r="S9" s="1">
        <v>4</v>
      </c>
      <c r="U9" s="1">
        <v>6</v>
      </c>
    </row>
    <row r="10" spans="1:21" ht="30" x14ac:dyDescent="0.25">
      <c r="A10" s="1" t="s">
        <v>47</v>
      </c>
      <c r="B10" s="12" t="str" cm="1">
        <f t="array" ref="B10">MID(_1_tábla[[#This Row],[Dátumok]], 4, 4) &amp; ". " &amp; INDEX({"január";"február";"március";"április";"május";"június";"július";"augusztus";"szeptember";"október";"november";"december"}, LEFT(_1_tábla[[#This Row],[Dátumok]], 2))</f>
        <v>1888. április</v>
      </c>
      <c r="C10" s="12" t="str" cm="1">
        <f t="array" ref="C10">RIGHT(_1_tábla[[#This Row],[Dátumok]], 4) &amp; ". " &amp; INDEX({"január";"február";"március";"április";"május";"június";"július";"augusztus";"szeptember";"október";"november";"december"}, VALUE(MID(_1_tábla[[#This Row],[Dátumok]], 11,2)))</f>
        <v>1888. december</v>
      </c>
      <c r="D10" s="3" t="s">
        <v>48</v>
      </c>
      <c r="E10" s="2" t="s">
        <v>49</v>
      </c>
      <c r="F10" s="2" t="s">
        <v>50</v>
      </c>
      <c r="G10" s="2" t="s">
        <v>11</v>
      </c>
      <c r="H10" s="3" t="s">
        <v>51</v>
      </c>
      <c r="I10" s="3" t="s">
        <v>320</v>
      </c>
      <c r="J10" s="2">
        <v>2.2999999999999998</v>
      </c>
      <c r="K10" s="2">
        <v>1.7</v>
      </c>
      <c r="L10" s="2">
        <v>47</v>
      </c>
      <c r="M10" s="6">
        <v>30</v>
      </c>
      <c r="O10" s="1" t="str">
        <v>1888</v>
      </c>
      <c r="P10" s="1">
        <v>4</v>
      </c>
      <c r="R10" s="1" t="str">
        <v>1888</v>
      </c>
      <c r="S10" s="1">
        <v>12</v>
      </c>
      <c r="U10" s="1">
        <v>8</v>
      </c>
    </row>
    <row r="11" spans="1:21" ht="30" x14ac:dyDescent="0.25">
      <c r="A11" s="1" t="s">
        <v>52</v>
      </c>
      <c r="B11" s="12" t="str" cm="1">
        <f t="array" ref="B11">MID(_1_tábla[[#This Row],[Dátumok]], 4, 4) &amp; ". " &amp; INDEX({"január";"február";"március";"április";"május";"június";"július";"augusztus";"szeptember";"október";"november";"december"}, LEFT(_1_tábla[[#This Row],[Dátumok]], 2))</f>
        <v>1889. május</v>
      </c>
      <c r="C11" s="12" t="str" cm="1">
        <f t="array" ref="C11">RIGHT(_1_tábla[[#This Row],[Dátumok]], 4) &amp; ". " &amp; INDEX({"január";"február";"március";"április";"május";"június";"július";"augusztus";"szeptember";"október";"november";"december"}, VALUE(MID(_1_tábla[[#This Row],[Dátumok]], 11,2)))</f>
        <v>1889. október</v>
      </c>
      <c r="D11" s="3" t="s">
        <v>39</v>
      </c>
      <c r="E11" s="2" t="s">
        <v>16</v>
      </c>
      <c r="F11" s="2" t="s">
        <v>17</v>
      </c>
      <c r="G11" s="2" t="s">
        <v>11</v>
      </c>
      <c r="H11" s="3" t="s">
        <v>53</v>
      </c>
      <c r="I11" s="3" t="s">
        <v>321</v>
      </c>
      <c r="J11" s="2">
        <v>32</v>
      </c>
      <c r="K11" s="2">
        <v>0.3</v>
      </c>
      <c r="L11" s="2">
        <v>96</v>
      </c>
      <c r="M11" s="6">
        <v>35</v>
      </c>
      <c r="O11" s="1" t="str">
        <v>1889</v>
      </c>
      <c r="P11" s="1">
        <v>5</v>
      </c>
      <c r="R11" s="1" t="str">
        <v>1889</v>
      </c>
      <c r="S11" s="1">
        <v>10</v>
      </c>
      <c r="U11" s="1">
        <v>5</v>
      </c>
    </row>
    <row r="12" spans="1:21" ht="45" x14ac:dyDescent="0.25">
      <c r="A12" s="1" t="s">
        <v>54</v>
      </c>
      <c r="B12" s="12" t="str" cm="1">
        <f t="array" ref="B12">MID(_1_tábla[[#This Row],[Dátumok]], 4, 4) &amp; ". " &amp; INDEX({"január";"február";"március";"április";"május";"június";"július";"augusztus";"szeptember";"október";"november";"december"}, LEFT(_1_tábla[[#This Row],[Dátumok]], 2))</f>
        <v>1893. május</v>
      </c>
      <c r="C12" s="12" t="str" cm="1">
        <f t="array" ref="C12">RIGHT(_1_tábla[[#This Row],[Dátumok]], 4) &amp; ". " &amp; INDEX({"január";"február";"március";"április";"május";"június";"július";"augusztus";"szeptember";"október";"november";"december"}, VALUE(MID(_1_tábla[[#This Row],[Dátumok]], 11,2)))</f>
        <v>1893. október</v>
      </c>
      <c r="D12" s="3" t="s">
        <v>55</v>
      </c>
      <c r="E12" s="2" t="s">
        <v>35</v>
      </c>
      <c r="F12" s="2" t="s">
        <v>56</v>
      </c>
      <c r="G12" s="2" t="s">
        <v>11</v>
      </c>
      <c r="H12" s="3" t="s">
        <v>57</v>
      </c>
      <c r="I12" s="3" t="s">
        <v>322</v>
      </c>
      <c r="J12" s="2">
        <v>27.5</v>
      </c>
      <c r="K12" s="2">
        <v>27</v>
      </c>
      <c r="L12" s="2">
        <v>690</v>
      </c>
      <c r="M12" s="6">
        <v>19</v>
      </c>
      <c r="O12" s="1" t="str">
        <v>1893</v>
      </c>
      <c r="P12" s="1">
        <v>5</v>
      </c>
      <c r="R12" s="1" t="str">
        <v>1893</v>
      </c>
      <c r="S12" s="1">
        <v>10</v>
      </c>
      <c r="U12" s="1">
        <v>5</v>
      </c>
    </row>
    <row r="13" spans="1:21" x14ac:dyDescent="0.25">
      <c r="A13" s="1" t="s">
        <v>58</v>
      </c>
      <c r="B13" s="12" t="str" cm="1">
        <f t="array" ref="B13">MID(_1_tábla[[#This Row],[Dátumok]], 4, 4) &amp; ". " &amp; INDEX({"január";"február";"március";"április";"május";"június";"július";"augusztus";"szeptember";"október";"november";"december"}, LEFT(_1_tábla[[#This Row],[Dátumok]], 2))</f>
        <v>1897. május</v>
      </c>
      <c r="C13" s="12" t="str" cm="1">
        <f t="array" ref="C13">RIGHT(_1_tábla[[#This Row],[Dátumok]], 4) &amp; ". " &amp; INDEX({"január";"február";"március";"április";"május";"június";"július";"augusztus";"szeptember";"október";"november";"december"}, VALUE(MID(_1_tábla[[#This Row],[Dátumok]], 11,2)))</f>
        <v>1897. november</v>
      </c>
      <c r="D13" s="3" t="s">
        <v>59</v>
      </c>
      <c r="E13" s="2" t="s">
        <v>60</v>
      </c>
      <c r="F13" s="2" t="s">
        <v>61</v>
      </c>
      <c r="G13" s="2" t="s">
        <v>11</v>
      </c>
      <c r="H13" s="3" t="s">
        <v>62</v>
      </c>
      <c r="I13" s="3" t="s">
        <v>22</v>
      </c>
      <c r="J13" s="2">
        <v>7.8</v>
      </c>
      <c r="K13" s="2" t="s">
        <v>22</v>
      </c>
      <c r="L13" s="2">
        <v>132</v>
      </c>
      <c r="M13" s="6">
        <v>27</v>
      </c>
      <c r="O13" s="1" t="str">
        <v>1897</v>
      </c>
      <c r="P13" s="1">
        <v>5</v>
      </c>
      <c r="R13" s="1" t="str">
        <v>1897</v>
      </c>
      <c r="S13" s="1">
        <v>11</v>
      </c>
      <c r="U13" s="1">
        <v>6</v>
      </c>
    </row>
    <row r="14" spans="1:21" ht="30" x14ac:dyDescent="0.25">
      <c r="A14" s="1" t="s">
        <v>63</v>
      </c>
      <c r="B14" s="12" t="str" cm="1">
        <f t="array" ref="B14">MID(_1_tábla[[#This Row],[Dátumok]], 4, 4) &amp; ". " &amp; INDEX({"január";"február";"március";"április";"május";"június";"július";"augusztus";"szeptember";"október";"november";"december"}, LEFT(_1_tábla[[#This Row],[Dátumok]], 2))</f>
        <v>1900. április</v>
      </c>
      <c r="C14" s="12" t="str" cm="1">
        <f t="array" ref="C14">RIGHT(_1_tábla[[#This Row],[Dátumok]], 4) &amp; ". " &amp; INDEX({"január";"február";"március";"április";"május";"június";"július";"augusztus";"szeptember";"október";"november";"december"}, VALUE(MID(_1_tábla[[#This Row],[Dátumok]], 11,2)))</f>
        <v>1900. november</v>
      </c>
      <c r="D14" s="3" t="s">
        <v>64</v>
      </c>
      <c r="E14" s="2" t="s">
        <v>16</v>
      </c>
      <c r="F14" s="2" t="s">
        <v>17</v>
      </c>
      <c r="G14" s="2" t="s">
        <v>11</v>
      </c>
      <c r="H14" s="3" t="s">
        <v>65</v>
      </c>
      <c r="I14" s="3" t="s">
        <v>323</v>
      </c>
      <c r="J14" s="2">
        <v>50.8</v>
      </c>
      <c r="K14" s="2">
        <v>18.75</v>
      </c>
      <c r="L14" s="2">
        <v>120</v>
      </c>
      <c r="M14" s="6">
        <v>58</v>
      </c>
      <c r="O14" s="1" t="str">
        <v>1900</v>
      </c>
      <c r="P14" s="1">
        <v>4</v>
      </c>
      <c r="R14" s="1" t="str">
        <v>1900</v>
      </c>
      <c r="S14" s="1">
        <v>11</v>
      </c>
      <c r="U14" s="1">
        <v>7</v>
      </c>
    </row>
    <row r="15" spans="1:21" ht="60" x14ac:dyDescent="0.25">
      <c r="A15" s="1" t="s">
        <v>66</v>
      </c>
      <c r="B15" s="12" t="str" cm="1">
        <f t="array" ref="B15">MID(_1_tábla[[#This Row],[Dátumok]], 4, 4) &amp; ". " &amp; INDEX({"január";"február";"március";"április";"május";"június";"július";"augusztus";"szeptember";"október";"november";"december"}, LEFT(_1_tábla[[#This Row],[Dátumok]], 2))</f>
        <v>1904. április</v>
      </c>
      <c r="C15" s="12" t="str" cm="1">
        <f t="array" ref="C15">RIGHT(_1_tábla[[#This Row],[Dátumok]], 4) &amp; ". " &amp; INDEX({"január";"február";"március";"április";"május";"június";"július";"augusztus";"szeptember";"október";"november";"december"}, VALUE(MID(_1_tábla[[#This Row],[Dátumok]], 11,2)))</f>
        <v>1904. december</v>
      </c>
      <c r="D15" s="3" t="s">
        <v>67</v>
      </c>
      <c r="E15" s="2" t="s">
        <v>35</v>
      </c>
      <c r="F15" s="2" t="s">
        <v>68</v>
      </c>
      <c r="G15" s="2" t="s">
        <v>11</v>
      </c>
      <c r="H15" s="3" t="s">
        <v>67</v>
      </c>
      <c r="I15" s="3" t="s">
        <v>324</v>
      </c>
      <c r="J15" s="2">
        <v>19.690000000000001</v>
      </c>
      <c r="K15" s="2">
        <v>31.5</v>
      </c>
      <c r="L15" s="2">
        <v>515</v>
      </c>
      <c r="M15" s="6">
        <v>63</v>
      </c>
      <c r="O15" s="1" t="str">
        <v>1904</v>
      </c>
      <c r="P15" s="1">
        <v>4</v>
      </c>
      <c r="R15" s="1" t="str">
        <v>1904</v>
      </c>
      <c r="S15" s="1">
        <v>12</v>
      </c>
      <c r="U15" s="1">
        <v>8</v>
      </c>
    </row>
    <row r="16" spans="1:21" ht="45" x14ac:dyDescent="0.25">
      <c r="A16" s="1" t="s">
        <v>69</v>
      </c>
      <c r="B16" s="12" t="str" cm="1">
        <f t="array" ref="B16">MID(_1_tábla[[#This Row],[Dátumok]], 4, 4) &amp; ". " &amp; INDEX({"január";"február";"március";"április";"május";"június";"július";"augusztus";"szeptember";"október";"november";"december"}, LEFT(_1_tábla[[#This Row],[Dátumok]], 2))</f>
        <v>1905. április</v>
      </c>
      <c r="C16" s="12" t="str" cm="1">
        <f t="array" ref="C16">RIGHT(_1_tábla[[#This Row],[Dátumok]], 4) &amp; ". " &amp; INDEX({"január";"február";"március";"április";"május";"június";"július";"augusztus";"szeptember";"október";"november";"december"}, VALUE(MID(_1_tábla[[#This Row],[Dátumok]], 11,2)))</f>
        <v>1905. november</v>
      </c>
      <c r="D16" s="3" t="s">
        <v>70</v>
      </c>
      <c r="E16" s="2" t="s">
        <v>60</v>
      </c>
      <c r="F16" s="2" t="s">
        <v>71</v>
      </c>
      <c r="G16" s="2" t="s">
        <v>11</v>
      </c>
      <c r="H16" s="3" t="s">
        <v>72</v>
      </c>
      <c r="I16" s="3" t="s">
        <v>22</v>
      </c>
      <c r="J16" s="2">
        <v>7</v>
      </c>
      <c r="K16" s="2">
        <v>2.9</v>
      </c>
      <c r="L16" s="2">
        <v>70</v>
      </c>
      <c r="M16" s="6">
        <v>31</v>
      </c>
      <c r="O16" s="1" t="str">
        <v>1905</v>
      </c>
      <c r="P16" s="1">
        <v>4</v>
      </c>
      <c r="R16" s="1" t="str">
        <v>1905</v>
      </c>
      <c r="S16" s="1">
        <v>11</v>
      </c>
      <c r="U16" s="1">
        <v>7</v>
      </c>
    </row>
    <row r="17" spans="1:21" x14ac:dyDescent="0.25">
      <c r="A17" s="1" t="s">
        <v>73</v>
      </c>
      <c r="B17" s="12" t="str" cm="1">
        <f t="array" ref="B17">MID(_1_tábla[[#This Row],[Dátumok]], 4, 4) &amp; ". " &amp; INDEX({"január";"február";"március";"április";"május";"június";"július";"augusztus";"szeptember";"október";"november";"december"}, LEFT(_1_tábla[[#This Row],[Dátumok]], 2))</f>
        <v>1906. április</v>
      </c>
      <c r="C17" s="12" t="str" cm="1">
        <f t="array" ref="C17">RIGHT(_1_tábla[[#This Row],[Dátumok]], 4) &amp; ". " &amp; INDEX({"január";"február";"március";"április";"május";"június";"július";"augusztus";"szeptember";"október";"november";"december"}, VALUE(MID(_1_tábla[[#This Row],[Dátumok]], 11,2)))</f>
        <v>1906. november</v>
      </c>
      <c r="D17" s="3" t="s">
        <v>74</v>
      </c>
      <c r="E17" s="2" t="s">
        <v>75</v>
      </c>
      <c r="F17" s="2" t="s">
        <v>76</v>
      </c>
      <c r="G17" s="2" t="s">
        <v>11</v>
      </c>
      <c r="H17" s="3" t="s">
        <v>77</v>
      </c>
      <c r="I17" s="3" t="s">
        <v>78</v>
      </c>
      <c r="J17" s="2">
        <v>10</v>
      </c>
      <c r="K17" s="2">
        <v>2.6</v>
      </c>
      <c r="L17" s="2">
        <v>100</v>
      </c>
      <c r="M17" s="6">
        <v>25</v>
      </c>
      <c r="O17" s="1" t="str">
        <v>1906</v>
      </c>
      <c r="P17" s="1">
        <v>4</v>
      </c>
      <c r="R17" s="1" t="str">
        <v>1906</v>
      </c>
      <c r="S17" s="1">
        <v>11</v>
      </c>
      <c r="U17" s="1">
        <v>7</v>
      </c>
    </row>
    <row r="18" spans="1:21" ht="60" x14ac:dyDescent="0.25">
      <c r="A18" s="1" t="s">
        <v>79</v>
      </c>
      <c r="B18" s="12" t="str" cm="1">
        <f t="array" ref="B18">MID(_1_tábla[[#This Row],[Dátumok]], 4, 4) &amp; ". " &amp; INDEX({"január";"február";"március";"április";"május";"június";"július";"augusztus";"szeptember";"október";"november";"december"}, LEFT(_1_tábla[[#This Row],[Dátumok]], 2))</f>
        <v>1910. április</v>
      </c>
      <c r="C18" s="12" t="str" cm="1">
        <f t="array" ref="C18">RIGHT(_1_tábla[[#This Row],[Dátumok]], 4) &amp; ". " &amp; INDEX({"január";"február";"március";"április";"május";"június";"július";"augusztus";"szeptember";"október";"november";"december"}, VALUE(MID(_1_tábla[[#This Row],[Dátumok]], 11,2)))</f>
        <v>1910. november</v>
      </c>
      <c r="D18" s="3" t="s">
        <v>80</v>
      </c>
      <c r="E18" s="2" t="s">
        <v>60</v>
      </c>
      <c r="F18" s="2" t="s">
        <v>61</v>
      </c>
      <c r="G18" s="2" t="s">
        <v>11</v>
      </c>
      <c r="H18" s="3" t="s">
        <v>81</v>
      </c>
      <c r="I18" s="3" t="s">
        <v>22</v>
      </c>
      <c r="J18" s="2">
        <v>13</v>
      </c>
      <c r="K18" s="2">
        <v>3.5</v>
      </c>
      <c r="L18" s="2">
        <v>90</v>
      </c>
      <c r="M18" s="6">
        <v>26</v>
      </c>
      <c r="O18" s="1" t="str">
        <v>1910</v>
      </c>
      <c r="P18" s="1">
        <v>4</v>
      </c>
      <c r="R18" s="1" t="str">
        <v>1910</v>
      </c>
      <c r="S18" s="1">
        <v>11</v>
      </c>
      <c r="U18" s="1">
        <v>7</v>
      </c>
    </row>
    <row r="19" spans="1:21" ht="45" x14ac:dyDescent="0.25">
      <c r="A19" s="1" t="s">
        <v>82</v>
      </c>
      <c r="B19" s="12" t="str" cm="1">
        <f t="array" ref="B19">MID(_1_tábla[[#This Row],[Dátumok]], 4, 4) &amp; ". " &amp; INDEX({"január";"február";"március";"április";"május";"június";"július";"augusztus";"szeptember";"október";"november";"december"}, LEFT(_1_tábla[[#This Row],[Dátumok]], 2))</f>
        <v>1913. április</v>
      </c>
      <c r="C19" s="12" t="str" cm="1">
        <f t="array" ref="C19">RIGHT(_1_tábla[[#This Row],[Dátumok]], 4) &amp; ". " &amp; INDEX({"január";"február";"március";"április";"május";"június";"július";"augusztus";"szeptember";"október";"november";"december"}, VALUE(MID(_1_tábla[[#This Row],[Dátumok]], 11,2)))</f>
        <v>1913. november</v>
      </c>
      <c r="D19" s="3" t="s">
        <v>83</v>
      </c>
      <c r="E19" s="2" t="s">
        <v>60</v>
      </c>
      <c r="F19" s="2" t="s">
        <v>84</v>
      </c>
      <c r="G19" s="2" t="s">
        <v>11</v>
      </c>
      <c r="H19" s="3" t="s">
        <v>85</v>
      </c>
      <c r="I19" s="3" t="s">
        <v>86</v>
      </c>
      <c r="J19" s="2">
        <v>9.5</v>
      </c>
      <c r="K19" s="2">
        <v>3.3</v>
      </c>
      <c r="L19" s="2">
        <v>130</v>
      </c>
      <c r="M19" s="6">
        <v>24</v>
      </c>
      <c r="O19" s="1" t="str">
        <v>1913</v>
      </c>
      <c r="P19" s="1">
        <v>4</v>
      </c>
      <c r="R19" s="1" t="str">
        <v>1913</v>
      </c>
      <c r="S19" s="1">
        <v>11</v>
      </c>
      <c r="U19" s="1">
        <v>7</v>
      </c>
    </row>
    <row r="20" spans="1:21" ht="30" x14ac:dyDescent="0.25">
      <c r="A20" s="1" t="s">
        <v>87</v>
      </c>
      <c r="B20" s="12" t="str" cm="1">
        <f t="array" ref="B20">MID(_1_tábla[[#This Row],[Dátumok]], 4, 4) &amp; ". " &amp; INDEX({"január";"február";"március";"április";"május";"június";"július";"augusztus";"szeptember";"október";"november";"december"}, LEFT(_1_tábla[[#This Row],[Dátumok]], 2))</f>
        <v>1915. február</v>
      </c>
      <c r="C20" s="12" t="str" cm="1">
        <f t="array" ref="C20">RIGHT(_1_tábla[[#This Row],[Dátumok]], 4) &amp; ". " &amp; INDEX({"január";"február";"március";"április";"május";"június";"július";"augusztus";"szeptember";"október";"november";"december"}, VALUE(MID(_1_tábla[[#This Row],[Dátumok]], 11,2)))</f>
        <v>1915. december</v>
      </c>
      <c r="D20" s="3" t="s">
        <v>88</v>
      </c>
      <c r="E20" s="2" t="s">
        <v>35</v>
      </c>
      <c r="F20" s="2" t="s">
        <v>89</v>
      </c>
      <c r="G20" s="2" t="s">
        <v>11</v>
      </c>
      <c r="H20" s="3" t="s">
        <v>90</v>
      </c>
      <c r="I20" s="3" t="s">
        <v>325</v>
      </c>
      <c r="J20" s="2">
        <v>19</v>
      </c>
      <c r="K20" s="2">
        <v>25.8</v>
      </c>
      <c r="L20" s="2">
        <v>254</v>
      </c>
      <c r="M20" s="6">
        <v>32</v>
      </c>
      <c r="O20" s="1" t="str">
        <v>1915</v>
      </c>
      <c r="P20" s="1">
        <v>2</v>
      </c>
      <c r="R20" s="1" t="str">
        <v>1915</v>
      </c>
      <c r="S20" s="1">
        <v>12</v>
      </c>
      <c r="U20" s="1">
        <v>10</v>
      </c>
    </row>
    <row r="21" spans="1:21" ht="30" x14ac:dyDescent="0.25">
      <c r="A21" s="1" t="s">
        <v>91</v>
      </c>
      <c r="B21" s="12" t="str" cm="1">
        <f t="array" ref="B21">MID(_1_tábla[[#This Row],[Dátumok]], 4, 4) &amp; ". " &amp; INDEX({"január";"február";"március";"április";"május";"június";"július";"augusztus";"szeptember";"október";"november";"december"}, LEFT(_1_tábla[[#This Row],[Dátumok]], 2))</f>
        <v>1929. május</v>
      </c>
      <c r="C21" s="12" t="str" cm="1">
        <f t="array" ref="C21">RIGHT(_1_tábla[[#This Row],[Dátumok]], 4) &amp; ". " &amp; INDEX({"január";"február";"március";"április";"május";"június";"július";"augusztus";"szeptember";"október";"november";"december"}, VALUE(MID(_1_tábla[[#This Row],[Dátumok]], 11,2)))</f>
        <v>1930. január</v>
      </c>
      <c r="D21" s="3" t="s">
        <v>92</v>
      </c>
      <c r="E21" s="2" t="s">
        <v>49</v>
      </c>
      <c r="F21" s="2" t="s">
        <v>50</v>
      </c>
      <c r="G21" s="2" t="s">
        <v>11</v>
      </c>
      <c r="H21" s="3" t="s">
        <v>93</v>
      </c>
      <c r="I21" s="3" t="s">
        <v>326</v>
      </c>
      <c r="J21" s="2">
        <v>5.8</v>
      </c>
      <c r="K21" s="2">
        <v>25</v>
      </c>
      <c r="L21" s="2">
        <v>118</v>
      </c>
      <c r="M21" s="6">
        <v>29</v>
      </c>
      <c r="O21" s="1" t="str">
        <v>1929</v>
      </c>
      <c r="P21" s="1">
        <v>5</v>
      </c>
      <c r="R21" s="1" t="str">
        <v>1930</v>
      </c>
      <c r="S21" s="1">
        <v>1</v>
      </c>
      <c r="U21" s="1">
        <v>8</v>
      </c>
    </row>
    <row r="22" spans="1:21" ht="45" x14ac:dyDescent="0.25">
      <c r="A22" s="1" t="s">
        <v>94</v>
      </c>
      <c r="B22" s="12" t="str" cm="1">
        <f t="array" ref="B22">MID(_1_tábla[[#This Row],[Dátumok]], 4, 4) &amp; ". " &amp; INDEX({"január";"február";"március";"április";"május";"június";"július";"augusztus";"szeptember";"október";"november";"december"}, LEFT(_1_tábla[[#This Row],[Dátumok]], 2))</f>
        <v>1933. május</v>
      </c>
      <c r="C22" s="12" t="str" cm="1">
        <f t="array" ref="C22">RIGHT(_1_tábla[[#This Row],[Dátumok]], 4) &amp; ". " &amp; INDEX({"január";"február";"március";"április";"május";"június";"július";"augusztus";"szeptember";"október";"november";"december"}, VALUE(MID(_1_tábla[[#This Row],[Dátumok]], 11,2)))</f>
        <v>1934. október</v>
      </c>
      <c r="D22" s="3" t="s">
        <v>95</v>
      </c>
      <c r="E22" s="2" t="s">
        <v>35</v>
      </c>
      <c r="F22" s="2" t="s">
        <v>56</v>
      </c>
      <c r="G22" s="2" t="s">
        <v>11</v>
      </c>
      <c r="H22" s="3" t="s">
        <v>96</v>
      </c>
      <c r="I22" s="3" t="s">
        <v>327</v>
      </c>
      <c r="J22" s="2">
        <v>48.6</v>
      </c>
      <c r="K22" s="2">
        <v>42.9</v>
      </c>
      <c r="L22" s="2">
        <v>170</v>
      </c>
      <c r="M22" s="6">
        <v>19</v>
      </c>
      <c r="O22" s="1" t="str">
        <v>1933</v>
      </c>
      <c r="P22" s="1">
        <v>5</v>
      </c>
      <c r="R22" s="1" t="str">
        <v>1934</v>
      </c>
      <c r="S22" s="1">
        <v>10</v>
      </c>
      <c r="U22" s="1">
        <v>17</v>
      </c>
    </row>
    <row r="23" spans="1:21" x14ac:dyDescent="0.25">
      <c r="A23" s="1" t="s">
        <v>97</v>
      </c>
      <c r="B23" s="12" t="str" cm="1">
        <f t="array" ref="B23">MID(_1_tábla[[#This Row],[Dátumok]], 4, 4) &amp; ". " &amp; INDEX({"január";"február";"március";"április";"május";"június";"július";"augusztus";"szeptember";"október";"november";"december"}, LEFT(_1_tábla[[#This Row],[Dátumok]], 2))</f>
        <v>1935. április</v>
      </c>
      <c r="C23" s="12" t="str" cm="1">
        <f t="array" ref="C23">RIGHT(_1_tábla[[#This Row],[Dátumok]], 4) &amp; ". " &amp; INDEX({"január";"február";"március";"április";"május";"június";"július";"augusztus";"szeptember";"október";"november";"december"}, VALUE(MID(_1_tábla[[#This Row],[Dátumok]], 11,2)))</f>
        <v>1935. november</v>
      </c>
      <c r="D23" s="3" t="s">
        <v>59</v>
      </c>
      <c r="E23" s="2" t="s">
        <v>60</v>
      </c>
      <c r="F23" s="2" t="s">
        <v>61</v>
      </c>
      <c r="G23" s="2" t="s">
        <v>11</v>
      </c>
      <c r="H23" s="3" t="s">
        <v>98</v>
      </c>
      <c r="I23" s="3" t="s">
        <v>22</v>
      </c>
      <c r="J23" s="2">
        <v>20</v>
      </c>
      <c r="K23" s="7">
        <v>197</v>
      </c>
      <c r="L23" s="2">
        <v>152</v>
      </c>
      <c r="M23" s="6">
        <v>30</v>
      </c>
      <c r="O23" s="1" t="str">
        <v>1935</v>
      </c>
      <c r="P23" s="1">
        <v>4</v>
      </c>
      <c r="R23" s="1" t="str">
        <v>1935</v>
      </c>
      <c r="S23" s="1">
        <v>11</v>
      </c>
      <c r="U23" s="1">
        <v>7</v>
      </c>
    </row>
    <row r="24" spans="1:21" x14ac:dyDescent="0.25">
      <c r="A24" s="1" t="s">
        <v>99</v>
      </c>
      <c r="B24" s="12" t="str" cm="1">
        <f t="array" ref="B24">MID(_1_tábla[[#This Row],[Dátumok]], 4, 4) &amp; ". " &amp; INDEX({"január";"február";"március";"április";"május";"június";"július";"augusztus";"szeptember";"október";"november";"december"}, LEFT(_1_tábla[[#This Row],[Dátumok]], 2))</f>
        <v>1936. május</v>
      </c>
      <c r="C24" s="12" t="str" cm="1">
        <f t="array" ref="C24">RIGHT(_1_tábla[[#This Row],[Dátumok]], 4) &amp; ". " &amp; INDEX({"január";"február";"március";"április";"május";"június";"július";"augusztus";"szeptember";"október";"november";"december"}, VALUE(MID(_1_tábla[[#This Row],[Dátumok]], 11,2)))</f>
        <v>1936. június</v>
      </c>
      <c r="D24" s="3" t="s">
        <v>100</v>
      </c>
      <c r="E24" s="2" t="s">
        <v>101</v>
      </c>
      <c r="F24" s="2" t="s">
        <v>102</v>
      </c>
      <c r="G24" s="2" t="s">
        <v>103</v>
      </c>
      <c r="H24" s="3" t="s">
        <v>104</v>
      </c>
      <c r="I24" s="3" t="s">
        <v>105</v>
      </c>
      <c r="J24" s="2" t="s">
        <v>22</v>
      </c>
      <c r="K24" s="2" t="s">
        <v>22</v>
      </c>
      <c r="L24" s="2">
        <v>0.5</v>
      </c>
      <c r="M24" s="6">
        <v>8</v>
      </c>
      <c r="O24" s="1" t="str">
        <v>1936</v>
      </c>
      <c r="P24" s="1">
        <v>5</v>
      </c>
      <c r="R24" s="1" t="str">
        <v>1936</v>
      </c>
      <c r="S24" s="1">
        <v>6</v>
      </c>
      <c r="U24" s="1">
        <v>1</v>
      </c>
    </row>
    <row r="25" spans="1:21" ht="45" x14ac:dyDescent="0.25">
      <c r="A25" s="1" t="s">
        <v>106</v>
      </c>
      <c r="B25" s="12" t="str" cm="1">
        <f t="array" ref="B25">MID(_1_tábla[[#This Row],[Dátumok]], 4, 4) &amp; ". " &amp; INDEX({"január";"február";"március";"április";"május";"június";"július";"augusztus";"szeptember";"október";"november";"december"}, LEFT(_1_tábla[[#This Row],[Dátumok]], 2))</f>
        <v>1937. május</v>
      </c>
      <c r="C25" s="12" t="str" cm="1">
        <f t="array" ref="C25">RIGHT(_1_tábla[[#This Row],[Dátumok]], 4) &amp; ". " &amp; INDEX({"január";"február";"március";"április";"május";"június";"július";"augusztus";"szeptember";"október";"november";"december"}, VALUE(MID(_1_tábla[[#This Row],[Dátumok]], 11,2)))</f>
        <v>1937. november</v>
      </c>
      <c r="D25" s="3" t="s">
        <v>107</v>
      </c>
      <c r="E25" s="2" t="s">
        <v>16</v>
      </c>
      <c r="F25" s="2" t="s">
        <v>17</v>
      </c>
      <c r="G25" s="2" t="s">
        <v>11</v>
      </c>
      <c r="H25" s="3" t="s">
        <v>108</v>
      </c>
      <c r="I25" s="3" t="s">
        <v>109</v>
      </c>
      <c r="J25" s="2">
        <v>31</v>
      </c>
      <c r="K25" s="8">
        <v>1400</v>
      </c>
      <c r="L25" s="2">
        <v>105</v>
      </c>
      <c r="M25" s="6">
        <v>44</v>
      </c>
      <c r="O25" s="1" t="str">
        <v>1937</v>
      </c>
      <c r="P25" s="1">
        <v>5</v>
      </c>
      <c r="R25" s="1" t="str">
        <v>1937</v>
      </c>
      <c r="S25" s="1">
        <v>11</v>
      </c>
      <c r="U25" s="1">
        <v>6</v>
      </c>
    </row>
    <row r="26" spans="1:21" ht="30" x14ac:dyDescent="0.25">
      <c r="A26" s="1" t="s">
        <v>110</v>
      </c>
      <c r="B26" s="12" t="str" cm="1">
        <f t="array" ref="B26">MID(_1_tábla[[#This Row],[Dátumok]], 4, 4) &amp; ". " &amp; INDEX({"január";"február";"március";"április";"május";"június";"július";"augusztus";"szeptember";"október";"november";"december"}, LEFT(_1_tábla[[#This Row],[Dátumok]], 2))</f>
        <v>1938. május</v>
      </c>
      <c r="C26" s="12" t="str" cm="1">
        <f t="array" ref="C26">RIGHT(_1_tábla[[#This Row],[Dátumok]], 4) &amp; ". " &amp; INDEX({"január";"február";"március";"április";"május";"június";"július";"augusztus";"szeptember";"október";"november";"december"}, VALUE(MID(_1_tábla[[#This Row],[Dátumok]], 11,2)))</f>
        <v>1938. május</v>
      </c>
      <c r="D26" s="3" t="s">
        <v>111</v>
      </c>
      <c r="E26" s="2" t="s">
        <v>112</v>
      </c>
      <c r="F26" s="2" t="s">
        <v>113</v>
      </c>
      <c r="G26" s="2" t="s">
        <v>103</v>
      </c>
      <c r="H26" s="3" t="s">
        <v>114</v>
      </c>
      <c r="I26" s="3" t="s">
        <v>115</v>
      </c>
      <c r="J26" s="2" t="s">
        <v>22</v>
      </c>
      <c r="K26" s="2" t="s">
        <v>22</v>
      </c>
      <c r="L26" s="2">
        <v>15.2</v>
      </c>
      <c r="M26" s="6">
        <v>25</v>
      </c>
      <c r="O26" s="1" t="str">
        <v>1938</v>
      </c>
      <c r="P26" s="1">
        <v>5</v>
      </c>
      <c r="R26" s="1" t="str">
        <v>1938</v>
      </c>
      <c r="S26" s="1">
        <v>5</v>
      </c>
      <c r="U26" s="1">
        <v>0</v>
      </c>
    </row>
    <row r="27" spans="1:21" ht="45" x14ac:dyDescent="0.25">
      <c r="A27" s="1" t="s">
        <v>116</v>
      </c>
      <c r="B27" s="12" t="str" cm="1">
        <f t="array" ref="B27">MID(_1_tábla[[#This Row],[Dátumok]], 4, 4) &amp; ". " &amp; INDEX({"január";"február";"március";"április";"május";"június";"július";"augusztus";"szeptember";"október";"november";"december"}, LEFT(_1_tábla[[#This Row],[Dátumok]], 2))</f>
        <v>1939. április</v>
      </c>
      <c r="C27" s="12" t="str" cm="1">
        <f t="array" ref="C27">RIGHT(_1_tábla[[#This Row],[Dátumok]], 4) &amp; ". " &amp; INDEX({"január";"február";"március";"április";"május";"június";"július";"augusztus";"szeptember";"október";"november";"december"}, VALUE(MID(_1_tábla[[#This Row],[Dátumok]], 11,2)))</f>
        <v>1940. október</v>
      </c>
      <c r="D27" s="3" t="s">
        <v>117</v>
      </c>
      <c r="E27" s="2" t="s">
        <v>35</v>
      </c>
      <c r="F27" s="2" t="s">
        <v>118</v>
      </c>
      <c r="G27" s="2" t="s">
        <v>11</v>
      </c>
      <c r="H27" s="3" t="s">
        <v>119</v>
      </c>
      <c r="I27" s="3" t="s">
        <v>328</v>
      </c>
      <c r="J27" s="2">
        <v>45</v>
      </c>
      <c r="K27" s="2">
        <v>155</v>
      </c>
      <c r="L27" s="2">
        <v>500</v>
      </c>
      <c r="M27" s="6">
        <v>54</v>
      </c>
      <c r="O27" s="1" t="str">
        <v>1939</v>
      </c>
      <c r="P27" s="1">
        <v>4</v>
      </c>
      <c r="R27" s="1" t="str">
        <v>1940</v>
      </c>
      <c r="S27" s="1">
        <v>10</v>
      </c>
      <c r="U27" s="1">
        <v>18</v>
      </c>
    </row>
    <row r="28" spans="1:21" ht="30" x14ac:dyDescent="0.25">
      <c r="A28" s="1" t="s">
        <v>120</v>
      </c>
      <c r="B28" s="12" t="str" cm="1">
        <f t="array" ref="B28">MID(_1_tábla[[#This Row],[Dátumok]], 4, 4) &amp; ". " &amp; INDEX({"január";"február";"március";"április";"május";"június";"július";"augusztus";"szeptember";"október";"november";"december"}, LEFT(_1_tábla[[#This Row],[Dátumok]], 2))</f>
        <v>1939. május</v>
      </c>
      <c r="C28" s="12" t="str" cm="1">
        <f t="array" ref="C28">RIGHT(_1_tábla[[#This Row],[Dátumok]], 4) &amp; ". " &amp; INDEX({"január";"február";"március";"április";"május";"június";"július";"augusztus";"szeptember";"október";"november";"december"}, VALUE(MID(_1_tábla[[#This Row],[Dátumok]], 11,2)))</f>
        <v>1939. szeptember</v>
      </c>
      <c r="D28" s="3" t="s">
        <v>121</v>
      </c>
      <c r="E28" s="2" t="s">
        <v>60</v>
      </c>
      <c r="F28" s="2" t="s">
        <v>71</v>
      </c>
      <c r="G28" s="2" t="s">
        <v>103</v>
      </c>
      <c r="H28" s="3" t="s">
        <v>122</v>
      </c>
      <c r="I28" s="3" t="s">
        <v>123</v>
      </c>
      <c r="J28" s="2" t="s">
        <v>22</v>
      </c>
      <c r="K28" s="2" t="s">
        <v>22</v>
      </c>
      <c r="L28" s="2">
        <v>50</v>
      </c>
      <c r="M28" s="6">
        <v>8</v>
      </c>
      <c r="O28" s="1" t="str">
        <v>1939</v>
      </c>
      <c r="P28" s="1">
        <v>5</v>
      </c>
      <c r="R28" s="1" t="str">
        <v>1939</v>
      </c>
      <c r="S28" s="1">
        <v>9</v>
      </c>
      <c r="U28" s="1">
        <v>4</v>
      </c>
    </row>
    <row r="29" spans="1:21" ht="30" x14ac:dyDescent="0.25">
      <c r="A29" s="1" t="s">
        <v>124</v>
      </c>
      <c r="B29" s="12" t="str" cm="1">
        <f t="array" ref="B29">MID(_1_tábla[[#This Row],[Dátumok]], 4, 4) &amp; ". " &amp; INDEX({"január";"február";"március";"április";"május";"június";"július";"augusztus";"szeptember";"október";"november";"december"}, LEFT(_1_tábla[[#This Row],[Dátumok]], 2))</f>
        <v>1947. július</v>
      </c>
      <c r="C29" s="12" t="str" cm="1">
        <f t="array" ref="C29">RIGHT(_1_tábla[[#This Row],[Dátumok]], 4) &amp; ". " &amp; INDEX({"január";"február";"március";"április";"május";"június";"július";"augusztus";"szeptember";"október";"november";"december"}, VALUE(MID(_1_tábla[[#This Row],[Dátumok]], 11,2)))</f>
        <v>1947. augusztus</v>
      </c>
      <c r="D29" s="3" t="s">
        <v>125</v>
      </c>
      <c r="E29" s="2" t="s">
        <v>16</v>
      </c>
      <c r="F29" s="2" t="s">
        <v>17</v>
      </c>
      <c r="G29" s="2" t="s">
        <v>103</v>
      </c>
      <c r="H29" s="3" t="s">
        <v>126</v>
      </c>
      <c r="I29" s="3" t="s">
        <v>127</v>
      </c>
      <c r="J29" s="2" t="s">
        <v>22</v>
      </c>
      <c r="K29" s="2" t="s">
        <v>22</v>
      </c>
      <c r="L29" s="2">
        <v>6.35</v>
      </c>
      <c r="M29" s="6">
        <v>14</v>
      </c>
      <c r="O29" s="1" t="str">
        <v>1947</v>
      </c>
      <c r="P29" s="1">
        <v>7</v>
      </c>
      <c r="R29" s="1" t="str">
        <v>1947</v>
      </c>
      <c r="S29" s="1">
        <v>8</v>
      </c>
      <c r="U29" s="1">
        <v>1</v>
      </c>
    </row>
    <row r="30" spans="1:21" ht="30" x14ac:dyDescent="0.25">
      <c r="A30" s="1" t="s">
        <v>128</v>
      </c>
      <c r="B30" s="12" t="str" cm="1">
        <f t="array" ref="B30">MID(_1_tábla[[#This Row],[Dátumok]], 4, 4) &amp; ". " &amp; INDEX({"január";"február";"március";"április";"május";"június";"július";"augusztus";"szeptember";"október";"november";"december"}, LEFT(_1_tábla[[#This Row],[Dátumok]], 2))</f>
        <v>1949. július</v>
      </c>
      <c r="C30" s="12" t="str" cm="1">
        <f t="array" ref="C30">RIGHT(_1_tábla[[#This Row],[Dátumok]], 4) &amp; ". " &amp; INDEX({"január";"február";"március";"április";"május";"június";"július";"augusztus";"szeptember";"október";"november";"december"}, VALUE(MID(_1_tábla[[#This Row],[Dátumok]], 11,2)))</f>
        <v>1949. augusztus</v>
      </c>
      <c r="D30" s="3" t="s">
        <v>129</v>
      </c>
      <c r="E30" s="2" t="s">
        <v>101</v>
      </c>
      <c r="F30" s="2" t="s">
        <v>102</v>
      </c>
      <c r="G30" s="2" t="s">
        <v>103</v>
      </c>
      <c r="H30" s="3" t="s">
        <v>130</v>
      </c>
      <c r="I30" s="3" t="s">
        <v>131</v>
      </c>
      <c r="J30" s="2" t="s">
        <v>22</v>
      </c>
      <c r="K30" s="2" t="s">
        <v>22</v>
      </c>
      <c r="L30" s="2">
        <v>0</v>
      </c>
      <c r="M30" s="6">
        <v>37</v>
      </c>
      <c r="O30" s="1" t="str">
        <v>1949</v>
      </c>
      <c r="P30" s="1">
        <v>7</v>
      </c>
      <c r="R30" s="1" t="str">
        <v>1949</v>
      </c>
      <c r="S30" s="1">
        <v>8</v>
      </c>
      <c r="U30" s="1">
        <v>1</v>
      </c>
    </row>
    <row r="31" spans="1:21" ht="30" x14ac:dyDescent="0.25">
      <c r="A31" s="1" t="s">
        <v>132</v>
      </c>
      <c r="B31" s="12" t="str" cm="1">
        <f t="array" ref="B31">MID(_1_tábla[[#This Row],[Dátumok]], 4, 4) &amp; ". " &amp; INDEX({"január";"február";"március";"április";"május";"június";"július";"augusztus";"szeptember";"október";"november";"december"}, LEFT(_1_tábla[[#This Row],[Dátumok]], 2))</f>
        <v>1949. szeptember</v>
      </c>
      <c r="C31" s="12" t="str" cm="1">
        <f t="array" ref="C31">RIGHT(_1_tábla[[#This Row],[Dátumok]], 4) &amp; ". " &amp; INDEX({"január";"február";"március";"április";"május";"június";"július";"augusztus";"szeptember";"október";"november";"december"}, VALUE(MID(_1_tábla[[#This Row],[Dátumok]], 11,2)))</f>
        <v>1949. október</v>
      </c>
      <c r="D31" s="3" t="s">
        <v>133</v>
      </c>
      <c r="E31" s="2" t="s">
        <v>16</v>
      </c>
      <c r="F31" s="2" t="s">
        <v>134</v>
      </c>
      <c r="G31" s="2" t="s">
        <v>103</v>
      </c>
      <c r="H31" s="3" t="s">
        <v>135</v>
      </c>
      <c r="I31" s="3" t="s">
        <v>136</v>
      </c>
      <c r="J31" s="2" t="s">
        <v>22</v>
      </c>
      <c r="K31" s="2" t="s">
        <v>22</v>
      </c>
      <c r="L31" s="2">
        <v>110</v>
      </c>
      <c r="M31" s="2"/>
      <c r="O31" s="1" t="str">
        <v>1949</v>
      </c>
      <c r="P31" s="1">
        <v>9</v>
      </c>
      <c r="R31" s="1" t="str">
        <v>1949</v>
      </c>
      <c r="S31" s="1">
        <v>10</v>
      </c>
      <c r="U31" s="1">
        <v>1</v>
      </c>
    </row>
    <row r="32" spans="1:21" ht="30" x14ac:dyDescent="0.25">
      <c r="A32" s="1" t="s">
        <v>137</v>
      </c>
      <c r="B32" s="12" t="str" cm="1">
        <f t="array" ref="B32">MID(_1_tábla[[#This Row],[Dátumok]], 4, 4) &amp; ". " &amp; INDEX({"január";"február";"március";"április";"május";"június";"július";"augusztus";"szeptember";"október";"november";"december"}, LEFT(_1_tábla[[#This Row],[Dátumok]], 2))</f>
        <v>1949. december</v>
      </c>
      <c r="C32" s="12" t="str" cm="1">
        <f t="array" ref="C32">RIGHT(_1_tábla[[#This Row],[Dátumok]], 4) &amp; ". " &amp; INDEX({"január";"február";"március";"április";"május";"június";"július";"augusztus";"szeptember";"október";"november";"december"}, VALUE(MID(_1_tábla[[#This Row],[Dátumok]], 11,2)))</f>
        <v>1950. június</v>
      </c>
      <c r="D32" s="3" t="s">
        <v>138</v>
      </c>
      <c r="E32" s="2" t="s">
        <v>139</v>
      </c>
      <c r="F32" s="2" t="s">
        <v>140</v>
      </c>
      <c r="G32" s="2" t="s">
        <v>11</v>
      </c>
      <c r="H32" s="3" t="s">
        <v>141</v>
      </c>
      <c r="I32" s="3" t="s">
        <v>142</v>
      </c>
      <c r="J32" s="2" t="s">
        <v>22</v>
      </c>
      <c r="K32" s="2" t="s">
        <v>22</v>
      </c>
      <c r="L32" s="2">
        <v>24</v>
      </c>
      <c r="M32" s="2">
        <v>15</v>
      </c>
      <c r="O32" s="1" t="str">
        <v>1949</v>
      </c>
      <c r="P32" s="1">
        <v>12</v>
      </c>
      <c r="R32" s="1" t="str">
        <v>1950</v>
      </c>
      <c r="S32" s="1">
        <v>6</v>
      </c>
      <c r="U32" s="1">
        <v>6</v>
      </c>
    </row>
    <row r="33" spans="1:21" x14ac:dyDescent="0.25">
      <c r="A33" s="1" t="s">
        <v>143</v>
      </c>
      <c r="B33" s="12" t="str" cm="1">
        <f t="array" ref="B33">MID(_1_tábla[[#This Row],[Dátumok]], 4, 4) &amp; ". " &amp; INDEX({"január";"február";"március";"április";"május";"június";"július";"augusztus";"szeptember";"október";"november";"december"}, LEFT(_1_tábla[[#This Row],[Dátumok]], 2))</f>
        <v>1951. április</v>
      </c>
      <c r="C33" s="12" t="str" cm="1">
        <f t="array" ref="C33">RIGHT(_1_tábla[[#This Row],[Dátumok]], 4) &amp; ". " &amp; INDEX({"január";"február";"március";"április";"május";"június";"július";"augusztus";"szeptember";"október";"november";"december"}, VALUE(MID(_1_tábla[[#This Row],[Dátumok]], 11,2)))</f>
        <v>1951. május</v>
      </c>
      <c r="D33" s="3" t="s">
        <v>144</v>
      </c>
      <c r="E33" s="2" t="s">
        <v>16</v>
      </c>
      <c r="F33" s="2" t="s">
        <v>145</v>
      </c>
      <c r="G33" s="2" t="s">
        <v>103</v>
      </c>
      <c r="H33" s="3" t="s">
        <v>146</v>
      </c>
      <c r="I33" s="3" t="s">
        <v>146</v>
      </c>
      <c r="J33" s="2">
        <v>1.5</v>
      </c>
      <c r="K33" s="2" t="s">
        <v>22</v>
      </c>
      <c r="L33" s="2">
        <v>15</v>
      </c>
      <c r="M33" s="2">
        <v>22</v>
      </c>
      <c r="O33" s="1" t="str">
        <v>1951</v>
      </c>
      <c r="P33" s="1">
        <v>4</v>
      </c>
      <c r="R33" s="1" t="str">
        <v>1951</v>
      </c>
      <c r="S33" s="1">
        <v>5</v>
      </c>
      <c r="U33" s="1">
        <v>1</v>
      </c>
    </row>
    <row r="34" spans="1:21" ht="30" x14ac:dyDescent="0.25">
      <c r="A34" s="1" t="s">
        <v>147</v>
      </c>
      <c r="B34" s="12" t="str" cm="1">
        <f t="array" ref="B34">MID(_1_tábla[[#This Row],[Dátumok]], 4, 4) &amp; ". " &amp; INDEX({"január";"február";"március";"április";"május";"június";"július";"augusztus";"szeptember";"október";"november";"december"}, LEFT(_1_tábla[[#This Row],[Dátumok]], 2))</f>
        <v>1953. július</v>
      </c>
      <c r="C34" s="12" t="str" cm="1">
        <f t="array" ref="C34">RIGHT(_1_tábla[[#This Row],[Dátumok]], 4) &amp; ". " &amp; INDEX({"január";"február";"március";"április";"május";"június";"július";"augusztus";"szeptember";"október";"november";"december"}, VALUE(MID(_1_tábla[[#This Row],[Dátumok]], 11,2)))</f>
        <v>1953. október</v>
      </c>
      <c r="D34" s="3" t="s">
        <v>148</v>
      </c>
      <c r="E34" s="2" t="s">
        <v>75</v>
      </c>
      <c r="F34" s="2" t="s">
        <v>149</v>
      </c>
      <c r="G34" s="2" t="s">
        <v>103</v>
      </c>
      <c r="H34" s="3" t="s">
        <v>150</v>
      </c>
      <c r="I34" s="3" t="s">
        <v>329</v>
      </c>
      <c r="J34" s="2">
        <v>1.7</v>
      </c>
      <c r="K34" s="2" t="s">
        <v>22</v>
      </c>
      <c r="L34" s="2">
        <v>12</v>
      </c>
      <c r="M34" s="2"/>
      <c r="O34" s="1" t="str">
        <v>1953</v>
      </c>
      <c r="P34" s="1">
        <v>7</v>
      </c>
      <c r="R34" s="1" t="str">
        <v>1953</v>
      </c>
      <c r="S34" s="1">
        <v>10</v>
      </c>
      <c r="U34" s="1">
        <v>3</v>
      </c>
    </row>
    <row r="35" spans="1:21" x14ac:dyDescent="0.25">
      <c r="A35" s="1" t="s">
        <v>151</v>
      </c>
      <c r="B35" s="12" t="str" cm="1">
        <f t="array" ref="B35">MID(_1_tábla[[#This Row],[Dátumok]], 4, 4) &amp; ". " &amp; INDEX({"január";"február";"március";"április";"május";"június";"július";"augusztus";"szeptember";"október";"november";"december"}, LEFT(_1_tábla[[#This Row],[Dátumok]], 2))</f>
        <v>1953. szeptember</v>
      </c>
      <c r="C35" s="12" t="str" cm="1">
        <f t="array" ref="C35">RIGHT(_1_tábla[[#This Row],[Dátumok]], 4) &amp; ". " &amp; INDEX({"január";"február";"március";"április";"május";"június";"július";"augusztus";"szeptember";"október";"november";"december"}, VALUE(MID(_1_tábla[[#This Row],[Dátumok]], 11,2)))</f>
        <v>1953. október</v>
      </c>
      <c r="D35" s="3" t="s">
        <v>152</v>
      </c>
      <c r="E35" s="2" t="s">
        <v>153</v>
      </c>
      <c r="F35" s="2" t="s">
        <v>154</v>
      </c>
      <c r="G35" s="2" t="s">
        <v>103</v>
      </c>
      <c r="H35" s="3" t="s">
        <v>155</v>
      </c>
      <c r="I35" s="3" t="s">
        <v>22</v>
      </c>
      <c r="J35" s="2" t="s">
        <v>22</v>
      </c>
      <c r="K35" s="2" t="s">
        <v>22</v>
      </c>
      <c r="L35" s="2">
        <v>4.5999999999999996</v>
      </c>
      <c r="M35" s="2">
        <v>13</v>
      </c>
      <c r="O35" s="1" t="str">
        <v>1953</v>
      </c>
      <c r="P35" s="1">
        <v>9</v>
      </c>
      <c r="R35" s="1" t="str">
        <v>1953</v>
      </c>
      <c r="S35" s="1">
        <v>10</v>
      </c>
      <c r="U35" s="1">
        <v>1</v>
      </c>
    </row>
    <row r="36" spans="1:21" ht="30" x14ac:dyDescent="0.25">
      <c r="A36" s="1" t="s">
        <v>156</v>
      </c>
      <c r="B36" s="12" t="str" cm="1">
        <f t="array" ref="B36">MID(_1_tábla[[#This Row],[Dátumok]], 4, 4) &amp; ". " &amp; INDEX({"január";"február";"március";"április";"május";"június";"július";"augusztus";"szeptember";"október";"november";"december"}, LEFT(_1_tábla[[#This Row],[Dátumok]], 2))</f>
        <v>1954. május</v>
      </c>
      <c r="C36" s="12" t="str" cm="1">
        <f t="array" ref="C36">RIGHT(_1_tábla[[#This Row],[Dátumok]], 4) &amp; ". " &amp; INDEX({"január";"február";"március";"április";"május";"június";"július";"augusztus";"szeptember";"október";"november";"december"}, VALUE(MID(_1_tábla[[#This Row],[Dátumok]], 11,2)))</f>
        <v>1954. október</v>
      </c>
      <c r="D36" s="3" t="s">
        <v>157</v>
      </c>
      <c r="E36" s="2" t="s">
        <v>75</v>
      </c>
      <c r="F36" s="2" t="s">
        <v>158</v>
      </c>
      <c r="G36" s="2" t="s">
        <v>103</v>
      </c>
      <c r="H36" s="3" t="s">
        <v>159</v>
      </c>
      <c r="I36" s="3" t="s">
        <v>22</v>
      </c>
      <c r="J36" s="2" t="s">
        <v>22</v>
      </c>
      <c r="K36" s="2" t="s">
        <v>22</v>
      </c>
      <c r="L36" s="2">
        <v>100</v>
      </c>
      <c r="M36" s="2">
        <v>25</v>
      </c>
      <c r="O36" s="1" t="str">
        <v>1954</v>
      </c>
      <c r="P36" s="1">
        <v>5</v>
      </c>
      <c r="R36" s="1" t="str">
        <v>1954</v>
      </c>
      <c r="S36" s="1">
        <v>10</v>
      </c>
      <c r="U36" s="1">
        <v>5</v>
      </c>
    </row>
    <row r="37" spans="1:21" ht="30" x14ac:dyDescent="0.25">
      <c r="A37" s="1" t="s">
        <v>160</v>
      </c>
      <c r="B37" s="12" t="str" cm="1">
        <f t="array" ref="B37">MID(_1_tábla[[#This Row],[Dátumok]], 4, 4) &amp; ". " &amp; INDEX({"január";"február";"március";"április";"május";"június";"július";"augusztus";"szeptember";"október";"november";"december"}, LEFT(_1_tábla[[#This Row],[Dátumok]], 2))</f>
        <v>1955. május</v>
      </c>
      <c r="C37" s="12" t="str" cm="1">
        <f t="array" ref="C37">RIGHT(_1_tábla[[#This Row],[Dátumok]], 4) &amp; ". " &amp; INDEX({"január";"február";"március";"április";"május";"június";"július";"augusztus";"szeptember";"október";"november";"december"}, VALUE(MID(_1_tábla[[#This Row],[Dátumok]], 11,2)))</f>
        <v>1955. június</v>
      </c>
      <c r="D37" s="3" t="s">
        <v>161</v>
      </c>
      <c r="E37" s="2" t="s">
        <v>75</v>
      </c>
      <c r="F37" s="2" t="s">
        <v>162</v>
      </c>
      <c r="G37" s="2" t="s">
        <v>103</v>
      </c>
      <c r="H37" s="3" t="s">
        <v>163</v>
      </c>
      <c r="I37" s="3" t="s">
        <v>22</v>
      </c>
      <c r="J37" s="2" t="s">
        <v>22</v>
      </c>
      <c r="K37" s="2" t="s">
        <v>22</v>
      </c>
      <c r="L37" s="2">
        <v>0</v>
      </c>
      <c r="M37" s="2">
        <v>11</v>
      </c>
      <c r="O37" s="1" t="str">
        <v>1955</v>
      </c>
      <c r="P37" s="1">
        <v>5</v>
      </c>
      <c r="R37" s="1" t="str">
        <v>1955</v>
      </c>
      <c r="S37" s="1">
        <v>6</v>
      </c>
      <c r="U37" s="1">
        <v>1</v>
      </c>
    </row>
    <row r="38" spans="1:21" ht="30" x14ac:dyDescent="0.25">
      <c r="A38" s="1" t="s">
        <v>164</v>
      </c>
      <c r="B38" s="12" t="str" cm="1">
        <f t="array" ref="B38">MID(_1_tábla[[#This Row],[Dátumok]], 4, 4) &amp; ". " &amp; INDEX({"január";"február";"március";"április";"május";"június";"július";"augusztus";"szeptember";"október";"november";"december"}, LEFT(_1_tábla[[#This Row],[Dátumok]], 2))</f>
        <v>1955. június</v>
      </c>
      <c r="C38" s="12" t="str" cm="1">
        <f t="array" ref="C38">RIGHT(_1_tábla[[#This Row],[Dátumok]], 4) &amp; ". " &amp; INDEX({"január";"február";"március";"április";"május";"június";"július";"augusztus";"szeptember";"október";"november";"december"}, VALUE(MID(_1_tábla[[#This Row],[Dátumok]], 11,2)))</f>
        <v>1955. augusztus</v>
      </c>
      <c r="D38" s="3" t="s">
        <v>165</v>
      </c>
      <c r="E38" s="2" t="s">
        <v>101</v>
      </c>
      <c r="F38" s="2" t="s">
        <v>166</v>
      </c>
      <c r="G38" s="2" t="s">
        <v>103</v>
      </c>
      <c r="H38" s="3" t="s">
        <v>167</v>
      </c>
      <c r="I38" s="3" t="s">
        <v>22</v>
      </c>
      <c r="J38" s="2" t="s">
        <v>22</v>
      </c>
      <c r="K38" s="2" t="s">
        <v>22</v>
      </c>
      <c r="L38" s="2">
        <v>0</v>
      </c>
      <c r="M38" s="2">
        <v>10</v>
      </c>
      <c r="O38" s="1" t="str">
        <v>1955</v>
      </c>
      <c r="P38" s="1">
        <v>6</v>
      </c>
      <c r="R38" s="1" t="str">
        <v>1955</v>
      </c>
      <c r="S38" s="1">
        <v>8</v>
      </c>
      <c r="U38" s="1">
        <v>2</v>
      </c>
    </row>
    <row r="39" spans="1:21" x14ac:dyDescent="0.25">
      <c r="A39" s="1" t="s">
        <v>168</v>
      </c>
      <c r="B39" s="12" t="str" cm="1">
        <f t="array" ref="B39">MID(_1_tábla[[#This Row],[Dátumok]], 4, 4) &amp; ". " &amp; INDEX({"január";"február";"március";"április";"május";"június";"július";"augusztus";"szeptember";"október";"november";"december"}, LEFT(_1_tábla[[#This Row],[Dátumok]], 2))</f>
        <v>1956. május</v>
      </c>
      <c r="C39" s="12" t="str" cm="1">
        <f t="array" ref="C39">RIGHT(_1_tábla[[#This Row],[Dátumok]], 4) &amp; ". " &amp; INDEX({"január";"február";"március";"április";"május";"június";"július";"augusztus";"szeptember";"október";"november";"december"}, VALUE(MID(_1_tábla[[#This Row],[Dátumok]], 11,2)))</f>
        <v>1956. június</v>
      </c>
      <c r="D39" s="3" t="s">
        <v>169</v>
      </c>
      <c r="E39" s="2" t="s">
        <v>153</v>
      </c>
      <c r="F39" s="2" t="s">
        <v>170</v>
      </c>
      <c r="G39" s="2" t="s">
        <v>103</v>
      </c>
      <c r="H39" s="3" t="s">
        <v>171</v>
      </c>
      <c r="I39" s="3" t="s">
        <v>22</v>
      </c>
      <c r="J39" s="2" t="s">
        <v>22</v>
      </c>
      <c r="K39" s="2" t="s">
        <v>22</v>
      </c>
      <c r="L39" s="2">
        <v>55</v>
      </c>
      <c r="M39" s="2"/>
      <c r="O39" s="1" t="str">
        <v>1956</v>
      </c>
      <c r="P39" s="1">
        <v>5</v>
      </c>
      <c r="R39" s="1" t="str">
        <v>1956</v>
      </c>
      <c r="S39" s="1">
        <v>6</v>
      </c>
      <c r="U39" s="1">
        <v>1</v>
      </c>
    </row>
    <row r="40" spans="1:21" ht="30" x14ac:dyDescent="0.25">
      <c r="A40" s="1" t="s">
        <v>172</v>
      </c>
      <c r="B40" s="12" t="str" cm="1">
        <f t="array" ref="B40">MID(_1_tábla[[#This Row],[Dátumok]], 4, 4) &amp; ". " &amp; INDEX({"január";"február";"március";"április";"május";"június";"július";"augusztus";"szeptember";"október";"november";"december"}, LEFT(_1_tábla[[#This Row],[Dátumok]], 2))</f>
        <v>1957. július</v>
      </c>
      <c r="C40" s="12" t="str" cm="1">
        <f t="array" ref="C40">RIGHT(_1_tábla[[#This Row],[Dátumok]], 4) &amp; ". " &amp; INDEX({"január";"február";"március";"április";"május";"június";"július";"augusztus";"szeptember";"október";"november";"december"}, VALUE(MID(_1_tábla[[#This Row],[Dátumok]], 11,2)))</f>
        <v>1957. szeptember</v>
      </c>
      <c r="D40" s="3" t="s">
        <v>173</v>
      </c>
      <c r="E40" s="2" t="s">
        <v>174</v>
      </c>
      <c r="F40" s="2" t="s">
        <v>175</v>
      </c>
      <c r="G40" s="2" t="s">
        <v>103</v>
      </c>
      <c r="H40" s="3" t="s">
        <v>176</v>
      </c>
      <c r="I40" s="3" t="s">
        <v>177</v>
      </c>
      <c r="J40" s="2">
        <v>1</v>
      </c>
      <c r="K40" s="2" t="s">
        <v>22</v>
      </c>
      <c r="L40" s="2">
        <v>53</v>
      </c>
      <c r="M40" s="2">
        <v>13</v>
      </c>
      <c r="O40" s="1" t="str">
        <v>1957</v>
      </c>
      <c r="P40" s="1">
        <v>7</v>
      </c>
      <c r="R40" s="1" t="str">
        <v>1957</v>
      </c>
      <c r="S40" s="1">
        <v>9</v>
      </c>
      <c r="U40" s="1">
        <v>2</v>
      </c>
    </row>
    <row r="41" spans="1:21" ht="30" x14ac:dyDescent="0.25">
      <c r="A41" s="1" t="s">
        <v>178</v>
      </c>
      <c r="B41" s="12" t="str" cm="1">
        <f t="array" ref="B41">MID(_1_tábla[[#This Row],[Dátumok]], 4, 4) &amp; ". " &amp; INDEX({"január";"február";"március";"április";"május";"június";"július";"augusztus";"szeptember";"október";"november";"december"}, LEFT(_1_tábla[[#This Row],[Dátumok]], 2))</f>
        <v>1958. július</v>
      </c>
      <c r="C41" s="12" t="str" cm="1">
        <f t="array" ref="C41">RIGHT(_1_tábla[[#This Row],[Dátumok]], 4) &amp; ". " &amp; INDEX({"január";"február";"március";"április";"május";"június";"július";"augusztus";"szeptember";"október";"november";"december"}, VALUE(MID(_1_tábla[[#This Row],[Dátumok]], 11,2)))</f>
        <v>1958. szeptember</v>
      </c>
      <c r="D41" s="3" t="s">
        <v>179</v>
      </c>
      <c r="E41" s="2" t="s">
        <v>60</v>
      </c>
      <c r="F41" s="2" t="s">
        <v>61</v>
      </c>
      <c r="G41" s="2" t="s">
        <v>11</v>
      </c>
      <c r="H41" s="3" t="s">
        <v>180</v>
      </c>
      <c r="I41" s="3" t="s">
        <v>330</v>
      </c>
      <c r="J41" s="2">
        <v>41</v>
      </c>
      <c r="K41" s="7">
        <v>2500</v>
      </c>
      <c r="L41" s="2">
        <v>200</v>
      </c>
      <c r="M41" s="2">
        <v>42</v>
      </c>
      <c r="O41" s="1" t="str">
        <v>1958</v>
      </c>
      <c r="P41" s="1">
        <v>7</v>
      </c>
      <c r="R41" s="1" t="str">
        <v>1958</v>
      </c>
      <c r="S41" s="1">
        <v>9</v>
      </c>
      <c r="U41" s="1">
        <v>2</v>
      </c>
    </row>
    <row r="42" spans="1:21" ht="45" x14ac:dyDescent="0.25">
      <c r="A42" s="1" t="s">
        <v>181</v>
      </c>
      <c r="B42" s="12" t="str" cm="1">
        <f t="array" ref="B42">MID(_1_tábla[[#This Row],[Dátumok]], 4, 4) &amp; ". " &amp; INDEX({"január";"február";"március";"április";"május";"június";"július";"augusztus";"szeptember";"október";"november";"december"}, LEFT(_1_tábla[[#This Row],[Dátumok]], 2))</f>
        <v>1961. május</v>
      </c>
      <c r="C42" s="12" t="str" cm="1">
        <f t="array" ref="C42">RIGHT(_1_tábla[[#This Row],[Dátumok]], 4) &amp; ". " &amp; INDEX({"január";"február";"március";"április";"május";"június";"július";"augusztus";"szeptember";"október";"november";"december"}, VALUE(MID(_1_tábla[[#This Row],[Dátumok]], 11,2)))</f>
        <v>1961. október</v>
      </c>
      <c r="D42" s="3" t="s">
        <v>182</v>
      </c>
      <c r="E42" s="2" t="s">
        <v>75</v>
      </c>
      <c r="F42" s="2" t="s">
        <v>162</v>
      </c>
      <c r="G42" s="2" t="s">
        <v>103</v>
      </c>
      <c r="H42" s="3" t="s">
        <v>183</v>
      </c>
      <c r="I42" s="3" t="s">
        <v>184</v>
      </c>
      <c r="J42" s="2">
        <v>5</v>
      </c>
      <c r="K42" s="2" t="s">
        <v>22</v>
      </c>
      <c r="L42" s="2">
        <v>50</v>
      </c>
      <c r="M42" s="2">
        <v>19</v>
      </c>
      <c r="O42" s="1" t="str">
        <v>1961</v>
      </c>
      <c r="P42" s="1">
        <v>5</v>
      </c>
      <c r="R42" s="1" t="str">
        <v>1961</v>
      </c>
      <c r="S42" s="1">
        <v>10</v>
      </c>
      <c r="U42" s="1">
        <v>5</v>
      </c>
    </row>
    <row r="43" spans="1:21" ht="30" x14ac:dyDescent="0.25">
      <c r="A43" s="1" t="s">
        <v>185</v>
      </c>
      <c r="B43" s="12" t="str" cm="1">
        <f t="array" ref="B43">MID(_1_tábla[[#This Row],[Dátumok]], 4, 4) &amp; ". " &amp; INDEX({"január";"február";"március";"április";"május";"június";"július";"augusztus";"szeptember";"október";"november";"december"}, LEFT(_1_tábla[[#This Row],[Dátumok]], 2))</f>
        <v>1962. április</v>
      </c>
      <c r="C43" s="12" t="str" cm="1">
        <f t="array" ref="C43">RIGHT(_1_tábla[[#This Row],[Dátumok]], 4) &amp; ". " &amp; INDEX({"január";"február";"március";"április";"május";"június";"július";"augusztus";"szeptember";"október";"november";"december"}, VALUE(MID(_1_tábla[[#This Row],[Dátumok]], 11,2)))</f>
        <v>1962. október</v>
      </c>
      <c r="D43" s="3" t="s">
        <v>186</v>
      </c>
      <c r="E43" s="2" t="s">
        <v>35</v>
      </c>
      <c r="F43" s="2" t="s">
        <v>187</v>
      </c>
      <c r="G43" s="2" t="s">
        <v>11</v>
      </c>
      <c r="H43" s="3" t="s">
        <v>188</v>
      </c>
      <c r="I43" s="3" t="s">
        <v>331</v>
      </c>
      <c r="J43" s="2">
        <v>9.6</v>
      </c>
      <c r="K43" s="2">
        <v>47</v>
      </c>
      <c r="L43" s="2">
        <v>30</v>
      </c>
      <c r="M43" s="2">
        <v>24</v>
      </c>
      <c r="O43" s="1" t="str">
        <v>1962</v>
      </c>
      <c r="P43" s="1">
        <v>4</v>
      </c>
      <c r="R43" s="1" t="str">
        <v>1962</v>
      </c>
      <c r="S43" s="1">
        <v>10</v>
      </c>
      <c r="U43" s="1">
        <v>6</v>
      </c>
    </row>
    <row r="44" spans="1:21" x14ac:dyDescent="0.25">
      <c r="A44" s="1" t="s">
        <v>189</v>
      </c>
      <c r="B44" s="12" t="str" cm="1">
        <f t="array" ref="B44">MID(_1_tábla[[#This Row],[Dátumok]], 4, 4) &amp; ". " &amp; INDEX({"január";"február";"március";"április";"május";"június";"július";"augusztus";"szeptember";"október";"november";"december"}, LEFT(_1_tábla[[#This Row],[Dátumok]], 2))</f>
        <v>1965. június</v>
      </c>
      <c r="C44" s="12" t="str" cm="1">
        <f t="array" ref="C44">RIGHT(_1_tábla[[#This Row],[Dátumok]], 4) &amp; ". " &amp; INDEX({"január";"február";"március";"április";"május";"június";"július";"augusztus";"szeptember";"október";"november";"december"}, VALUE(MID(_1_tábla[[#This Row],[Dátumok]], 11,2)))</f>
        <v>1965. október</v>
      </c>
      <c r="D44" s="3" t="s">
        <v>190</v>
      </c>
      <c r="E44" s="2" t="s">
        <v>174</v>
      </c>
      <c r="F44" s="2" t="s">
        <v>191</v>
      </c>
      <c r="G44" s="2" t="s">
        <v>103</v>
      </c>
      <c r="H44" s="3" t="s">
        <v>77</v>
      </c>
      <c r="I44" s="3" t="s">
        <v>192</v>
      </c>
      <c r="J44" s="2">
        <v>3.2</v>
      </c>
      <c r="K44" s="2" t="s">
        <v>22</v>
      </c>
      <c r="L44" s="2">
        <v>50.2</v>
      </c>
      <c r="M44" s="2">
        <v>36</v>
      </c>
      <c r="O44" s="1" t="str">
        <v>1965</v>
      </c>
      <c r="P44" s="1">
        <v>6</v>
      </c>
      <c r="R44" s="1" t="str">
        <v>1965</v>
      </c>
      <c r="S44" s="1">
        <v>10</v>
      </c>
      <c r="U44" s="1">
        <v>4</v>
      </c>
    </row>
    <row r="45" spans="1:21" ht="45" x14ac:dyDescent="0.25">
      <c r="A45" s="1" t="s">
        <v>193</v>
      </c>
      <c r="B45" s="12" t="str" cm="1">
        <f t="array" ref="B45">MID(_1_tábla[[#This Row],[Dátumok]], 4, 4) &amp; ". " &amp; INDEX({"január";"február";"március";"április";"május";"június";"július";"augusztus";"szeptember";"október";"november";"december"}, LEFT(_1_tábla[[#This Row],[Dátumok]], 2))</f>
        <v>1967. április</v>
      </c>
      <c r="C45" s="12" t="str" cm="1">
        <f t="array" ref="C45">RIGHT(_1_tábla[[#This Row],[Dátumok]], 4) &amp; ". " &amp; INDEX({"január";"február";"március";"április";"május";"június";"július";"augusztus";"szeptember";"október";"november";"december"}, VALUE(MID(_1_tábla[[#This Row],[Dátumok]], 11,2)))</f>
        <v>1967. október</v>
      </c>
      <c r="D45" s="3" t="s">
        <v>194</v>
      </c>
      <c r="E45" s="2" t="s">
        <v>195</v>
      </c>
      <c r="F45" s="2" t="s">
        <v>196</v>
      </c>
      <c r="G45" s="2" t="s">
        <v>11</v>
      </c>
      <c r="H45" s="3" t="s">
        <v>197</v>
      </c>
      <c r="I45" s="3" t="s">
        <v>332</v>
      </c>
      <c r="J45" s="2">
        <v>50</v>
      </c>
      <c r="K45" s="9">
        <v>431</v>
      </c>
      <c r="L45" s="2">
        <v>365</v>
      </c>
      <c r="M45" s="2">
        <v>62</v>
      </c>
      <c r="O45" s="1" t="str">
        <v>1967</v>
      </c>
      <c r="P45" s="1">
        <v>4</v>
      </c>
      <c r="R45" s="1" t="str">
        <v>1967</v>
      </c>
      <c r="S45" s="1">
        <v>10</v>
      </c>
      <c r="U45" s="1">
        <v>6</v>
      </c>
    </row>
    <row r="46" spans="1:21" ht="45" x14ac:dyDescent="0.25">
      <c r="A46" s="1" t="s">
        <v>198</v>
      </c>
      <c r="B46" s="12" t="str" cm="1">
        <f t="array" ref="B46">MID(_1_tábla[[#This Row],[Dátumok]], 4, 4) &amp; ". " &amp; INDEX({"január";"február";"március";"április";"május";"június";"július";"augusztus";"szeptember";"október";"november";"december"}, LEFT(_1_tábla[[#This Row],[Dátumok]], 2))</f>
        <v>1968. április</v>
      </c>
      <c r="C46" s="12" t="str" cm="1">
        <f t="array" ref="C46">RIGHT(_1_tábla[[#This Row],[Dátumok]], 4) &amp; ". " &amp; INDEX({"január";"február";"március";"április";"május";"június";"július";"augusztus";"szeptember";"október";"november";"december"}, VALUE(MID(_1_tábla[[#This Row],[Dátumok]], 11,2)))</f>
        <v>1968. október</v>
      </c>
      <c r="D46" s="3" t="s">
        <v>199</v>
      </c>
      <c r="E46" s="2" t="s">
        <v>35</v>
      </c>
      <c r="F46" s="2" t="s">
        <v>200</v>
      </c>
      <c r="G46" s="2" t="s">
        <v>103</v>
      </c>
      <c r="H46" s="3" t="s">
        <v>201</v>
      </c>
      <c r="I46" s="3" t="s">
        <v>333</v>
      </c>
      <c r="J46" s="2">
        <v>6.4</v>
      </c>
      <c r="K46" s="2">
        <v>156</v>
      </c>
      <c r="L46" s="2">
        <v>37.64</v>
      </c>
      <c r="M46" s="2">
        <v>23</v>
      </c>
      <c r="O46" s="1" t="str">
        <v>1968</v>
      </c>
      <c r="P46" s="1">
        <v>4</v>
      </c>
      <c r="R46" s="1" t="str">
        <v>1968</v>
      </c>
      <c r="S46" s="1">
        <v>10</v>
      </c>
      <c r="U46" s="1">
        <v>6</v>
      </c>
    </row>
    <row r="47" spans="1:21" ht="30" x14ac:dyDescent="0.25">
      <c r="A47" s="1" t="s">
        <v>202</v>
      </c>
      <c r="B47" s="12" t="str" cm="1">
        <f t="array" ref="B47">MID(_1_tábla[[#This Row],[Dátumok]], 4, 4) &amp; ". " &amp; INDEX({"január";"február";"március";"április";"május";"június";"július";"augusztus";"szeptember";"október";"november";"december"}, LEFT(_1_tábla[[#This Row],[Dátumok]], 2))</f>
        <v>1970. március</v>
      </c>
      <c r="C47" s="12" t="str" cm="1">
        <f t="array" ref="C47">RIGHT(_1_tábla[[#This Row],[Dátumok]], 4) &amp; ". " &amp; INDEX({"január";"február";"március";"április";"május";"június";"július";"augusztus";"szeptember";"október";"november";"december"}, VALUE(MID(_1_tábla[[#This Row],[Dátumok]], 11,2)))</f>
        <v>1970. szeptember</v>
      </c>
      <c r="D47" s="3" t="s">
        <v>203</v>
      </c>
      <c r="E47" s="2" t="s">
        <v>204</v>
      </c>
      <c r="F47" s="2" t="s">
        <v>205</v>
      </c>
      <c r="G47" s="2" t="s">
        <v>11</v>
      </c>
      <c r="H47" s="3" t="s">
        <v>206</v>
      </c>
      <c r="I47" s="3" t="s">
        <v>334</v>
      </c>
      <c r="J47" s="2">
        <v>64.2</v>
      </c>
      <c r="K47" s="2" t="s">
        <v>22</v>
      </c>
      <c r="L47" s="2">
        <v>329.82</v>
      </c>
      <c r="M47" s="2">
        <v>75</v>
      </c>
      <c r="O47" s="1" t="str">
        <v>1970</v>
      </c>
      <c r="P47" s="1">
        <v>3</v>
      </c>
      <c r="R47" s="1" t="str">
        <v>1970</v>
      </c>
      <c r="S47" s="1">
        <v>9</v>
      </c>
      <c r="U47" s="1">
        <v>6</v>
      </c>
    </row>
    <row r="48" spans="1:21" ht="45" x14ac:dyDescent="0.25">
      <c r="A48" s="1" t="s">
        <v>207</v>
      </c>
      <c r="B48" s="12" t="str" cm="1">
        <f t="array" ref="B48">MID(_1_tábla[[#This Row],[Dátumok]], 4, 4) &amp; ". " &amp; INDEX({"január";"február";"március";"április";"május";"június";"július";"augusztus";"szeptember";"október";"november";"december"}, LEFT(_1_tábla[[#This Row],[Dátumok]], 2))</f>
        <v>1971. augusztus</v>
      </c>
      <c r="C48" s="12" t="str" cm="1">
        <f t="array" ref="C48">RIGHT(_1_tábla[[#This Row],[Dátumok]], 4) &amp; ". " &amp; INDEX({"január";"február";"március";"április";"május";"június";"július";"augusztus";"szeptember";"október";"november";"december"}, VALUE(MID(_1_tábla[[#This Row],[Dátumok]], 11,2)))</f>
        <v>1971. szeptember</v>
      </c>
      <c r="D48" s="3" t="s">
        <v>208</v>
      </c>
      <c r="E48" s="2" t="s">
        <v>209</v>
      </c>
      <c r="F48" s="2" t="s">
        <v>210</v>
      </c>
      <c r="G48" s="2" t="s">
        <v>103</v>
      </c>
      <c r="H48" s="3" t="s">
        <v>211</v>
      </c>
      <c r="I48" s="3" t="s">
        <v>212</v>
      </c>
      <c r="J48" s="2">
        <v>1.9</v>
      </c>
      <c r="K48" s="2" t="s">
        <v>22</v>
      </c>
      <c r="L48" s="2">
        <v>35</v>
      </c>
      <c r="M48" s="2">
        <v>52</v>
      </c>
      <c r="O48" s="1" t="str">
        <v>1971</v>
      </c>
      <c r="P48" s="1">
        <v>8</v>
      </c>
      <c r="R48" s="1" t="str">
        <v>1971</v>
      </c>
      <c r="S48" s="1">
        <v>9</v>
      </c>
      <c r="U48" s="1">
        <v>1</v>
      </c>
    </row>
    <row r="49" spans="1:21" ht="45" x14ac:dyDescent="0.25">
      <c r="A49" s="1" t="s">
        <v>213</v>
      </c>
      <c r="B49" s="12" t="str" cm="1">
        <f t="array" ref="B49">MID(_1_tábla[[#This Row],[Dátumok]], 4, 4) &amp; ". " &amp; INDEX({"január";"február";"március";"április";"május";"június";"július";"augusztus";"szeptember";"október";"november";"december"}, LEFT(_1_tábla[[#This Row],[Dátumok]], 2))</f>
        <v>1974. május</v>
      </c>
      <c r="C49" s="12" t="str" cm="1">
        <f t="array" ref="C49">RIGHT(_1_tábla[[#This Row],[Dátumok]], 4) &amp; ". " &amp; INDEX({"január";"február";"március";"április";"május";"június";"július";"augusztus";"szeptember";"október";"november";"december"}, VALUE(MID(_1_tábla[[#This Row],[Dátumok]], 11,2)))</f>
        <v>1974. november</v>
      </c>
      <c r="D49" s="3" t="s">
        <v>214</v>
      </c>
      <c r="E49" s="2" t="s">
        <v>35</v>
      </c>
      <c r="F49" s="2" t="s">
        <v>215</v>
      </c>
      <c r="G49" s="2" t="s">
        <v>103</v>
      </c>
      <c r="H49" s="3" t="s">
        <v>216</v>
      </c>
      <c r="I49" s="3" t="s">
        <v>217</v>
      </c>
      <c r="J49" s="2">
        <v>5.6</v>
      </c>
      <c r="K49" s="2">
        <v>78.400000000000006</v>
      </c>
      <c r="L49" s="2">
        <v>41</v>
      </c>
      <c r="M49" s="2">
        <v>10</v>
      </c>
      <c r="O49" s="1" t="str">
        <v>1974</v>
      </c>
      <c r="P49" s="1">
        <v>5</v>
      </c>
      <c r="R49" s="1" t="str">
        <v>1974</v>
      </c>
      <c r="S49" s="1">
        <v>11</v>
      </c>
      <c r="U49" s="1">
        <v>6</v>
      </c>
    </row>
    <row r="50" spans="1:21" ht="30" x14ac:dyDescent="0.25">
      <c r="A50" s="1" t="s">
        <v>218</v>
      </c>
      <c r="B50" s="12" t="str" cm="1">
        <f t="array" ref="B50">MID(_1_tábla[[#This Row],[Dátumok]], 4, 4) &amp; ". " &amp; INDEX({"január";"február";"március";"április";"május";"június";"július";"augusztus";"szeptember";"október";"november";"december"}, LEFT(_1_tábla[[#This Row],[Dátumok]], 2))</f>
        <v>1975. július</v>
      </c>
      <c r="C50" s="12" t="str" cm="1">
        <f t="array" ref="C50">RIGHT(_1_tábla[[#This Row],[Dátumok]], 4) &amp; ". " &amp; INDEX({"január";"február";"március";"április";"május";"június";"július";"augusztus";"szeptember";"október";"november";"december"}, VALUE(MID(_1_tábla[[#This Row],[Dátumok]], 11,2)))</f>
        <v>1976. január</v>
      </c>
      <c r="D50" s="3" t="s">
        <v>219</v>
      </c>
      <c r="E50" s="2" t="s">
        <v>204</v>
      </c>
      <c r="F50" s="2" t="s">
        <v>220</v>
      </c>
      <c r="G50" s="2" t="s">
        <v>103</v>
      </c>
      <c r="H50" s="3" t="s">
        <v>221</v>
      </c>
      <c r="I50" s="3" t="s">
        <v>222</v>
      </c>
      <c r="J50" s="2">
        <v>3.48</v>
      </c>
      <c r="K50" s="2" t="s">
        <v>22</v>
      </c>
      <c r="L50" s="2">
        <v>100</v>
      </c>
      <c r="M50" s="2">
        <v>35</v>
      </c>
      <c r="O50" s="1" t="str">
        <v>1975</v>
      </c>
      <c r="P50" s="1">
        <v>7</v>
      </c>
      <c r="R50" s="1" t="str">
        <v>1976</v>
      </c>
      <c r="S50" s="1">
        <v>1</v>
      </c>
      <c r="U50" s="1">
        <v>6</v>
      </c>
    </row>
    <row r="51" spans="1:21" x14ac:dyDescent="0.25">
      <c r="A51" s="1" t="s">
        <v>223</v>
      </c>
      <c r="B51" s="12" t="str" cm="1">
        <f t="array" ref="B51">MID(_1_tábla[[#This Row],[Dátumok]], 4, 4) &amp; ". " &amp; INDEX({"január";"február";"március";"április";"május";"június";"július";"augusztus";"szeptember";"október";"november";"december"}, LEFT(_1_tábla[[#This Row],[Dátumok]], 2))</f>
        <v>1981. június</v>
      </c>
      <c r="C51" s="12" t="str" cm="1">
        <f t="array" ref="C51">RIGHT(_1_tábla[[#This Row],[Dátumok]], 4) &amp; ". " &amp; INDEX({"január";"február";"március";"április";"május";"június";"július";"augusztus";"szeptember";"október";"november";"december"}, VALUE(MID(_1_tábla[[#This Row],[Dátumok]], 11,2)))</f>
        <v>1981. július</v>
      </c>
      <c r="D51" s="3" t="s">
        <v>224</v>
      </c>
      <c r="E51" s="2" t="s">
        <v>225</v>
      </c>
      <c r="F51" s="2" t="s">
        <v>226</v>
      </c>
      <c r="G51" s="2" t="s">
        <v>103</v>
      </c>
      <c r="H51" s="3" t="s">
        <v>227</v>
      </c>
      <c r="I51" s="3" t="s">
        <v>228</v>
      </c>
      <c r="J51" s="2" t="s">
        <v>22</v>
      </c>
      <c r="K51" s="2" t="s">
        <v>22</v>
      </c>
      <c r="L51" s="2">
        <v>0</v>
      </c>
      <c r="M51" s="2"/>
      <c r="O51" s="1" t="str">
        <v>1981</v>
      </c>
      <c r="P51" s="1">
        <v>6</v>
      </c>
      <c r="R51" s="1" t="str">
        <v>1981</v>
      </c>
      <c r="S51" s="1">
        <v>7</v>
      </c>
      <c r="U51" s="1">
        <v>1</v>
      </c>
    </row>
    <row r="52" spans="1:21" x14ac:dyDescent="0.25">
      <c r="A52" s="1" t="s">
        <v>229</v>
      </c>
      <c r="B52" s="12" t="str" cm="1">
        <f t="array" ref="B52">MID(_1_tábla[[#This Row],[Dátumok]], 4, 4) &amp; ". " &amp; INDEX({"január";"február";"március";"április";"május";"június";"július";"augusztus";"szeptember";"október";"november";"december"}, LEFT(_1_tábla[[#This Row],[Dátumok]], 2))</f>
        <v>1982. május</v>
      </c>
      <c r="C52" s="12" t="str" cm="1">
        <f t="array" ref="C52">RIGHT(_1_tábla[[#This Row],[Dátumok]], 4) &amp; ". " &amp; INDEX({"január";"február";"március";"április";"május";"június";"július";"augusztus";"szeptember";"október";"november";"december"}, VALUE(MID(_1_tábla[[#This Row],[Dátumok]], 11,2)))</f>
        <v>1982. október</v>
      </c>
      <c r="D52" s="3" t="s">
        <v>230</v>
      </c>
      <c r="E52" s="2" t="s">
        <v>35</v>
      </c>
      <c r="F52" s="2" t="s">
        <v>231</v>
      </c>
      <c r="G52" s="2" t="s">
        <v>103</v>
      </c>
      <c r="H52" s="3" t="s">
        <v>232</v>
      </c>
      <c r="I52" s="3" t="s">
        <v>233</v>
      </c>
      <c r="J52" s="2">
        <v>11</v>
      </c>
      <c r="K52" s="2">
        <v>42</v>
      </c>
      <c r="L52" s="2">
        <v>30</v>
      </c>
      <c r="M52" s="2">
        <v>16</v>
      </c>
      <c r="O52" s="1" t="str">
        <v>1982</v>
      </c>
      <c r="P52" s="1">
        <v>5</v>
      </c>
      <c r="R52" s="1" t="str">
        <v>1982</v>
      </c>
      <c r="S52" s="1">
        <v>10</v>
      </c>
      <c r="U52" s="1">
        <v>5</v>
      </c>
    </row>
    <row r="53" spans="1:21" ht="45" x14ac:dyDescent="0.25">
      <c r="A53" s="1" t="s">
        <v>234</v>
      </c>
      <c r="B53" s="12" t="str" cm="1">
        <f t="array" ref="B53">MID(_1_tábla[[#This Row],[Dátumok]], 4, 4) &amp; ". " &amp; INDEX({"január";"február";"március";"április";"május";"június";"július";"augusztus";"szeptember";"október";"november";"december"}, LEFT(_1_tábla[[#This Row],[Dátumok]], 2))</f>
        <v>1984. május</v>
      </c>
      <c r="C53" s="12" t="str" cm="1">
        <f t="array" ref="C53">RIGHT(_1_tábla[[#This Row],[Dátumok]], 4) &amp; ". " &amp; INDEX({"január";"február";"március";"április";"május";"június";"július";"augusztus";"szeptember";"október";"november";"december"}, VALUE(MID(_1_tábla[[#This Row],[Dátumok]], 11,2)))</f>
        <v>1984. november</v>
      </c>
      <c r="D53" s="3" t="s">
        <v>235</v>
      </c>
      <c r="E53" s="2" t="s">
        <v>35</v>
      </c>
      <c r="F53" s="2" t="s">
        <v>236</v>
      </c>
      <c r="G53" s="2" t="s">
        <v>103</v>
      </c>
      <c r="H53" s="3" t="s">
        <v>237</v>
      </c>
      <c r="I53" s="3" t="s">
        <v>238</v>
      </c>
      <c r="J53" s="2">
        <v>7.35</v>
      </c>
      <c r="K53" s="2">
        <v>350</v>
      </c>
      <c r="L53" s="2">
        <v>33.99</v>
      </c>
      <c r="M53" s="2">
        <v>15</v>
      </c>
      <c r="O53" s="1" t="str">
        <v>1984</v>
      </c>
      <c r="P53" s="1">
        <v>5</v>
      </c>
      <c r="R53" s="1" t="str">
        <v>1984</v>
      </c>
      <c r="S53" s="1">
        <v>11</v>
      </c>
      <c r="U53" s="1">
        <v>6</v>
      </c>
    </row>
    <row r="54" spans="1:21" ht="60" x14ac:dyDescent="0.25">
      <c r="A54" s="1" t="s">
        <v>239</v>
      </c>
      <c r="B54" s="12" t="str" cm="1">
        <f t="array" ref="B54">MID(_1_tábla[[#This Row],[Dátumok]], 4, 4) &amp; ". " &amp; INDEX({"január";"február";"március";"április";"május";"június";"július";"augusztus";"szeptember";"október";"november";"december"}, LEFT(_1_tábla[[#This Row],[Dátumok]], 2))</f>
        <v>1985. március</v>
      </c>
      <c r="C54" s="12" t="str" cm="1">
        <f t="array" ref="C54">RIGHT(_1_tábla[[#This Row],[Dátumok]], 4) &amp; ". " &amp; INDEX({"január";"február";"március";"április";"május";"június";"július";"augusztus";"szeptember";"október";"november";"december"}, VALUE(MID(_1_tábla[[#This Row],[Dátumok]], 11,2)))</f>
        <v>1985. szeptember</v>
      </c>
      <c r="D54" s="3" t="s">
        <v>240</v>
      </c>
      <c r="E54" s="2" t="s">
        <v>204</v>
      </c>
      <c r="F54" s="2" t="s">
        <v>241</v>
      </c>
      <c r="G54" s="2" t="s">
        <v>103</v>
      </c>
      <c r="H54" s="3" t="s">
        <v>242</v>
      </c>
      <c r="I54" s="3" t="s">
        <v>22</v>
      </c>
      <c r="J54" s="2">
        <v>20.3</v>
      </c>
      <c r="K54" s="2" t="s">
        <v>22</v>
      </c>
      <c r="L54" s="2">
        <v>100</v>
      </c>
      <c r="M54" s="2">
        <v>48</v>
      </c>
      <c r="O54" s="1" t="str">
        <v>1985</v>
      </c>
      <c r="P54" s="1">
        <v>3</v>
      </c>
      <c r="R54" s="1" t="str">
        <v>1985</v>
      </c>
      <c r="S54" s="1">
        <v>9</v>
      </c>
      <c r="U54" s="1">
        <v>6</v>
      </c>
    </row>
    <row r="55" spans="1:21" x14ac:dyDescent="0.25">
      <c r="A55" s="1" t="s">
        <v>243</v>
      </c>
      <c r="B55" s="12" t="str" cm="1">
        <f t="array" ref="B55">MID(_1_tábla[[#This Row],[Dátumok]], 4, 4) &amp; ". " &amp; INDEX({"január";"február";"március";"április";"május";"június";"július";"augusztus";"szeptember";"október";"november";"december"}, LEFT(_1_tábla[[#This Row],[Dátumok]], 2))</f>
        <v>1985. november</v>
      </c>
      <c r="C55" s="12" t="str" cm="1">
        <f t="array" ref="C55">RIGHT(_1_tábla[[#This Row],[Dátumok]], 4) &amp; ". " &amp; INDEX({"január";"február";"március";"április";"május";"június";"július";"augusztus";"szeptember";"október";"november";"december"}, VALUE(MID(_1_tábla[[#This Row],[Dátumok]], 11,2)))</f>
        <v>1985. november</v>
      </c>
      <c r="D55" s="3" t="s">
        <v>244</v>
      </c>
      <c r="E55" s="2" t="s">
        <v>225</v>
      </c>
      <c r="F55" s="2" t="s">
        <v>226</v>
      </c>
      <c r="G55" s="2" t="s">
        <v>103</v>
      </c>
      <c r="H55" s="3" t="s">
        <v>245</v>
      </c>
      <c r="I55" s="3" t="s">
        <v>228</v>
      </c>
      <c r="J55" s="2">
        <v>1</v>
      </c>
      <c r="K55" s="2" t="s">
        <v>22</v>
      </c>
      <c r="L55" s="2">
        <v>5.8</v>
      </c>
      <c r="M55" s="2">
        <v>73</v>
      </c>
      <c r="O55" s="1" t="str">
        <v>1985</v>
      </c>
      <c r="P55" s="1">
        <v>11</v>
      </c>
      <c r="R55" s="1" t="str">
        <v>1985</v>
      </c>
      <c r="S55" s="1">
        <v>11</v>
      </c>
      <c r="U55" s="1">
        <v>0</v>
      </c>
    </row>
    <row r="56" spans="1:21" ht="60" x14ac:dyDescent="0.25">
      <c r="A56" s="1" t="s">
        <v>246</v>
      </c>
      <c r="B56" s="12" t="str" cm="1">
        <f t="array" ref="B56">MID(_1_tábla[[#This Row],[Dátumok]], 4, 4) &amp; ". " &amp; INDEX({"január";"február";"március";"április";"május";"június";"július";"augusztus";"szeptember";"október";"november";"december"}, LEFT(_1_tábla[[#This Row],[Dátumok]], 2))</f>
        <v>1986. május</v>
      </c>
      <c r="C56" s="12" t="str" cm="1">
        <f t="array" ref="C56">RIGHT(_1_tábla[[#This Row],[Dátumok]], 4) &amp; ". " &amp; INDEX({"január";"február";"március";"április";"május";"június";"július";"augusztus";"szeptember";"október";"november";"december"}, VALUE(MID(_1_tábla[[#This Row],[Dátumok]], 11,2)))</f>
        <v>1986. október</v>
      </c>
      <c r="D56" s="3" t="s">
        <v>247</v>
      </c>
      <c r="E56" s="2" t="s">
        <v>195</v>
      </c>
      <c r="F56" s="2" t="s">
        <v>248</v>
      </c>
      <c r="G56" s="2" t="s">
        <v>103</v>
      </c>
      <c r="H56" s="3" t="s">
        <v>249</v>
      </c>
      <c r="I56" s="3" t="s">
        <v>335</v>
      </c>
      <c r="J56" s="2">
        <v>22.11</v>
      </c>
      <c r="K56" s="2" t="s">
        <v>22</v>
      </c>
      <c r="L56" s="2">
        <v>70</v>
      </c>
      <c r="M56" s="2">
        <v>55</v>
      </c>
      <c r="O56" s="1" t="str">
        <v>1986</v>
      </c>
      <c r="P56" s="1">
        <v>5</v>
      </c>
      <c r="R56" s="1" t="str">
        <v>1986</v>
      </c>
      <c r="S56" s="1">
        <v>10</v>
      </c>
      <c r="U56" s="1">
        <v>5</v>
      </c>
    </row>
    <row r="57" spans="1:21" ht="30" x14ac:dyDescent="0.25">
      <c r="A57" s="1" t="s">
        <v>250</v>
      </c>
      <c r="B57" s="12" t="str" cm="1">
        <f t="array" ref="B57">MID(_1_tábla[[#This Row],[Dátumok]], 4, 4) &amp; ". " &amp; INDEX({"január";"február";"március";"április";"május";"június";"július";"augusztus";"szeptember";"október";"november";"december"}, LEFT(_1_tábla[[#This Row],[Dátumok]], 2))</f>
        <v>1988. április</v>
      </c>
      <c r="C57" s="12" t="str" cm="1">
        <f t="array" ref="C57">RIGHT(_1_tábla[[#This Row],[Dátumok]], 4) &amp; ". " &amp; INDEX({"január";"február";"március";"április";"május";"június";"július";"augusztus";"szeptember";"október";"november";"december"}, VALUE(MID(_1_tábla[[#This Row],[Dátumok]], 11,2)))</f>
        <v>1988. október</v>
      </c>
      <c r="D57" s="3" t="s">
        <v>251</v>
      </c>
      <c r="E57" s="2" t="s">
        <v>43</v>
      </c>
      <c r="F57" s="2" t="s">
        <v>252</v>
      </c>
      <c r="G57" s="2" t="s">
        <v>103</v>
      </c>
      <c r="H57" s="3" t="s">
        <v>253</v>
      </c>
      <c r="I57" s="3" t="s">
        <v>254</v>
      </c>
      <c r="J57" s="2">
        <v>18.5</v>
      </c>
      <c r="K57" s="10">
        <v>625</v>
      </c>
      <c r="L57" s="2">
        <v>40</v>
      </c>
      <c r="M57" s="2">
        <v>36</v>
      </c>
      <c r="O57" s="1" t="str">
        <v>1988</v>
      </c>
      <c r="P57" s="1">
        <v>4</v>
      </c>
      <c r="R57" s="1" t="str">
        <v>1988</v>
      </c>
      <c r="S57" s="1">
        <v>10</v>
      </c>
      <c r="U57" s="1">
        <v>6</v>
      </c>
    </row>
    <row r="58" spans="1:21" ht="45" x14ac:dyDescent="0.25">
      <c r="A58" s="1" t="s">
        <v>255</v>
      </c>
      <c r="B58" s="12" t="str" cm="1">
        <f t="array" ref="B58">MID(_1_tábla[[#This Row],[Dátumok]], 4, 4) &amp; ". " &amp; INDEX({"január";"február";"március";"április";"május";"június";"július";"augusztus";"szeptember";"október";"november";"december"}, LEFT(_1_tábla[[#This Row],[Dátumok]], 2))</f>
        <v>1991. június</v>
      </c>
      <c r="C58" s="12" t="str" cm="1">
        <f t="array" ref="C58">RIGHT(_1_tábla[[#This Row],[Dátumok]], 4) &amp; ". " &amp; INDEX({"január";"február";"március";"április";"május";"június";"július";"augusztus";"szeptember";"október";"november";"december"}, VALUE(MID(_1_tábla[[#This Row],[Dátumok]], 11,2)))</f>
        <v>1991. július</v>
      </c>
      <c r="D58" s="3" t="s">
        <v>256</v>
      </c>
      <c r="E58" s="2" t="s">
        <v>225</v>
      </c>
      <c r="F58" s="2" t="s">
        <v>226</v>
      </c>
      <c r="G58" s="2" t="s">
        <v>103</v>
      </c>
      <c r="H58" s="3" t="s">
        <v>257</v>
      </c>
      <c r="I58" s="3" t="s">
        <v>258</v>
      </c>
      <c r="J58" s="2" t="s">
        <v>22</v>
      </c>
      <c r="K58" s="2" t="s">
        <v>22</v>
      </c>
      <c r="L58" s="2">
        <v>0</v>
      </c>
      <c r="M58" s="2">
        <v>8</v>
      </c>
      <c r="O58" s="1" t="str">
        <v>1991</v>
      </c>
      <c r="P58" s="1">
        <v>6</v>
      </c>
      <c r="R58" s="1" t="str">
        <v>1991</v>
      </c>
      <c r="S58" s="1">
        <v>7</v>
      </c>
      <c r="U58" s="1">
        <v>1</v>
      </c>
    </row>
    <row r="59" spans="1:21" x14ac:dyDescent="0.25">
      <c r="A59" s="1" t="s">
        <v>259</v>
      </c>
      <c r="B59" s="12" t="str" cm="1">
        <f t="array" ref="B59">MID(_1_tábla[[#This Row],[Dátumok]], 4, 4) &amp; ". " &amp; INDEX({"január";"február";"március";"április";"május";"június";"július";"augusztus";"szeptember";"október";"november";"december"}, LEFT(_1_tábla[[#This Row],[Dátumok]], 2))</f>
        <v>1992. április</v>
      </c>
      <c r="C59" s="12" t="str" cm="1">
        <f t="array" ref="C59">RIGHT(_1_tábla[[#This Row],[Dátumok]], 4) &amp; ". " &amp; INDEX({"január";"február";"március";"április";"május";"június";"július";"augusztus";"szeptember";"október";"november";"december"}, VALUE(MID(_1_tábla[[#This Row],[Dátumok]], 11,2)))</f>
        <v>1992. október</v>
      </c>
      <c r="D59" s="3" t="s">
        <v>260</v>
      </c>
      <c r="E59" s="2" t="s">
        <v>49</v>
      </c>
      <c r="F59" s="2" t="s">
        <v>261</v>
      </c>
      <c r="G59" s="2" t="s">
        <v>11</v>
      </c>
      <c r="H59" s="3" t="s">
        <v>262</v>
      </c>
      <c r="I59" s="3" t="s">
        <v>263</v>
      </c>
      <c r="J59" s="2">
        <v>41.8</v>
      </c>
      <c r="K59" s="2" t="s">
        <v>22</v>
      </c>
      <c r="L59" s="2">
        <v>215</v>
      </c>
      <c r="M59" s="2">
        <v>108</v>
      </c>
      <c r="O59" s="1" t="str">
        <v>1992</v>
      </c>
      <c r="P59" s="1">
        <v>4</v>
      </c>
      <c r="R59" s="1" t="str">
        <v>1992</v>
      </c>
      <c r="S59" s="1">
        <v>10</v>
      </c>
      <c r="U59" s="1">
        <v>6</v>
      </c>
    </row>
    <row r="60" spans="1:21" ht="30" x14ac:dyDescent="0.25">
      <c r="A60" s="1" t="s">
        <v>264</v>
      </c>
      <c r="B60" s="12" t="str" cm="1">
        <f t="array" ref="B60">MID(_1_tábla[[#This Row],[Dátumok]], 4, 4) &amp; ". " &amp; INDEX({"január";"február";"március";"április";"május";"június";"július";"augusztus";"szeptember";"október";"november";"december"}, LEFT(_1_tábla[[#This Row],[Dátumok]], 2))</f>
        <v>1992. május</v>
      </c>
      <c r="C60" s="12" t="str" cm="1">
        <f t="array" ref="C60">RIGHT(_1_tábla[[#This Row],[Dátumok]], 4) &amp; ". " &amp; INDEX({"január";"február";"március";"április";"május";"június";"július";"augusztus";"szeptember";"október";"november";"december"}, VALUE(MID(_1_tábla[[#This Row],[Dátumok]], 11,2)))</f>
        <v>1992. augusztus</v>
      </c>
      <c r="D60" s="3" t="s">
        <v>265</v>
      </c>
      <c r="E60" s="2" t="s">
        <v>75</v>
      </c>
      <c r="F60" s="2" t="s">
        <v>266</v>
      </c>
      <c r="G60" s="2" t="s">
        <v>103</v>
      </c>
      <c r="H60" s="3" t="s">
        <v>267</v>
      </c>
      <c r="I60" s="3" t="s">
        <v>268</v>
      </c>
      <c r="J60" s="2">
        <v>1.7</v>
      </c>
      <c r="K60" s="2" t="s">
        <v>22</v>
      </c>
      <c r="L60" s="2">
        <v>6</v>
      </c>
      <c r="M60" s="2">
        <v>54</v>
      </c>
      <c r="O60" s="1" t="str">
        <v>1992</v>
      </c>
      <c r="P60" s="1">
        <v>5</v>
      </c>
      <c r="R60" s="1" t="str">
        <v>1992</v>
      </c>
      <c r="S60" s="1">
        <v>8</v>
      </c>
      <c r="U60" s="1">
        <v>3</v>
      </c>
    </row>
    <row r="61" spans="1:21" ht="30" x14ac:dyDescent="0.25">
      <c r="A61" s="1" t="s">
        <v>269</v>
      </c>
      <c r="B61" s="12" t="str" cm="1">
        <f t="array" ref="B61">MID(_1_tábla[[#This Row],[Dátumok]], 4, 4) &amp; ". " &amp; INDEX({"január";"február";"március";"április";"május";"június";"július";"augusztus";"szeptember";"október";"november";"december"}, LEFT(_1_tábla[[#This Row],[Dátumok]], 2))</f>
        <v>1993. augusztus</v>
      </c>
      <c r="C61" s="12" t="str" cm="1">
        <f t="array" ref="C61">RIGHT(_1_tábla[[#This Row],[Dátumok]], 4) &amp; ". " &amp; INDEX({"január";"február";"március";"április";"május";"június";"július";"augusztus";"szeptember";"október";"november";"december"}, VALUE(MID(_1_tábla[[#This Row],[Dátumok]], 11,2)))</f>
        <v>1993. november</v>
      </c>
      <c r="D61" s="3" t="s">
        <v>270</v>
      </c>
      <c r="E61" s="2" t="s">
        <v>271</v>
      </c>
      <c r="F61" s="2" t="s">
        <v>272</v>
      </c>
      <c r="G61" s="2" t="s">
        <v>103</v>
      </c>
      <c r="H61" s="3" t="s">
        <v>273</v>
      </c>
      <c r="I61" s="3" t="s">
        <v>274</v>
      </c>
      <c r="J61" s="2">
        <v>14.5</v>
      </c>
      <c r="K61" s="2" t="s">
        <v>22</v>
      </c>
      <c r="L61" s="2">
        <v>90.1</v>
      </c>
      <c r="M61" s="2">
        <v>141</v>
      </c>
      <c r="O61" s="1" t="str">
        <v>1993</v>
      </c>
      <c r="P61" s="1">
        <v>8</v>
      </c>
      <c r="R61" s="1" t="str">
        <v>1993</v>
      </c>
      <c r="S61" s="1">
        <v>11</v>
      </c>
      <c r="U61" s="1">
        <v>3</v>
      </c>
    </row>
    <row r="62" spans="1:21" ht="45" x14ac:dyDescent="0.25">
      <c r="A62" s="1" t="s">
        <v>275</v>
      </c>
      <c r="B62" s="12" t="str" cm="1">
        <f t="array" ref="B62">MID(_1_tábla[[#This Row],[Dátumok]], 4, 4) &amp; ". " &amp; INDEX({"január";"február";"március";"április";"május";"június";"július";"augusztus";"szeptember";"október";"november";"december"}, LEFT(_1_tábla[[#This Row],[Dátumok]], 2))</f>
        <v>1998. május</v>
      </c>
      <c r="C62" s="12" t="str" cm="1">
        <f t="array" ref="C62">RIGHT(_1_tábla[[#This Row],[Dátumok]], 4) &amp; ". " &amp; INDEX({"január";"február";"március";"április";"május";"június";"július";"augusztus";"szeptember";"október";"november";"december"}, VALUE(MID(_1_tábla[[#This Row],[Dátumok]], 11,2)))</f>
        <v>1998. szeptember</v>
      </c>
      <c r="D62" s="3" t="s">
        <v>276</v>
      </c>
      <c r="E62" s="2" t="s">
        <v>277</v>
      </c>
      <c r="F62" s="2" t="s">
        <v>278</v>
      </c>
      <c r="G62" s="2" t="s">
        <v>103</v>
      </c>
      <c r="H62" s="3" t="s">
        <v>279</v>
      </c>
      <c r="I62" s="3" t="s">
        <v>336</v>
      </c>
      <c r="J62" s="2">
        <v>10.1</v>
      </c>
      <c r="K62" s="2" t="s">
        <v>22</v>
      </c>
      <c r="L62" s="2">
        <v>50</v>
      </c>
      <c r="M62" s="2">
        <v>143</v>
      </c>
      <c r="O62" s="1" t="str">
        <v>1998</v>
      </c>
      <c r="P62" s="1">
        <v>5</v>
      </c>
      <c r="R62" s="1" t="str">
        <v>1998</v>
      </c>
      <c r="S62" s="1">
        <v>9</v>
      </c>
      <c r="U62" s="1">
        <v>4</v>
      </c>
    </row>
    <row r="63" spans="1:21" ht="30" x14ac:dyDescent="0.25">
      <c r="A63" s="1" t="s">
        <v>280</v>
      </c>
      <c r="B63" s="12" t="str" cm="1">
        <f t="array" ref="B63">MID(_1_tábla[[#This Row],[Dátumok]], 4, 4) &amp; ". " &amp; INDEX({"január";"február";"március";"április";"május";"június";"július";"augusztus";"szeptember";"október";"november";"december"}, LEFT(_1_tábla[[#This Row],[Dátumok]], 2))</f>
        <v>2000. június</v>
      </c>
      <c r="C63" s="12" t="str" cm="1">
        <f t="array" ref="C63">RIGHT(_1_tábla[[#This Row],[Dátumok]], 4) &amp; ". " &amp; INDEX({"január";"február";"március";"április";"május";"június";"július";"augusztus";"szeptember";"október";"november";"december"}, VALUE(MID(_1_tábla[[#This Row],[Dátumok]], 11,2)))</f>
        <v>2000. október</v>
      </c>
      <c r="D63" s="3" t="s">
        <v>281</v>
      </c>
      <c r="E63" s="2" t="s">
        <v>174</v>
      </c>
      <c r="F63" s="2" t="s">
        <v>282</v>
      </c>
      <c r="G63" s="2" t="s">
        <v>11</v>
      </c>
      <c r="H63" s="3" t="s">
        <v>283</v>
      </c>
      <c r="I63" s="3" t="s">
        <v>284</v>
      </c>
      <c r="J63" s="2">
        <v>18.100000000000001</v>
      </c>
      <c r="K63" s="11">
        <v>3400</v>
      </c>
      <c r="L63" s="2">
        <v>160</v>
      </c>
      <c r="M63" s="2">
        <v>155</v>
      </c>
      <c r="O63" s="1" t="str">
        <v>2000</v>
      </c>
      <c r="P63" s="1">
        <v>6</v>
      </c>
      <c r="R63" s="1" t="str">
        <v>2000</v>
      </c>
      <c r="S63" s="1">
        <v>10</v>
      </c>
      <c r="U63" s="1">
        <v>4</v>
      </c>
    </row>
    <row r="64" spans="1:21" ht="30" x14ac:dyDescent="0.25">
      <c r="A64" s="1" t="s">
        <v>285</v>
      </c>
      <c r="B64" s="12" t="str" cm="1">
        <f t="array" ref="B64">MID(_1_tábla[[#This Row],[Dátumok]], 4, 4) &amp; ". " &amp; INDEX({"január";"február";"március";"április";"május";"június";"július";"augusztus";"szeptember";"október";"november";"december"}, LEFT(_1_tábla[[#This Row],[Dátumok]], 2))</f>
        <v>2005. március</v>
      </c>
      <c r="C64" s="12" t="str" cm="1">
        <f t="array" ref="C64">RIGHT(_1_tábla[[#This Row],[Dátumok]], 4) &amp; ". " &amp; INDEX({"január";"február";"március";"április";"május";"június";"július";"augusztus";"szeptember";"október";"november";"december"}, VALUE(MID(_1_tábla[[#This Row],[Dátumok]], 11,2)))</f>
        <v>2005. szeptember</v>
      </c>
      <c r="D64" s="3" t="s">
        <v>286</v>
      </c>
      <c r="E64" s="2" t="s">
        <v>204</v>
      </c>
      <c r="F64" s="2" t="s">
        <v>287</v>
      </c>
      <c r="G64" s="2" t="s">
        <v>103</v>
      </c>
      <c r="H64" s="3" t="s">
        <v>288</v>
      </c>
      <c r="I64" s="3" t="s">
        <v>337</v>
      </c>
      <c r="J64" s="2">
        <v>22.04</v>
      </c>
      <c r="K64" s="2" t="s">
        <v>22</v>
      </c>
      <c r="L64" s="2">
        <v>173</v>
      </c>
      <c r="M64" s="2">
        <v>121</v>
      </c>
      <c r="O64" s="1" t="str">
        <v>2005</v>
      </c>
      <c r="P64" s="1">
        <v>3</v>
      </c>
      <c r="R64" s="1" t="str">
        <v>2005</v>
      </c>
      <c r="S64" s="1">
        <v>9</v>
      </c>
      <c r="U64" s="1">
        <v>6</v>
      </c>
    </row>
    <row r="65" spans="1:21" ht="30" x14ac:dyDescent="0.25">
      <c r="A65" s="1" t="s">
        <v>289</v>
      </c>
      <c r="B65" s="12" t="str" cm="1">
        <f t="array" ref="B65">MID(_1_tábla[[#This Row],[Dátumok]], 4, 4) &amp; ". " &amp; INDEX({"január";"február";"március";"április";"május";"június";"július";"augusztus";"szeptember";"október";"november";"december"}, LEFT(_1_tábla[[#This Row],[Dátumok]], 2))</f>
        <v>2008. június</v>
      </c>
      <c r="C65" s="12" t="str" cm="1">
        <f t="array" ref="C65">RIGHT(_1_tábla[[#This Row],[Dátumok]], 4) &amp; ". " &amp; INDEX({"január";"február";"március";"április";"május";"június";"július";"augusztus";"szeptember";"október";"november";"december"}, VALUE(MID(_1_tábla[[#This Row],[Dátumok]], 11,2)))</f>
        <v>2008. szeptember</v>
      </c>
      <c r="D65" s="3" t="s">
        <v>290</v>
      </c>
      <c r="E65" s="2" t="s">
        <v>49</v>
      </c>
      <c r="F65" s="2" t="s">
        <v>291</v>
      </c>
      <c r="G65" s="2" t="s">
        <v>103</v>
      </c>
      <c r="H65" s="3" t="s">
        <v>292</v>
      </c>
      <c r="I65" s="3" t="s">
        <v>293</v>
      </c>
      <c r="J65" s="2">
        <v>5.65</v>
      </c>
      <c r="K65" s="2" t="s">
        <v>22</v>
      </c>
      <c r="L65" s="2">
        <v>25</v>
      </c>
      <c r="M65" s="2">
        <v>108</v>
      </c>
      <c r="O65" s="1" t="str">
        <v>2008</v>
      </c>
      <c r="P65" s="1">
        <v>6</v>
      </c>
      <c r="R65" s="1" t="str">
        <v>2008</v>
      </c>
      <c r="S65" s="1">
        <v>9</v>
      </c>
      <c r="U65" s="1">
        <v>3</v>
      </c>
    </row>
    <row r="66" spans="1:21" ht="45" x14ac:dyDescent="0.25">
      <c r="A66" s="1" t="s">
        <v>294</v>
      </c>
      <c r="B66" s="12" t="str" cm="1">
        <f t="array" ref="B66">MID(_1_tábla[[#This Row],[Dátumok]], 4, 4) &amp; ". " &amp; INDEX({"január";"február";"március";"április";"május";"június";"július";"augusztus";"szeptember";"október";"november";"december"}, LEFT(_1_tábla[[#This Row],[Dátumok]], 2))</f>
        <v>2010. május</v>
      </c>
      <c r="C66" s="12" t="str" cm="1">
        <f t="array" ref="C66">RIGHT(_1_tábla[[#This Row],[Dátumok]], 4) &amp; ". " &amp; INDEX({"január";"február";"március";"április";"május";"június";"július";"augusztus";"szeptember";"október";"november";"december"}, VALUE(MID(_1_tábla[[#This Row],[Dátumok]], 11,2)))</f>
        <v>2010. október</v>
      </c>
      <c r="D66" s="3" t="s">
        <v>295</v>
      </c>
      <c r="E66" s="2" t="s">
        <v>296</v>
      </c>
      <c r="F66" s="2" t="s">
        <v>297</v>
      </c>
      <c r="G66" s="2" t="s">
        <v>11</v>
      </c>
      <c r="H66" s="3" t="s">
        <v>298</v>
      </c>
      <c r="I66" s="3" t="s">
        <v>299</v>
      </c>
      <c r="J66" s="2">
        <v>73.08</v>
      </c>
      <c r="K66" s="2">
        <v>5800</v>
      </c>
      <c r="L66" s="2">
        <v>523</v>
      </c>
      <c r="M66" s="2">
        <v>246</v>
      </c>
      <c r="O66" s="1" t="str">
        <v>2010</v>
      </c>
      <c r="P66" s="1">
        <v>5</v>
      </c>
      <c r="R66" s="1" t="str">
        <v>2010</v>
      </c>
      <c r="S66" s="1">
        <v>10</v>
      </c>
      <c r="U66" s="1">
        <v>5</v>
      </c>
    </row>
    <row r="67" spans="1:21" ht="30" x14ac:dyDescent="0.25">
      <c r="A67" s="1" t="s">
        <v>300</v>
      </c>
      <c r="B67" s="12" t="str" cm="1">
        <f t="array" ref="B67">MID(_1_tábla[[#This Row],[Dátumok]], 4, 4) &amp; ". " &amp; INDEX({"január";"február";"március";"április";"május";"június";"július";"augusztus";"szeptember";"október";"november";"december"}, LEFT(_1_tábla[[#This Row],[Dátumok]], 2))</f>
        <v>2012. május</v>
      </c>
      <c r="C67" s="12" t="str" cm="1">
        <f t="array" ref="C67">RIGHT(_1_tábla[[#This Row],[Dátumok]], 4) &amp; ". " &amp; INDEX({"január";"február";"március";"április";"május";"június";"július";"augusztus";"szeptember";"október";"november";"december"}, VALUE(MID(_1_tábla[[#This Row],[Dátumok]], 11,2)))</f>
        <v>2012. augusztus</v>
      </c>
      <c r="D67" s="3" t="s">
        <v>301</v>
      </c>
      <c r="E67" s="2" t="s">
        <v>271</v>
      </c>
      <c r="F67" s="2" t="s">
        <v>302</v>
      </c>
      <c r="G67" s="2" t="s">
        <v>103</v>
      </c>
      <c r="H67" s="3" t="s">
        <v>303</v>
      </c>
      <c r="I67" s="3" t="s">
        <v>304</v>
      </c>
      <c r="J67" s="2">
        <v>8.1999999999999993</v>
      </c>
      <c r="K67" s="2">
        <v>176.9</v>
      </c>
      <c r="L67" s="2">
        <v>25</v>
      </c>
      <c r="M67" s="2">
        <v>103</v>
      </c>
      <c r="O67" s="1" t="str">
        <v>2012</v>
      </c>
      <c r="P67" s="1">
        <v>5</v>
      </c>
      <c r="R67" s="1" t="str">
        <v>2012</v>
      </c>
      <c r="S67" s="1">
        <v>8</v>
      </c>
      <c r="U67" s="1">
        <v>3</v>
      </c>
    </row>
    <row r="68" spans="1:21" ht="30" x14ac:dyDescent="0.25">
      <c r="A68" s="1" t="s">
        <v>305</v>
      </c>
      <c r="B68" s="12" t="str" cm="1">
        <f t="array" ref="B68">MID(_1_tábla[[#This Row],[Dátumok]], 4, 4) &amp; ". " &amp; INDEX({"január";"február";"március";"április";"május";"június";"július";"augusztus";"szeptember";"október";"november";"december"}, LEFT(_1_tábla[[#This Row],[Dátumok]], 2))</f>
        <v>2015. május</v>
      </c>
      <c r="C68" s="12" t="str" cm="1">
        <f t="array" ref="C68">RIGHT(_1_tábla[[#This Row],[Dátumok]], 4) &amp; ". " &amp; INDEX({"január";"február";"március";"április";"május";"június";"július";"augusztus";"szeptember";"október";"november";"december"}, VALUE(MID(_1_tábla[[#This Row],[Dátumok]], 11,2)))</f>
        <v>2015. október</v>
      </c>
      <c r="D68" s="3" t="s">
        <v>306</v>
      </c>
      <c r="E68" s="2" t="s">
        <v>75</v>
      </c>
      <c r="F68" s="2" t="s">
        <v>76</v>
      </c>
      <c r="G68" s="2" t="s">
        <v>11</v>
      </c>
      <c r="H68" s="3" t="s">
        <v>307</v>
      </c>
      <c r="I68" s="3" t="s">
        <v>308</v>
      </c>
      <c r="J68" s="2">
        <v>21.5</v>
      </c>
      <c r="K68" s="2" t="s">
        <v>22</v>
      </c>
      <c r="L68" s="2">
        <v>110</v>
      </c>
      <c r="M68" s="2">
        <v>145</v>
      </c>
      <c r="O68" s="1" t="str">
        <v>2015</v>
      </c>
      <c r="P68" s="1">
        <v>5</v>
      </c>
      <c r="R68" s="1" t="str">
        <v>2015</v>
      </c>
      <c r="S68" s="1">
        <v>10</v>
      </c>
      <c r="U68" s="1">
        <v>5</v>
      </c>
    </row>
    <row r="69" spans="1:21" x14ac:dyDescent="0.25">
      <c r="A69" s="1" t="s">
        <v>309</v>
      </c>
      <c r="B69" s="12" t="str" cm="1">
        <f t="array" ref="B69">MID(_1_tábla[[#This Row],[Dátumok]], 4, 4) &amp; ". " &amp; INDEX({"január";"február";"március";"április";"május";"június";"július";"augusztus";"szeptember";"október";"november";"december"}, LEFT(_1_tábla[[#This Row],[Dátumok]], 2))</f>
        <v>2017. június</v>
      </c>
      <c r="C69" s="12" t="str" cm="1">
        <f t="array" ref="C69">RIGHT(_1_tábla[[#This Row],[Dátumok]], 4) &amp; ". " &amp; INDEX({"január";"február";"március";"április";"május";"június";"július";"augusztus";"szeptember";"október";"november";"december"}, VALUE(MID(_1_tábla[[#This Row],[Dátumok]], 11,2)))</f>
        <v>2017. szeptember</v>
      </c>
      <c r="D69" s="3" t="s">
        <v>310</v>
      </c>
      <c r="E69" s="2" t="s">
        <v>311</v>
      </c>
      <c r="F69" s="2" t="s">
        <v>312</v>
      </c>
      <c r="G69" s="2" t="s">
        <v>103</v>
      </c>
      <c r="H69" s="3" t="s">
        <v>313</v>
      </c>
      <c r="I69" s="3" t="s">
        <v>314</v>
      </c>
      <c r="J69" s="2">
        <v>4.0999999999999996</v>
      </c>
      <c r="K69" s="2" t="s">
        <v>22</v>
      </c>
      <c r="L69" s="2">
        <v>25</v>
      </c>
      <c r="M69" s="2">
        <v>115</v>
      </c>
      <c r="O69" s="1" t="str">
        <v>2017</v>
      </c>
      <c r="P69" s="1">
        <v>6</v>
      </c>
      <c r="R69" s="1" t="str">
        <v>2017</v>
      </c>
      <c r="S69" s="1">
        <v>9</v>
      </c>
      <c r="U69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E980-BF01-47C0-B67B-D0313CFC40B3}">
  <dimension ref="A1:P22"/>
  <sheetViews>
    <sheetView workbookViewId="0">
      <selection activeCell="D9" sqref="D9"/>
    </sheetView>
  </sheetViews>
  <sheetFormatPr defaultRowHeight="15" x14ac:dyDescent="0.25"/>
  <cols>
    <col min="1" max="1" width="15" customWidth="1"/>
    <col min="2" max="2" width="15.42578125" customWidth="1"/>
    <col min="3" max="3" width="14.85546875" customWidth="1"/>
    <col min="4" max="4" width="13.140625" customWidth="1"/>
  </cols>
  <sheetData>
    <row r="1" spans="1:16" s="14" customFormat="1" ht="33.75" customHeight="1" x14ac:dyDescent="0.25">
      <c r="A1" s="13" t="s">
        <v>2</v>
      </c>
      <c r="B1" s="13" t="s">
        <v>342</v>
      </c>
      <c r="C1" s="13" t="s">
        <v>343</v>
      </c>
      <c r="D1" s="13" t="s">
        <v>344</v>
      </c>
      <c r="E1" s="13"/>
    </row>
    <row r="2" spans="1:16" x14ac:dyDescent="0.25">
      <c r="A2" t="str" cm="1">
        <f t="array" ref="A2:A22">_xlfn._xlws.SORT(_xlfn.UNIQUE(_1_tábla[Ország]))</f>
        <v>Ausztrália</v>
      </c>
      <c r="B2" s="15">
        <f>COUNTIF(_1_tábla[Ország], Országok!A2)</f>
        <v>2</v>
      </c>
      <c r="C2" s="16" cm="1">
        <f t="array" ref="C2">_xlfn.LET(
  _xlpm.osszes_kialitas,
  B2,
  _xlpm.ahol_van_latogato_adat,
  COUNTIFS(_1_tábla[Ország], Országok!A2, _1_tábla[Látogatók
millió fő], "&gt;"&amp;0),
  _xlfn.SWITCH(_xlpm.ahol_van_latogato_adat, 0, "Nincs adat", _xlpm.osszes_kialitas, SUMIFS(_1_tábla[Látogatók
millió fő], _1_tábla[Ország],Országok!A2) * 1000000, "Hiányos adat")
)</f>
        <v>19800000</v>
      </c>
      <c r="D2" s="17" cm="1">
        <f t="array" ref="D2">MAX((
  (RIGHT(_1_tábla[Dátumok], 4) - MID(_1_tábla[Dátumok], 4, 4)) * 12 + VALUE(MID(_1_tábla[Dátumok], 11,2)) - VALUE(LEFT(_1_tábla[Dátumok], 2))
) * (_1_tábla[Ország]=Országok!A2))</f>
        <v>6</v>
      </c>
      <c r="J2" s="1"/>
      <c r="K2" s="1"/>
      <c r="L2" s="1"/>
      <c r="M2" s="1"/>
      <c r="N2" s="1"/>
      <c r="O2" s="1"/>
      <c r="P2" s="1"/>
    </row>
    <row r="3" spans="1:16" x14ac:dyDescent="0.25">
      <c r="A3" t="str">
        <v>Ausztria</v>
      </c>
      <c r="B3" s="15">
        <f>COUNTIF(_1_tábla[Ország], Országok!A3)</f>
        <v>1</v>
      </c>
      <c r="C3" s="16" cm="1">
        <f t="array" ref="C3">_xlfn.LET(
  _xlpm.osszes_kialitas,
  B3,
  _xlpm.ahol_van_latogato_adat,
  COUNTIFS(_1_tábla[Ország], Országok!A3, _1_tábla[Látogatók
millió fő], "&gt;"&amp;0),
  _xlfn.SWITCH(_xlpm.ahol_van_latogato_adat, 0, "Nincs adat", _xlpm.osszes_kialitas, SUMIFS(_1_tábla[Látogatók
millió fő], _1_tábla[Ország],Országok!A3) * 1000000, "Hiányos adat")
)</f>
        <v>7250000</v>
      </c>
      <c r="D3" s="17" cm="1">
        <f t="array" ref="D3">MAX((
  (RIGHT(_1_tábla[Dátumok], 4) - MID(_1_tábla[Dátumok], 4, 4)) * 12 + VALUE(MID(_1_tábla[Dátumok], 11,2)) - VALUE(LEFT(_1_tábla[Dátumok], 2))
) * (_1_tábla[Ország]=Országok!A3))</f>
        <v>5</v>
      </c>
    </row>
    <row r="4" spans="1:16" x14ac:dyDescent="0.25">
      <c r="A4" t="str">
        <v>Belgium</v>
      </c>
      <c r="B4" s="15">
        <f>COUNTIF(_1_tábla[Ország], Országok!A4)</f>
        <v>7</v>
      </c>
      <c r="C4" s="16" t="str" cm="1">
        <f t="array" ref="C4">_xlfn.LET(
  _xlpm.osszes_kialitas,
  B4,
  _xlpm.ahol_van_latogato_adat,
  COUNTIFS(_1_tábla[Ország], Országok!A4, _1_tábla[Látogatók
millió fő], "&gt;"&amp;0),
  _xlfn.SWITCH(_xlpm.ahol_van_latogato_adat, 0, "Nincs adat", _xlpm.osszes_kialitas, SUMIFS(_1_tábla[Látogatók
millió fő], _1_tábla[Ország],Országok!A4) * 1000000, "Hiányos adat")
)</f>
        <v>Hiányos adat</v>
      </c>
      <c r="D4" s="17" cm="1">
        <f t="array" ref="D4">MAX((
  (RIGHT(_1_tábla[Dátumok], 4) - MID(_1_tábla[Dátumok], 4, 4)) * 12 + VALUE(MID(_1_tábla[Dátumok], 11,2)) - VALUE(LEFT(_1_tábla[Dátumok], 2))
) * (_1_tábla[Ország]=Országok!A4))</f>
        <v>7</v>
      </c>
    </row>
    <row r="5" spans="1:16" x14ac:dyDescent="0.25">
      <c r="A5" t="str">
        <v>Bulgária</v>
      </c>
      <c r="B5" s="15">
        <f>COUNTIF(_1_tábla[Ország], Országok!A5)</f>
        <v>3</v>
      </c>
      <c r="C5" s="16" t="str" cm="1">
        <f t="array" ref="C5">_xlfn.LET(
  _xlpm.osszes_kialitas,
  B5,
  _xlpm.ahol_van_latogato_adat,
  COUNTIFS(_1_tábla[Ország], Országok!A5, _1_tábla[Látogatók
millió fő], "&gt;"&amp;0),
  _xlfn.SWITCH(_xlpm.ahol_van_latogato_adat, 0, "Nincs adat", _xlpm.osszes_kialitas, SUMIFS(_1_tábla[Látogatók
millió fő], _1_tábla[Ország],Országok!A5) * 1000000, "Hiányos adat")
)</f>
        <v>Hiányos adat</v>
      </c>
      <c r="D5" s="17" cm="1">
        <f t="array" ref="D5">MAX((
  (RIGHT(_1_tábla[Dátumok], 4) - MID(_1_tábla[Dátumok], 4, 4)) * 12 + VALUE(MID(_1_tábla[Dátumok], 11,2)) - VALUE(LEFT(_1_tábla[Dátumok], 2))
) * (_1_tábla[Ország]=Országok!A5))</f>
        <v>1</v>
      </c>
    </row>
    <row r="6" spans="1:16" x14ac:dyDescent="0.25">
      <c r="A6" t="str">
        <v>Dél-Korea</v>
      </c>
      <c r="B6" s="15">
        <f>COUNTIF(_1_tábla[Ország], Országok!A6)</f>
        <v>2</v>
      </c>
      <c r="C6" s="16" cm="1">
        <f t="array" ref="C6">_xlfn.LET(
  _xlpm.osszes_kialitas,
  B6,
  _xlpm.ahol_van_latogato_adat,
  COUNTIFS(_1_tábla[Ország], Országok!A6, _1_tábla[Látogatók
millió fő], "&gt;"&amp;0),
  _xlfn.SWITCH(_xlpm.ahol_van_latogato_adat, 0, "Nincs adat", _xlpm.osszes_kialitas, SUMIFS(_1_tábla[Látogatók
millió fő], _1_tábla[Ország],Országok!A6) * 1000000, "Hiányos adat")
)</f>
        <v>22700000</v>
      </c>
      <c r="D6" s="17" cm="1">
        <f t="array" ref="D6">MAX((
  (RIGHT(_1_tábla[Dátumok], 4) - MID(_1_tábla[Dátumok], 4, 4)) * 12 + VALUE(MID(_1_tábla[Dátumok], 11,2)) - VALUE(LEFT(_1_tábla[Dátumok], 2))
) * (_1_tábla[Ország]=Országok!A6))</f>
        <v>3</v>
      </c>
    </row>
    <row r="7" spans="1:16" x14ac:dyDescent="0.25">
      <c r="A7" t="str">
        <v>Egyesült Államok</v>
      </c>
      <c r="B7" s="15">
        <f>COUNTIF(_1_tábla[Ország], Országok!A7)</f>
        <v>11</v>
      </c>
      <c r="C7" s="16" cm="1">
        <f t="array" ref="C7">_xlfn.LET(
  _xlpm.osszes_kialitas,
  B7,
  _xlpm.ahol_van_latogato_adat,
  COUNTIFS(_1_tábla[Ország], Országok!A7, _1_tábla[Látogatók
millió fő], "&gt;"&amp;0),
  _xlfn.SWITCH(_xlpm.ahol_van_latogato_adat, 0, "Nincs adat", _xlpm.osszes_kialitas, SUMIFS(_1_tábla[Látogatók
millió fő], _1_tábla[Ország],Országok!A7) * 1000000, "Hiányos adat")
)</f>
        <v>209739999.99999997</v>
      </c>
      <c r="D7" s="17" cm="1">
        <f t="array" ref="D7">MAX((
  (RIGHT(_1_tábla[Dátumok], 4) - MID(_1_tábla[Dátumok], 4, 4)) * 12 + VALUE(MID(_1_tábla[Dátumok], 11,2)) - VALUE(LEFT(_1_tábla[Dátumok], 2))
) * (_1_tábla[Ország]=Országok!A7))</f>
        <v>18</v>
      </c>
    </row>
    <row r="8" spans="1:16" x14ac:dyDescent="0.25">
      <c r="A8" t="str">
        <v>Egyesült Királyság</v>
      </c>
      <c r="B8" s="15">
        <f>COUNTIF(_1_tábla[Ország], Országok!A8)</f>
        <v>2</v>
      </c>
      <c r="C8" s="16" cm="1">
        <f t="array" ref="C8">_xlfn.LET(
  _xlpm.osszes_kialitas,
  B8,
  _xlpm.ahol_van_latogato_adat,
  COUNTIFS(_1_tábla[Ország], Országok!A8, _1_tábla[Látogatók
millió fő], "&gt;"&amp;0),
  _xlfn.SWITCH(_xlpm.ahol_van_latogato_adat, 0, "Nincs adat", _xlpm.osszes_kialitas, SUMIFS(_1_tábla[Látogatók
millió fő], _1_tábla[Ország],Országok!A8) * 1000000, "Hiányos adat")
)</f>
        <v>12000000</v>
      </c>
      <c r="D8" s="17" cm="1">
        <f t="array" ref="D8">MAX((
  (RIGHT(_1_tábla[Dátumok], 4) - MID(_1_tábla[Dátumok], 4, 4)) * 12 + VALUE(MID(_1_tábla[Dátumok], 11,2)) - VALUE(LEFT(_1_tábla[Dátumok], 2))
) * (_1_tábla[Ország]=Országok!A8))</f>
        <v>6</v>
      </c>
    </row>
    <row r="9" spans="1:16" x14ac:dyDescent="0.25">
      <c r="A9" t="str">
        <v>Finnország</v>
      </c>
      <c r="B9" s="15">
        <f>COUNTIF(_1_tábla[Ország], Országok!A9)</f>
        <v>1</v>
      </c>
      <c r="C9" s="16" t="str" cm="1">
        <f t="array" ref="C9">_xlfn.LET(
  _xlpm.osszes_kialitas,
  B9,
  _xlpm.ahol_van_latogato_adat,
  COUNTIFS(_1_tábla[Ország], Országok!A9, _1_tábla[Látogatók
millió fő], "&gt;"&amp;0),
  _xlfn.SWITCH(_xlpm.ahol_van_latogato_adat, 0, "Nincs adat", _xlpm.osszes_kialitas, SUMIFS(_1_tábla[Látogatók
millió fő], _1_tábla[Ország],Országok!A9) * 1000000, "Hiányos adat")
)</f>
        <v>Nincs adat</v>
      </c>
      <c r="D9" s="17" cm="1">
        <f t="array" ref="D9">MAX((
  (RIGHT(_1_tábla[Dátumok], 4) - MID(_1_tábla[Dátumok], 4, 4)) * 12 + VALUE(MID(_1_tábla[Dátumok], 11,2)) - VALUE(LEFT(_1_tábla[Dátumok], 2))
) * (_1_tábla[Ország]=Országok!A9))</f>
        <v>0</v>
      </c>
    </row>
    <row r="10" spans="1:16" x14ac:dyDescent="0.25">
      <c r="A10" t="str">
        <v>Franciaország</v>
      </c>
      <c r="B10" s="15">
        <f>COUNTIF(_1_tábla[Ország], Országok!A10)</f>
        <v>9</v>
      </c>
      <c r="C10" s="16" t="str" cm="1">
        <f t="array" ref="C10">_xlfn.LET(
  _xlpm.osszes_kialitas,
  B10,
  _xlpm.ahol_van_latogato_adat,
  COUNTIFS(_1_tábla[Ország], Országok!A10, _1_tábla[Látogatók
millió fő], "&gt;"&amp;0),
  _xlfn.SWITCH(_xlpm.ahol_van_latogato_adat, 0, "Nincs adat", _xlpm.osszes_kialitas, SUMIFS(_1_tábla[Látogatók
millió fő], _1_tábla[Ország],Országok!A10) * 1000000, "Hiányos adat")
)</f>
        <v>Hiányos adat</v>
      </c>
      <c r="D10" s="17" cm="1">
        <f t="array" ref="D10">MAX((
  (RIGHT(_1_tábla[Dátumok], 4) - MID(_1_tábla[Dátumok], 4, 4)) * 12 + VALUE(MID(_1_tábla[Dátumok], 11,2)) - VALUE(LEFT(_1_tábla[Dátumok], 2))
) * (_1_tábla[Ország]=Országok!A10))</f>
        <v>7</v>
      </c>
    </row>
    <row r="11" spans="1:16" x14ac:dyDescent="0.25">
      <c r="A11" t="str">
        <v>Haiti</v>
      </c>
      <c r="B11" s="15">
        <f>COUNTIF(_1_tábla[Ország], Országok!A11)</f>
        <v>1</v>
      </c>
      <c r="C11" s="16" t="str" cm="1">
        <f t="array" ref="C11">_xlfn.LET(
  _xlpm.osszes_kialitas,
  B11,
  _xlpm.ahol_van_latogato_adat,
  COUNTIFS(_1_tábla[Ország], Országok!A11, _1_tábla[Látogatók
millió fő], "&gt;"&amp;0),
  _xlfn.SWITCH(_xlpm.ahol_van_latogato_adat, 0, "Nincs adat", _xlpm.osszes_kialitas, SUMIFS(_1_tábla[Látogatók
millió fő], _1_tábla[Ország],Országok!A11) * 1000000, "Hiányos adat")
)</f>
        <v>Nincs adat</v>
      </c>
      <c r="D11" s="17" cm="1">
        <f t="array" ref="D11">MAX((
  (RIGHT(_1_tábla[Dátumok], 4) - MID(_1_tábla[Dátumok], 4, 4)) * 12 + VALUE(MID(_1_tábla[Dátumok], 11,2)) - VALUE(LEFT(_1_tábla[Dátumok], 2))
) * (_1_tábla[Ország]=Országok!A11))</f>
        <v>6</v>
      </c>
    </row>
    <row r="12" spans="1:16" x14ac:dyDescent="0.25">
      <c r="A12" t="str">
        <v>Izrael</v>
      </c>
      <c r="B12" s="15">
        <f>COUNTIF(_1_tábla[Ország], Országok!A12)</f>
        <v>2</v>
      </c>
      <c r="C12" s="16" t="str" cm="1">
        <f t="array" ref="C12">_xlfn.LET(
  _xlpm.osszes_kialitas,
  B12,
  _xlpm.ahol_van_latogato_adat,
  COUNTIFS(_1_tábla[Ország], Országok!A12, _1_tábla[Látogatók
millió fő], "&gt;"&amp;0),
  _xlfn.SWITCH(_xlpm.ahol_van_latogato_adat, 0, "Nincs adat", _xlpm.osszes_kialitas, SUMIFS(_1_tábla[Látogatók
millió fő], _1_tábla[Ország],Országok!A12) * 1000000, "Hiányos adat")
)</f>
        <v>Nincs adat</v>
      </c>
      <c r="D12" s="17" cm="1">
        <f t="array" ref="D12">MAX((
  (RIGHT(_1_tábla[Dátumok], 4) - MID(_1_tábla[Dátumok], 4, 4)) * 12 + VALUE(MID(_1_tábla[Dátumok], 11,2)) - VALUE(LEFT(_1_tábla[Dátumok], 2))
) * (_1_tábla[Ország]=Országok!A12))</f>
        <v>1</v>
      </c>
    </row>
    <row r="13" spans="1:16" x14ac:dyDescent="0.25">
      <c r="A13" t="str">
        <v>Japán</v>
      </c>
      <c r="B13" s="15">
        <f>COUNTIF(_1_tábla[Ország], Országok!A13)</f>
        <v>4</v>
      </c>
      <c r="C13" s="16" cm="1">
        <f t="array" ref="C13">_xlfn.LET(
  _xlpm.osszes_kialitas,
  B13,
  _xlpm.ahol_van_latogato_adat,
  COUNTIFS(_1_tábla[Ország], Országok!A13, _1_tábla[Látogatók
millió fő], "&gt;"&amp;0),
  _xlfn.SWITCH(_xlpm.ahol_van_latogato_adat, 0, "Nincs adat", _xlpm.osszes_kialitas, SUMIFS(_1_tábla[Látogatók
millió fő], _1_tábla[Ország],Országok!A13) * 1000000, "Hiányos adat")
)</f>
        <v>110020000.00000001</v>
      </c>
      <c r="D13" s="17" cm="1">
        <f t="array" ref="D13">MAX((
  (RIGHT(_1_tábla[Dátumok], 4) - MID(_1_tábla[Dátumok], 4, 4)) * 12 + VALUE(MID(_1_tábla[Dátumok], 11,2)) - VALUE(LEFT(_1_tábla[Dátumok], 2))
) * (_1_tábla[Ország]=Országok!A13))</f>
        <v>6</v>
      </c>
    </row>
    <row r="14" spans="1:16" x14ac:dyDescent="0.25">
      <c r="A14" t="str">
        <v>Kanada</v>
      </c>
      <c r="B14" s="15">
        <f>COUNTIF(_1_tábla[Ország], Országok!A14)</f>
        <v>2</v>
      </c>
      <c r="C14" s="16" cm="1">
        <f t="array" ref="C14">_xlfn.LET(
  _xlpm.osszes_kialitas,
  B14,
  _xlpm.ahol_van_latogato_adat,
  COUNTIFS(_1_tábla[Ország], Országok!A14, _1_tábla[Látogatók
millió fő], "&gt;"&amp;0),
  _xlfn.SWITCH(_xlpm.ahol_van_latogato_adat, 0, "Nincs adat", _xlpm.osszes_kialitas, SUMIFS(_1_tábla[Látogatók
millió fő], _1_tábla[Ország],Országok!A14) * 1000000, "Hiányos adat")
)</f>
        <v>72110000</v>
      </c>
      <c r="D14" s="17" cm="1">
        <f t="array" ref="D14">MAX((
  (RIGHT(_1_tábla[Dátumok], 4) - MID(_1_tábla[Dátumok], 4, 4)) * 12 + VALUE(MID(_1_tábla[Dátumok], 11,2)) - VALUE(LEFT(_1_tábla[Dátumok], 2))
) * (_1_tábla[Ország]=Országok!A14))</f>
        <v>6</v>
      </c>
    </row>
    <row r="15" spans="1:16" x14ac:dyDescent="0.25">
      <c r="A15" t="str">
        <v>Kazahsztán</v>
      </c>
      <c r="B15" s="15">
        <f>COUNTIF(_1_tábla[Ország], Országok!A15)</f>
        <v>1</v>
      </c>
      <c r="C15" s="16" cm="1">
        <f t="array" ref="C15">_xlfn.LET(
  _xlpm.osszes_kialitas,
  B15,
  _xlpm.ahol_van_latogato_adat,
  COUNTIFS(_1_tábla[Ország], Országok!A15, _1_tábla[Látogatók
millió fő], "&gt;"&amp;0),
  _xlfn.SWITCH(_xlpm.ahol_van_latogato_adat, 0, "Nincs adat", _xlpm.osszes_kialitas, SUMIFS(_1_tábla[Látogatók
millió fő], _1_tábla[Ország],Országok!A15) * 1000000, "Hiányos adat")
)</f>
        <v>4099999.9999999995</v>
      </c>
      <c r="D15" s="17" cm="1">
        <f t="array" ref="D15">MAX((
  (RIGHT(_1_tábla[Dátumok], 4) - MID(_1_tábla[Dátumok], 4, 4)) * 12 + VALUE(MID(_1_tábla[Dátumok], 11,2)) - VALUE(LEFT(_1_tábla[Dátumok], 2))
) * (_1_tábla[Ország]=Országok!A15))</f>
        <v>3</v>
      </c>
    </row>
    <row r="16" spans="1:16" x14ac:dyDescent="0.25">
      <c r="A16" t="str">
        <v>Kína</v>
      </c>
      <c r="B16" s="15">
        <f>COUNTIF(_1_tábla[Ország], Országok!A16)</f>
        <v>1</v>
      </c>
      <c r="C16" s="16" cm="1">
        <f t="array" ref="C16">_xlfn.LET(
  _xlpm.osszes_kialitas,
  B16,
  _xlpm.ahol_van_latogato_adat,
  COUNTIFS(_1_tábla[Ország], Országok!A16, _1_tábla[Látogatók
millió fő], "&gt;"&amp;0),
  _xlfn.SWITCH(_xlpm.ahol_van_latogato_adat, 0, "Nincs adat", _xlpm.osszes_kialitas, SUMIFS(_1_tábla[Látogatók
millió fő], _1_tábla[Ország],Országok!A16) * 1000000, "Hiányos adat")
)</f>
        <v>73080000</v>
      </c>
      <c r="D16" s="17" cm="1">
        <f t="array" ref="D16">MAX((
  (RIGHT(_1_tábla[Dátumok], 4) - MID(_1_tábla[Dátumok], 4, 4)) * 12 + VALUE(MID(_1_tábla[Dátumok], 11,2)) - VALUE(LEFT(_1_tábla[Dátumok], 2))
) * (_1_tábla[Ország]=Országok!A16))</f>
        <v>5</v>
      </c>
    </row>
    <row r="17" spans="1:4" x14ac:dyDescent="0.25">
      <c r="A17" t="str">
        <v>Magyarország</v>
      </c>
      <c r="B17" s="15">
        <f>COUNTIF(_1_tábla[Ország], Országok!A17)</f>
        <v>1</v>
      </c>
      <c r="C17" s="16" cm="1">
        <f t="array" ref="C17">_xlfn.LET(
  _xlpm.osszes_kialitas,
  B17,
  _xlpm.ahol_van_latogato_adat,
  COUNTIFS(_1_tábla[Ország], Országok!A17, _1_tábla[Látogatók
millió fő], "&gt;"&amp;0),
  _xlfn.SWITCH(_xlpm.ahol_van_latogato_adat, 0, "Nincs adat", _xlpm.osszes_kialitas, SUMIFS(_1_tábla[Látogatók
millió fő], _1_tábla[Ország],Országok!A17) * 1000000, "Hiányos adat")
)</f>
        <v>1900000</v>
      </c>
      <c r="D17" s="17" cm="1">
        <f t="array" ref="D17">MAX((
  (RIGHT(_1_tábla[Dátumok], 4) - MID(_1_tábla[Dátumok], 4, 4)) * 12 + VALUE(MID(_1_tábla[Dátumok], 11,2)) - VALUE(LEFT(_1_tábla[Dátumok], 2))
) * (_1_tábla[Ország]=Országok!A17))</f>
        <v>1</v>
      </c>
    </row>
    <row r="18" spans="1:4" x14ac:dyDescent="0.25">
      <c r="A18" t="str">
        <v>Németország</v>
      </c>
      <c r="B18" s="15">
        <f>COUNTIF(_1_tábla[Ország], Országok!A18)</f>
        <v>3</v>
      </c>
      <c r="C18" s="16" cm="1">
        <f t="array" ref="C18">_xlfn.LET(
  _xlpm.osszes_kialitas,
  B18,
  _xlpm.ahol_van_latogato_adat,
  COUNTIFS(_1_tábla[Ország], Országok!A18, _1_tábla[Látogatók
millió fő], "&gt;"&amp;0),
  _xlfn.SWITCH(_xlpm.ahol_van_latogato_adat, 0, "Nincs adat", _xlpm.osszes_kialitas, SUMIFS(_1_tábla[Látogatók
millió fő], _1_tábla[Ország],Országok!A18) * 1000000, "Hiányos adat")
)</f>
        <v>22300000</v>
      </c>
      <c r="D18" s="17" cm="1">
        <f t="array" ref="D18">MAX((
  (RIGHT(_1_tábla[Dátumok], 4) - MID(_1_tábla[Dátumok], 4, 4)) * 12 + VALUE(MID(_1_tábla[Dátumok], 11,2)) - VALUE(LEFT(_1_tábla[Dátumok], 2))
) * (_1_tábla[Ország]=Országok!A18))</f>
        <v>4</v>
      </c>
    </row>
    <row r="19" spans="1:4" x14ac:dyDescent="0.25">
      <c r="A19" t="str">
        <v>Olaszország</v>
      </c>
      <c r="B19" s="15">
        <f>COUNTIF(_1_tábla[Ország], Országok!A19)</f>
        <v>7</v>
      </c>
      <c r="C19" s="16" t="str" cm="1">
        <f t="array" ref="C19">_xlfn.LET(
  _xlpm.osszes_kialitas,
  B19,
  _xlpm.ahol_van_latogato_adat,
  COUNTIFS(_1_tábla[Ország], Országok!A19, _1_tábla[Látogatók
millió fő], "&gt;"&amp;0),
  _xlfn.SWITCH(_xlpm.ahol_van_latogato_adat, 0, "Nincs adat", _xlpm.osszes_kialitas, SUMIFS(_1_tábla[Látogatók
millió fő], _1_tábla[Ország],Országok!A19) * 1000000, "Hiányos adat")
)</f>
        <v>Hiányos adat</v>
      </c>
      <c r="D19" s="17" cm="1">
        <f t="array" ref="D19">MAX((
  (RIGHT(_1_tábla[Dátumok], 4) - MID(_1_tábla[Dátumok], 4, 4)) * 12 + VALUE(MID(_1_tábla[Dátumok], 11,2)) - VALUE(LEFT(_1_tábla[Dátumok], 2))
) * (_1_tábla[Ország]=Országok!A19))</f>
        <v>7</v>
      </c>
    </row>
    <row r="20" spans="1:4" x14ac:dyDescent="0.25">
      <c r="A20" t="str">
        <v>Portugália</v>
      </c>
      <c r="B20" s="15">
        <f>COUNTIF(_1_tábla[Ország], Országok!A20)</f>
        <v>1</v>
      </c>
      <c r="C20" s="16" cm="1">
        <f t="array" ref="C20">_xlfn.LET(
  _xlpm.osszes_kialitas,
  B20,
  _xlpm.ahol_van_latogato_adat,
  COUNTIFS(_1_tábla[Ország], Országok!A20, _1_tábla[Látogatók
millió fő], "&gt;"&amp;0),
  _xlfn.SWITCH(_xlpm.ahol_van_latogato_adat, 0, "Nincs adat", _xlpm.osszes_kialitas, SUMIFS(_1_tábla[Látogatók
millió fő], _1_tábla[Ország],Országok!A20) * 1000000, "Hiányos adat")
)</f>
        <v>10100000</v>
      </c>
      <c r="D20" s="17" cm="1">
        <f t="array" ref="D20">MAX((
  (RIGHT(_1_tábla[Dátumok], 4) - MID(_1_tábla[Dátumok], 4, 4)) * 12 + VALUE(MID(_1_tábla[Dátumok], 11,2)) - VALUE(LEFT(_1_tábla[Dátumok], 2))
) * (_1_tábla[Ország]=Országok!A20))</f>
        <v>4</v>
      </c>
    </row>
    <row r="21" spans="1:4" x14ac:dyDescent="0.25">
      <c r="A21" t="str">
        <v>Spanyolország</v>
      </c>
      <c r="B21" s="15">
        <f>COUNTIF(_1_tábla[Ország], Országok!A21)</f>
        <v>4</v>
      </c>
      <c r="C21" s="16" cm="1">
        <f t="array" ref="C21">_xlfn.LET(
  _xlpm.osszes_kialitas,
  B21,
  _xlpm.ahol_van_latogato_adat,
  COUNTIFS(_1_tábla[Ország], Országok!A21, _1_tábla[Látogatók
millió fő], "&gt;"&amp;0),
  _xlfn.SWITCH(_xlpm.ahol_van_latogato_adat, 0, "Nincs adat", _xlpm.osszes_kialitas, SUMIFS(_1_tábla[Látogatók
millió fő], _1_tábla[Ország],Országok!A21) * 1000000, "Hiányos adat")
)</f>
        <v>55550000</v>
      </c>
      <c r="D21" s="17" cm="1">
        <f t="array" ref="D21">MAX((
  (RIGHT(_1_tábla[Dátumok], 4) - MID(_1_tábla[Dátumok], 4, 4)) * 12 + VALUE(MID(_1_tábla[Dátumok], 11,2)) - VALUE(LEFT(_1_tábla[Dátumok], 2))
) * (_1_tábla[Ország]=Országok!A21))</f>
        <v>8</v>
      </c>
    </row>
    <row r="22" spans="1:4" x14ac:dyDescent="0.25">
      <c r="A22" t="str">
        <v>Svédország</v>
      </c>
      <c r="B22" s="15">
        <f>COUNTIF(_1_tábla[Ország], Országok!A22)</f>
        <v>3</v>
      </c>
      <c r="C22" s="16" t="str" cm="1">
        <f t="array" ref="C22">_xlfn.LET(
  _xlpm.osszes_kialitas,
  B22,
  _xlpm.ahol_van_latogato_adat,
  COUNTIFS(_1_tábla[Ország], Országok!A22, _1_tábla[Látogatók
millió fő], "&gt;"&amp;0),
  _xlfn.SWITCH(_xlpm.ahol_van_latogato_adat, 0, "Nincs adat", _xlpm.osszes_kialitas, SUMIFS(_1_tábla[Látogatók
millió fő], _1_tábla[Ország],Országok!A22) * 1000000, "Hiányos adat")
)</f>
        <v>Nincs adat</v>
      </c>
      <c r="D22" s="17" cm="1">
        <f t="array" ref="D22">MAX((
  (RIGHT(_1_tábla[Dátumok], 4) - MID(_1_tábla[Dátumok], 4, 4)) * 12 + VALUE(MID(_1_tábla[Dátumok], 11,2)) - VALUE(LEFT(_1_tábla[Dátumok], 2))
) * (_1_tábla[Ország]=Országok!A22))</f>
        <v>2</v>
      </c>
    </row>
  </sheetData>
  <conditionalFormatting sqref="C2:C22">
    <cfRule type="expression" dxfId="1" priority="1">
      <formula>C2 = "Nincs adat"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CD1F-157E-4409-B50D-23BFC5231C26}">
  <dimension ref="B1:B261"/>
  <sheetViews>
    <sheetView zoomScaleNormal="100" workbookViewId="0">
      <selection activeCell="F5" sqref="F5"/>
    </sheetView>
  </sheetViews>
  <sheetFormatPr defaultRowHeight="15" x14ac:dyDescent="0.25"/>
  <cols>
    <col min="1" max="1" width="4.28515625" style="19" customWidth="1"/>
    <col min="2" max="2" width="37" style="20" customWidth="1"/>
    <col min="3" max="16384" width="9.140625" style="19"/>
  </cols>
  <sheetData>
    <row r="1" spans="2:2" x14ac:dyDescent="0.25">
      <c r="B1" s="18" t="s">
        <v>345</v>
      </c>
    </row>
    <row r="2" spans="2:2" x14ac:dyDescent="0.25">
      <c r="B2" s="20" t="s">
        <v>346</v>
      </c>
    </row>
    <row r="3" spans="2:2" x14ac:dyDescent="0.25">
      <c r="B3" s="20" t="s">
        <v>195</v>
      </c>
    </row>
    <row r="4" spans="2:2" x14ac:dyDescent="0.25">
      <c r="B4" s="20" t="s">
        <v>35</v>
      </c>
    </row>
    <row r="5" spans="2:2" x14ac:dyDescent="0.25">
      <c r="B5" s="20" t="s">
        <v>296</v>
      </c>
    </row>
    <row r="6" spans="2:2" x14ac:dyDescent="0.25">
      <c r="B6" s="20" t="s">
        <v>347</v>
      </c>
    </row>
    <row r="7" spans="2:2" x14ac:dyDescent="0.25">
      <c r="B7" s="20" t="s">
        <v>43</v>
      </c>
    </row>
    <row r="8" spans="2:2" x14ac:dyDescent="0.25">
      <c r="B8" s="20" t="s">
        <v>348</v>
      </c>
    </row>
    <row r="9" spans="2:2" x14ac:dyDescent="0.25">
      <c r="B9" s="20" t="s">
        <v>349</v>
      </c>
    </row>
    <row r="10" spans="2:2" x14ac:dyDescent="0.25">
      <c r="B10" s="20" t="s">
        <v>311</v>
      </c>
    </row>
    <row r="11" spans="2:2" x14ac:dyDescent="0.25">
      <c r="B11" s="20" t="s">
        <v>350</v>
      </c>
    </row>
    <row r="12" spans="2:2" x14ac:dyDescent="0.25">
      <c r="B12" s="20" t="s">
        <v>351</v>
      </c>
    </row>
    <row r="13" spans="2:2" x14ac:dyDescent="0.25">
      <c r="B13" s="20" t="s">
        <v>352</v>
      </c>
    </row>
    <row r="14" spans="2:2" x14ac:dyDescent="0.25">
      <c r="B14" s="20" t="s">
        <v>353</v>
      </c>
    </row>
    <row r="15" spans="2:2" x14ac:dyDescent="0.25">
      <c r="B15" s="20" t="s">
        <v>354</v>
      </c>
    </row>
    <row r="16" spans="2:2" x14ac:dyDescent="0.25">
      <c r="B16" s="20" t="s">
        <v>355</v>
      </c>
    </row>
    <row r="17" spans="2:2" x14ac:dyDescent="0.25">
      <c r="B17" s="20" t="s">
        <v>356</v>
      </c>
    </row>
    <row r="18" spans="2:2" x14ac:dyDescent="0.25">
      <c r="B18" s="20" t="s">
        <v>357</v>
      </c>
    </row>
    <row r="19" spans="2:2" x14ac:dyDescent="0.25">
      <c r="B19" s="20" t="s">
        <v>358</v>
      </c>
    </row>
    <row r="20" spans="2:2" x14ac:dyDescent="0.25">
      <c r="B20" s="20" t="s">
        <v>359</v>
      </c>
    </row>
    <row r="21" spans="2:2" x14ac:dyDescent="0.25">
      <c r="B21" s="20" t="s">
        <v>360</v>
      </c>
    </row>
    <row r="22" spans="2:2" x14ac:dyDescent="0.25">
      <c r="B22" s="20" t="s">
        <v>361</v>
      </c>
    </row>
    <row r="23" spans="2:2" x14ac:dyDescent="0.25">
      <c r="B23" s="20" t="s">
        <v>362</v>
      </c>
    </row>
    <row r="24" spans="2:2" x14ac:dyDescent="0.25">
      <c r="B24" s="20" t="s">
        <v>363</v>
      </c>
    </row>
    <row r="25" spans="2:2" x14ac:dyDescent="0.25">
      <c r="B25" s="20" t="s">
        <v>364</v>
      </c>
    </row>
    <row r="26" spans="2:2" x14ac:dyDescent="0.25">
      <c r="B26" s="20" t="s">
        <v>365</v>
      </c>
    </row>
    <row r="27" spans="2:2" x14ac:dyDescent="0.25">
      <c r="B27" s="20" t="s">
        <v>366</v>
      </c>
    </row>
    <row r="28" spans="2:2" x14ac:dyDescent="0.25">
      <c r="B28" s="20" t="s">
        <v>367</v>
      </c>
    </row>
    <row r="29" spans="2:2" x14ac:dyDescent="0.25">
      <c r="B29" s="20" t="s">
        <v>368</v>
      </c>
    </row>
    <row r="30" spans="2:2" x14ac:dyDescent="0.25">
      <c r="B30" s="20" t="s">
        <v>369</v>
      </c>
    </row>
    <row r="31" spans="2:2" x14ac:dyDescent="0.25">
      <c r="B31" s="20" t="s">
        <v>370</v>
      </c>
    </row>
    <row r="32" spans="2:2" x14ac:dyDescent="0.25">
      <c r="B32" s="20" t="s">
        <v>371</v>
      </c>
    </row>
    <row r="33" spans="2:2" x14ac:dyDescent="0.25">
      <c r="B33" s="20" t="s">
        <v>372</v>
      </c>
    </row>
    <row r="34" spans="2:2" x14ac:dyDescent="0.25">
      <c r="B34" s="20" t="s">
        <v>373</v>
      </c>
    </row>
    <row r="35" spans="2:2" x14ac:dyDescent="0.25">
      <c r="B35" s="20" t="s">
        <v>374</v>
      </c>
    </row>
    <row r="36" spans="2:2" x14ac:dyDescent="0.25">
      <c r="B36" s="20" t="s">
        <v>375</v>
      </c>
    </row>
    <row r="37" spans="2:2" x14ac:dyDescent="0.25">
      <c r="B37" s="20" t="s">
        <v>376</v>
      </c>
    </row>
    <row r="38" spans="2:2" x14ac:dyDescent="0.25">
      <c r="B38" s="20" t="s">
        <v>377</v>
      </c>
    </row>
    <row r="39" spans="2:2" x14ac:dyDescent="0.25">
      <c r="B39" s="20" t="s">
        <v>378</v>
      </c>
    </row>
    <row r="40" spans="2:2" x14ac:dyDescent="0.25">
      <c r="B40" s="20" t="s">
        <v>379</v>
      </c>
    </row>
    <row r="41" spans="2:2" x14ac:dyDescent="0.25">
      <c r="B41" s="20" t="s">
        <v>380</v>
      </c>
    </row>
    <row r="42" spans="2:2" x14ac:dyDescent="0.25">
      <c r="B42" s="20" t="s">
        <v>381</v>
      </c>
    </row>
    <row r="43" spans="2:2" x14ac:dyDescent="0.25">
      <c r="B43" s="20" t="s">
        <v>382</v>
      </c>
    </row>
    <row r="44" spans="2:2" x14ac:dyDescent="0.25">
      <c r="B44" s="20" t="s">
        <v>383</v>
      </c>
    </row>
    <row r="45" spans="2:2" x14ac:dyDescent="0.25">
      <c r="B45" s="20" t="s">
        <v>384</v>
      </c>
    </row>
    <row r="46" spans="2:2" x14ac:dyDescent="0.25">
      <c r="B46" s="20" t="s">
        <v>385</v>
      </c>
    </row>
    <row r="47" spans="2:2" x14ac:dyDescent="0.25">
      <c r="B47" s="20" t="s">
        <v>386</v>
      </c>
    </row>
    <row r="48" spans="2:2" x14ac:dyDescent="0.25">
      <c r="B48" s="20" t="s">
        <v>387</v>
      </c>
    </row>
    <row r="49" spans="2:2" x14ac:dyDescent="0.25">
      <c r="B49" s="20" t="s">
        <v>388</v>
      </c>
    </row>
    <row r="50" spans="2:2" x14ac:dyDescent="0.25">
      <c r="B50" s="20" t="s">
        <v>16</v>
      </c>
    </row>
    <row r="51" spans="2:2" x14ac:dyDescent="0.25">
      <c r="B51" s="20" t="s">
        <v>389</v>
      </c>
    </row>
    <row r="52" spans="2:2" x14ac:dyDescent="0.25">
      <c r="B52" s="20" t="s">
        <v>390</v>
      </c>
    </row>
    <row r="53" spans="2:2" x14ac:dyDescent="0.25">
      <c r="B53" s="20" t="s">
        <v>49</v>
      </c>
    </row>
    <row r="54" spans="2:2" x14ac:dyDescent="0.25">
      <c r="B54" s="20" t="s">
        <v>391</v>
      </c>
    </row>
    <row r="55" spans="2:2" x14ac:dyDescent="0.25">
      <c r="B55" s="20" t="s">
        <v>392</v>
      </c>
    </row>
    <row r="56" spans="2:2" x14ac:dyDescent="0.25">
      <c r="B56" s="20" t="s">
        <v>393</v>
      </c>
    </row>
    <row r="57" spans="2:2" x14ac:dyDescent="0.25">
      <c r="B57" s="20" t="s">
        <v>101</v>
      </c>
    </row>
    <row r="58" spans="2:2" x14ac:dyDescent="0.25">
      <c r="B58" s="20" t="s">
        <v>394</v>
      </c>
    </row>
    <row r="59" spans="2:2" x14ac:dyDescent="0.25">
      <c r="B59" s="20" t="s">
        <v>395</v>
      </c>
    </row>
    <row r="60" spans="2:2" x14ac:dyDescent="0.25">
      <c r="B60" s="20" t="s">
        <v>396</v>
      </c>
    </row>
    <row r="61" spans="2:2" x14ac:dyDescent="0.25">
      <c r="B61" s="20" t="s">
        <v>397</v>
      </c>
    </row>
    <row r="62" spans="2:2" x14ac:dyDescent="0.25">
      <c r="B62" s="20" t="s">
        <v>398</v>
      </c>
    </row>
    <row r="63" spans="2:2" x14ac:dyDescent="0.25">
      <c r="B63" s="20" t="s">
        <v>204</v>
      </c>
    </row>
    <row r="64" spans="2:2" x14ac:dyDescent="0.25">
      <c r="B64" s="20" t="s">
        <v>174</v>
      </c>
    </row>
    <row r="65" spans="2:2" x14ac:dyDescent="0.25">
      <c r="B65" s="20" t="s">
        <v>399</v>
      </c>
    </row>
    <row r="66" spans="2:2" x14ac:dyDescent="0.25">
      <c r="B66" s="20" t="s">
        <v>112</v>
      </c>
    </row>
    <row r="67" spans="2:2" x14ac:dyDescent="0.25">
      <c r="B67" s="20" t="s">
        <v>400</v>
      </c>
    </row>
    <row r="68" spans="2:2" x14ac:dyDescent="0.25">
      <c r="B68" s="20" t="s">
        <v>401</v>
      </c>
    </row>
    <row r="69" spans="2:2" x14ac:dyDescent="0.25">
      <c r="B69" s="20" t="s">
        <v>402</v>
      </c>
    </row>
    <row r="70" spans="2:2" x14ac:dyDescent="0.25">
      <c r="B70" s="20" t="s">
        <v>403</v>
      </c>
    </row>
    <row r="71" spans="2:2" x14ac:dyDescent="0.25">
      <c r="B71" s="20" t="s">
        <v>404</v>
      </c>
    </row>
    <row r="72" spans="2:2" x14ac:dyDescent="0.25">
      <c r="B72" s="20" t="s">
        <v>405</v>
      </c>
    </row>
    <row r="73" spans="2:2" x14ac:dyDescent="0.25">
      <c r="B73" s="20" t="s">
        <v>75</v>
      </c>
    </row>
    <row r="74" spans="2:2" x14ac:dyDescent="0.25">
      <c r="B74" s="20" t="s">
        <v>406</v>
      </c>
    </row>
    <row r="75" spans="2:2" x14ac:dyDescent="0.25">
      <c r="B75" s="20" t="s">
        <v>407</v>
      </c>
    </row>
    <row r="76" spans="2:2" x14ac:dyDescent="0.25">
      <c r="B76" s="20" t="s">
        <v>408</v>
      </c>
    </row>
    <row r="77" spans="2:2" x14ac:dyDescent="0.25">
      <c r="B77" s="20" t="s">
        <v>409</v>
      </c>
    </row>
    <row r="78" spans="2:2" x14ac:dyDescent="0.25">
      <c r="B78" s="20" t="s">
        <v>410</v>
      </c>
    </row>
    <row r="79" spans="2:2" x14ac:dyDescent="0.25">
      <c r="B79" s="20" t="s">
        <v>411</v>
      </c>
    </row>
    <row r="80" spans="2:2" x14ac:dyDescent="0.25">
      <c r="B80" s="20" t="s">
        <v>412</v>
      </c>
    </row>
    <row r="81" spans="2:2" x14ac:dyDescent="0.25">
      <c r="B81" s="20" t="s">
        <v>9</v>
      </c>
    </row>
    <row r="82" spans="2:2" x14ac:dyDescent="0.25">
      <c r="B82" s="20" t="s">
        <v>413</v>
      </c>
    </row>
    <row r="83" spans="2:2" x14ac:dyDescent="0.25">
      <c r="B83" s="20" t="s">
        <v>414</v>
      </c>
    </row>
    <row r="84" spans="2:2" x14ac:dyDescent="0.25">
      <c r="B84" s="20" t="s">
        <v>415</v>
      </c>
    </row>
    <row r="85" spans="2:2" x14ac:dyDescent="0.25">
      <c r="B85" s="20" t="s">
        <v>416</v>
      </c>
    </row>
    <row r="86" spans="2:2" x14ac:dyDescent="0.25">
      <c r="B86" s="20" t="s">
        <v>417</v>
      </c>
    </row>
    <row r="87" spans="2:2" x14ac:dyDescent="0.25">
      <c r="B87" s="20" t="s">
        <v>418</v>
      </c>
    </row>
    <row r="88" spans="2:2" x14ac:dyDescent="0.25">
      <c r="B88" s="20" t="s">
        <v>419</v>
      </c>
    </row>
    <row r="89" spans="2:2" x14ac:dyDescent="0.25">
      <c r="B89" s="20" t="s">
        <v>420</v>
      </c>
    </row>
    <row r="90" spans="2:2" x14ac:dyDescent="0.25">
      <c r="B90" s="20" t="s">
        <v>421</v>
      </c>
    </row>
    <row r="91" spans="2:2" x14ac:dyDescent="0.25">
      <c r="B91" s="20" t="s">
        <v>422</v>
      </c>
    </row>
    <row r="92" spans="2:2" x14ac:dyDescent="0.25">
      <c r="B92" s="20" t="s">
        <v>423</v>
      </c>
    </row>
    <row r="93" spans="2:2" x14ac:dyDescent="0.25">
      <c r="B93" s="20" t="s">
        <v>424</v>
      </c>
    </row>
    <row r="94" spans="2:2" x14ac:dyDescent="0.25">
      <c r="B94" s="20" t="s">
        <v>425</v>
      </c>
    </row>
    <row r="95" spans="2:2" x14ac:dyDescent="0.25">
      <c r="B95" s="20" t="s">
        <v>426</v>
      </c>
    </row>
    <row r="96" spans="2:2" x14ac:dyDescent="0.25">
      <c r="B96" s="20" t="s">
        <v>427</v>
      </c>
    </row>
    <row r="97" spans="2:2" x14ac:dyDescent="0.25">
      <c r="B97" s="20" t="s">
        <v>428</v>
      </c>
    </row>
    <row r="98" spans="2:2" x14ac:dyDescent="0.25">
      <c r="B98" s="20" t="s">
        <v>429</v>
      </c>
    </row>
    <row r="99" spans="2:2" x14ac:dyDescent="0.25">
      <c r="B99" s="20" t="s">
        <v>430</v>
      </c>
    </row>
    <row r="100" spans="2:2" x14ac:dyDescent="0.25">
      <c r="B100" s="20" t="s">
        <v>431</v>
      </c>
    </row>
    <row r="101" spans="2:2" x14ac:dyDescent="0.25">
      <c r="B101" s="20" t="s">
        <v>432</v>
      </c>
    </row>
    <row r="102" spans="2:2" x14ac:dyDescent="0.25">
      <c r="B102" s="20" t="s">
        <v>433</v>
      </c>
    </row>
    <row r="103" spans="2:2" x14ac:dyDescent="0.25">
      <c r="B103" s="20" t="s">
        <v>434</v>
      </c>
    </row>
    <row r="104" spans="2:2" x14ac:dyDescent="0.25">
      <c r="B104" s="20" t="s">
        <v>435</v>
      </c>
    </row>
    <row r="105" spans="2:2" x14ac:dyDescent="0.25">
      <c r="B105" s="20" t="s">
        <v>436</v>
      </c>
    </row>
    <row r="106" spans="2:2" x14ac:dyDescent="0.25">
      <c r="B106" s="20" t="s">
        <v>437</v>
      </c>
    </row>
    <row r="107" spans="2:2" x14ac:dyDescent="0.25">
      <c r="B107" s="20" t="s">
        <v>225</v>
      </c>
    </row>
    <row r="108" spans="2:2" x14ac:dyDescent="0.25">
      <c r="B108" s="20" t="s">
        <v>438</v>
      </c>
    </row>
    <row r="109" spans="2:2" x14ac:dyDescent="0.25">
      <c r="B109" s="20" t="s">
        <v>439</v>
      </c>
    </row>
    <row r="110" spans="2:2" x14ac:dyDescent="0.25">
      <c r="B110" s="20" t="s">
        <v>440</v>
      </c>
    </row>
    <row r="111" spans="2:2" x14ac:dyDescent="0.25">
      <c r="B111" s="20" t="s">
        <v>271</v>
      </c>
    </row>
    <row r="112" spans="2:2" x14ac:dyDescent="0.25">
      <c r="B112" s="20" t="s">
        <v>209</v>
      </c>
    </row>
    <row r="113" spans="2:2" x14ac:dyDescent="0.25">
      <c r="B113" s="20" t="s">
        <v>277</v>
      </c>
    </row>
    <row r="114" spans="2:2" x14ac:dyDescent="0.25">
      <c r="B114" s="20" t="s">
        <v>441</v>
      </c>
    </row>
    <row r="115" spans="2:2" x14ac:dyDescent="0.25">
      <c r="B115" s="20" t="s">
        <v>442</v>
      </c>
    </row>
    <row r="116" spans="2:2" x14ac:dyDescent="0.25">
      <c r="B116" s="20" t="s">
        <v>443</v>
      </c>
    </row>
    <row r="117" spans="2:2" x14ac:dyDescent="0.25">
      <c r="B117" s="20" t="s">
        <v>29</v>
      </c>
    </row>
    <row r="118" spans="2:2" x14ac:dyDescent="0.25">
      <c r="B118" s="20" t="s">
        <v>444</v>
      </c>
    </row>
    <row r="119" spans="2:2" x14ac:dyDescent="0.25">
      <c r="B119" s="20" t="s">
        <v>445</v>
      </c>
    </row>
    <row r="120" spans="2:2" x14ac:dyDescent="0.25">
      <c r="B120" s="20" t="s">
        <v>446</v>
      </c>
    </row>
    <row r="121" spans="2:2" x14ac:dyDescent="0.25">
      <c r="B121" s="20" t="s">
        <v>447</v>
      </c>
    </row>
    <row r="122" spans="2:2" x14ac:dyDescent="0.25">
      <c r="B122" s="20" t="s">
        <v>448</v>
      </c>
    </row>
    <row r="123" spans="2:2" x14ac:dyDescent="0.25">
      <c r="B123" s="20" t="s">
        <v>449</v>
      </c>
    </row>
    <row r="124" spans="2:2" x14ac:dyDescent="0.25">
      <c r="B124" s="20" t="s">
        <v>450</v>
      </c>
    </row>
    <row r="125" spans="2:2" x14ac:dyDescent="0.25">
      <c r="B125" s="20" t="s">
        <v>451</v>
      </c>
    </row>
    <row r="126" spans="2:2" x14ac:dyDescent="0.25">
      <c r="B126" s="20" t="s">
        <v>452</v>
      </c>
    </row>
    <row r="127" spans="2:2" x14ac:dyDescent="0.25">
      <c r="B127" s="20" t="s">
        <v>453</v>
      </c>
    </row>
    <row r="128" spans="2:2" x14ac:dyDescent="0.25">
      <c r="B128" s="20" t="s">
        <v>454</v>
      </c>
    </row>
    <row r="129" spans="2:2" x14ac:dyDescent="0.25">
      <c r="B129" s="20" t="s">
        <v>455</v>
      </c>
    </row>
    <row r="130" spans="2:2" x14ac:dyDescent="0.25">
      <c r="B130" s="20" t="s">
        <v>456</v>
      </c>
    </row>
    <row r="131" spans="2:2" x14ac:dyDescent="0.25">
      <c r="B131" s="20" t="s">
        <v>457</v>
      </c>
    </row>
    <row r="132" spans="2:2" x14ac:dyDescent="0.25">
      <c r="B132" s="20" t="s">
        <v>458</v>
      </c>
    </row>
    <row r="133" spans="2:2" x14ac:dyDescent="0.25">
      <c r="B133" s="20" t="s">
        <v>459</v>
      </c>
    </row>
    <row r="134" spans="2:2" x14ac:dyDescent="0.25">
      <c r="B134" s="20" t="s">
        <v>460</v>
      </c>
    </row>
    <row r="135" spans="2:2" x14ac:dyDescent="0.25">
      <c r="B135" s="20" t="s">
        <v>461</v>
      </c>
    </row>
    <row r="136" spans="2:2" x14ac:dyDescent="0.25">
      <c r="B136" s="20" t="s">
        <v>462</v>
      </c>
    </row>
    <row r="137" spans="2:2" x14ac:dyDescent="0.25">
      <c r="B137" s="20" t="s">
        <v>463</v>
      </c>
    </row>
    <row r="138" spans="2:2" x14ac:dyDescent="0.25">
      <c r="B138" s="20" t="s">
        <v>464</v>
      </c>
    </row>
    <row r="139" spans="2:2" x14ac:dyDescent="0.25">
      <c r="B139" s="20" t="s">
        <v>465</v>
      </c>
    </row>
    <row r="140" spans="2:2" x14ac:dyDescent="0.25">
      <c r="B140" s="20" t="s">
        <v>466</v>
      </c>
    </row>
    <row r="141" spans="2:2" x14ac:dyDescent="0.25">
      <c r="B141" s="20" t="s">
        <v>467</v>
      </c>
    </row>
    <row r="142" spans="2:2" x14ac:dyDescent="0.25">
      <c r="B142" s="20" t="s">
        <v>60</v>
      </c>
    </row>
    <row r="143" spans="2:2" x14ac:dyDescent="0.25">
      <c r="B143" s="20" t="s">
        <v>468</v>
      </c>
    </row>
    <row r="144" spans="2:2" x14ac:dyDescent="0.25">
      <c r="B144" s="20" t="s">
        <v>469</v>
      </c>
    </row>
    <row r="145" spans="2:2" x14ac:dyDescent="0.25">
      <c r="B145" s="20" t="s">
        <v>470</v>
      </c>
    </row>
    <row r="146" spans="2:2" x14ac:dyDescent="0.25">
      <c r="B146" s="20" t="s">
        <v>471</v>
      </c>
    </row>
    <row r="147" spans="2:2" x14ac:dyDescent="0.25">
      <c r="B147" s="20" t="s">
        <v>472</v>
      </c>
    </row>
    <row r="148" spans="2:2" x14ac:dyDescent="0.25">
      <c r="B148" s="20" t="s">
        <v>473</v>
      </c>
    </row>
    <row r="149" spans="2:2" x14ac:dyDescent="0.25">
      <c r="B149" s="20" t="s">
        <v>139</v>
      </c>
    </row>
    <row r="150" spans="2:2" x14ac:dyDescent="0.25">
      <c r="B150" s="20" t="s">
        <v>474</v>
      </c>
    </row>
    <row r="151" spans="2:2" x14ac:dyDescent="0.25">
      <c r="B151" s="20" t="s">
        <v>475</v>
      </c>
    </row>
    <row r="152" spans="2:2" x14ac:dyDescent="0.25">
      <c r="B152" s="20" t="s">
        <v>476</v>
      </c>
    </row>
    <row r="153" spans="2:2" x14ac:dyDescent="0.25">
      <c r="B153" s="20" t="s">
        <v>477</v>
      </c>
    </row>
    <row r="154" spans="2:2" x14ac:dyDescent="0.25">
      <c r="B154" s="20" t="s">
        <v>478</v>
      </c>
    </row>
    <row r="155" spans="2:2" x14ac:dyDescent="0.25">
      <c r="B155" s="20" t="s">
        <v>153</v>
      </c>
    </row>
    <row r="156" spans="2:2" x14ac:dyDescent="0.25">
      <c r="B156" s="20" t="s">
        <v>479</v>
      </c>
    </row>
    <row r="157" spans="2:2" x14ac:dyDescent="0.25">
      <c r="B157" s="20" t="s">
        <v>480</v>
      </c>
    </row>
    <row r="158" spans="2:2" x14ac:dyDescent="0.25">
      <c r="B158" s="20" t="s">
        <v>481</v>
      </c>
    </row>
    <row r="159" spans="2:2" x14ac:dyDescent="0.25">
      <c r="B159" s="20" t="s">
        <v>482</v>
      </c>
    </row>
    <row r="160" spans="2:2" x14ac:dyDescent="0.25">
      <c r="B160" s="20" t="s">
        <v>483</v>
      </c>
    </row>
    <row r="161" spans="2:2" x14ac:dyDescent="0.25">
      <c r="B161" s="20" t="s">
        <v>484</v>
      </c>
    </row>
    <row r="162" spans="2:2" x14ac:dyDescent="0.25">
      <c r="B162" s="20" t="s">
        <v>485</v>
      </c>
    </row>
    <row r="163" spans="2:2" x14ac:dyDescent="0.25">
      <c r="B163" s="20" t="s">
        <v>486</v>
      </c>
    </row>
    <row r="164" spans="2:2" x14ac:dyDescent="0.25">
      <c r="B164" s="20" t="s">
        <v>487</v>
      </c>
    </row>
    <row r="165" spans="2:2" x14ac:dyDescent="0.25">
      <c r="B165" s="20" t="s">
        <v>488</v>
      </c>
    </row>
    <row r="166" spans="2:2" x14ac:dyDescent="0.25">
      <c r="B166" s="20" t="s">
        <v>489</v>
      </c>
    </row>
    <row r="167" spans="2:2" x14ac:dyDescent="0.25">
      <c r="B167" s="20" t="s">
        <v>490</v>
      </c>
    </row>
    <row r="168" spans="2:2" x14ac:dyDescent="0.25">
      <c r="B168" s="20" t="s">
        <v>491</v>
      </c>
    </row>
    <row r="169" spans="2:2" x14ac:dyDescent="0.25">
      <c r="B169" s="20" t="s">
        <v>492</v>
      </c>
    </row>
    <row r="170" spans="2:2" x14ac:dyDescent="0.25">
      <c r="B170" s="20" t="s">
        <v>493</v>
      </c>
    </row>
    <row r="171" spans="2:2" x14ac:dyDescent="0.25">
      <c r="B171" s="20" t="s">
        <v>494</v>
      </c>
    </row>
    <row r="172" spans="2:2" x14ac:dyDescent="0.25">
      <c r="B172" s="20" t="s">
        <v>495</v>
      </c>
    </row>
    <row r="173" spans="2:2" x14ac:dyDescent="0.25">
      <c r="B173" s="20" t="s">
        <v>496</v>
      </c>
    </row>
    <row r="174" spans="2:2" x14ac:dyDescent="0.25">
      <c r="B174" s="20" t="s">
        <v>497</v>
      </c>
    </row>
    <row r="175" spans="2:2" x14ac:dyDescent="0.25">
      <c r="B175" s="20" t="s">
        <v>498</v>
      </c>
    </row>
    <row r="176" spans="2:2" x14ac:dyDescent="0.25">
      <c r="B176" s="20" t="s">
        <v>499</v>
      </c>
    </row>
    <row r="177" spans="2:2" x14ac:dyDescent="0.25">
      <c r="B177" s="20" t="s">
        <v>500</v>
      </c>
    </row>
    <row r="178" spans="2:2" x14ac:dyDescent="0.25">
      <c r="B178" s="20" t="s">
        <v>501</v>
      </c>
    </row>
    <row r="179" spans="2:2" x14ac:dyDescent="0.25">
      <c r="B179" s="20" t="s">
        <v>502</v>
      </c>
    </row>
    <row r="180" spans="2:2" x14ac:dyDescent="0.25">
      <c r="B180" s="20" t="s">
        <v>503</v>
      </c>
    </row>
    <row r="181" spans="2:2" x14ac:dyDescent="0.25">
      <c r="B181" s="20" t="s">
        <v>504</v>
      </c>
    </row>
    <row r="182" spans="2:2" x14ac:dyDescent="0.25">
      <c r="B182" s="20" t="s">
        <v>505</v>
      </c>
    </row>
    <row r="183" spans="2:2" x14ac:dyDescent="0.25">
      <c r="B183" s="20" t="s">
        <v>506</v>
      </c>
    </row>
    <row r="184" spans="2:2" x14ac:dyDescent="0.25">
      <c r="B184" s="20" t="s">
        <v>507</v>
      </c>
    </row>
    <row r="185" spans="2:2" x14ac:dyDescent="0.25">
      <c r="B185" s="20" t="s">
        <v>508</v>
      </c>
    </row>
    <row r="186" spans="2:2" x14ac:dyDescent="0.25">
      <c r="B186" s="20" t="s">
        <v>509</v>
      </c>
    </row>
    <row r="187" spans="2:2" x14ac:dyDescent="0.25">
      <c r="B187" s="20" t="s">
        <v>510</v>
      </c>
    </row>
    <row r="188" spans="2:2" x14ac:dyDescent="0.25">
      <c r="B188" s="20" t="s">
        <v>511</v>
      </c>
    </row>
    <row r="189" spans="2:2" x14ac:dyDescent="0.25">
      <c r="B189" s="20" t="s">
        <v>512</v>
      </c>
    </row>
    <row r="190" spans="2:2" x14ac:dyDescent="0.25">
      <c r="B190" s="20" t="s">
        <v>513</v>
      </c>
    </row>
    <row r="191" spans="2:2" x14ac:dyDescent="0.25">
      <c r="B191" s="20" t="s">
        <v>514</v>
      </c>
    </row>
    <row r="192" spans="2:2" x14ac:dyDescent="0.25">
      <c r="B192" s="20" t="s">
        <v>515</v>
      </c>
    </row>
    <row r="193" spans="2:2" x14ac:dyDescent="0.25">
      <c r="B193" s="20" t="s">
        <v>516</v>
      </c>
    </row>
    <row r="194" spans="2:2" x14ac:dyDescent="0.25">
      <c r="B194" s="20" t="s">
        <v>517</v>
      </c>
    </row>
    <row r="195" spans="2:2" x14ac:dyDescent="0.25">
      <c r="B195" s="20" t="s">
        <v>518</v>
      </c>
    </row>
    <row r="196" spans="2:2" x14ac:dyDescent="0.25">
      <c r="B196" s="20" t="s">
        <v>519</v>
      </c>
    </row>
    <row r="197" spans="2:2" x14ac:dyDescent="0.25">
      <c r="B197" s="20" t="s">
        <v>520</v>
      </c>
    </row>
    <row r="198" spans="2:2" x14ac:dyDescent="0.25">
      <c r="B198" s="20" t="s">
        <v>521</v>
      </c>
    </row>
    <row r="199" spans="2:2" x14ac:dyDescent="0.25">
      <c r="B199" s="20" t="s">
        <v>522</v>
      </c>
    </row>
    <row r="200" spans="2:2" x14ac:dyDescent="0.25">
      <c r="B200" s="20" t="s">
        <v>523</v>
      </c>
    </row>
    <row r="201" spans="2:2" x14ac:dyDescent="0.25">
      <c r="B201" s="20" t="s">
        <v>524</v>
      </c>
    </row>
    <row r="202" spans="2:2" x14ac:dyDescent="0.25">
      <c r="B202" s="20" t="s">
        <v>525</v>
      </c>
    </row>
    <row r="203" spans="2:2" x14ac:dyDescent="0.25">
      <c r="B203" s="20" t="s">
        <v>526</v>
      </c>
    </row>
    <row r="204" spans="2:2" x14ac:dyDescent="0.25">
      <c r="B204" s="20" t="s">
        <v>527</v>
      </c>
    </row>
    <row r="205" spans="2:2" x14ac:dyDescent="0.25">
      <c r="B205" s="20" t="s">
        <v>528</v>
      </c>
    </row>
    <row r="206" spans="2:2" x14ac:dyDescent="0.25">
      <c r="B206" s="20" t="s">
        <v>529</v>
      </c>
    </row>
    <row r="207" spans="2:2" x14ac:dyDescent="0.25">
      <c r="B207" s="20" t="s">
        <v>530</v>
      </c>
    </row>
    <row r="208" spans="2:2" x14ac:dyDescent="0.25">
      <c r="B208" s="20" t="s">
        <v>531</v>
      </c>
    </row>
    <row r="209" spans="2:2" x14ac:dyDescent="0.25">
      <c r="B209" s="20" t="s">
        <v>532</v>
      </c>
    </row>
    <row r="210" spans="2:2" x14ac:dyDescent="0.25">
      <c r="B210" s="20" t="s">
        <v>533</v>
      </c>
    </row>
    <row r="211" spans="2:2" x14ac:dyDescent="0.25">
      <c r="B211" s="20" t="s">
        <v>534</v>
      </c>
    </row>
    <row r="212" spans="2:2" x14ac:dyDescent="0.25">
      <c r="B212" s="20" t="s">
        <v>535</v>
      </c>
    </row>
    <row r="213" spans="2:2" x14ac:dyDescent="0.25">
      <c r="B213" s="20" t="s">
        <v>536</v>
      </c>
    </row>
    <row r="214" spans="2:2" x14ac:dyDescent="0.25">
      <c r="B214" s="20" t="s">
        <v>537</v>
      </c>
    </row>
    <row r="215" spans="2:2" x14ac:dyDescent="0.25">
      <c r="B215" s="20" t="s">
        <v>538</v>
      </c>
    </row>
    <row r="216" spans="2:2" x14ac:dyDescent="0.25">
      <c r="B216" s="20" t="s">
        <v>539</v>
      </c>
    </row>
    <row r="217" spans="2:2" x14ac:dyDescent="0.25">
      <c r="B217" s="20" t="s">
        <v>540</v>
      </c>
    </row>
    <row r="218" spans="2:2" x14ac:dyDescent="0.25">
      <c r="B218" s="20" t="s">
        <v>541</v>
      </c>
    </row>
    <row r="219" spans="2:2" x14ac:dyDescent="0.25">
      <c r="B219" s="20" t="s">
        <v>542</v>
      </c>
    </row>
    <row r="220" spans="2:2" x14ac:dyDescent="0.25">
      <c r="B220" s="20" t="s">
        <v>543</v>
      </c>
    </row>
    <row r="221" spans="2:2" x14ac:dyDescent="0.25">
      <c r="B221" s="20" t="s">
        <v>544</v>
      </c>
    </row>
    <row r="222" spans="2:2" x14ac:dyDescent="0.25">
      <c r="B222" s="20" t="s">
        <v>545</v>
      </c>
    </row>
    <row r="223" spans="2:2" x14ac:dyDescent="0.25">
      <c r="B223" s="20" t="s">
        <v>546</v>
      </c>
    </row>
    <row r="224" spans="2:2" x14ac:dyDescent="0.25">
      <c r="B224" s="20" t="s">
        <v>547</v>
      </c>
    </row>
    <row r="225" spans="2:2" x14ac:dyDescent="0.25">
      <c r="B225" s="20" t="s">
        <v>548</v>
      </c>
    </row>
    <row r="226" spans="2:2" x14ac:dyDescent="0.25">
      <c r="B226" s="20" t="s">
        <v>549</v>
      </c>
    </row>
    <row r="227" spans="2:2" x14ac:dyDescent="0.25">
      <c r="B227" s="20" t="s">
        <v>550</v>
      </c>
    </row>
    <row r="228" spans="2:2" x14ac:dyDescent="0.25">
      <c r="B228" s="20" t="s">
        <v>551</v>
      </c>
    </row>
    <row r="229" spans="2:2" x14ac:dyDescent="0.25">
      <c r="B229" s="20" t="s">
        <v>552</v>
      </c>
    </row>
    <row r="230" spans="2:2" x14ac:dyDescent="0.25">
      <c r="B230" s="20" t="s">
        <v>553</v>
      </c>
    </row>
    <row r="231" spans="2:2" x14ac:dyDescent="0.25">
      <c r="B231" s="20" t="s">
        <v>554</v>
      </c>
    </row>
    <row r="232" spans="2:2" x14ac:dyDescent="0.25">
      <c r="B232" s="20" t="s">
        <v>555</v>
      </c>
    </row>
    <row r="233" spans="2:2" x14ac:dyDescent="0.25">
      <c r="B233" s="20" t="s">
        <v>556</v>
      </c>
    </row>
    <row r="234" spans="2:2" x14ac:dyDescent="0.25">
      <c r="B234" s="20" t="s">
        <v>557</v>
      </c>
    </row>
    <row r="235" spans="2:2" x14ac:dyDescent="0.25">
      <c r="B235" s="20" t="s">
        <v>558</v>
      </c>
    </row>
    <row r="236" spans="2:2" x14ac:dyDescent="0.25">
      <c r="B236" s="20" t="s">
        <v>559</v>
      </c>
    </row>
    <row r="237" spans="2:2" x14ac:dyDescent="0.25">
      <c r="B237" s="20" t="s">
        <v>560</v>
      </c>
    </row>
    <row r="238" spans="2:2" x14ac:dyDescent="0.25">
      <c r="B238" s="20" t="s">
        <v>561</v>
      </c>
    </row>
    <row r="239" spans="2:2" x14ac:dyDescent="0.25">
      <c r="B239" s="20" t="s">
        <v>562</v>
      </c>
    </row>
    <row r="240" spans="2:2" x14ac:dyDescent="0.25">
      <c r="B240" s="20" t="s">
        <v>563</v>
      </c>
    </row>
    <row r="241" spans="2:2" x14ac:dyDescent="0.25">
      <c r="B241" s="20" t="s">
        <v>564</v>
      </c>
    </row>
    <row r="242" spans="2:2" x14ac:dyDescent="0.25">
      <c r="B242" s="20" t="s">
        <v>565</v>
      </c>
    </row>
    <row r="243" spans="2:2" x14ac:dyDescent="0.25">
      <c r="B243" s="20" t="s">
        <v>566</v>
      </c>
    </row>
    <row r="244" spans="2:2" x14ac:dyDescent="0.25">
      <c r="B244" s="20" t="s">
        <v>567</v>
      </c>
    </row>
    <row r="245" spans="2:2" x14ac:dyDescent="0.25">
      <c r="B245" s="20" t="s">
        <v>568</v>
      </c>
    </row>
    <row r="246" spans="2:2" x14ac:dyDescent="0.25">
      <c r="B246" s="20" t="s">
        <v>569</v>
      </c>
    </row>
    <row r="247" spans="2:2" x14ac:dyDescent="0.25">
      <c r="B247" s="20" t="s">
        <v>570</v>
      </c>
    </row>
    <row r="248" spans="2:2" x14ac:dyDescent="0.25">
      <c r="B248" s="20" t="s">
        <v>571</v>
      </c>
    </row>
    <row r="249" spans="2:2" x14ac:dyDescent="0.25">
      <c r="B249" s="20" t="s">
        <v>572</v>
      </c>
    </row>
    <row r="250" spans="2:2" x14ac:dyDescent="0.25">
      <c r="B250" s="20" t="s">
        <v>573</v>
      </c>
    </row>
    <row r="251" spans="2:2" x14ac:dyDescent="0.25">
      <c r="B251" s="20" t="s">
        <v>574</v>
      </c>
    </row>
    <row r="252" spans="2:2" x14ac:dyDescent="0.25">
      <c r="B252" s="20" t="s">
        <v>575</v>
      </c>
    </row>
    <row r="253" spans="2:2" x14ac:dyDescent="0.25">
      <c r="B253" s="20" t="s">
        <v>576</v>
      </c>
    </row>
    <row r="254" spans="2:2" x14ac:dyDescent="0.25">
      <c r="B254" s="20" t="s">
        <v>577</v>
      </c>
    </row>
    <row r="255" spans="2:2" x14ac:dyDescent="0.25">
      <c r="B255" s="20" t="s">
        <v>578</v>
      </c>
    </row>
    <row r="256" spans="2:2" x14ac:dyDescent="0.25">
      <c r="B256" s="20" t="s">
        <v>579</v>
      </c>
    </row>
    <row r="257" spans="2:2" x14ac:dyDescent="0.25">
      <c r="B257" s="20" t="s">
        <v>580</v>
      </c>
    </row>
    <row r="258" spans="2:2" x14ac:dyDescent="0.25">
      <c r="B258" s="20" t="s">
        <v>581</v>
      </c>
    </row>
    <row r="259" spans="2:2" x14ac:dyDescent="0.25">
      <c r="B259" s="20" t="s">
        <v>582</v>
      </c>
    </row>
    <row r="260" spans="2:2" x14ac:dyDescent="0.25">
      <c r="B260" s="20" t="s">
        <v>583</v>
      </c>
    </row>
    <row r="261" spans="2:2" x14ac:dyDescent="0.25">
      <c r="B261" s="20" t="s">
        <v>584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DBA7-BD98-40ED-B3AB-4FEB3D5E5A53}">
  <dimension ref="B1:J6"/>
  <sheetViews>
    <sheetView tabSelected="1" workbookViewId="0">
      <selection activeCell="E4" sqref="E4"/>
    </sheetView>
  </sheetViews>
  <sheetFormatPr defaultRowHeight="15" x14ac:dyDescent="0.25"/>
  <cols>
    <col min="1" max="1" width="3.85546875" customWidth="1"/>
    <col min="4" max="4" width="3.85546875" customWidth="1"/>
    <col min="5" max="5" width="34.42578125" customWidth="1"/>
    <col min="7" max="9" width="15.140625" customWidth="1"/>
  </cols>
  <sheetData>
    <row r="1" spans="2:10" ht="15.75" thickBot="1" x14ac:dyDescent="0.3"/>
    <row r="2" spans="2:10" x14ac:dyDescent="0.25">
      <c r="B2" s="21"/>
      <c r="C2" s="22"/>
      <c r="D2" s="22"/>
      <c r="E2" s="22"/>
      <c r="F2" s="22"/>
      <c r="G2" s="22"/>
      <c r="H2" s="22"/>
      <c r="I2" s="22"/>
      <c r="J2" s="23"/>
    </row>
    <row r="3" spans="2:10" ht="30.75" customHeight="1" thickBot="1" x14ac:dyDescent="0.3">
      <c r="B3" s="24"/>
      <c r="C3" s="25"/>
      <c r="D3" s="25"/>
      <c r="E3" s="25"/>
      <c r="F3" s="25"/>
      <c r="G3" s="32" t="s">
        <v>342</v>
      </c>
      <c r="H3" s="32" t="s">
        <v>343</v>
      </c>
      <c r="I3" s="32" t="s">
        <v>344</v>
      </c>
      <c r="J3" s="26"/>
    </row>
    <row r="4" spans="2:10" ht="15.75" thickBot="1" x14ac:dyDescent="0.3">
      <c r="B4" s="24"/>
      <c r="C4" s="30" t="s">
        <v>585</v>
      </c>
      <c r="D4" s="25"/>
      <c r="E4" s="31" t="s">
        <v>451</v>
      </c>
      <c r="F4" s="25"/>
      <c r="G4" s="34" t="str" cm="1">
        <f t="array" ref="G4">_xlfn.XLOOKUP($E$4,_xlfn.ANCHORARRAY(Országok!$A$2),Országok!B2:B22,"")</f>
        <v/>
      </c>
      <c r="H4" s="35" t="str" cm="1">
        <f t="array" ref="H4">_xlfn.XLOOKUP($E$4,_xlfn.ANCHORARRAY(Országok!$A$2),Országok!C2:C22,"")</f>
        <v/>
      </c>
      <c r="I4" s="36" t="str" cm="1">
        <f t="array" ref="I4">_xlfn.XLOOKUP($E$4,_xlfn.ANCHORARRAY(Országok!$A$2),Országok!D2:D22,"")</f>
        <v/>
      </c>
      <c r="J4" s="26"/>
    </row>
    <row r="5" spans="2:10" x14ac:dyDescent="0.25">
      <c r="B5" s="24"/>
      <c r="C5" s="25"/>
      <c r="D5" s="25"/>
      <c r="E5" s="25"/>
      <c r="F5" s="25"/>
      <c r="G5" s="33" t="str">
        <f>IF(G4="", "Ez az ország még nem rendezett világkiállítást", "")</f>
        <v>Ez az ország még nem rendezett világkiállítást</v>
      </c>
      <c r="H5" s="33"/>
      <c r="I5" s="33"/>
      <c r="J5" s="26"/>
    </row>
    <row r="6" spans="2:10" ht="15.75" thickBot="1" x14ac:dyDescent="0.3">
      <c r="B6" s="27"/>
      <c r="C6" s="28"/>
      <c r="D6" s="28"/>
      <c r="E6" s="28"/>
      <c r="F6" s="28"/>
      <c r="G6" s="28"/>
      <c r="H6" s="28"/>
      <c r="I6" s="28"/>
      <c r="J6" s="29"/>
    </row>
  </sheetData>
  <mergeCells count="1">
    <mergeCell ref="G5:I5"/>
  </mergeCells>
  <conditionalFormatting sqref="H4">
    <cfRule type="expression" dxfId="0" priority="1">
      <formula>H4="Nincs adat"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C79CBE-2D24-4BA5-B377-B7E45226B419}">
          <x14:formula1>
            <xm:f>Országlista!$B$2:$B$261</xm:f>
          </x14:formula1>
          <xm:sqref>E4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7F5A2-6A52-436F-9765-4D8F6700B0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260</vt:i4>
      </vt:variant>
    </vt:vector>
  </HeadingPairs>
  <TitlesOfParts>
    <vt:vector size="264" baseType="lpstr">
      <vt:lpstr>Világkiállítások</vt:lpstr>
      <vt:lpstr>Országok</vt:lpstr>
      <vt:lpstr>Országlista</vt:lpstr>
      <vt:lpstr>Keresés</vt:lpstr>
      <vt:lpstr>Abházia</vt:lpstr>
      <vt:lpstr>Afganisztán</vt:lpstr>
      <vt:lpstr>Akrotíri_és_Dekélia</vt:lpstr>
      <vt:lpstr>Albánia</vt:lpstr>
      <vt:lpstr>Algéria</vt:lpstr>
      <vt:lpstr>Amerikai_Szamoa</vt:lpstr>
      <vt:lpstr>Amerikai_Virgin_szigetek</vt:lpstr>
      <vt:lpstr>Andorra</vt:lpstr>
      <vt:lpstr>Angola</vt:lpstr>
      <vt:lpstr>Anguilla</vt:lpstr>
      <vt:lpstr>Antigua_és_Barbuda</vt:lpstr>
      <vt:lpstr>Argentína</vt:lpstr>
      <vt:lpstr>Aruba</vt:lpstr>
      <vt:lpstr>Ashmore__és_Cartier_szigetek</vt:lpstr>
      <vt:lpstr>Ausztrália</vt:lpstr>
      <vt:lpstr>Ausztria</vt:lpstr>
      <vt:lpstr>Azerbajdzsán</vt:lpstr>
      <vt:lpstr>Bahama_szigetek</vt:lpstr>
      <vt:lpstr>Bahrein</vt:lpstr>
      <vt:lpstr>Baker_sziget</vt:lpstr>
      <vt:lpstr>Banglades</vt:lpstr>
      <vt:lpstr>Barbados</vt:lpstr>
      <vt:lpstr>Belgium</vt:lpstr>
      <vt:lpstr>Belize</vt:lpstr>
      <vt:lpstr>Benin</vt:lpstr>
      <vt:lpstr>Bermuda</vt:lpstr>
      <vt:lpstr>Bhután</vt:lpstr>
      <vt:lpstr>Bissau_Guinea</vt:lpstr>
      <vt:lpstr>Bolívia</vt:lpstr>
      <vt:lpstr>Bosznia_Hercegovina</vt:lpstr>
      <vt:lpstr>Botswana</vt:lpstr>
      <vt:lpstr>Bouvet_sziget</vt:lpstr>
      <vt:lpstr>Brazília</vt:lpstr>
      <vt:lpstr>Brit_Indiai_óceáni_Terület</vt:lpstr>
      <vt:lpstr>Brit_Virgin_szigetek</vt:lpstr>
      <vt:lpstr>Brunei</vt:lpstr>
      <vt:lpstr>Bulgária</vt:lpstr>
      <vt:lpstr>Burkina_Faso</vt:lpstr>
      <vt:lpstr>Burundi</vt:lpstr>
      <vt:lpstr>Chile</vt:lpstr>
      <vt:lpstr>Ciprus</vt:lpstr>
      <vt:lpstr>Clipperton_sziget</vt:lpstr>
      <vt:lpstr>Comore_szigetek</vt:lpstr>
      <vt:lpstr>Cook_szigetek</vt:lpstr>
      <vt:lpstr>Costa_Rica</vt:lpstr>
      <vt:lpstr>Curaçao</vt:lpstr>
      <vt:lpstr>Csád</vt:lpstr>
      <vt:lpstr>Csehország</vt:lpstr>
      <vt:lpstr>Dánia</vt:lpstr>
      <vt:lpstr>Dél_afrikai_Köztársaság</vt:lpstr>
      <vt:lpstr>Dél_Korea</vt:lpstr>
      <vt:lpstr>Dél_Oszétia</vt:lpstr>
      <vt:lpstr>Dél_Szudán</vt:lpstr>
      <vt:lpstr>Déli_Georgia_és_Déli_Sandwich_szigetek</vt:lpstr>
      <vt:lpstr>Dnyeszter_Menti_Köztársaság</vt:lpstr>
      <vt:lpstr>Dominikai_Közösség</vt:lpstr>
      <vt:lpstr>Dominikai_Köztársaság</vt:lpstr>
      <vt:lpstr>Dzsibuti</vt:lpstr>
      <vt:lpstr>Ecuador</vt:lpstr>
      <vt:lpstr>Egyenlítői_Guinea</vt:lpstr>
      <vt:lpstr>Egyesült_Államok</vt:lpstr>
      <vt:lpstr>Egyesült_Arab_Emírségek</vt:lpstr>
      <vt:lpstr>Egyesült_Királyság</vt:lpstr>
      <vt:lpstr>Egyiptom</vt:lpstr>
      <vt:lpstr>Elefántcsontpart</vt:lpstr>
      <vt:lpstr>Eritrea</vt:lpstr>
      <vt:lpstr>Észak_Ciprus</vt:lpstr>
      <vt:lpstr>Észak_Korea</vt:lpstr>
      <vt:lpstr>Északi_Mariana_szigetek</vt:lpstr>
      <vt:lpstr>Észtország</vt:lpstr>
      <vt:lpstr>Etiópia</vt:lpstr>
      <vt:lpstr>Falkland_szigetek</vt:lpstr>
      <vt:lpstr>Fehéroroszország</vt:lpstr>
      <vt:lpstr>Feröer</vt:lpstr>
      <vt:lpstr>Fidzsi_szigetek</vt:lpstr>
      <vt:lpstr>Finnország</vt:lpstr>
      <vt:lpstr>Francia_déli_és_antarktiszi_területek</vt:lpstr>
      <vt:lpstr>Francia_Polinézia</vt:lpstr>
      <vt:lpstr>Franciaország</vt:lpstr>
      <vt:lpstr>Fülöp_szigetek</vt:lpstr>
      <vt:lpstr>Gabon</vt:lpstr>
      <vt:lpstr>Gambia</vt:lpstr>
      <vt:lpstr>Ghána</vt:lpstr>
      <vt:lpstr>Gibraltár</vt:lpstr>
      <vt:lpstr>Görögország</vt:lpstr>
      <vt:lpstr>Grenada</vt:lpstr>
      <vt:lpstr>Grönland</vt:lpstr>
      <vt:lpstr>Grúzia</vt:lpstr>
      <vt:lpstr>Guam</vt:lpstr>
      <vt:lpstr>Guatemala</vt:lpstr>
      <vt:lpstr>Guernsey_Bailiffség</vt:lpstr>
      <vt:lpstr>Guinea</vt:lpstr>
      <vt:lpstr>Guyana</vt:lpstr>
      <vt:lpstr>Haiti</vt:lpstr>
      <vt:lpstr>Heard_sziget_és_McDonald_szigetek</vt:lpstr>
      <vt:lpstr>Hegyi_Karabah_Köztársaság</vt:lpstr>
      <vt:lpstr>Hollandia</vt:lpstr>
      <vt:lpstr>Honduras</vt:lpstr>
      <vt:lpstr>Hongkong</vt:lpstr>
      <vt:lpstr>Horvátország</vt:lpstr>
      <vt:lpstr>Howland_sziget</vt:lpstr>
      <vt:lpstr>India</vt:lpstr>
      <vt:lpstr>Indonézia</vt:lpstr>
      <vt:lpstr>Irak</vt:lpstr>
      <vt:lpstr>Irán</vt:lpstr>
      <vt:lpstr>Írország</vt:lpstr>
      <vt:lpstr>Izland</vt:lpstr>
      <vt:lpstr>Izrael</vt:lpstr>
      <vt:lpstr>Jamaica</vt:lpstr>
      <vt:lpstr>Japán</vt:lpstr>
      <vt:lpstr>Jarvis_sziget</vt:lpstr>
      <vt:lpstr>Jemen</vt:lpstr>
      <vt:lpstr>Jersey_Bailiffség</vt:lpstr>
      <vt:lpstr>Johnston_atoll</vt:lpstr>
      <vt:lpstr>Jordánia</vt:lpstr>
      <vt:lpstr>Kajmán_szigetek</vt:lpstr>
      <vt:lpstr>Kambodzsa</vt:lpstr>
      <vt:lpstr>Kamerun</vt:lpstr>
      <vt:lpstr>Kanada</vt:lpstr>
      <vt:lpstr>Karácsony_sziget</vt:lpstr>
      <vt:lpstr>Katar</vt:lpstr>
      <vt:lpstr>Kazahsztán</vt:lpstr>
      <vt:lpstr>Kelet_Timor</vt:lpstr>
      <vt:lpstr>Kenya</vt:lpstr>
      <vt:lpstr>Kína</vt:lpstr>
      <vt:lpstr>Kirgizisztán</vt:lpstr>
      <vt:lpstr>Kiribati</vt:lpstr>
      <vt:lpstr>Kókusz__Keeling__szigetek</vt:lpstr>
      <vt:lpstr>Kolumbia</vt:lpstr>
      <vt:lpstr>Kongói_Demokratikus_Köztársaság</vt:lpstr>
      <vt:lpstr>Kongói_Köztársaság</vt:lpstr>
      <vt:lpstr>Korall_tengeri_szigetek</vt:lpstr>
      <vt:lpstr>Koszovó</vt:lpstr>
      <vt:lpstr>Közép_afrikai_Köztársaság</vt:lpstr>
      <vt:lpstr>Kuba</vt:lpstr>
      <vt:lpstr>Kuvait</vt:lpstr>
      <vt:lpstr>Laosz</vt:lpstr>
      <vt:lpstr>Lengyelország</vt:lpstr>
      <vt:lpstr>Lesotho</vt:lpstr>
      <vt:lpstr>Lettország</vt:lpstr>
      <vt:lpstr>Libanon</vt:lpstr>
      <vt:lpstr>Libéria</vt:lpstr>
      <vt:lpstr>Líbia</vt:lpstr>
      <vt:lpstr>Liechtenstein</vt:lpstr>
      <vt:lpstr>Litvánia</vt:lpstr>
      <vt:lpstr>Luxemburg</vt:lpstr>
      <vt:lpstr>Macedónia</vt:lpstr>
      <vt:lpstr>Madagaszkár</vt:lpstr>
      <vt:lpstr>Magyarország</vt:lpstr>
      <vt:lpstr>Makaó</vt:lpstr>
      <vt:lpstr>Malajzia</vt:lpstr>
      <vt:lpstr>Malawi</vt:lpstr>
      <vt:lpstr>Maldív_szigetek</vt:lpstr>
      <vt:lpstr>Mali</vt:lpstr>
      <vt:lpstr>Málta</vt:lpstr>
      <vt:lpstr>Man</vt:lpstr>
      <vt:lpstr>Marokkó</vt:lpstr>
      <vt:lpstr>Marshall_szigetek</vt:lpstr>
      <vt:lpstr>Mauritánia</vt:lpstr>
      <vt:lpstr>Mauritius</vt:lpstr>
      <vt:lpstr>Mayotte</vt:lpstr>
      <vt:lpstr>Mexikó</vt:lpstr>
      <vt:lpstr>Mianmar</vt:lpstr>
      <vt:lpstr>Midway_atoll</vt:lpstr>
      <vt:lpstr>Mikronézia</vt:lpstr>
      <vt:lpstr>Moldova</vt:lpstr>
      <vt:lpstr>Monaco</vt:lpstr>
      <vt:lpstr>Mongólia</vt:lpstr>
      <vt:lpstr>Montenegró</vt:lpstr>
      <vt:lpstr>Montserrat</vt:lpstr>
      <vt:lpstr>Mozambik</vt:lpstr>
      <vt:lpstr>Namíbia</vt:lpstr>
      <vt:lpstr>Nauru</vt:lpstr>
      <vt:lpstr>Navassa_sziget</vt:lpstr>
      <vt:lpstr>Németország</vt:lpstr>
      <vt:lpstr>Nepál</vt:lpstr>
      <vt:lpstr>Nicaragua</vt:lpstr>
      <vt:lpstr>Niger</vt:lpstr>
      <vt:lpstr>Nigéria</vt:lpstr>
      <vt:lpstr>Niue</vt:lpstr>
      <vt:lpstr>Norfolk_sziget</vt:lpstr>
      <vt:lpstr>Norvégia</vt:lpstr>
      <vt:lpstr>Nyugat_Szahara</vt:lpstr>
      <vt:lpstr>Olaszország</vt:lpstr>
      <vt:lpstr>Omán</vt:lpstr>
      <vt:lpstr>Oroszország</vt:lpstr>
      <vt:lpstr>Örményország</vt:lpstr>
      <vt:lpstr>Pakisztán</vt:lpstr>
      <vt:lpstr>Palau</vt:lpstr>
      <vt:lpstr>Palesztina</vt:lpstr>
      <vt:lpstr>Palmyra_atoll</vt:lpstr>
      <vt:lpstr>Panama</vt:lpstr>
      <vt:lpstr>Pápua_Új_Guinea</vt:lpstr>
      <vt:lpstr>Paraguay</vt:lpstr>
      <vt:lpstr>Peru</vt:lpstr>
      <vt:lpstr>Pitcairn_szigetek</vt:lpstr>
      <vt:lpstr>Portugália</vt:lpstr>
      <vt:lpstr>Puerto_Rico</vt:lpstr>
      <vt:lpstr>Románia</vt:lpstr>
      <vt:lpstr>Ruanda</vt:lpstr>
      <vt:lpstr>Saint_Barthélemy</vt:lpstr>
      <vt:lpstr>Saint_Kitts_és_Nevis</vt:lpstr>
      <vt:lpstr>Saint_Lucia</vt:lpstr>
      <vt:lpstr>Saint_Martin</vt:lpstr>
      <vt:lpstr>Saint_Pierre_és_Miquelon</vt:lpstr>
      <vt:lpstr>Saint_Vincent_és_a_Grenadine_szigetek</vt:lpstr>
      <vt:lpstr>Salamon_szigetek</vt:lpstr>
      <vt:lpstr>Salvador</vt:lpstr>
      <vt:lpstr>San_Marino</vt:lpstr>
      <vt:lpstr>São_Tomé_és_Príncipe</vt:lpstr>
      <vt:lpstr>Seychelle_szigetek</vt:lpstr>
      <vt:lpstr>Sierra_Leone</vt:lpstr>
      <vt:lpstr>Sint_Maarten</vt:lpstr>
      <vt:lpstr>Spanyolország</vt:lpstr>
      <vt:lpstr>Spitzbergák</vt:lpstr>
      <vt:lpstr>Srí_Lanka</vt:lpstr>
      <vt:lpstr>Suriname</vt:lpstr>
      <vt:lpstr>Svájc</vt:lpstr>
      <vt:lpstr>Svédország</vt:lpstr>
      <vt:lpstr>Szamoa</vt:lpstr>
      <vt:lpstr>Szaúd_Arábia</vt:lpstr>
      <vt:lpstr>Szenegál</vt:lpstr>
      <vt:lpstr>Szent_Ilona</vt:lpstr>
      <vt:lpstr>Szerbia</vt:lpstr>
      <vt:lpstr>Szingapúr</vt:lpstr>
      <vt:lpstr>Szíria</vt:lpstr>
      <vt:lpstr>Szlovákia</vt:lpstr>
      <vt:lpstr>Szlovénia</vt:lpstr>
      <vt:lpstr>Szomália</vt:lpstr>
      <vt:lpstr>Szomáliföld</vt:lpstr>
      <vt:lpstr>Szudán</vt:lpstr>
      <vt:lpstr>Szváziföld</vt:lpstr>
      <vt:lpstr>Tádzsikisztán</vt:lpstr>
      <vt:lpstr>Tajvan</vt:lpstr>
      <vt:lpstr>Tanzánia</vt:lpstr>
      <vt:lpstr>Thaiföld</vt:lpstr>
      <vt:lpstr>Togo</vt:lpstr>
      <vt:lpstr>Tokelau_szigetek</vt:lpstr>
      <vt:lpstr>Tonga</vt:lpstr>
      <vt:lpstr>Törökország</vt:lpstr>
      <vt:lpstr>Trinidad_és_Tobago</vt:lpstr>
      <vt:lpstr>Tunézia</vt:lpstr>
      <vt:lpstr>Turks__és_Caicos_szigetek</vt:lpstr>
      <vt:lpstr>Tuvalu</vt:lpstr>
      <vt:lpstr>Türkmenisztán</vt:lpstr>
      <vt:lpstr>Uganda</vt:lpstr>
      <vt:lpstr>Új_Kaledónia</vt:lpstr>
      <vt:lpstr>Új_Zéland</vt:lpstr>
      <vt:lpstr>Ukrajna</vt:lpstr>
      <vt:lpstr>Uruguay</vt:lpstr>
      <vt:lpstr>Üzbegisztán</vt:lpstr>
      <vt:lpstr>Vanuatu</vt:lpstr>
      <vt:lpstr>Vatikán</vt:lpstr>
      <vt:lpstr>Venezuela</vt:lpstr>
      <vt:lpstr>Vietnám</vt:lpstr>
      <vt:lpstr>Wake_sziget</vt:lpstr>
      <vt:lpstr>Wallis_és_Futuna_Wallis_és_Futuna</vt:lpstr>
      <vt:lpstr>Zambia</vt:lpstr>
      <vt:lpstr>Zimbabwe</vt:lpstr>
      <vt:lpstr>Zöld_foki_Köztársaság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Patyi Kornél</dc:creator>
  <cp:lastModifiedBy>Kornél Patyi</cp:lastModifiedBy>
  <dcterms:created xsi:type="dcterms:W3CDTF">2015-06-05T18:17:20Z</dcterms:created>
  <dcterms:modified xsi:type="dcterms:W3CDTF">2025-03-12T19:35:44Z</dcterms:modified>
</cp:coreProperties>
</file>