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koron\kicad\yuiop\yuiop29re\"/>
    </mc:Choice>
  </mc:AlternateContent>
  <xr:revisionPtr revIDLastSave="0" documentId="13_ncr:1_{0A551338-A47D-4C3D-B0FC-F6412D22FB6B}" xr6:coauthVersionLast="47" xr6:coauthVersionMax="47" xr10:uidLastSave="{00000000-0000-0000-0000-000000000000}"/>
  <bookViews>
    <workbookView xWindow="-120" yWindow="-120" windowWidth="29040" windowHeight="17520" xr2:uid="{4D4B99E8-3E11-4095-AFB7-C85B7F49E6A4}"/>
  </bookViews>
  <sheets>
    <sheet name="yuiop29re" sheetId="1" r:id="rId1"/>
  </sheets>
  <calcPr calcId="191029"/>
</workbook>
</file>

<file path=xl/calcChain.xml><?xml version="1.0" encoding="utf-8"?>
<calcChain xmlns="http://schemas.openxmlformats.org/spreadsheetml/2006/main">
  <c r="J28" i="1" l="1"/>
  <c r="K28" i="1"/>
  <c r="L28" i="1"/>
  <c r="J27" i="1"/>
  <c r="K27" i="1"/>
  <c r="L27" i="1"/>
  <c r="L26" i="1"/>
  <c r="K26" i="1"/>
  <c r="J26" i="1"/>
  <c r="J24" i="1"/>
  <c r="K24" i="1"/>
  <c r="L24" i="1"/>
  <c r="J23" i="1"/>
  <c r="K23" i="1"/>
  <c r="L23" i="1"/>
  <c r="J29" i="1"/>
  <c r="K29" i="1"/>
  <c r="L29" i="1"/>
  <c r="L25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5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5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30" i="1" l="1"/>
  <c r="K31" i="1" s="1"/>
  <c r="J30" i="1"/>
  <c r="L30" i="1"/>
  <c r="L32" i="1" s="1"/>
  <c r="K32" i="1" l="1"/>
  <c r="L31" i="1"/>
  <c r="J31" i="1"/>
  <c r="J32" i="1"/>
</calcChain>
</file>

<file path=xl/sharedStrings.xml><?xml version="1.0" encoding="utf-8"?>
<sst xmlns="http://schemas.openxmlformats.org/spreadsheetml/2006/main" count="120" uniqueCount="114">
  <si>
    <t>Reference</t>
  </si>
  <si>
    <t>Value</t>
  </si>
  <si>
    <t>Qty</t>
  </si>
  <si>
    <t>C1,C2,C6</t>
  </si>
  <si>
    <t>C3,C4,C5</t>
  </si>
  <si>
    <t>C7,C8</t>
  </si>
  <si>
    <t>1N4148W</t>
  </si>
  <si>
    <t>DS1</t>
  </si>
  <si>
    <t>F1</t>
  </si>
  <si>
    <t>J1</t>
  </si>
  <si>
    <t>J2</t>
  </si>
  <si>
    <t>J3</t>
  </si>
  <si>
    <t>J4</t>
  </si>
  <si>
    <t>UART0</t>
  </si>
  <si>
    <t>J5</t>
  </si>
  <si>
    <t>SWD</t>
  </si>
  <si>
    <t>KEY_SWITCH</t>
  </si>
  <si>
    <t>Q1</t>
  </si>
  <si>
    <t>R1,R2</t>
  </si>
  <si>
    <t>R3,R4</t>
  </si>
  <si>
    <t>R5,R6</t>
  </si>
  <si>
    <t>R7,R8,R9,R10</t>
  </si>
  <si>
    <t>R11,R12</t>
  </si>
  <si>
    <t>RE1</t>
  </si>
  <si>
    <t>U1</t>
  </si>
  <si>
    <t>D1~30</t>
    <phoneticPr fontId="18"/>
  </si>
  <si>
    <t>LED1~29</t>
    <phoneticPr fontId="18"/>
  </si>
  <si>
    <t>KSW1~29</t>
    <phoneticPr fontId="18"/>
  </si>
  <si>
    <t>5.1kΩ</t>
    <phoneticPr fontId="18"/>
  </si>
  <si>
    <t>27Ω</t>
    <phoneticPr fontId="18"/>
  </si>
  <si>
    <t>10kΩ</t>
    <phoneticPr fontId="18"/>
  </si>
  <si>
    <t>100Ω</t>
    <phoneticPr fontId="18"/>
  </si>
  <si>
    <t>Shop URL</t>
    <phoneticPr fontId="18"/>
  </si>
  <si>
    <t>RB160M-30TR</t>
    <phoneticPr fontId="18"/>
  </si>
  <si>
    <t>10uF</t>
    <phoneticPr fontId="18"/>
  </si>
  <si>
    <t>1uF</t>
    <phoneticPr fontId="18"/>
  </si>
  <si>
    <t>10nF (0.01uF)</t>
    <phoneticPr fontId="18"/>
  </si>
  <si>
    <t>MF-NSMF050-2</t>
    <phoneticPr fontId="18"/>
  </si>
  <si>
    <t>SSD1306 OLED</t>
    <phoneticPr fontId="18"/>
  </si>
  <si>
    <t>Price</t>
    <phoneticPr fontId="18"/>
  </si>
  <si>
    <t>Lot</t>
    <phoneticPr fontId="18"/>
  </si>
  <si>
    <t>https://akizukidenshi.com/catalog/g/g107084/</t>
    <phoneticPr fontId="18"/>
  </si>
  <si>
    <t>https://akizukidenshi.com/catalog/g/g101398/</t>
    <phoneticPr fontId="18"/>
  </si>
  <si>
    <t>https://akizukidenshi.com/catalog/g/g115300/</t>
    <phoneticPr fontId="18"/>
  </si>
  <si>
    <t>https://akizukidenshi.com/catalog/g/g114356/</t>
    <phoneticPr fontId="18"/>
  </si>
  <si>
    <t>https://www.amazon.co.jp/gp/product/B085C67PF1/</t>
    <phoneticPr fontId="18"/>
  </si>
  <si>
    <t>MJ-4PP-9</t>
    <phoneticPr fontId="18"/>
  </si>
  <si>
    <t>https://akizukidenshi.com/catalog/g/g106070/</t>
    <phoneticPr fontId="18"/>
  </si>
  <si>
    <t>https://jp.rs-online.com/web/p/pcb-headers/5151507</t>
    <phoneticPr fontId="18"/>
  </si>
  <si>
    <t>BSS138</t>
    <phoneticPr fontId="18"/>
  </si>
  <si>
    <t>https://akizukidenshi.com/catalog/g/g104232/</t>
    <phoneticPr fontId="18"/>
  </si>
  <si>
    <t>https://jp.rs-online.com/web/p/mechanical-rotary-encoders/7377773</t>
    <phoneticPr fontId="18"/>
  </si>
  <si>
    <t>PEC12R-4220F-S0024</t>
    <phoneticPr fontId="18"/>
  </si>
  <si>
    <t>Picossci RP2040</t>
    <phoneticPr fontId="18"/>
  </si>
  <si>
    <t>https://www.switch-science.com/products/8440</t>
    <phoneticPr fontId="18"/>
  </si>
  <si>
    <t>R/Qty</t>
    <phoneticPr fontId="18"/>
  </si>
  <si>
    <t>1.1kΩ(1.0kΩ)</t>
    <phoneticPr fontId="18"/>
  </si>
  <si>
    <t>WS2812C-2020</t>
    <phoneticPr fontId="18"/>
  </si>
  <si>
    <t>https://akizukidenshi.com/catalog/g/g115068/</t>
    <phoneticPr fontId="18"/>
  </si>
  <si>
    <t>https://www.sengoku.co.jp/mod/sgk_cart/detail.php?code=EEHD-57FF</t>
    <phoneticPr fontId="18"/>
  </si>
  <si>
    <t>https://www.sengoku.co.jp/mod/sgk_cart/detail.php?code=EEHD-57GS</t>
    <phoneticPr fontId="18"/>
  </si>
  <si>
    <t>https://www.sengoku.co.jp/mod/sgk_cart/detail.php?code=EEHD-57GX</t>
    <phoneticPr fontId="18"/>
  </si>
  <si>
    <t>https://www.sengoku.co.jp/mod/sgk_cart/detail.php?code=EEHD-57GK</t>
    <phoneticPr fontId="18"/>
  </si>
  <si>
    <t>https://www.sengoku.co.jp/mod/sgk_cart/detail.php?code=EEHD-57FV</t>
    <phoneticPr fontId="18"/>
  </si>
  <si>
    <t>5077CR-16-SMC2-BK-TR</t>
    <phoneticPr fontId="18"/>
  </si>
  <si>
    <t>https://akizukidenshi.com/catalog/g/g114526/
https://akizukidenshi.com/catalog/g/g116994/</t>
    <phoneticPr fontId="18"/>
  </si>
  <si>
    <t>Purpose</t>
    <phoneticPr fontId="18"/>
  </si>
  <si>
    <t>5.0V電源周りの安定化</t>
    <rPh sb="4" eb="6">
      <t>デンゲン</t>
    </rPh>
    <rPh sb="6" eb="7">
      <t>マワ</t>
    </rPh>
    <rPh sb="9" eb="12">
      <t>アンテイカ</t>
    </rPh>
    <phoneticPr fontId="18"/>
  </si>
  <si>
    <t>LEDの安定化</t>
    <rPh sb="4" eb="7">
      <t>アンテイカ</t>
    </rPh>
    <phoneticPr fontId="18"/>
  </si>
  <si>
    <t>ロータリーエンコーダーのノイズフィルタ</t>
    <phoneticPr fontId="18"/>
  </si>
  <si>
    <t>キーマトリックス</t>
    <phoneticPr fontId="18"/>
  </si>
  <si>
    <t>電源</t>
    <rPh sb="0" eb="2">
      <t>デンゲン</t>
    </rPh>
    <phoneticPr fontId="18"/>
  </si>
  <si>
    <t>USB Type-C レセプタクル</t>
    <phoneticPr fontId="18"/>
  </si>
  <si>
    <t>OLED表示</t>
    <rPh sb="4" eb="6">
      <t>ヒョウジ</t>
    </rPh>
    <phoneticPr fontId="18"/>
  </si>
  <si>
    <t>TRRS</t>
    <phoneticPr fontId="18"/>
  </si>
  <si>
    <t>デバッグ用</t>
    <rPh sb="4" eb="5">
      <t>ヨウ</t>
    </rPh>
    <phoneticPr fontId="18"/>
  </si>
  <si>
    <t>LED</t>
    <phoneticPr fontId="18"/>
  </si>
  <si>
    <t>USB CC</t>
    <phoneticPr fontId="18"/>
  </si>
  <si>
    <t>USB D+/-</t>
    <phoneticPr fontId="18"/>
  </si>
  <si>
    <t>I2C (OLED, TRRS) pull up</t>
    <phoneticPr fontId="18"/>
  </si>
  <si>
    <t>SWD</t>
    <phoneticPr fontId="18"/>
  </si>
  <si>
    <t>ロータリーエンコーダー</t>
    <phoneticPr fontId="18"/>
  </si>
  <si>
    <t>MCU</t>
    <phoneticPr fontId="18"/>
  </si>
  <si>
    <t>https://akizukidenshi.com/catalog/g/g113387/</t>
    <phoneticPr fontId="18"/>
  </si>
  <si>
    <t>https://akizukidenshi.com/catalog/g/g113161/</t>
    <phoneticPr fontId="18"/>
  </si>
  <si>
    <t>https://talpkeyboard.net/items/5e02c5405b120c792616bcf9</t>
    <phoneticPr fontId="18"/>
  </si>
  <si>
    <t>ケース</t>
    <phoneticPr fontId="18"/>
  </si>
  <si>
    <t>TW13-3-13</t>
    <phoneticPr fontId="18"/>
  </si>
  <si>
    <t>https://www.sengoku.co.jp/mod/sgk_cart/detail.php?code=EEHD-0JXH</t>
    <phoneticPr fontId="18"/>
  </si>
  <si>
    <t>要加工</t>
    <rPh sb="0" eb="1">
      <t>ヨウ</t>
    </rPh>
    <rPh sb="1" eb="3">
      <t>カコウ</t>
    </rPh>
    <phoneticPr fontId="18"/>
  </si>
  <si>
    <t>Full price</t>
    <phoneticPr fontId="18"/>
  </si>
  <si>
    <t>Mid price</t>
    <phoneticPr fontId="18"/>
  </si>
  <si>
    <t>C/Qty</t>
    <phoneticPr fontId="18"/>
  </si>
  <si>
    <t>Low price</t>
    <phoneticPr fontId="18"/>
  </si>
  <si>
    <t>Total</t>
    <phoneticPr fontId="18"/>
  </si>
  <si>
    <t>基板</t>
    <rPh sb="0" eb="2">
      <t>キバン</t>
    </rPh>
    <phoneticPr fontId="18"/>
  </si>
  <si>
    <t>JLCPCB</t>
    <phoneticPr fontId="18"/>
  </si>
  <si>
    <t>x1.3</t>
    <phoneticPr fontId="18"/>
  </si>
  <si>
    <t>x2.0</t>
    <phoneticPr fontId="18"/>
  </si>
  <si>
    <t>https://www.hirosugi-net.co.jp/shop/g/g18851/</t>
  </si>
  <si>
    <t>FSS-71034-20</t>
  </si>
  <si>
    <t>https://www.hirosugi-net.co.jp/shop/g/g18575/</t>
  </si>
  <si>
    <t>PSS-710103-20</t>
  </si>
  <si>
    <t>1.27mm ソケット 20ピン (H3.5mm)</t>
    <phoneticPr fontId="18"/>
  </si>
  <si>
    <t>1.27mm ピンヘッダー 20ピン (H1.0mm)</t>
    <phoneticPr fontId="18"/>
  </si>
  <si>
    <t>https://www.hirosugi-net.co.jp/shop/g/g58/</t>
  </si>
  <si>
    <t>スペーサー M2 3.5</t>
    <phoneticPr fontId="18"/>
  </si>
  <si>
    <t>ASB-2003.5E</t>
  </si>
  <si>
    <t>https://www.amazon.co.jp/gp/product/B00MIA9V00</t>
  </si>
  <si>
    <t>FX-0230EB</t>
  </si>
  <si>
    <t>低頭精密小ねじ M2x3 黒</t>
    <rPh sb="0" eb="2">
      <t>テイトウ</t>
    </rPh>
    <rPh sb="2" eb="4">
      <t>セイミツ</t>
    </rPh>
    <rPh sb="4" eb="5">
      <t>コ</t>
    </rPh>
    <rPh sb="13" eb="14">
      <t>クロ</t>
    </rPh>
    <phoneticPr fontId="18"/>
  </si>
  <si>
    <t>https://www.amazon.co.jp/dp/B01MZXDBAY</t>
    <phoneticPr fontId="18"/>
  </si>
  <si>
    <t>10179185</t>
    <phoneticPr fontId="18"/>
  </si>
  <si>
    <t>超低頭タッピングねじ M3x12</t>
    <rPh sb="0" eb="1">
      <t>チョウ</t>
    </rPh>
    <rPh sb="1" eb="3">
      <t>テイトウ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</si>
</sst>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;&quot;¥&quot;\-#,##0.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19" fillId="0" borderId="10" xfId="42" applyBorder="1">
      <alignment vertical="center"/>
    </xf>
    <xf numFmtId="0" fontId="19" fillId="0" borderId="10" xfId="42" applyBorder="1" applyAlignment="1">
      <alignment vertical="center" wrapText="1"/>
    </xf>
    <xf numFmtId="0" fontId="0" fillId="33" borderId="10" xfId="0" applyFill="1" applyBorder="1">
      <alignment vertical="center"/>
    </xf>
    <xf numFmtId="176" fontId="0" fillId="33" borderId="10" xfId="0" applyNumberFormat="1" applyFill="1" applyBorder="1">
      <alignment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0" xfId="0" quotePrefix="1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p.rs-online.com/web/p/pcb-headers/5151507" TargetMode="External"/><Relationship Id="rId13" Type="http://schemas.openxmlformats.org/officeDocument/2006/relationships/hyperlink" Target="https://www.sengoku.co.jp/mod/sgk_cart/detail.php?code=EEHD-57FF" TargetMode="External"/><Relationship Id="rId18" Type="http://schemas.openxmlformats.org/officeDocument/2006/relationships/hyperlink" Target="https://akizukidenshi.com/catalog/g/g114526/" TargetMode="External"/><Relationship Id="rId3" Type="http://schemas.openxmlformats.org/officeDocument/2006/relationships/hyperlink" Target="https://akizukidenshi.com/catalog/g/g115300/" TargetMode="External"/><Relationship Id="rId21" Type="http://schemas.openxmlformats.org/officeDocument/2006/relationships/hyperlink" Target="https://talpkeyboard.net/items/5e02c5405b120c792616bcf9" TargetMode="External"/><Relationship Id="rId7" Type="http://schemas.openxmlformats.org/officeDocument/2006/relationships/hyperlink" Target="https://jp.rs-online.com/web/p/pcb-headers/5151507" TargetMode="External"/><Relationship Id="rId12" Type="http://schemas.openxmlformats.org/officeDocument/2006/relationships/hyperlink" Target="https://akizukidenshi.com/catalog/g/g115068/" TargetMode="External"/><Relationship Id="rId17" Type="http://schemas.openxmlformats.org/officeDocument/2006/relationships/hyperlink" Target="https://www.sengoku.co.jp/mod/sgk_cart/detail.php?code=EEHD-57FV" TargetMode="External"/><Relationship Id="rId2" Type="http://schemas.openxmlformats.org/officeDocument/2006/relationships/hyperlink" Target="https://akizukidenshi.com/catalog/g/g101398/" TargetMode="External"/><Relationship Id="rId16" Type="http://schemas.openxmlformats.org/officeDocument/2006/relationships/hyperlink" Target="https://www.sengoku.co.jp/mod/sgk_cart/detail.php?code=EEHD-57GK" TargetMode="External"/><Relationship Id="rId20" Type="http://schemas.openxmlformats.org/officeDocument/2006/relationships/hyperlink" Target="https://akizukidenshi.com/catalog/g/g113161/" TargetMode="External"/><Relationship Id="rId1" Type="http://schemas.openxmlformats.org/officeDocument/2006/relationships/hyperlink" Target="https://akizukidenshi.com/catalog/g/g107084/" TargetMode="External"/><Relationship Id="rId6" Type="http://schemas.openxmlformats.org/officeDocument/2006/relationships/hyperlink" Target="https://akizukidenshi.com/catalog/g/g106070/" TargetMode="External"/><Relationship Id="rId11" Type="http://schemas.openxmlformats.org/officeDocument/2006/relationships/hyperlink" Target="https://www.switch-science.com/products/8440" TargetMode="External"/><Relationship Id="rId5" Type="http://schemas.openxmlformats.org/officeDocument/2006/relationships/hyperlink" Target="https://www.amazon.co.jp/gp/product/B085C67PF1/" TargetMode="External"/><Relationship Id="rId15" Type="http://schemas.openxmlformats.org/officeDocument/2006/relationships/hyperlink" Target="https://www.sengoku.co.jp/mod/sgk_cart/detail.php?code=EEHD-57GX" TargetMode="External"/><Relationship Id="rId23" Type="http://schemas.openxmlformats.org/officeDocument/2006/relationships/hyperlink" Target="https://www.amazon.co.jp/dp/B01MZXDBAY" TargetMode="External"/><Relationship Id="rId10" Type="http://schemas.openxmlformats.org/officeDocument/2006/relationships/hyperlink" Target="https://jp.rs-online.com/web/p/mechanical-rotary-encoders/7377773" TargetMode="External"/><Relationship Id="rId19" Type="http://schemas.openxmlformats.org/officeDocument/2006/relationships/hyperlink" Target="https://akizukidenshi.com/catalog/g/g113387/" TargetMode="External"/><Relationship Id="rId4" Type="http://schemas.openxmlformats.org/officeDocument/2006/relationships/hyperlink" Target="https://akizukidenshi.com/catalog/g/g114356/" TargetMode="External"/><Relationship Id="rId9" Type="http://schemas.openxmlformats.org/officeDocument/2006/relationships/hyperlink" Target="https://akizukidenshi.com/catalog/g/g104232/" TargetMode="External"/><Relationship Id="rId14" Type="http://schemas.openxmlformats.org/officeDocument/2006/relationships/hyperlink" Target="https://www.sengoku.co.jp/mod/sgk_cart/detail.php?code=EEHD-57GS" TargetMode="External"/><Relationship Id="rId22" Type="http://schemas.openxmlformats.org/officeDocument/2006/relationships/hyperlink" Target="https://www.sengoku.co.jp/mod/sgk_cart/detail.php?code=EEHD-0JX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8DEF-C02A-49BE-B36F-7F8E3599EC7D}">
  <dimension ref="A1:L32"/>
  <sheetViews>
    <sheetView tabSelected="1" workbookViewId="0">
      <selection activeCell="G29" sqref="G29"/>
    </sheetView>
  </sheetViews>
  <sheetFormatPr defaultRowHeight="18.75" x14ac:dyDescent="0.4"/>
  <cols>
    <col min="1" max="1" width="13.375" bestFit="1" customWidth="1"/>
    <col min="2" max="2" width="25" bestFit="1" customWidth="1"/>
    <col min="3" max="3" width="4.375" bestFit="1" customWidth="1"/>
    <col min="4" max="4" width="6.5" bestFit="1" customWidth="1"/>
    <col min="5" max="5" width="6.5" customWidth="1"/>
    <col min="6" max="6" width="67.375" bestFit="1" customWidth="1"/>
    <col min="8" max="8" width="9" style="1"/>
    <col min="9" max="9" width="39.625" bestFit="1" customWidth="1"/>
    <col min="10" max="11" width="9.625" style="1" bestFit="1" customWidth="1"/>
    <col min="12" max="12" width="9.875" bestFit="1" customWidth="1"/>
  </cols>
  <sheetData>
    <row r="1" spans="1:12" x14ac:dyDescent="0.4">
      <c r="A1" s="6" t="s">
        <v>0</v>
      </c>
      <c r="B1" s="6" t="s">
        <v>1</v>
      </c>
      <c r="C1" s="6" t="s">
        <v>2</v>
      </c>
      <c r="D1" s="6" t="s">
        <v>92</v>
      </c>
      <c r="E1" s="6" t="s">
        <v>55</v>
      </c>
      <c r="F1" s="6" t="s">
        <v>32</v>
      </c>
      <c r="G1" s="6" t="s">
        <v>40</v>
      </c>
      <c r="H1" s="7" t="s">
        <v>39</v>
      </c>
      <c r="I1" s="6" t="s">
        <v>66</v>
      </c>
      <c r="J1" s="7" t="s">
        <v>90</v>
      </c>
      <c r="K1" s="7" t="s">
        <v>91</v>
      </c>
      <c r="L1" s="7" t="s">
        <v>93</v>
      </c>
    </row>
    <row r="2" spans="1:12" x14ac:dyDescent="0.4">
      <c r="A2" s="2" t="s">
        <v>3</v>
      </c>
      <c r="B2" s="2" t="s">
        <v>34</v>
      </c>
      <c r="C2" s="2">
        <v>3</v>
      </c>
      <c r="D2" s="2">
        <v>3</v>
      </c>
      <c r="E2" s="2">
        <v>3</v>
      </c>
      <c r="F2" s="4" t="s">
        <v>84</v>
      </c>
      <c r="G2" s="2">
        <v>10</v>
      </c>
      <c r="H2" s="3">
        <v>150</v>
      </c>
      <c r="I2" s="2" t="s">
        <v>67</v>
      </c>
      <c r="J2" s="3">
        <f>H2/G2*C2</f>
        <v>45</v>
      </c>
      <c r="K2" s="3">
        <f>H2/G2*D2</f>
        <v>45</v>
      </c>
      <c r="L2" s="3">
        <f>H2/G2*E2</f>
        <v>45</v>
      </c>
    </row>
    <row r="3" spans="1:12" ht="37.5" x14ac:dyDescent="0.4">
      <c r="A3" s="2" t="s">
        <v>4</v>
      </c>
      <c r="B3" s="2" t="s">
        <v>35</v>
      </c>
      <c r="C3" s="2">
        <v>3</v>
      </c>
      <c r="D3" s="2">
        <v>3</v>
      </c>
      <c r="E3" s="2">
        <v>0</v>
      </c>
      <c r="F3" s="5" t="s">
        <v>65</v>
      </c>
      <c r="G3" s="2">
        <v>20</v>
      </c>
      <c r="H3" s="3">
        <v>200</v>
      </c>
      <c r="I3" s="2" t="s">
        <v>68</v>
      </c>
      <c r="J3" s="3">
        <f t="shared" ref="J3:J29" si="0">H3/G3*C3</f>
        <v>30</v>
      </c>
      <c r="K3" s="3">
        <f t="shared" ref="K3:K29" si="1">H3/G3*D3</f>
        <v>30</v>
      </c>
      <c r="L3" s="3">
        <f t="shared" ref="L3:L29" si="2">H3/G3*E3</f>
        <v>0</v>
      </c>
    </row>
    <row r="4" spans="1:12" x14ac:dyDescent="0.4">
      <c r="A4" s="2" t="s">
        <v>5</v>
      </c>
      <c r="B4" s="2" t="s">
        <v>36</v>
      </c>
      <c r="C4" s="2">
        <v>2</v>
      </c>
      <c r="D4" s="2">
        <v>0</v>
      </c>
      <c r="E4" s="2">
        <v>0</v>
      </c>
      <c r="F4" s="4" t="s">
        <v>83</v>
      </c>
      <c r="G4" s="2">
        <v>50</v>
      </c>
      <c r="H4" s="3">
        <v>100</v>
      </c>
      <c r="I4" s="2" t="s">
        <v>69</v>
      </c>
      <c r="J4" s="3">
        <f t="shared" si="0"/>
        <v>4</v>
      </c>
      <c r="K4" s="3">
        <f t="shared" si="1"/>
        <v>0</v>
      </c>
      <c r="L4" s="3">
        <f t="shared" si="2"/>
        <v>0</v>
      </c>
    </row>
    <row r="5" spans="1:12" x14ac:dyDescent="0.4">
      <c r="A5" s="2" t="s">
        <v>25</v>
      </c>
      <c r="B5" s="2" t="s">
        <v>6</v>
      </c>
      <c r="C5" s="2">
        <v>30</v>
      </c>
      <c r="D5" s="2">
        <v>30</v>
      </c>
      <c r="E5" s="2">
        <v>30</v>
      </c>
      <c r="F5" s="4" t="s">
        <v>41</v>
      </c>
      <c r="G5" s="2">
        <v>40</v>
      </c>
      <c r="H5" s="3">
        <v>150</v>
      </c>
      <c r="I5" s="2" t="s">
        <v>70</v>
      </c>
      <c r="J5" s="3">
        <f t="shared" si="0"/>
        <v>112.5</v>
      </c>
      <c r="K5" s="3">
        <f t="shared" si="1"/>
        <v>112.5</v>
      </c>
      <c r="L5" s="3">
        <f t="shared" si="2"/>
        <v>112.5</v>
      </c>
    </row>
    <row r="6" spans="1:12" x14ac:dyDescent="0.4">
      <c r="A6" s="2" t="s">
        <v>7</v>
      </c>
      <c r="B6" s="2" t="s">
        <v>33</v>
      </c>
      <c r="C6" s="2">
        <v>1</v>
      </c>
      <c r="D6" s="2">
        <v>1</v>
      </c>
      <c r="E6" s="2">
        <v>1</v>
      </c>
      <c r="F6" s="4" t="s">
        <v>42</v>
      </c>
      <c r="G6" s="2">
        <v>10</v>
      </c>
      <c r="H6" s="3">
        <v>150</v>
      </c>
      <c r="I6" s="2" t="s">
        <v>71</v>
      </c>
      <c r="J6" s="3">
        <f t="shared" si="0"/>
        <v>15</v>
      </c>
      <c r="K6" s="3">
        <f t="shared" si="1"/>
        <v>15</v>
      </c>
      <c r="L6" s="3">
        <f t="shared" si="2"/>
        <v>15</v>
      </c>
    </row>
    <row r="7" spans="1:12" x14ac:dyDescent="0.4">
      <c r="A7" s="2" t="s">
        <v>8</v>
      </c>
      <c r="B7" s="2" t="s">
        <v>37</v>
      </c>
      <c r="C7" s="2">
        <v>1</v>
      </c>
      <c r="D7" s="2">
        <v>1</v>
      </c>
      <c r="E7" s="2">
        <v>1</v>
      </c>
      <c r="F7" s="4" t="s">
        <v>43</v>
      </c>
      <c r="G7" s="2">
        <v>4</v>
      </c>
      <c r="H7" s="3">
        <v>100</v>
      </c>
      <c r="I7" s="2" t="s">
        <v>71</v>
      </c>
      <c r="J7" s="3">
        <f t="shared" si="0"/>
        <v>25</v>
      </c>
      <c r="K7" s="3">
        <f t="shared" si="1"/>
        <v>25</v>
      </c>
      <c r="L7" s="3">
        <f t="shared" si="2"/>
        <v>25</v>
      </c>
    </row>
    <row r="8" spans="1:12" x14ac:dyDescent="0.4">
      <c r="A8" s="2" t="s">
        <v>9</v>
      </c>
      <c r="B8" s="2" t="s">
        <v>64</v>
      </c>
      <c r="C8" s="2">
        <v>1</v>
      </c>
      <c r="D8" s="2">
        <v>1</v>
      </c>
      <c r="E8" s="2">
        <v>1</v>
      </c>
      <c r="F8" s="4" t="s">
        <v>44</v>
      </c>
      <c r="G8" s="2">
        <v>1</v>
      </c>
      <c r="H8" s="3">
        <v>110</v>
      </c>
      <c r="I8" s="2" t="s">
        <v>72</v>
      </c>
      <c r="J8" s="3">
        <f t="shared" si="0"/>
        <v>110</v>
      </c>
      <c r="K8" s="3">
        <f t="shared" si="1"/>
        <v>110</v>
      </c>
      <c r="L8" s="3">
        <f t="shared" si="2"/>
        <v>110</v>
      </c>
    </row>
    <row r="9" spans="1:12" x14ac:dyDescent="0.4">
      <c r="A9" s="2" t="s">
        <v>10</v>
      </c>
      <c r="B9" s="2" t="s">
        <v>38</v>
      </c>
      <c r="C9" s="2">
        <v>1</v>
      </c>
      <c r="D9" s="2">
        <v>1</v>
      </c>
      <c r="E9" s="2">
        <v>1</v>
      </c>
      <c r="F9" s="4" t="s">
        <v>45</v>
      </c>
      <c r="G9" s="2">
        <v>3</v>
      </c>
      <c r="H9" s="3">
        <v>1450</v>
      </c>
      <c r="I9" s="2" t="s">
        <v>73</v>
      </c>
      <c r="J9" s="3">
        <f t="shared" si="0"/>
        <v>483.33333333333331</v>
      </c>
      <c r="K9" s="3">
        <f t="shared" si="1"/>
        <v>483.33333333333331</v>
      </c>
      <c r="L9" s="3">
        <f t="shared" si="2"/>
        <v>483.33333333333331</v>
      </c>
    </row>
    <row r="10" spans="1:12" x14ac:dyDescent="0.4">
      <c r="A10" s="2" t="s">
        <v>11</v>
      </c>
      <c r="B10" s="2" t="s">
        <v>46</v>
      </c>
      <c r="C10" s="2">
        <v>1</v>
      </c>
      <c r="D10" s="2">
        <v>1</v>
      </c>
      <c r="E10" s="2">
        <v>0</v>
      </c>
      <c r="F10" s="4" t="s">
        <v>47</v>
      </c>
      <c r="G10" s="2">
        <v>1</v>
      </c>
      <c r="H10" s="3">
        <v>50</v>
      </c>
      <c r="I10" s="2" t="s">
        <v>74</v>
      </c>
      <c r="J10" s="3">
        <f t="shared" si="0"/>
        <v>50</v>
      </c>
      <c r="K10" s="3">
        <f t="shared" si="1"/>
        <v>50</v>
      </c>
      <c r="L10" s="3">
        <f t="shared" si="2"/>
        <v>0</v>
      </c>
    </row>
    <row r="11" spans="1:12" x14ac:dyDescent="0.4">
      <c r="A11" s="2" t="s">
        <v>12</v>
      </c>
      <c r="B11" s="2" t="s">
        <v>13</v>
      </c>
      <c r="C11" s="2">
        <v>1</v>
      </c>
      <c r="D11" s="2">
        <v>0</v>
      </c>
      <c r="E11" s="2">
        <v>0</v>
      </c>
      <c r="F11" s="4" t="s">
        <v>48</v>
      </c>
      <c r="G11" s="2">
        <v>10</v>
      </c>
      <c r="H11" s="3">
        <v>946</v>
      </c>
      <c r="I11" s="2" t="s">
        <v>75</v>
      </c>
      <c r="J11" s="3">
        <f t="shared" si="0"/>
        <v>94.6</v>
      </c>
      <c r="K11" s="3">
        <f t="shared" si="1"/>
        <v>0</v>
      </c>
      <c r="L11" s="3">
        <f t="shared" si="2"/>
        <v>0</v>
      </c>
    </row>
    <row r="12" spans="1:12" x14ac:dyDescent="0.4">
      <c r="A12" s="2" t="s">
        <v>14</v>
      </c>
      <c r="B12" s="2" t="s">
        <v>15</v>
      </c>
      <c r="C12" s="2">
        <v>1</v>
      </c>
      <c r="D12" s="2">
        <v>0</v>
      </c>
      <c r="E12" s="2">
        <v>0</v>
      </c>
      <c r="F12" s="4" t="s">
        <v>48</v>
      </c>
      <c r="G12" s="2">
        <v>10</v>
      </c>
      <c r="H12" s="3">
        <v>946</v>
      </c>
      <c r="I12" s="2" t="s">
        <v>75</v>
      </c>
      <c r="J12" s="3">
        <f t="shared" si="0"/>
        <v>94.6</v>
      </c>
      <c r="K12" s="3">
        <f t="shared" si="1"/>
        <v>0</v>
      </c>
      <c r="L12" s="3">
        <f t="shared" si="2"/>
        <v>0</v>
      </c>
    </row>
    <row r="13" spans="1:12" x14ac:dyDescent="0.4">
      <c r="A13" s="2" t="s">
        <v>27</v>
      </c>
      <c r="B13" s="2" t="s">
        <v>16</v>
      </c>
      <c r="C13" s="2">
        <v>29</v>
      </c>
      <c r="D13" s="2">
        <v>29</v>
      </c>
      <c r="E13" s="2">
        <v>29</v>
      </c>
      <c r="F13" s="4" t="s">
        <v>85</v>
      </c>
      <c r="G13" s="2">
        <v>10</v>
      </c>
      <c r="H13" s="3">
        <v>180</v>
      </c>
      <c r="I13" s="2" t="s">
        <v>70</v>
      </c>
      <c r="J13" s="3">
        <f t="shared" si="0"/>
        <v>522</v>
      </c>
      <c r="K13" s="3">
        <f t="shared" si="1"/>
        <v>522</v>
      </c>
      <c r="L13" s="3">
        <f t="shared" si="2"/>
        <v>522</v>
      </c>
    </row>
    <row r="14" spans="1:12" x14ac:dyDescent="0.4">
      <c r="A14" s="2" t="s">
        <v>26</v>
      </c>
      <c r="B14" s="2" t="s">
        <v>57</v>
      </c>
      <c r="C14" s="2">
        <v>29</v>
      </c>
      <c r="D14" s="2">
        <v>29</v>
      </c>
      <c r="E14" s="2">
        <v>0</v>
      </c>
      <c r="F14" s="4" t="s">
        <v>58</v>
      </c>
      <c r="G14" s="2">
        <v>10</v>
      </c>
      <c r="H14" s="3">
        <v>200</v>
      </c>
      <c r="I14" s="2" t="s">
        <v>76</v>
      </c>
      <c r="J14" s="3">
        <f t="shared" si="0"/>
        <v>580</v>
      </c>
      <c r="K14" s="3">
        <f t="shared" si="1"/>
        <v>580</v>
      </c>
      <c r="L14" s="3">
        <f t="shared" si="2"/>
        <v>0</v>
      </c>
    </row>
    <row r="15" spans="1:12" x14ac:dyDescent="0.4">
      <c r="A15" s="2" t="s">
        <v>17</v>
      </c>
      <c r="B15" s="2" t="s">
        <v>49</v>
      </c>
      <c r="C15" s="2">
        <v>1</v>
      </c>
      <c r="D15" s="2">
        <v>1</v>
      </c>
      <c r="E15" s="2">
        <v>0</v>
      </c>
      <c r="F15" s="4" t="s">
        <v>50</v>
      </c>
      <c r="G15" s="2">
        <v>25</v>
      </c>
      <c r="H15" s="3">
        <v>100</v>
      </c>
      <c r="I15" s="2" t="s">
        <v>76</v>
      </c>
      <c r="J15" s="3">
        <f t="shared" si="0"/>
        <v>4</v>
      </c>
      <c r="K15" s="3">
        <f t="shared" si="1"/>
        <v>4</v>
      </c>
      <c r="L15" s="3">
        <f t="shared" si="2"/>
        <v>0</v>
      </c>
    </row>
    <row r="16" spans="1:12" x14ac:dyDescent="0.4">
      <c r="A16" s="2" t="s">
        <v>18</v>
      </c>
      <c r="B16" s="2" t="s">
        <v>28</v>
      </c>
      <c r="C16" s="2">
        <v>2</v>
      </c>
      <c r="D16" s="2">
        <v>2</v>
      </c>
      <c r="E16" s="2">
        <v>2</v>
      </c>
      <c r="F16" s="4" t="s">
        <v>60</v>
      </c>
      <c r="G16" s="2">
        <v>50</v>
      </c>
      <c r="H16" s="3">
        <v>210</v>
      </c>
      <c r="I16" s="2" t="s">
        <v>77</v>
      </c>
      <c r="J16" s="3">
        <f t="shared" si="0"/>
        <v>8.4</v>
      </c>
      <c r="K16" s="3">
        <f t="shared" si="1"/>
        <v>8.4</v>
      </c>
      <c r="L16" s="3">
        <f t="shared" si="2"/>
        <v>8.4</v>
      </c>
    </row>
    <row r="17" spans="1:12" x14ac:dyDescent="0.4">
      <c r="A17" s="2" t="s">
        <v>19</v>
      </c>
      <c r="B17" s="2" t="s">
        <v>29</v>
      </c>
      <c r="C17" s="2">
        <v>2</v>
      </c>
      <c r="D17" s="2">
        <v>2</v>
      </c>
      <c r="E17" s="2">
        <v>2</v>
      </c>
      <c r="F17" s="4" t="s">
        <v>59</v>
      </c>
      <c r="G17" s="2">
        <v>50</v>
      </c>
      <c r="H17" s="3">
        <v>210</v>
      </c>
      <c r="I17" s="2" t="s">
        <v>78</v>
      </c>
      <c r="J17" s="3">
        <f t="shared" si="0"/>
        <v>8.4</v>
      </c>
      <c r="K17" s="3">
        <f t="shared" si="1"/>
        <v>8.4</v>
      </c>
      <c r="L17" s="3">
        <f t="shared" si="2"/>
        <v>8.4</v>
      </c>
    </row>
    <row r="18" spans="1:12" x14ac:dyDescent="0.4">
      <c r="A18" s="2" t="s">
        <v>20</v>
      </c>
      <c r="B18" s="2" t="s">
        <v>30</v>
      </c>
      <c r="C18" s="2">
        <v>2</v>
      </c>
      <c r="D18" s="2">
        <v>2</v>
      </c>
      <c r="E18" s="2">
        <v>0</v>
      </c>
      <c r="F18" s="4" t="s">
        <v>61</v>
      </c>
      <c r="G18" s="2">
        <v>50</v>
      </c>
      <c r="H18" s="3">
        <v>210</v>
      </c>
      <c r="I18" s="2" t="s">
        <v>76</v>
      </c>
      <c r="J18" s="3">
        <f t="shared" si="0"/>
        <v>8.4</v>
      </c>
      <c r="K18" s="3">
        <f t="shared" si="1"/>
        <v>8.4</v>
      </c>
      <c r="L18" s="3">
        <f t="shared" si="2"/>
        <v>0</v>
      </c>
    </row>
    <row r="19" spans="1:12" x14ac:dyDescent="0.4">
      <c r="A19" s="2" t="s">
        <v>21</v>
      </c>
      <c r="B19" s="2" t="s">
        <v>56</v>
      </c>
      <c r="C19" s="2">
        <v>4</v>
      </c>
      <c r="D19" s="2">
        <v>0</v>
      </c>
      <c r="E19" s="2">
        <v>0</v>
      </c>
      <c r="F19" s="4" t="s">
        <v>62</v>
      </c>
      <c r="G19" s="2">
        <v>50</v>
      </c>
      <c r="H19" s="3">
        <v>210</v>
      </c>
      <c r="I19" s="2" t="s">
        <v>79</v>
      </c>
      <c r="J19" s="3">
        <f t="shared" si="0"/>
        <v>16.8</v>
      </c>
      <c r="K19" s="3">
        <f t="shared" si="1"/>
        <v>0</v>
      </c>
      <c r="L19" s="3">
        <f t="shared" si="2"/>
        <v>0</v>
      </c>
    </row>
    <row r="20" spans="1:12" x14ac:dyDescent="0.4">
      <c r="A20" s="2" t="s">
        <v>22</v>
      </c>
      <c r="B20" s="2" t="s">
        <v>31</v>
      </c>
      <c r="C20" s="2">
        <v>2</v>
      </c>
      <c r="D20" s="2">
        <v>0</v>
      </c>
      <c r="E20" s="2">
        <v>0</v>
      </c>
      <c r="F20" s="4" t="s">
        <v>63</v>
      </c>
      <c r="G20" s="2">
        <v>50</v>
      </c>
      <c r="H20" s="3">
        <v>210</v>
      </c>
      <c r="I20" s="2" t="s">
        <v>80</v>
      </c>
      <c r="J20" s="3">
        <f t="shared" si="0"/>
        <v>8.4</v>
      </c>
      <c r="K20" s="3">
        <f t="shared" si="1"/>
        <v>0</v>
      </c>
      <c r="L20" s="3">
        <f t="shared" si="2"/>
        <v>0</v>
      </c>
    </row>
    <row r="21" spans="1:12" x14ac:dyDescent="0.4">
      <c r="A21" s="2" t="s">
        <v>23</v>
      </c>
      <c r="B21" s="2" t="s">
        <v>52</v>
      </c>
      <c r="C21" s="2">
        <v>1</v>
      </c>
      <c r="D21" s="2">
        <v>1</v>
      </c>
      <c r="E21" s="2">
        <v>1</v>
      </c>
      <c r="F21" s="4" t="s">
        <v>51</v>
      </c>
      <c r="G21" s="2">
        <v>1</v>
      </c>
      <c r="H21" s="3">
        <v>275</v>
      </c>
      <c r="I21" s="2" t="s">
        <v>81</v>
      </c>
      <c r="J21" s="3">
        <f t="shared" si="0"/>
        <v>275</v>
      </c>
      <c r="K21" s="3">
        <f t="shared" si="1"/>
        <v>275</v>
      </c>
      <c r="L21" s="3">
        <f t="shared" si="2"/>
        <v>275</v>
      </c>
    </row>
    <row r="22" spans="1:12" x14ac:dyDescent="0.4">
      <c r="A22" s="2" t="s">
        <v>24</v>
      </c>
      <c r="B22" s="2" t="s">
        <v>53</v>
      </c>
      <c r="C22" s="2">
        <v>1</v>
      </c>
      <c r="D22" s="2">
        <v>1</v>
      </c>
      <c r="E22" s="2">
        <v>1</v>
      </c>
      <c r="F22" s="4" t="s">
        <v>54</v>
      </c>
      <c r="G22" s="2">
        <v>1</v>
      </c>
      <c r="H22" s="3">
        <v>1760</v>
      </c>
      <c r="I22" s="2" t="s">
        <v>82</v>
      </c>
      <c r="J22" s="3">
        <f t="shared" si="0"/>
        <v>1760</v>
      </c>
      <c r="K22" s="3">
        <f t="shared" si="1"/>
        <v>1760</v>
      </c>
      <c r="L22" s="3">
        <f t="shared" si="2"/>
        <v>1760</v>
      </c>
    </row>
    <row r="23" spans="1:12" x14ac:dyDescent="0.4">
      <c r="A23" s="2"/>
      <c r="B23" s="2" t="s">
        <v>100</v>
      </c>
      <c r="C23" s="2">
        <v>2</v>
      </c>
      <c r="D23" s="2">
        <v>2</v>
      </c>
      <c r="E23" s="2">
        <v>2</v>
      </c>
      <c r="F23" s="4" t="s">
        <v>99</v>
      </c>
      <c r="G23" s="2">
        <v>10</v>
      </c>
      <c r="H23" s="3">
        <v>638</v>
      </c>
      <c r="I23" s="2" t="s">
        <v>103</v>
      </c>
      <c r="J23" s="3">
        <f t="shared" si="0"/>
        <v>127.6</v>
      </c>
      <c r="K23" s="3">
        <f t="shared" si="1"/>
        <v>127.6</v>
      </c>
      <c r="L23" s="3">
        <f t="shared" si="2"/>
        <v>127.6</v>
      </c>
    </row>
    <row r="24" spans="1:12" x14ac:dyDescent="0.4">
      <c r="A24" s="2"/>
      <c r="B24" s="2" t="s">
        <v>102</v>
      </c>
      <c r="C24" s="2">
        <v>2</v>
      </c>
      <c r="D24" s="2">
        <v>2</v>
      </c>
      <c r="E24" s="2">
        <v>2</v>
      </c>
      <c r="F24" s="4" t="s">
        <v>101</v>
      </c>
      <c r="G24" s="2">
        <v>50</v>
      </c>
      <c r="H24" s="3">
        <v>2090</v>
      </c>
      <c r="I24" s="2" t="s">
        <v>104</v>
      </c>
      <c r="J24" s="3">
        <f t="shared" si="0"/>
        <v>83.6</v>
      </c>
      <c r="K24" s="3">
        <f t="shared" si="1"/>
        <v>83.6</v>
      </c>
      <c r="L24" s="3">
        <f t="shared" si="2"/>
        <v>83.6</v>
      </c>
    </row>
    <row r="25" spans="1:12" x14ac:dyDescent="0.4">
      <c r="A25" s="2" t="s">
        <v>86</v>
      </c>
      <c r="B25" s="2" t="s">
        <v>87</v>
      </c>
      <c r="C25" s="2">
        <v>1</v>
      </c>
      <c r="D25" s="2">
        <v>1</v>
      </c>
      <c r="E25" s="2">
        <v>1</v>
      </c>
      <c r="F25" s="4" t="s">
        <v>88</v>
      </c>
      <c r="G25" s="2">
        <v>1</v>
      </c>
      <c r="H25" s="3">
        <v>420</v>
      </c>
      <c r="I25" s="2" t="s">
        <v>89</v>
      </c>
      <c r="J25" s="3">
        <f t="shared" si="0"/>
        <v>420</v>
      </c>
      <c r="K25" s="3">
        <f t="shared" si="1"/>
        <v>420</v>
      </c>
      <c r="L25" s="3">
        <f t="shared" si="2"/>
        <v>420</v>
      </c>
    </row>
    <row r="26" spans="1:12" x14ac:dyDescent="0.4">
      <c r="A26" s="2"/>
      <c r="B26" s="2" t="s">
        <v>107</v>
      </c>
      <c r="C26" s="2">
        <v>5</v>
      </c>
      <c r="D26" s="2">
        <v>4</v>
      </c>
      <c r="E26" s="2">
        <v>0</v>
      </c>
      <c r="F26" s="4" t="s">
        <v>105</v>
      </c>
      <c r="G26" s="2">
        <v>50</v>
      </c>
      <c r="H26" s="3">
        <v>1300</v>
      </c>
      <c r="I26" s="2" t="s">
        <v>106</v>
      </c>
      <c r="J26" s="3">
        <f t="shared" si="0"/>
        <v>130</v>
      </c>
      <c r="K26" s="3">
        <f t="shared" si="1"/>
        <v>104</v>
      </c>
      <c r="L26" s="3">
        <f t="shared" si="2"/>
        <v>0</v>
      </c>
    </row>
    <row r="27" spans="1:12" x14ac:dyDescent="0.4">
      <c r="A27" s="2"/>
      <c r="B27" s="2" t="s">
        <v>109</v>
      </c>
      <c r="C27" s="2">
        <v>10</v>
      </c>
      <c r="D27" s="2">
        <v>8</v>
      </c>
      <c r="E27" s="2">
        <v>0</v>
      </c>
      <c r="F27" s="4" t="s">
        <v>108</v>
      </c>
      <c r="G27" s="2">
        <v>180</v>
      </c>
      <c r="H27" s="3">
        <v>990</v>
      </c>
      <c r="I27" s="2" t="s">
        <v>110</v>
      </c>
      <c r="J27" s="3">
        <f t="shared" si="0"/>
        <v>55</v>
      </c>
      <c r="K27" s="3">
        <f t="shared" si="1"/>
        <v>44</v>
      </c>
      <c r="L27" s="3">
        <f t="shared" si="2"/>
        <v>0</v>
      </c>
    </row>
    <row r="28" spans="1:12" x14ac:dyDescent="0.4">
      <c r="A28" s="2"/>
      <c r="B28" s="11" t="s">
        <v>112</v>
      </c>
      <c r="C28" s="2">
        <v>4</v>
      </c>
      <c r="D28" s="2">
        <v>4</v>
      </c>
      <c r="E28" s="2">
        <v>4</v>
      </c>
      <c r="F28" s="4" t="s">
        <v>111</v>
      </c>
      <c r="G28" s="2">
        <v>12</v>
      </c>
      <c r="H28" s="3">
        <v>191</v>
      </c>
      <c r="I28" s="2" t="s">
        <v>113</v>
      </c>
      <c r="J28" s="3">
        <f t="shared" si="0"/>
        <v>63.666666666666664</v>
      </c>
      <c r="K28" s="3">
        <f t="shared" si="1"/>
        <v>63.666666666666664</v>
      </c>
      <c r="L28" s="3">
        <f t="shared" si="2"/>
        <v>63.666666666666664</v>
      </c>
    </row>
    <row r="29" spans="1:12" x14ac:dyDescent="0.4">
      <c r="A29" s="2" t="s">
        <v>95</v>
      </c>
      <c r="B29" s="2"/>
      <c r="C29" s="2">
        <v>1</v>
      </c>
      <c r="D29" s="2">
        <v>1</v>
      </c>
      <c r="E29" s="2">
        <v>1</v>
      </c>
      <c r="F29" s="4"/>
      <c r="G29" s="2">
        <v>5</v>
      </c>
      <c r="H29" s="3">
        <v>6000</v>
      </c>
      <c r="I29" s="2" t="s">
        <v>96</v>
      </c>
      <c r="J29" s="3">
        <f t="shared" si="0"/>
        <v>1200</v>
      </c>
      <c r="K29" s="3">
        <f t="shared" si="1"/>
        <v>1200</v>
      </c>
      <c r="L29" s="3">
        <f t="shared" si="2"/>
        <v>1200</v>
      </c>
    </row>
    <row r="30" spans="1:12" x14ac:dyDescent="0.4">
      <c r="A30" s="8" t="s">
        <v>94</v>
      </c>
      <c r="B30" s="9"/>
      <c r="C30" s="9"/>
      <c r="D30" s="9"/>
      <c r="E30" s="9"/>
      <c r="F30" s="9"/>
      <c r="G30" s="9"/>
      <c r="H30" s="9"/>
      <c r="I30" s="10"/>
      <c r="J30" s="3">
        <f>SUM(J2:J29)</f>
        <v>6335.300000000002</v>
      </c>
      <c r="K30" s="3">
        <f>SUM(K2:K29)</f>
        <v>6079.9000000000015</v>
      </c>
      <c r="L30" s="3">
        <f>SUM(L2:L29)</f>
        <v>5259.5</v>
      </c>
    </row>
    <row r="31" spans="1:12" x14ac:dyDescent="0.4">
      <c r="A31" s="8" t="s">
        <v>97</v>
      </c>
      <c r="B31" s="9"/>
      <c r="C31" s="9"/>
      <c r="D31" s="9"/>
      <c r="E31" s="9"/>
      <c r="F31" s="9"/>
      <c r="G31" s="9"/>
      <c r="H31" s="9"/>
      <c r="I31" s="10"/>
      <c r="J31" s="3">
        <f>J30*1.3</f>
        <v>8235.8900000000031</v>
      </c>
      <c r="K31" s="3">
        <f t="shared" ref="K31:L31" si="3">K30*1.3</f>
        <v>7903.8700000000017</v>
      </c>
      <c r="L31" s="3">
        <f t="shared" si="3"/>
        <v>6837.35</v>
      </c>
    </row>
    <row r="32" spans="1:12" x14ac:dyDescent="0.4">
      <c r="A32" s="8" t="s">
        <v>98</v>
      </c>
      <c r="B32" s="9"/>
      <c r="C32" s="9"/>
      <c r="D32" s="9"/>
      <c r="E32" s="9"/>
      <c r="F32" s="9"/>
      <c r="G32" s="9"/>
      <c r="H32" s="9"/>
      <c r="I32" s="10"/>
      <c r="J32" s="3">
        <f>J30*2</f>
        <v>12670.600000000004</v>
      </c>
      <c r="K32" s="3">
        <f t="shared" ref="K32:L32" si="4">K30*2</f>
        <v>12159.800000000003</v>
      </c>
      <c r="L32" s="3">
        <f t="shared" si="4"/>
        <v>10519</v>
      </c>
    </row>
  </sheetData>
  <mergeCells count="3">
    <mergeCell ref="A30:I30"/>
    <mergeCell ref="A31:I31"/>
    <mergeCell ref="A32:I32"/>
  </mergeCells>
  <phoneticPr fontId="18"/>
  <hyperlinks>
    <hyperlink ref="F5" r:id="rId1" xr:uid="{67321F87-990C-4BBE-9B23-DFFBD74CA238}"/>
    <hyperlink ref="F6" r:id="rId2" xr:uid="{3E3348DF-0BA5-42B0-A4C3-4C984E35D6D4}"/>
    <hyperlink ref="F7" r:id="rId3" xr:uid="{70B83B6B-3215-46DE-A286-CC6885A87D32}"/>
    <hyperlink ref="F8" r:id="rId4" xr:uid="{1E5462A3-C8B3-48EB-81E8-96060CECC419}"/>
    <hyperlink ref="F9" r:id="rId5" xr:uid="{99F3FC2E-08C2-47A7-A7CD-47989BB7B8EC}"/>
    <hyperlink ref="F10" r:id="rId6" xr:uid="{8B62296A-4E26-4F92-B94D-2A5BD2D73484}"/>
    <hyperlink ref="F11" r:id="rId7" xr:uid="{5F8CF2B3-A129-436C-812D-68FA5BF27573}"/>
    <hyperlink ref="F12" r:id="rId8" xr:uid="{7DAA549E-4855-42D0-B0E5-18274CEC2D86}"/>
    <hyperlink ref="F15" r:id="rId9" xr:uid="{EA1F3AC6-C35C-41A4-98FB-40321956B9ED}"/>
    <hyperlink ref="F21" r:id="rId10" xr:uid="{67743202-FEDF-4BAA-9BB0-2026B319FB41}"/>
    <hyperlink ref="F22" r:id="rId11" xr:uid="{0694B3E5-D929-4C82-8FBA-EAEEFAF3AE80}"/>
    <hyperlink ref="F14" r:id="rId12" xr:uid="{9CD44E3D-840A-4B99-885D-AC1DC7C5EEDB}"/>
    <hyperlink ref="F17" r:id="rId13" xr:uid="{C7C27D9E-B915-4A23-BC8C-532A0DB4F94D}"/>
    <hyperlink ref="F16" r:id="rId14" xr:uid="{16E1222F-A6B8-4B8A-8373-4B4B75741AB6}"/>
    <hyperlink ref="F18" r:id="rId15" xr:uid="{ABBD0A37-A028-4C0F-9009-6657A7BBC6F6}"/>
    <hyperlink ref="F19" r:id="rId16" xr:uid="{6A33DB52-3624-4A34-845F-6F34CE8168E3}"/>
    <hyperlink ref="F20" r:id="rId17" xr:uid="{6BB214EC-9A82-44F7-9342-09A2B279F031}"/>
    <hyperlink ref="F3" r:id="rId18" display="https://akizukidenshi.com/catalog/g/g114526/" xr:uid="{0374EDF2-FDE6-4C44-8E59-C8EA3D3D2FA4}"/>
    <hyperlink ref="F4" r:id="rId19" xr:uid="{EC61FDED-7953-424E-A04B-45B56D9DE5D6}"/>
    <hyperlink ref="F2" r:id="rId20" xr:uid="{F6173B36-159F-4D58-A342-426996597549}"/>
    <hyperlink ref="F13" r:id="rId21" xr:uid="{AC937012-776D-4634-8FCB-8760D3EB82E1}"/>
    <hyperlink ref="F25" r:id="rId22" xr:uid="{FC9E7007-82FE-40D1-8799-113721EBE0EC}"/>
    <hyperlink ref="F28" r:id="rId23" xr:uid="{9B08B620-4C12-48F6-9F79-F84FB7A446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yuiop29re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koron</dc:creator>
  <cp:lastModifiedBy>MURAOKA Taro</cp:lastModifiedBy>
  <dcterms:created xsi:type="dcterms:W3CDTF">2024-09-17T02:35:07Z</dcterms:created>
  <dcterms:modified xsi:type="dcterms:W3CDTF">2024-09-17T04:07:48Z</dcterms:modified>
</cp:coreProperties>
</file>