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0"/>
  <workbookPr defaultThemeVersion="166925"/>
  <xr:revisionPtr revIDLastSave="0" documentId="8_{DE2BD1B6-BBD8-46D3-877A-02E669CD71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inomial.norma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5" i="1"/>
  <c r="C14" i="1"/>
  <c r="D14" i="1" s="1"/>
  <c r="A14" i="1"/>
  <c r="B8" i="1"/>
  <c r="B9" i="1" s="1"/>
  <c r="B4" i="1"/>
  <c r="E15" i="1" l="1"/>
  <c r="E14" i="1"/>
  <c r="B16" i="1"/>
  <c r="E16" i="1" s="1"/>
  <c r="C15" i="1"/>
  <c r="A15" i="1" l="1"/>
  <c r="D15" i="1"/>
  <c r="C16" i="1"/>
  <c r="B17" i="1"/>
  <c r="E17" i="1" s="1"/>
  <c r="A16" i="1" l="1"/>
  <c r="D16" i="1"/>
  <c r="C17" i="1"/>
  <c r="B18" i="1"/>
  <c r="E18" i="1" s="1"/>
  <c r="A17" i="1" l="1"/>
  <c r="D17" i="1"/>
  <c r="C18" i="1"/>
  <c r="B19" i="1"/>
  <c r="E19" i="1" s="1"/>
  <c r="A18" i="1" l="1"/>
  <c r="D18" i="1"/>
  <c r="C19" i="1"/>
  <c r="B20" i="1"/>
  <c r="E20" i="1" s="1"/>
  <c r="A19" i="1" l="1"/>
  <c r="D19" i="1"/>
  <c r="C20" i="1"/>
  <c r="B21" i="1"/>
  <c r="E21" i="1" s="1"/>
  <c r="A20" i="1" l="1"/>
  <c r="D20" i="1"/>
  <c r="C21" i="1"/>
  <c r="B22" i="1"/>
  <c r="E22" i="1" s="1"/>
  <c r="A21" i="1" l="1"/>
  <c r="D21" i="1"/>
  <c r="C22" i="1"/>
  <c r="B23" i="1"/>
  <c r="E23" i="1" s="1"/>
  <c r="A22" i="1" l="1"/>
  <c r="D22" i="1"/>
  <c r="C23" i="1"/>
  <c r="B24" i="1"/>
  <c r="E24" i="1" s="1"/>
  <c r="A23" i="1" l="1"/>
  <c r="D23" i="1"/>
  <c r="C24" i="1"/>
  <c r="B25" i="1"/>
  <c r="E25" i="1" s="1"/>
  <c r="A24" i="1" l="1"/>
  <c r="D24" i="1"/>
  <c r="C25" i="1"/>
  <c r="B26" i="1"/>
  <c r="E26" i="1" s="1"/>
  <c r="A25" i="1" l="1"/>
  <c r="D25" i="1"/>
  <c r="C26" i="1"/>
  <c r="B27" i="1"/>
  <c r="E27" i="1" s="1"/>
  <c r="A26" i="1" l="1"/>
  <c r="D26" i="1"/>
  <c r="C27" i="1"/>
  <c r="B28" i="1"/>
  <c r="E28" i="1" s="1"/>
  <c r="A27" i="1" l="1"/>
  <c r="D27" i="1"/>
  <c r="C28" i="1"/>
  <c r="B29" i="1"/>
  <c r="E29" i="1" s="1"/>
  <c r="A28" i="1" l="1"/>
  <c r="D28" i="1"/>
  <c r="C29" i="1"/>
  <c r="B30" i="1"/>
  <c r="E30" i="1" s="1"/>
  <c r="A29" i="1" l="1"/>
  <c r="D29" i="1"/>
  <c r="C30" i="1"/>
  <c r="B31" i="1"/>
  <c r="E31" i="1" s="1"/>
  <c r="A30" i="1" l="1"/>
  <c r="D30" i="1"/>
  <c r="C31" i="1"/>
  <c r="B32" i="1"/>
  <c r="E32" i="1" s="1"/>
  <c r="A31" i="1" l="1"/>
  <c r="D31" i="1"/>
  <c r="C32" i="1"/>
  <c r="B33" i="1"/>
  <c r="E33" i="1" s="1"/>
  <c r="A32" i="1" l="1"/>
  <c r="D32" i="1"/>
  <c r="C33" i="1"/>
  <c r="B34" i="1"/>
  <c r="E34" i="1" s="1"/>
  <c r="A33" i="1" l="1"/>
  <c r="D33" i="1"/>
  <c r="C34" i="1"/>
  <c r="A34" i="1" l="1"/>
  <c r="D34" i="1"/>
</calcChain>
</file>

<file path=xl/sharedStrings.xml><?xml version="1.0" encoding="utf-8"?>
<sst xmlns="http://schemas.openxmlformats.org/spreadsheetml/2006/main" count="14" uniqueCount="14">
  <si>
    <t>COMPARISON OF BINOMIAL AND NORMAL DISTRIBUTIONS</t>
  </si>
  <si>
    <t>Heads: you win $1 / Tails: you lose $1</t>
  </si>
  <si>
    <t>Heads probability</t>
  </si>
  <si>
    <t>Tails probability</t>
  </si>
  <si>
    <t>Number of coin flips</t>
  </si>
  <si>
    <t>Mean number of heads</t>
  </si>
  <si>
    <t>Variance</t>
  </si>
  <si>
    <t>Standard deviation</t>
  </si>
  <si>
    <t>Probability</t>
  </si>
  <si>
    <t>Final Value [$]</t>
  </si>
  <si>
    <t>Tails</t>
  </si>
  <si>
    <t>Heads</t>
  </si>
  <si>
    <t>Binomial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</si>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</sst>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5" xfId="0" applyBorder="1"/>
    <xf numFmtId="0" fontId="0" fillId="0" borderId="7" xfId="0" applyBorder="1"/>
    <xf numFmtId="0" fontId="0" fillId="2" borderId="0" xfId="0" applyFill="1"/>
    <xf numFmtId="0" fontId="0" fillId="2" borderId="1" xfId="0" applyFill="1" applyBorder="1"/>
    <xf numFmtId="1" fontId="0" fillId="0" borderId="4" xfId="0" applyNumberFormat="1" applyBorder="1"/>
    <xf numFmtId="1" fontId="0" fillId="0" borderId="6" xfId="0" applyNumberFormat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binomial.normal!$D$13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binomial.normal!$A$14:$A$34</c:f>
              <c:numCache>
                <c:formatCode>0</c:formatCode>
                <c:ptCount val="2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-8</c:v>
                </c:pt>
                <c:pt idx="15">
                  <c:v>-10</c:v>
                </c:pt>
                <c:pt idx="16">
                  <c:v>-12</c:v>
                </c:pt>
                <c:pt idx="17">
                  <c:v>-14</c:v>
                </c:pt>
                <c:pt idx="18">
                  <c:v>-16</c:v>
                </c:pt>
                <c:pt idx="19">
                  <c:v>-18</c:v>
                </c:pt>
                <c:pt idx="20">
                  <c:v>-20</c:v>
                </c:pt>
              </c:numCache>
            </c:numRef>
          </c:xVal>
          <c:yVal>
            <c:numRef>
              <c:f>binomial.normal!$D$14:$D$34</c:f>
              <c:numCache>
                <c:formatCode>General</c:formatCode>
                <c:ptCount val="21"/>
                <c:pt idx="0">
                  <c:v>9.5367431640625E-7</c:v>
                </c:pt>
                <c:pt idx="1">
                  <c:v>1.9073486328125E-5</c:v>
                </c:pt>
                <c:pt idx="2">
                  <c:v>1.811981201171875E-4</c:v>
                </c:pt>
                <c:pt idx="3">
                  <c:v>1.087188720703125E-3</c:v>
                </c:pt>
                <c:pt idx="4">
                  <c:v>4.6205520629882813E-3</c:v>
                </c:pt>
                <c:pt idx="5">
                  <c:v>1.47857666015625E-2</c:v>
                </c:pt>
                <c:pt idx="6">
                  <c:v>3.696441650390625E-2</c:v>
                </c:pt>
                <c:pt idx="7">
                  <c:v>7.39288330078125E-2</c:v>
                </c:pt>
                <c:pt idx="8">
                  <c:v>0.12013435363769531</c:v>
                </c:pt>
                <c:pt idx="9">
                  <c:v>0.16017913818359375</c:v>
                </c:pt>
                <c:pt idx="10">
                  <c:v>0.17619705200195313</c:v>
                </c:pt>
                <c:pt idx="11">
                  <c:v>0.16017913818359375</c:v>
                </c:pt>
                <c:pt idx="12">
                  <c:v>0.12013435363769531</c:v>
                </c:pt>
                <c:pt idx="13">
                  <c:v>7.39288330078125E-2</c:v>
                </c:pt>
                <c:pt idx="14">
                  <c:v>3.696441650390625E-2</c:v>
                </c:pt>
                <c:pt idx="15">
                  <c:v>1.47857666015625E-2</c:v>
                </c:pt>
                <c:pt idx="16">
                  <c:v>4.6205520629882813E-3</c:v>
                </c:pt>
                <c:pt idx="17">
                  <c:v>1.087188720703125E-3</c:v>
                </c:pt>
                <c:pt idx="18">
                  <c:v>1.811981201171875E-4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CB-4550-9032-20F7F01554FC}"/>
            </c:ext>
          </c:extLst>
        </c:ser>
        <c:ser>
          <c:idx val="1"/>
          <c:order val="1"/>
          <c:tx>
            <c:strRef>
              <c:f>binomial.normal!$E$13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binomial.normal!$A$14:$A$34</c:f>
              <c:numCache>
                <c:formatCode>0</c:formatCode>
                <c:ptCount val="2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-8</c:v>
                </c:pt>
                <c:pt idx="15">
                  <c:v>-10</c:v>
                </c:pt>
                <c:pt idx="16">
                  <c:v>-12</c:v>
                </c:pt>
                <c:pt idx="17">
                  <c:v>-14</c:v>
                </c:pt>
                <c:pt idx="18">
                  <c:v>-16</c:v>
                </c:pt>
                <c:pt idx="19">
                  <c:v>-18</c:v>
                </c:pt>
                <c:pt idx="20">
                  <c:v>-20</c:v>
                </c:pt>
              </c:numCache>
            </c:numRef>
          </c:xVal>
          <c:yVal>
            <c:numRef>
              <c:f>binomial.normal!$E$14:$E$34</c:f>
              <c:numCache>
                <c:formatCode>General</c:formatCode>
                <c:ptCount val="21"/>
                <c:pt idx="0">
                  <c:v>8.0999109560891024E-6</c:v>
                </c:pt>
                <c:pt idx="1">
                  <c:v>5.4155149644273216E-5</c:v>
                </c:pt>
                <c:pt idx="2">
                  <c:v>2.9644244014386559E-4</c:v>
                </c:pt>
                <c:pt idx="3">
                  <c:v>1.3285628439771073E-3</c:v>
                </c:pt>
                <c:pt idx="4">
                  <c:v>4.8748912161279473E-3</c:v>
                </c:pt>
                <c:pt idx="5">
                  <c:v>1.464498256192648E-2</c:v>
                </c:pt>
                <c:pt idx="6">
                  <c:v>3.6020844672153669E-2</c:v>
                </c:pt>
                <c:pt idx="7">
                  <c:v>7.2537073483922923E-2</c:v>
                </c:pt>
                <c:pt idx="8">
                  <c:v>0.11959341596728197</c:v>
                </c:pt>
                <c:pt idx="9">
                  <c:v>0.16143422587153622</c:v>
                </c:pt>
                <c:pt idx="10">
                  <c:v>0.17841241161527713</c:v>
                </c:pt>
                <c:pt idx="11">
                  <c:v>0.16143422587153622</c:v>
                </c:pt>
                <c:pt idx="12">
                  <c:v>0.11959341596728197</c:v>
                </c:pt>
                <c:pt idx="13">
                  <c:v>7.2537073483922923E-2</c:v>
                </c:pt>
                <c:pt idx="14">
                  <c:v>3.6020844672153669E-2</c:v>
                </c:pt>
                <c:pt idx="15">
                  <c:v>1.464498256192648E-2</c:v>
                </c:pt>
                <c:pt idx="16">
                  <c:v>4.8748912161279473E-3</c:v>
                </c:pt>
                <c:pt idx="17">
                  <c:v>1.3285628439771073E-3</c:v>
                </c:pt>
                <c:pt idx="18">
                  <c:v>2.9644244014386559E-4</c:v>
                </c:pt>
                <c:pt idx="19">
                  <c:v>5.4155149644273216E-5</c:v>
                </c:pt>
                <c:pt idx="20">
                  <c:v>8.0999109560891024E-6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CB-4550-9032-20F7F015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89816"/>
        <c:axId val="949208168"/>
      </c:scatterChart>
      <c:valAx>
        <c:axId val="949189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08168"/>
        <c:crosses val="autoZero"/>
        <c:crossBetween val="midCat"/>
      </c:valAx>
      <c:valAx>
        <c:axId val="94920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95250</xdr:rowOff>
    </xdr:from>
    <xdr:to>
      <xdr:col>15</xdr:col>
      <xdr:colOff>390525</xdr:colOff>
      <xdr:row>26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25B27F-902C-92F4-402A-7B4536F868CC}"/>
            </a:ext>
            <a:ext uri="{147F2762-F138-4A5C-976F-8EAC2B608ADB}">
              <a16:predDERef xmlns:a16="http://schemas.microsoft.com/office/drawing/2014/main" pred="{0E750E87-7B13-11E2-163E-34A6D4C3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E21" sqref="E21"/>
    </sheetView>
  </sheetViews>
  <sheetFormatPr defaultRowHeight="15"/>
  <cols>
    <col min="1" max="1" width="21.42578125" customWidth="1"/>
    <col min="2" max="2" width="11.7109375" customWidth="1"/>
    <col min="5" max="5" width="14.28515625" customWidth="1"/>
  </cols>
  <sheetData>
    <row r="1" spans="1:1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3" t="s">
        <v>1</v>
      </c>
      <c r="B2" s="13"/>
    </row>
    <row r="3" spans="1:10">
      <c r="A3" s="3" t="s">
        <v>2</v>
      </c>
      <c r="B3" s="2">
        <v>0.5</v>
      </c>
    </row>
    <row r="4" spans="1:10">
      <c r="A4" s="3" t="s">
        <v>3</v>
      </c>
      <c r="B4" s="2">
        <f>1-B3</f>
        <v>0.5</v>
      </c>
    </row>
    <row r="6" spans="1:10">
      <c r="A6" s="3" t="s">
        <v>4</v>
      </c>
      <c r="B6" s="2">
        <v>20</v>
      </c>
    </row>
    <row r="7" spans="1:10">
      <c r="A7" s="3" t="s">
        <v>5</v>
      </c>
      <c r="B7" s="2">
        <f>B3*B6</f>
        <v>10</v>
      </c>
    </row>
    <row r="8" spans="1:10">
      <c r="A8" s="3" t="s">
        <v>6</v>
      </c>
      <c r="B8" s="2">
        <f>B6*B3*B4</f>
        <v>5</v>
      </c>
    </row>
    <row r="9" spans="1:10">
      <c r="A9" s="3" t="s">
        <v>7</v>
      </c>
      <c r="B9" s="2">
        <f>SQRT(B8)</f>
        <v>2.2360679774997898</v>
      </c>
    </row>
    <row r="12" spans="1:10">
      <c r="D12" s="12" t="s">
        <v>8</v>
      </c>
      <c r="E12" s="12"/>
    </row>
    <row r="13" spans="1:10">
      <c r="A13" s="3" t="s">
        <v>9</v>
      </c>
      <c r="B13" s="3" t="s">
        <v>10</v>
      </c>
      <c r="C13" s="3" t="s">
        <v>11</v>
      </c>
      <c r="D13" s="10" t="s">
        <v>12</v>
      </c>
      <c r="E13" s="11" t="s">
        <v>13</v>
      </c>
    </row>
    <row r="14" spans="1:10">
      <c r="A14" s="8">
        <f>C14-B14</f>
        <v>20</v>
      </c>
      <c r="B14">
        <v>0</v>
      </c>
      <c r="C14">
        <f>$B$6-B14</f>
        <v>20</v>
      </c>
      <c r="D14" s="6">
        <f>(FACT($B$6)/(FACT(B14)*FACT(C14)))*($B$3^C14)*($B$4^B14)</f>
        <v>9.5367431640625E-7</v>
      </c>
      <c r="E14" s="4">
        <f>_xlfn.NORM.DIST(B14, $B$7, $B$9, FALSE)</f>
        <v>8.0999109560891024E-6</v>
      </c>
    </row>
    <row r="15" spans="1:10">
      <c r="A15" s="8">
        <f t="shared" ref="A15:A31" si="0">C15-B15</f>
        <v>18</v>
      </c>
      <c r="B15">
        <f>MIN($B$6, B14+1)</f>
        <v>1</v>
      </c>
      <c r="C15">
        <f>$B$6-B15</f>
        <v>19</v>
      </c>
      <c r="D15" s="6">
        <f t="shared" ref="D15:D36" si="1">(FACT($B$6)/(FACT(B15)*FACT(C15)))*($B$3^C15)*($B$4^B15)</f>
        <v>1.9073486328125E-5</v>
      </c>
      <c r="E15" s="4">
        <f t="shared" ref="E15:E34" si="2">_xlfn.NORM.DIST(B15, $B$7, $B$9, FALSE)</f>
        <v>5.4155149644273216E-5</v>
      </c>
    </row>
    <row r="16" spans="1:10">
      <c r="A16" s="8">
        <f t="shared" si="0"/>
        <v>16</v>
      </c>
      <c r="B16">
        <f t="shared" ref="B16:B31" si="3">MIN($B$6, B15+1)</f>
        <v>2</v>
      </c>
      <c r="C16">
        <f t="shared" ref="C16:C36" si="4">$B$6-B16</f>
        <v>18</v>
      </c>
      <c r="D16" s="6">
        <f t="shared" si="1"/>
        <v>1.811981201171875E-4</v>
      </c>
      <c r="E16" s="4">
        <f t="shared" si="2"/>
        <v>2.9644244014386559E-4</v>
      </c>
    </row>
    <row r="17" spans="1:5">
      <c r="A17" s="8">
        <f t="shared" si="0"/>
        <v>14</v>
      </c>
      <c r="B17">
        <f t="shared" si="3"/>
        <v>3</v>
      </c>
      <c r="C17">
        <f t="shared" si="4"/>
        <v>17</v>
      </c>
      <c r="D17" s="6">
        <f t="shared" si="1"/>
        <v>1.087188720703125E-3</v>
      </c>
      <c r="E17" s="4">
        <f t="shared" si="2"/>
        <v>1.3285628439771073E-3</v>
      </c>
    </row>
    <row r="18" spans="1:5">
      <c r="A18" s="8">
        <f t="shared" si="0"/>
        <v>12</v>
      </c>
      <c r="B18">
        <f t="shared" si="3"/>
        <v>4</v>
      </c>
      <c r="C18">
        <f t="shared" si="4"/>
        <v>16</v>
      </c>
      <c r="D18" s="6">
        <f t="shared" si="1"/>
        <v>4.6205520629882813E-3</v>
      </c>
      <c r="E18" s="4">
        <f t="shared" si="2"/>
        <v>4.8748912161279473E-3</v>
      </c>
    </row>
    <row r="19" spans="1:5">
      <c r="A19" s="8">
        <f t="shared" si="0"/>
        <v>10</v>
      </c>
      <c r="B19">
        <f t="shared" si="3"/>
        <v>5</v>
      </c>
      <c r="C19">
        <f t="shared" si="4"/>
        <v>15</v>
      </c>
      <c r="D19" s="6">
        <f t="shared" si="1"/>
        <v>1.47857666015625E-2</v>
      </c>
      <c r="E19" s="4">
        <f t="shared" si="2"/>
        <v>1.464498256192648E-2</v>
      </c>
    </row>
    <row r="20" spans="1:5">
      <c r="A20" s="8">
        <f t="shared" si="0"/>
        <v>8</v>
      </c>
      <c r="B20">
        <f t="shared" si="3"/>
        <v>6</v>
      </c>
      <c r="C20">
        <f t="shared" si="4"/>
        <v>14</v>
      </c>
      <c r="D20" s="6">
        <f t="shared" si="1"/>
        <v>3.696441650390625E-2</v>
      </c>
      <c r="E20" s="4">
        <f t="shared" si="2"/>
        <v>3.6020844672153669E-2</v>
      </c>
    </row>
    <row r="21" spans="1:5">
      <c r="A21" s="8">
        <f t="shared" si="0"/>
        <v>6</v>
      </c>
      <c r="B21">
        <f t="shared" si="3"/>
        <v>7</v>
      </c>
      <c r="C21">
        <f t="shared" si="4"/>
        <v>13</v>
      </c>
      <c r="D21" s="6">
        <f t="shared" si="1"/>
        <v>7.39288330078125E-2</v>
      </c>
      <c r="E21" s="4">
        <f t="shared" si="2"/>
        <v>7.2537073483922923E-2</v>
      </c>
    </row>
    <row r="22" spans="1:5">
      <c r="A22" s="8">
        <f t="shared" si="0"/>
        <v>4</v>
      </c>
      <c r="B22">
        <f t="shared" si="3"/>
        <v>8</v>
      </c>
      <c r="C22">
        <f t="shared" si="4"/>
        <v>12</v>
      </c>
      <c r="D22" s="6">
        <f t="shared" si="1"/>
        <v>0.12013435363769531</v>
      </c>
      <c r="E22" s="4">
        <f t="shared" si="2"/>
        <v>0.11959341596728197</v>
      </c>
    </row>
    <row r="23" spans="1:5">
      <c r="A23" s="8">
        <f t="shared" si="0"/>
        <v>2</v>
      </c>
      <c r="B23">
        <f t="shared" si="3"/>
        <v>9</v>
      </c>
      <c r="C23">
        <f t="shared" si="4"/>
        <v>11</v>
      </c>
      <c r="D23" s="6">
        <f t="shared" si="1"/>
        <v>0.16017913818359375</v>
      </c>
      <c r="E23" s="4">
        <f t="shared" si="2"/>
        <v>0.16143422587153622</v>
      </c>
    </row>
    <row r="24" spans="1:5">
      <c r="A24" s="8">
        <f t="shared" si="0"/>
        <v>0</v>
      </c>
      <c r="B24">
        <f t="shared" si="3"/>
        <v>10</v>
      </c>
      <c r="C24">
        <f t="shared" si="4"/>
        <v>10</v>
      </c>
      <c r="D24" s="6">
        <f t="shared" si="1"/>
        <v>0.17619705200195313</v>
      </c>
      <c r="E24" s="4">
        <f t="shared" si="2"/>
        <v>0.17841241161527713</v>
      </c>
    </row>
    <row r="25" spans="1:5">
      <c r="A25" s="8">
        <f t="shared" si="0"/>
        <v>-2</v>
      </c>
      <c r="B25">
        <f t="shared" si="3"/>
        <v>11</v>
      </c>
      <c r="C25">
        <f t="shared" si="4"/>
        <v>9</v>
      </c>
      <c r="D25" s="6">
        <f t="shared" si="1"/>
        <v>0.16017913818359375</v>
      </c>
      <c r="E25" s="4">
        <f t="shared" si="2"/>
        <v>0.16143422587153622</v>
      </c>
    </row>
    <row r="26" spans="1:5">
      <c r="A26" s="8">
        <f t="shared" si="0"/>
        <v>-4</v>
      </c>
      <c r="B26">
        <f t="shared" si="3"/>
        <v>12</v>
      </c>
      <c r="C26">
        <f t="shared" si="4"/>
        <v>8</v>
      </c>
      <c r="D26" s="6">
        <f t="shared" si="1"/>
        <v>0.12013435363769531</v>
      </c>
      <c r="E26" s="4">
        <f t="shared" si="2"/>
        <v>0.11959341596728197</v>
      </c>
    </row>
    <row r="27" spans="1:5">
      <c r="A27" s="8">
        <f t="shared" si="0"/>
        <v>-6</v>
      </c>
      <c r="B27">
        <f t="shared" si="3"/>
        <v>13</v>
      </c>
      <c r="C27">
        <f t="shared" si="4"/>
        <v>7</v>
      </c>
      <c r="D27" s="6">
        <f t="shared" si="1"/>
        <v>7.39288330078125E-2</v>
      </c>
      <c r="E27" s="4">
        <f t="shared" si="2"/>
        <v>7.2537073483922923E-2</v>
      </c>
    </row>
    <row r="28" spans="1:5">
      <c r="A28" s="8">
        <f t="shared" si="0"/>
        <v>-8</v>
      </c>
      <c r="B28">
        <f t="shared" si="3"/>
        <v>14</v>
      </c>
      <c r="C28">
        <f t="shared" si="4"/>
        <v>6</v>
      </c>
      <c r="D28" s="6">
        <f t="shared" si="1"/>
        <v>3.696441650390625E-2</v>
      </c>
      <c r="E28" s="4">
        <f t="shared" si="2"/>
        <v>3.6020844672153669E-2</v>
      </c>
    </row>
    <row r="29" spans="1:5">
      <c r="A29" s="8">
        <f t="shared" si="0"/>
        <v>-10</v>
      </c>
      <c r="B29">
        <f t="shared" si="3"/>
        <v>15</v>
      </c>
      <c r="C29">
        <f t="shared" si="4"/>
        <v>5</v>
      </c>
      <c r="D29" s="6">
        <f t="shared" si="1"/>
        <v>1.47857666015625E-2</v>
      </c>
      <c r="E29" s="4">
        <f t="shared" si="2"/>
        <v>1.464498256192648E-2</v>
      </c>
    </row>
    <row r="30" spans="1:5">
      <c r="A30" s="8">
        <f t="shared" si="0"/>
        <v>-12</v>
      </c>
      <c r="B30">
        <f t="shared" si="3"/>
        <v>16</v>
      </c>
      <c r="C30">
        <f t="shared" si="4"/>
        <v>4</v>
      </c>
      <c r="D30" s="6">
        <f t="shared" si="1"/>
        <v>4.6205520629882813E-3</v>
      </c>
      <c r="E30" s="4">
        <f t="shared" si="2"/>
        <v>4.8748912161279473E-3</v>
      </c>
    </row>
    <row r="31" spans="1:5">
      <c r="A31" s="8">
        <f t="shared" si="0"/>
        <v>-14</v>
      </c>
      <c r="B31">
        <f t="shared" si="3"/>
        <v>17</v>
      </c>
      <c r="C31">
        <f t="shared" si="4"/>
        <v>3</v>
      </c>
      <c r="D31" s="6">
        <f t="shared" si="1"/>
        <v>1.087188720703125E-3</v>
      </c>
      <c r="E31" s="4">
        <f t="shared" si="2"/>
        <v>1.3285628439771073E-3</v>
      </c>
    </row>
    <row r="32" spans="1:5">
      <c r="A32" s="8">
        <f t="shared" ref="A32:A36" si="5">C32-B32</f>
        <v>-16</v>
      </c>
      <c r="B32">
        <f t="shared" ref="B32:B36" si="6">MIN($B$6, B31+1)</f>
        <v>18</v>
      </c>
      <c r="C32">
        <f t="shared" si="4"/>
        <v>2</v>
      </c>
      <c r="D32" s="6">
        <f t="shared" si="1"/>
        <v>1.811981201171875E-4</v>
      </c>
      <c r="E32" s="4">
        <f t="shared" si="2"/>
        <v>2.9644244014386559E-4</v>
      </c>
    </row>
    <row r="33" spans="1:5">
      <c r="A33" s="8">
        <f t="shared" si="5"/>
        <v>-18</v>
      </c>
      <c r="B33">
        <f t="shared" si="6"/>
        <v>19</v>
      </c>
      <c r="C33">
        <f t="shared" si="4"/>
        <v>1</v>
      </c>
      <c r="D33" s="6">
        <f t="shared" si="1"/>
        <v>1.9073486328125E-5</v>
      </c>
      <c r="E33" s="4">
        <f t="shared" si="2"/>
        <v>5.4155149644273216E-5</v>
      </c>
    </row>
    <row r="34" spans="1:5">
      <c r="A34" s="9">
        <f t="shared" si="5"/>
        <v>-20</v>
      </c>
      <c r="B34" s="1">
        <f t="shared" si="6"/>
        <v>20</v>
      </c>
      <c r="C34" s="1">
        <f t="shared" si="4"/>
        <v>0</v>
      </c>
      <c r="D34" s="7">
        <f t="shared" si="1"/>
        <v>9.5367431640625E-7</v>
      </c>
      <c r="E34" s="5">
        <f t="shared" si="2"/>
        <v>8.0999109560891024E-6</v>
      </c>
    </row>
  </sheetData>
  <mergeCells count="3">
    <mergeCell ref="D12:E12"/>
    <mergeCell ref="A2:B2"/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2023-09-24T12:28:58Z</dcterms:created>
  <dcterms:modified xsi:type="dcterms:W3CDTF">2023-09-24T16:06:25Z</dcterms:modified>
  <cp:category/>
  <cp:contentStatus/>
</cp:coreProperties>
</file>