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COUNTS\Desktop\PAYMENTS TRACKER\"/>
    </mc:Choice>
  </mc:AlternateContent>
  <bookViews>
    <workbookView xWindow="0" yWindow="0" windowWidth="20490" windowHeight="7020" activeTab="8"/>
  </bookViews>
  <sheets>
    <sheet name="APRIL" sheetId="1" r:id="rId1"/>
    <sheet name="MAY" sheetId="7" r:id="rId2"/>
    <sheet name="JUNE" sheetId="8" r:id="rId3"/>
    <sheet name="JULY" sheetId="9" r:id="rId4"/>
    <sheet name="AUG 2020" sheetId="11" r:id="rId5"/>
    <sheet name="SEPT 2020" sheetId="12" r:id="rId6"/>
    <sheet name="OCT" sheetId="14" r:id="rId7"/>
    <sheet name="NOV" sheetId="15" r:id="rId8"/>
    <sheet name="TOTAL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3" l="1"/>
  <c r="B9" i="13"/>
  <c r="B8" i="13"/>
  <c r="G92" i="15"/>
  <c r="H92" i="15"/>
  <c r="G87" i="15"/>
  <c r="G83" i="15"/>
  <c r="H83" i="15"/>
  <c r="G72" i="15"/>
  <c r="G60" i="15"/>
  <c r="H60" i="15"/>
  <c r="G53" i="15"/>
  <c r="G42" i="15"/>
  <c r="G31" i="15"/>
  <c r="G16" i="15"/>
  <c r="F16" i="15"/>
  <c r="F31" i="15"/>
  <c r="F42" i="15"/>
  <c r="F53" i="15"/>
  <c r="F60" i="15"/>
  <c r="F72" i="15"/>
  <c r="F83" i="15"/>
  <c r="F87" i="15"/>
  <c r="F92" i="15"/>
  <c r="F120" i="15"/>
  <c r="F144" i="15"/>
  <c r="F148" i="15"/>
  <c r="I120" i="15"/>
  <c r="I31" i="15"/>
  <c r="I92" i="15"/>
  <c r="F45" i="14"/>
  <c r="G131" i="14"/>
  <c r="F131" i="14"/>
  <c r="G45" i="14"/>
  <c r="G87" i="14"/>
  <c r="F87" i="14"/>
  <c r="F150" i="15" l="1"/>
  <c r="F21" i="12"/>
  <c r="F41" i="12"/>
  <c r="F61" i="12"/>
  <c r="F77" i="12"/>
  <c r="F96" i="12"/>
  <c r="F114" i="12"/>
  <c r="F128" i="12"/>
  <c r="F178" i="12"/>
  <c r="F184" i="12"/>
  <c r="F213" i="12"/>
  <c r="F227" i="12"/>
  <c r="F237" i="12"/>
  <c r="F254" i="12"/>
  <c r="F258" i="12"/>
  <c r="F268" i="12"/>
  <c r="F288" i="12"/>
  <c r="F303" i="12"/>
  <c r="F319" i="12"/>
  <c r="I303" i="12"/>
  <c r="I258" i="12"/>
  <c r="I268" i="12"/>
  <c r="I77" i="12"/>
  <c r="I213" i="12"/>
  <c r="I227" i="12"/>
  <c r="I319" i="12"/>
  <c r="I128" i="12"/>
  <c r="I288" i="12"/>
  <c r="I178" i="12"/>
  <c r="I61" i="12"/>
  <c r="I237" i="12"/>
  <c r="I96" i="12"/>
  <c r="I254" i="12"/>
  <c r="I184" i="12"/>
  <c r="I114" i="12"/>
  <c r="F321" i="12" l="1"/>
  <c r="B6" i="13"/>
  <c r="B5" i="13"/>
  <c r="B4" i="13"/>
  <c r="B3" i="13"/>
  <c r="B2" i="13"/>
  <c r="I8" i="11"/>
  <c r="I16" i="11"/>
  <c r="I38" i="11"/>
  <c r="I119" i="11"/>
  <c r="H92" i="9" l="1"/>
  <c r="H19" i="15" l="1"/>
  <c r="H20" i="15"/>
  <c r="H21" i="15"/>
  <c r="H22" i="15"/>
  <c r="H23" i="15"/>
  <c r="H24" i="15"/>
  <c r="H25" i="15"/>
  <c r="H26" i="15"/>
  <c r="H27" i="15"/>
  <c r="H28" i="15"/>
  <c r="H29" i="15"/>
  <c r="H30" i="15"/>
  <c r="H18" i="15"/>
  <c r="G120" i="15"/>
  <c r="G144" i="15"/>
  <c r="H119" i="15"/>
  <c r="H115" i="15"/>
  <c r="H116" i="15"/>
  <c r="G148" i="15"/>
  <c r="H64" i="15"/>
  <c r="H65" i="15"/>
  <c r="H66" i="15"/>
  <c r="H67" i="15"/>
  <c r="H68" i="15"/>
  <c r="H69" i="15"/>
  <c r="H70" i="15"/>
  <c r="H71" i="15"/>
  <c r="H147" i="15"/>
  <c r="H146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18" i="15"/>
  <c r="H117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86" i="15"/>
  <c r="H85" i="15"/>
  <c r="H63" i="15"/>
  <c r="H72" i="15" s="1"/>
  <c r="H52" i="15"/>
  <c r="H51" i="15"/>
  <c r="H50" i="15"/>
  <c r="H49" i="15"/>
  <c r="H48" i="15"/>
  <c r="H47" i="15"/>
  <c r="H46" i="15"/>
  <c r="H45" i="15"/>
  <c r="H44" i="15"/>
  <c r="H41" i="15"/>
  <c r="H40" i="15"/>
  <c r="H39" i="15"/>
  <c r="H38" i="15"/>
  <c r="H37" i="15"/>
  <c r="H36" i="15"/>
  <c r="H35" i="15"/>
  <c r="H34" i="15"/>
  <c r="H33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6" i="15" s="1"/>
  <c r="H106" i="14"/>
  <c r="H107" i="14"/>
  <c r="H105" i="14"/>
  <c r="G182" i="14"/>
  <c r="F182" i="14"/>
  <c r="H171" i="14"/>
  <c r="H172" i="14"/>
  <c r="H173" i="14"/>
  <c r="H174" i="14"/>
  <c r="H175" i="14"/>
  <c r="H176" i="14"/>
  <c r="H177" i="14"/>
  <c r="H178" i="14"/>
  <c r="H179" i="14"/>
  <c r="H180" i="14"/>
  <c r="H181" i="14"/>
  <c r="H170" i="14"/>
  <c r="G168" i="14"/>
  <c r="F168" i="14"/>
  <c r="H160" i="14"/>
  <c r="H161" i="14"/>
  <c r="H162" i="14"/>
  <c r="H163" i="14"/>
  <c r="H164" i="14"/>
  <c r="H165" i="14"/>
  <c r="H166" i="14"/>
  <c r="H167" i="14"/>
  <c r="H159" i="14"/>
  <c r="H87" i="15" l="1"/>
  <c r="G150" i="15"/>
  <c r="H42" i="15"/>
  <c r="H53" i="15"/>
  <c r="H120" i="15"/>
  <c r="H31" i="15"/>
  <c r="H182" i="14"/>
  <c r="H168" i="14"/>
  <c r="H144" i="15"/>
  <c r="H148" i="15"/>
  <c r="H150" i="15" s="1"/>
  <c r="G157" i="14"/>
  <c r="F157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34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08" i="14"/>
  <c r="G103" i="14"/>
  <c r="H103" i="14"/>
  <c r="F103" i="14"/>
  <c r="H43" i="14"/>
  <c r="H41" i="14"/>
  <c r="G99" i="14"/>
  <c r="H99" i="14"/>
  <c r="F99" i="14"/>
  <c r="H80" i="14"/>
  <c r="H81" i="14"/>
  <c r="H82" i="14"/>
  <c r="H79" i="14"/>
  <c r="H84" i="14"/>
  <c r="H85" i="14"/>
  <c r="H86" i="14"/>
  <c r="H83" i="14"/>
  <c r="F61" i="14"/>
  <c r="G77" i="14"/>
  <c r="F77" i="14"/>
  <c r="G61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63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47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2" i="14"/>
  <c r="H44" i="14"/>
  <c r="H24" i="14"/>
  <c r="G22" i="14"/>
  <c r="F22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3" i="14"/>
  <c r="F185" i="14" l="1"/>
  <c r="G185" i="14"/>
  <c r="H131" i="14"/>
  <c r="H45" i="14"/>
  <c r="H87" i="14"/>
  <c r="H157" i="14"/>
  <c r="H22" i="14"/>
  <c r="H61" i="14"/>
  <c r="H77" i="14"/>
  <c r="H185" i="14" l="1"/>
  <c r="F10" i="1"/>
  <c r="F20" i="1"/>
  <c r="F27" i="1"/>
  <c r="F42" i="1"/>
  <c r="F47" i="1"/>
  <c r="G75" i="1"/>
  <c r="H75" i="1"/>
  <c r="F75" i="1"/>
  <c r="F93" i="1"/>
  <c r="G96" i="1"/>
  <c r="F96" i="1" l="1"/>
  <c r="G116" i="8"/>
  <c r="F116" i="8"/>
  <c r="G80" i="9" l="1"/>
  <c r="F80" i="9"/>
  <c r="G96" i="12"/>
  <c r="G142" i="9"/>
  <c r="F142" i="9"/>
  <c r="G133" i="7"/>
  <c r="F133" i="7"/>
  <c r="G69" i="7"/>
  <c r="F69" i="7"/>
  <c r="G319" i="12" l="1"/>
  <c r="G303" i="12"/>
  <c r="G288" i="12"/>
  <c r="H288" i="12"/>
  <c r="G268" i="12"/>
  <c r="G258" i="12"/>
  <c r="G254" i="12"/>
  <c r="G237" i="12"/>
  <c r="G227" i="12"/>
  <c r="G213" i="12"/>
  <c r="G184" i="12"/>
  <c r="G178" i="12"/>
  <c r="G128" i="12"/>
  <c r="G114" i="12"/>
  <c r="G77" i="12"/>
  <c r="G61" i="12"/>
  <c r="G41" i="12"/>
  <c r="G21" i="12"/>
  <c r="H111" i="12"/>
  <c r="H104" i="12"/>
  <c r="H103" i="12"/>
  <c r="H181" i="12"/>
  <c r="H182" i="12"/>
  <c r="H183" i="12"/>
  <c r="H180" i="12"/>
  <c r="H216" i="12"/>
  <c r="H217" i="12"/>
  <c r="H218" i="12"/>
  <c r="H219" i="12"/>
  <c r="H220" i="12"/>
  <c r="H221" i="12"/>
  <c r="H222" i="12"/>
  <c r="H223" i="12"/>
  <c r="H224" i="12"/>
  <c r="H225" i="12"/>
  <c r="H226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05" i="12"/>
  <c r="H165" i="12"/>
  <c r="H166" i="12"/>
  <c r="H167" i="12"/>
  <c r="H168" i="12"/>
  <c r="H169" i="12"/>
  <c r="H170" i="12"/>
  <c r="H171" i="12"/>
  <c r="H172" i="12"/>
  <c r="H173" i="12"/>
  <c r="H230" i="12"/>
  <c r="H231" i="12"/>
  <c r="H232" i="12"/>
  <c r="H233" i="12"/>
  <c r="H234" i="12"/>
  <c r="H235" i="12"/>
  <c r="H236" i="12"/>
  <c r="H174" i="12"/>
  <c r="H162" i="12"/>
  <c r="H151" i="12"/>
  <c r="H146" i="12"/>
  <c r="H142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290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261" i="12"/>
  <c r="H262" i="12"/>
  <c r="H263" i="12"/>
  <c r="H264" i="12"/>
  <c r="H265" i="12"/>
  <c r="H266" i="12"/>
  <c r="H267" i="12"/>
  <c r="H117" i="12"/>
  <c r="H118" i="12"/>
  <c r="H119" i="12"/>
  <c r="H120" i="12"/>
  <c r="H121" i="12"/>
  <c r="H122" i="12"/>
  <c r="H123" i="12"/>
  <c r="H124" i="12"/>
  <c r="H125" i="12"/>
  <c r="H126" i="12"/>
  <c r="H127" i="12"/>
  <c r="H100" i="12"/>
  <c r="H101" i="12"/>
  <c r="H102" i="12"/>
  <c r="H105" i="12"/>
  <c r="H106" i="12"/>
  <c r="H107" i="12"/>
  <c r="H108" i="12"/>
  <c r="H109" i="12"/>
  <c r="H110" i="12"/>
  <c r="H112" i="12"/>
  <c r="H11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60" i="12"/>
  <c r="H257" i="12"/>
  <c r="H256" i="12"/>
  <c r="H255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29" i="12"/>
  <c r="H215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59" i="12"/>
  <c r="H148" i="12"/>
  <c r="H144" i="12"/>
  <c r="H143" i="12"/>
  <c r="H139" i="12"/>
  <c r="H135" i="12"/>
  <c r="H133" i="12"/>
  <c r="H132" i="12"/>
  <c r="H177" i="12"/>
  <c r="H176" i="12"/>
  <c r="H175" i="12"/>
  <c r="H164" i="12"/>
  <c r="H163" i="12"/>
  <c r="H161" i="12"/>
  <c r="H160" i="12"/>
  <c r="H158" i="12"/>
  <c r="H157" i="12"/>
  <c r="H156" i="12"/>
  <c r="H155" i="12"/>
  <c r="H154" i="12"/>
  <c r="H153" i="12"/>
  <c r="H152" i="12"/>
  <c r="H150" i="12"/>
  <c r="H149" i="12"/>
  <c r="H147" i="12"/>
  <c r="H145" i="12"/>
  <c r="H141" i="12"/>
  <c r="H140" i="12"/>
  <c r="H138" i="12"/>
  <c r="H137" i="12"/>
  <c r="H136" i="12"/>
  <c r="H134" i="12"/>
  <c r="H131" i="12"/>
  <c r="H130" i="12"/>
  <c r="H116" i="12"/>
  <c r="H115" i="12"/>
  <c r="H99" i="12"/>
  <c r="H98" i="12"/>
  <c r="H97" i="12"/>
  <c r="H95" i="12"/>
  <c r="H93" i="12"/>
  <c r="H94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63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23" i="12"/>
  <c r="H22" i="12"/>
  <c r="H3" i="12"/>
  <c r="H258" i="12" l="1"/>
  <c r="H96" i="12"/>
  <c r="H268" i="12"/>
  <c r="H319" i="12"/>
  <c r="H303" i="12"/>
  <c r="G321" i="12"/>
  <c r="H254" i="12"/>
  <c r="H227" i="12"/>
  <c r="H237" i="12"/>
  <c r="H213" i="12"/>
  <c r="H178" i="12"/>
  <c r="H41" i="12"/>
  <c r="H184" i="12"/>
  <c r="H61" i="12"/>
  <c r="H128" i="12"/>
  <c r="H21" i="12"/>
  <c r="H114" i="12"/>
  <c r="H77" i="12"/>
  <c r="F201" i="11"/>
  <c r="G196" i="11"/>
  <c r="F196" i="11"/>
  <c r="G188" i="11"/>
  <c r="F188" i="11"/>
  <c r="G164" i="11"/>
  <c r="F164" i="11"/>
  <c r="G156" i="11"/>
  <c r="F156" i="11"/>
  <c r="G148" i="11"/>
  <c r="F148" i="11"/>
  <c r="G119" i="11"/>
  <c r="F119" i="11"/>
  <c r="G71" i="11"/>
  <c r="F71" i="11"/>
  <c r="G47" i="11"/>
  <c r="F47" i="11"/>
  <c r="G38" i="11"/>
  <c r="F38" i="11"/>
  <c r="G16" i="11"/>
  <c r="F16" i="11"/>
  <c r="G8" i="11"/>
  <c r="F8" i="11"/>
  <c r="H101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49" i="11"/>
  <c r="H175" i="11"/>
  <c r="H176" i="11"/>
  <c r="H152" i="11"/>
  <c r="H26" i="11"/>
  <c r="H25" i="11"/>
  <c r="H21" i="11"/>
  <c r="H29" i="11"/>
  <c r="H30" i="11"/>
  <c r="H31" i="11"/>
  <c r="H32" i="11"/>
  <c r="H33" i="11"/>
  <c r="H34" i="11"/>
  <c r="H35" i="11"/>
  <c r="H36" i="11"/>
  <c r="H37" i="11"/>
  <c r="H117" i="11"/>
  <c r="H111" i="11"/>
  <c r="H110" i="11"/>
  <c r="H104" i="11"/>
  <c r="H90" i="11"/>
  <c r="H89" i="11"/>
  <c r="H86" i="11"/>
  <c r="H83" i="11"/>
  <c r="H82" i="11"/>
  <c r="G201" i="11"/>
  <c r="H199" i="11"/>
  <c r="H200" i="11"/>
  <c r="H198" i="11"/>
  <c r="H135" i="11"/>
  <c r="H136" i="11"/>
  <c r="H137" i="11"/>
  <c r="H138" i="11"/>
  <c r="H139" i="11"/>
  <c r="H140" i="11"/>
  <c r="H141" i="11"/>
  <c r="H71" i="11" l="1"/>
  <c r="H321" i="12"/>
  <c r="B7" i="13" s="1"/>
  <c r="H201" i="11"/>
  <c r="H191" i="11"/>
  <c r="H192" i="11"/>
  <c r="H193" i="11"/>
  <c r="H159" i="11"/>
  <c r="H160" i="11"/>
  <c r="H161" i="11"/>
  <c r="H162" i="11"/>
  <c r="H163" i="11"/>
  <c r="H195" i="11"/>
  <c r="H194" i="11"/>
  <c r="H190" i="11"/>
  <c r="H196" i="11" s="1"/>
  <c r="H187" i="11"/>
  <c r="H186" i="11"/>
  <c r="H185" i="11"/>
  <c r="H184" i="11"/>
  <c r="H183" i="11"/>
  <c r="H182" i="11"/>
  <c r="H181" i="11"/>
  <c r="H180" i="11"/>
  <c r="H179" i="11"/>
  <c r="H178" i="11"/>
  <c r="H177" i="11"/>
  <c r="H174" i="11"/>
  <c r="H173" i="11"/>
  <c r="H172" i="11"/>
  <c r="H171" i="11"/>
  <c r="H170" i="11"/>
  <c r="H169" i="11"/>
  <c r="H168" i="11"/>
  <c r="H167" i="11"/>
  <c r="H166" i="11"/>
  <c r="H158" i="11"/>
  <c r="H155" i="11"/>
  <c r="H154" i="11"/>
  <c r="H153" i="11"/>
  <c r="H151" i="11"/>
  <c r="H150" i="11"/>
  <c r="H147" i="11"/>
  <c r="H146" i="11"/>
  <c r="H145" i="11"/>
  <c r="H144" i="11"/>
  <c r="H143" i="11"/>
  <c r="H142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18" i="11"/>
  <c r="H116" i="11"/>
  <c r="H115" i="11"/>
  <c r="H114" i="11"/>
  <c r="H113" i="11"/>
  <c r="H112" i="11"/>
  <c r="H109" i="11"/>
  <c r="H108" i="11"/>
  <c r="H107" i="11"/>
  <c r="H106" i="11"/>
  <c r="H105" i="11"/>
  <c r="H103" i="11"/>
  <c r="H102" i="11"/>
  <c r="H100" i="11"/>
  <c r="H99" i="11"/>
  <c r="H98" i="11"/>
  <c r="H97" i="11"/>
  <c r="H96" i="11"/>
  <c r="H95" i="11"/>
  <c r="H94" i="11"/>
  <c r="H93" i="11"/>
  <c r="H92" i="11"/>
  <c r="H91" i="11"/>
  <c r="H88" i="11"/>
  <c r="H87" i="11"/>
  <c r="H85" i="11"/>
  <c r="H84" i="11"/>
  <c r="G80" i="11"/>
  <c r="G203" i="11" s="1"/>
  <c r="F80" i="11"/>
  <c r="F203" i="11" s="1"/>
  <c r="H79" i="11"/>
  <c r="H78" i="11"/>
  <c r="H77" i="11"/>
  <c r="G76" i="11"/>
  <c r="F76" i="11"/>
  <c r="H75" i="11"/>
  <c r="H74" i="11"/>
  <c r="H73" i="11"/>
  <c r="H72" i="11"/>
  <c r="H46" i="11"/>
  <c r="H45" i="11"/>
  <c r="H44" i="11"/>
  <c r="H43" i="11"/>
  <c r="H42" i="11"/>
  <c r="H41" i="11"/>
  <c r="H40" i="11"/>
  <c r="H28" i="11"/>
  <c r="H27" i="11"/>
  <c r="H24" i="11"/>
  <c r="H23" i="11"/>
  <c r="H22" i="11"/>
  <c r="H20" i="11"/>
  <c r="H19" i="11"/>
  <c r="H18" i="11"/>
  <c r="H15" i="11"/>
  <c r="H14" i="11"/>
  <c r="H13" i="11"/>
  <c r="H12" i="11"/>
  <c r="H11" i="11"/>
  <c r="H10" i="11"/>
  <c r="H9" i="11"/>
  <c r="H7" i="11"/>
  <c r="H6" i="11"/>
  <c r="H5" i="11"/>
  <c r="H4" i="11"/>
  <c r="H3" i="11"/>
  <c r="H2" i="11"/>
  <c r="G57" i="9"/>
  <c r="F57" i="9"/>
  <c r="H40" i="9"/>
  <c r="H39" i="9"/>
  <c r="H38" i="9"/>
  <c r="H35" i="9"/>
  <c r="H33" i="9"/>
  <c r="H31" i="9"/>
  <c r="H30" i="9"/>
  <c r="H29" i="9"/>
  <c r="H52" i="9"/>
  <c r="H48" i="9"/>
  <c r="H47" i="9"/>
  <c r="H45" i="9"/>
  <c r="H43" i="9"/>
  <c r="H42" i="9"/>
  <c r="H41" i="9"/>
  <c r="H68" i="9"/>
  <c r="H69" i="9"/>
  <c r="H70" i="9"/>
  <c r="H71" i="9"/>
  <c r="H74" i="9"/>
  <c r="H75" i="9"/>
  <c r="G191" i="9"/>
  <c r="F191" i="9"/>
  <c r="G181" i="9"/>
  <c r="F181" i="9"/>
  <c r="H123" i="9"/>
  <c r="H125" i="9"/>
  <c r="H129" i="9"/>
  <c r="H130" i="9"/>
  <c r="H131" i="9"/>
  <c r="G224" i="9"/>
  <c r="F224" i="9"/>
  <c r="H220" i="9"/>
  <c r="H221" i="9"/>
  <c r="H210" i="9"/>
  <c r="H211" i="9"/>
  <c r="H212" i="9"/>
  <c r="H213" i="9"/>
  <c r="H214" i="9"/>
  <c r="H215" i="9"/>
  <c r="H216" i="9"/>
  <c r="H217" i="9"/>
  <c r="H218" i="9"/>
  <c r="H219" i="9"/>
  <c r="H222" i="9"/>
  <c r="H223" i="9"/>
  <c r="H209" i="9"/>
  <c r="H165" i="9"/>
  <c r="G166" i="9"/>
  <c r="F166" i="9"/>
  <c r="G207" i="9"/>
  <c r="F207" i="9"/>
  <c r="H206" i="9"/>
  <c r="F104" i="9"/>
  <c r="H95" i="9"/>
  <c r="H96" i="9"/>
  <c r="H97" i="9"/>
  <c r="H98" i="9"/>
  <c r="H99" i="9"/>
  <c r="H100" i="9"/>
  <c r="H101" i="9"/>
  <c r="H102" i="9"/>
  <c r="H103" i="9"/>
  <c r="F92" i="9"/>
  <c r="H83" i="9"/>
  <c r="H84" i="9"/>
  <c r="H85" i="9"/>
  <c r="H86" i="9"/>
  <c r="H87" i="9"/>
  <c r="H88" i="9"/>
  <c r="H89" i="9"/>
  <c r="G171" i="9"/>
  <c r="F171" i="9"/>
  <c r="H169" i="9"/>
  <c r="H170" i="9"/>
  <c r="G204" i="9"/>
  <c r="F204" i="9"/>
  <c r="H194" i="9"/>
  <c r="H195" i="9"/>
  <c r="H196" i="9"/>
  <c r="H197" i="9"/>
  <c r="H198" i="9"/>
  <c r="H199" i="9"/>
  <c r="H200" i="9"/>
  <c r="H201" i="9"/>
  <c r="H202" i="9"/>
  <c r="H203" i="9"/>
  <c r="H193" i="9"/>
  <c r="H54" i="9"/>
  <c r="H28" i="9"/>
  <c r="H32" i="9"/>
  <c r="H34" i="9"/>
  <c r="H36" i="9"/>
  <c r="H190" i="9"/>
  <c r="H189" i="9"/>
  <c r="H188" i="9"/>
  <c r="H187" i="9"/>
  <c r="H186" i="9"/>
  <c r="H185" i="9"/>
  <c r="H184" i="9"/>
  <c r="H183" i="9"/>
  <c r="H180" i="9"/>
  <c r="H179" i="9"/>
  <c r="H178" i="9"/>
  <c r="H177" i="9"/>
  <c r="H176" i="9"/>
  <c r="H175" i="9"/>
  <c r="H174" i="9"/>
  <c r="H173" i="9"/>
  <c r="H168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38" i="9"/>
  <c r="H137" i="9"/>
  <c r="H134" i="9"/>
  <c r="H121" i="9"/>
  <c r="H118" i="9"/>
  <c r="H116" i="9"/>
  <c r="H114" i="9"/>
  <c r="H112" i="9"/>
  <c r="H109" i="9"/>
  <c r="H141" i="9"/>
  <c r="H140" i="9"/>
  <c r="H139" i="9"/>
  <c r="H136" i="9"/>
  <c r="H135" i="9"/>
  <c r="H133" i="9"/>
  <c r="H132" i="9"/>
  <c r="H128" i="9"/>
  <c r="H127" i="9"/>
  <c r="H126" i="9"/>
  <c r="H124" i="9"/>
  <c r="H122" i="9"/>
  <c r="H120" i="9"/>
  <c r="H119" i="9"/>
  <c r="H117" i="9"/>
  <c r="H115" i="9"/>
  <c r="H113" i="9"/>
  <c r="H111" i="9"/>
  <c r="H110" i="9"/>
  <c r="H108" i="9"/>
  <c r="H107" i="9"/>
  <c r="H106" i="9"/>
  <c r="G104" i="9"/>
  <c r="H94" i="9"/>
  <c r="H93" i="9"/>
  <c r="G92" i="9"/>
  <c r="H91" i="9"/>
  <c r="H90" i="9"/>
  <c r="H82" i="9"/>
  <c r="H81" i="9"/>
  <c r="H79" i="9"/>
  <c r="H77" i="9"/>
  <c r="H78" i="9"/>
  <c r="H76" i="9"/>
  <c r="G72" i="9"/>
  <c r="F72" i="9"/>
  <c r="H67" i="9"/>
  <c r="H66" i="9"/>
  <c r="H65" i="9"/>
  <c r="H64" i="9"/>
  <c r="H63" i="9"/>
  <c r="H62" i="9"/>
  <c r="H61" i="9"/>
  <c r="H60" i="9"/>
  <c r="H59" i="9"/>
  <c r="H56" i="9"/>
  <c r="H55" i="9"/>
  <c r="H53" i="9"/>
  <c r="H51" i="9"/>
  <c r="H50" i="9"/>
  <c r="H49" i="9"/>
  <c r="H46" i="9"/>
  <c r="H44" i="9"/>
  <c r="H37" i="9"/>
  <c r="H27" i="9"/>
  <c r="H26" i="9"/>
  <c r="H25" i="9"/>
  <c r="G24" i="9"/>
  <c r="F24" i="9"/>
  <c r="H23" i="9"/>
  <c r="H22" i="9"/>
  <c r="H21" i="9"/>
  <c r="H20" i="9"/>
  <c r="H19" i="9"/>
  <c r="H18" i="9"/>
  <c r="H17" i="9"/>
  <c r="H16" i="9"/>
  <c r="H15" i="9"/>
  <c r="H14" i="9"/>
  <c r="H13" i="9"/>
  <c r="G12" i="9"/>
  <c r="F12" i="9"/>
  <c r="H11" i="9"/>
  <c r="H10" i="9"/>
  <c r="H9" i="9"/>
  <c r="H8" i="9"/>
  <c r="H7" i="9"/>
  <c r="H6" i="9"/>
  <c r="H5" i="9"/>
  <c r="H4" i="9"/>
  <c r="H3" i="9"/>
  <c r="H2" i="9"/>
  <c r="H188" i="11" l="1"/>
  <c r="H47" i="11"/>
  <c r="H148" i="11"/>
  <c r="H156" i="11"/>
  <c r="H164" i="11"/>
  <c r="H80" i="9"/>
  <c r="H119" i="11"/>
  <c r="H142" i="9"/>
  <c r="G226" i="9"/>
  <c r="F226" i="9"/>
  <c r="H8" i="11"/>
  <c r="H38" i="11"/>
  <c r="H16" i="11"/>
  <c r="H80" i="11"/>
  <c r="H76" i="11"/>
  <c r="H57" i="9"/>
  <c r="H224" i="9"/>
  <c r="H191" i="9"/>
  <c r="H181" i="9"/>
  <c r="H166" i="9"/>
  <c r="H171" i="9"/>
  <c r="H204" i="9"/>
  <c r="H207" i="9"/>
  <c r="H24" i="9"/>
  <c r="H72" i="9"/>
  <c r="H104" i="9"/>
  <c r="H12" i="9"/>
  <c r="G183" i="8"/>
  <c r="F183" i="8"/>
  <c r="G178" i="8"/>
  <c r="F178" i="8"/>
  <c r="G156" i="8"/>
  <c r="F156" i="8"/>
  <c r="G153" i="8"/>
  <c r="F153" i="8"/>
  <c r="G146" i="8"/>
  <c r="F146" i="8"/>
  <c r="G139" i="8"/>
  <c r="F139" i="8"/>
  <c r="G81" i="8"/>
  <c r="F81" i="8"/>
  <c r="G74" i="8"/>
  <c r="F74" i="8"/>
  <c r="G66" i="8"/>
  <c r="F66" i="8"/>
  <c r="H97" i="8"/>
  <c r="H181" i="8"/>
  <c r="H182" i="8"/>
  <c r="H180" i="8"/>
  <c r="H149" i="8"/>
  <c r="H150" i="8"/>
  <c r="H151" i="8"/>
  <c r="H152" i="8"/>
  <c r="H148" i="8"/>
  <c r="H175" i="8"/>
  <c r="H173" i="8"/>
  <c r="H170" i="8"/>
  <c r="H168" i="8"/>
  <c r="H167" i="8"/>
  <c r="H166" i="8"/>
  <c r="H165" i="8"/>
  <c r="H164" i="8"/>
  <c r="H163" i="8"/>
  <c r="H159" i="8"/>
  <c r="H160" i="8"/>
  <c r="H161" i="8"/>
  <c r="H162" i="8"/>
  <c r="H169" i="8"/>
  <c r="H171" i="8"/>
  <c r="H172" i="8"/>
  <c r="H174" i="8"/>
  <c r="H176" i="8"/>
  <c r="H177" i="8"/>
  <c r="H158" i="8"/>
  <c r="G59" i="8"/>
  <c r="F59" i="8"/>
  <c r="H49" i="8"/>
  <c r="H50" i="8"/>
  <c r="H51" i="8"/>
  <c r="H52" i="8"/>
  <c r="H53" i="8"/>
  <c r="H54" i="8"/>
  <c r="H55" i="8"/>
  <c r="H56" i="8"/>
  <c r="H57" i="8"/>
  <c r="H58" i="8"/>
  <c r="H48" i="8"/>
  <c r="G46" i="8"/>
  <c r="F46" i="8"/>
  <c r="F33" i="8"/>
  <c r="H29" i="8"/>
  <c r="H30" i="8"/>
  <c r="H31" i="8"/>
  <c r="H32" i="8"/>
  <c r="H12" i="8"/>
  <c r="H14" i="8"/>
  <c r="H15" i="8"/>
  <c r="H16" i="8"/>
  <c r="H155" i="8"/>
  <c r="H156" i="8" s="1"/>
  <c r="H145" i="8"/>
  <c r="H144" i="8"/>
  <c r="H143" i="8"/>
  <c r="H142" i="8"/>
  <c r="H141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3" i="8"/>
  <c r="H109" i="8"/>
  <c r="H107" i="8"/>
  <c r="H105" i="8"/>
  <c r="H104" i="8"/>
  <c r="H101" i="8"/>
  <c r="H93" i="8"/>
  <c r="H92" i="8"/>
  <c r="H88" i="8"/>
  <c r="H85" i="8"/>
  <c r="H84" i="8"/>
  <c r="H115" i="8"/>
  <c r="H114" i="8"/>
  <c r="H112" i="8"/>
  <c r="H111" i="8"/>
  <c r="H110" i="8"/>
  <c r="H108" i="8"/>
  <c r="H106" i="8"/>
  <c r="H103" i="8"/>
  <c r="H102" i="8"/>
  <c r="H100" i="8"/>
  <c r="H99" i="8"/>
  <c r="H98" i="8"/>
  <c r="H96" i="8"/>
  <c r="H95" i="8"/>
  <c r="H94" i="8"/>
  <c r="H91" i="8"/>
  <c r="H90" i="8"/>
  <c r="H89" i="8"/>
  <c r="H87" i="8"/>
  <c r="H86" i="8"/>
  <c r="H83" i="8"/>
  <c r="H80" i="8"/>
  <c r="H79" i="8"/>
  <c r="H78" i="8"/>
  <c r="H77" i="8"/>
  <c r="H76" i="8"/>
  <c r="H75" i="8"/>
  <c r="H73" i="8"/>
  <c r="H72" i="8"/>
  <c r="H71" i="8"/>
  <c r="H70" i="8"/>
  <c r="H69" i="8"/>
  <c r="H68" i="8"/>
  <c r="H67" i="8"/>
  <c r="H65" i="8"/>
  <c r="H64" i="8"/>
  <c r="H63" i="8"/>
  <c r="H62" i="8"/>
  <c r="H45" i="8"/>
  <c r="H44" i="8"/>
  <c r="H43" i="8"/>
  <c r="H42" i="8"/>
  <c r="H41" i="8"/>
  <c r="H40" i="8"/>
  <c r="H39" i="8"/>
  <c r="H38" i="8"/>
  <c r="H37" i="8"/>
  <c r="H36" i="8"/>
  <c r="H35" i="8"/>
  <c r="H34" i="8"/>
  <c r="G33" i="8"/>
  <c r="H28" i="8"/>
  <c r="H27" i="8"/>
  <c r="H26" i="8"/>
  <c r="H25" i="8"/>
  <c r="H24" i="8"/>
  <c r="H23" i="8"/>
  <c r="H22" i="8"/>
  <c r="H21" i="8"/>
  <c r="H20" i="8"/>
  <c r="H19" i="8"/>
  <c r="H18" i="8"/>
  <c r="G17" i="8"/>
  <c r="F17" i="8"/>
  <c r="H13" i="8"/>
  <c r="H11" i="8"/>
  <c r="H10" i="8"/>
  <c r="H9" i="8"/>
  <c r="H8" i="8"/>
  <c r="H7" i="8"/>
  <c r="H6" i="8"/>
  <c r="H5" i="8"/>
  <c r="H4" i="8"/>
  <c r="H3" i="8"/>
  <c r="G14" i="7"/>
  <c r="F14" i="7"/>
  <c r="G27" i="7"/>
  <c r="F27" i="7"/>
  <c r="G49" i="7"/>
  <c r="F49" i="7"/>
  <c r="G92" i="7"/>
  <c r="F92" i="7"/>
  <c r="G157" i="7"/>
  <c r="F157" i="7"/>
  <c r="G169" i="7"/>
  <c r="F169" i="7"/>
  <c r="G176" i="7"/>
  <c r="F176" i="7"/>
  <c r="H175" i="7"/>
  <c r="H176" i="7" s="1"/>
  <c r="H132" i="7"/>
  <c r="H126" i="7"/>
  <c r="H122" i="7"/>
  <c r="H120" i="7"/>
  <c r="H160" i="7"/>
  <c r="H161" i="7"/>
  <c r="H162" i="7"/>
  <c r="H163" i="7"/>
  <c r="H164" i="7"/>
  <c r="H165" i="7"/>
  <c r="H166" i="7"/>
  <c r="H167" i="7"/>
  <c r="H168" i="7"/>
  <c r="H159" i="7"/>
  <c r="G173" i="7"/>
  <c r="F173" i="7"/>
  <c r="H172" i="7"/>
  <c r="H171" i="7"/>
  <c r="H54" i="7"/>
  <c r="H58" i="7"/>
  <c r="H64" i="7"/>
  <c r="H66" i="7"/>
  <c r="H68" i="7"/>
  <c r="H101" i="7"/>
  <c r="H105" i="7"/>
  <c r="H108" i="7"/>
  <c r="H110" i="7"/>
  <c r="H114" i="7"/>
  <c r="H115" i="7"/>
  <c r="H119" i="7"/>
  <c r="H123" i="7"/>
  <c r="H124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151" i="7"/>
  <c r="H152" i="7"/>
  <c r="H153" i="7"/>
  <c r="H154" i="7"/>
  <c r="H155" i="7"/>
  <c r="H156" i="7"/>
  <c r="H203" i="11" l="1"/>
  <c r="H116" i="8"/>
  <c r="G185" i="8"/>
  <c r="H183" i="8"/>
  <c r="F185" i="8"/>
  <c r="H178" i="8"/>
  <c r="H226" i="9"/>
  <c r="H173" i="7"/>
  <c r="H169" i="7"/>
  <c r="G178" i="7"/>
  <c r="F178" i="7"/>
  <c r="H146" i="8"/>
  <c r="H153" i="8"/>
  <c r="H139" i="8"/>
  <c r="H66" i="8"/>
  <c r="H81" i="8"/>
  <c r="H74" i="8"/>
  <c r="H59" i="8"/>
  <c r="H46" i="8"/>
  <c r="H33" i="8"/>
  <c r="H17" i="8"/>
  <c r="H23" i="7"/>
  <c r="H24" i="7"/>
  <c r="H25" i="7"/>
  <c r="H26" i="7"/>
  <c r="H10" i="7"/>
  <c r="H11" i="7"/>
  <c r="H12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0" i="7"/>
  <c r="H98" i="7"/>
  <c r="H96" i="7"/>
  <c r="H95" i="7"/>
  <c r="H131" i="7"/>
  <c r="H129" i="7"/>
  <c r="H128" i="7"/>
  <c r="H127" i="7"/>
  <c r="H125" i="7"/>
  <c r="H121" i="7"/>
  <c r="H118" i="7"/>
  <c r="H117" i="7"/>
  <c r="H116" i="7"/>
  <c r="H113" i="7"/>
  <c r="H112" i="7"/>
  <c r="H111" i="7"/>
  <c r="H109" i="7"/>
  <c r="H107" i="7"/>
  <c r="H106" i="7"/>
  <c r="H104" i="7"/>
  <c r="H103" i="7"/>
  <c r="H102" i="7"/>
  <c r="H100" i="7"/>
  <c r="H99" i="7"/>
  <c r="H97" i="7"/>
  <c r="H94" i="7"/>
  <c r="H72" i="7"/>
  <c r="H92" i="7" s="1"/>
  <c r="H71" i="7"/>
  <c r="H70" i="7"/>
  <c r="H67" i="7"/>
  <c r="H65" i="7"/>
  <c r="H63" i="7"/>
  <c r="H62" i="7"/>
  <c r="H61" i="7"/>
  <c r="H60" i="7"/>
  <c r="H59" i="7"/>
  <c r="H57" i="7"/>
  <c r="H56" i="7"/>
  <c r="H55" i="7"/>
  <c r="H53" i="7"/>
  <c r="H52" i="7"/>
  <c r="H51" i="7"/>
  <c r="H33" i="7"/>
  <c r="H32" i="7"/>
  <c r="H31" i="7"/>
  <c r="H30" i="7"/>
  <c r="H29" i="7"/>
  <c r="H28" i="7"/>
  <c r="H22" i="7"/>
  <c r="H21" i="7"/>
  <c r="H20" i="7"/>
  <c r="H19" i="7"/>
  <c r="H18" i="7"/>
  <c r="H17" i="7"/>
  <c r="H16" i="7"/>
  <c r="H15" i="7"/>
  <c r="H13" i="7"/>
  <c r="H9" i="7"/>
  <c r="H8" i="7"/>
  <c r="H7" i="7"/>
  <c r="H6" i="7"/>
  <c r="H5" i="7"/>
  <c r="H4" i="7"/>
  <c r="H3" i="7"/>
  <c r="H74" i="1"/>
  <c r="G93" i="1"/>
  <c r="H92" i="1"/>
  <c r="H72" i="1"/>
  <c r="H91" i="1"/>
  <c r="H90" i="1"/>
  <c r="H71" i="1"/>
  <c r="H89" i="1"/>
  <c r="H70" i="1"/>
  <c r="H68" i="1"/>
  <c r="H67" i="1"/>
  <c r="H65" i="1"/>
  <c r="H63" i="1"/>
  <c r="H61" i="1"/>
  <c r="H60" i="1"/>
  <c r="H58" i="1"/>
  <c r="H56" i="1"/>
  <c r="H54" i="1"/>
  <c r="H53" i="1"/>
  <c r="H49" i="1"/>
  <c r="H78" i="1"/>
  <c r="H79" i="1"/>
  <c r="H80" i="1"/>
  <c r="H81" i="1"/>
  <c r="H82" i="1"/>
  <c r="H83" i="1"/>
  <c r="H84" i="1"/>
  <c r="H85" i="1"/>
  <c r="H86" i="1"/>
  <c r="H87" i="1"/>
  <c r="H88" i="1"/>
  <c r="H77" i="1"/>
  <c r="H73" i="1"/>
  <c r="G42" i="1"/>
  <c r="H41" i="1"/>
  <c r="H69" i="1"/>
  <c r="H40" i="1"/>
  <c r="H38" i="1"/>
  <c r="H66" i="1"/>
  <c r="H64" i="1"/>
  <c r="H37" i="1"/>
  <c r="H52" i="1"/>
  <c r="H55" i="1"/>
  <c r="H57" i="1"/>
  <c r="H59" i="1"/>
  <c r="H62" i="1"/>
  <c r="H51" i="1"/>
  <c r="H30" i="1"/>
  <c r="H31" i="1"/>
  <c r="H32" i="1"/>
  <c r="H33" i="1"/>
  <c r="H34" i="1"/>
  <c r="H35" i="1"/>
  <c r="H36" i="1"/>
  <c r="H39" i="1"/>
  <c r="G27" i="1"/>
  <c r="G47" i="1"/>
  <c r="H46" i="1"/>
  <c r="H50" i="1"/>
  <c r="H45" i="1"/>
  <c r="H43" i="1"/>
  <c r="H44" i="1"/>
  <c r="H23" i="1"/>
  <c r="H24" i="1"/>
  <c r="H25" i="1"/>
  <c r="H26" i="1"/>
  <c r="H29" i="1"/>
  <c r="H22" i="1"/>
  <c r="G20" i="1"/>
  <c r="G10" i="1"/>
  <c r="H9" i="1"/>
  <c r="H8" i="1"/>
  <c r="H3" i="1"/>
  <c r="H4" i="1"/>
  <c r="H5" i="1"/>
  <c r="H6" i="1"/>
  <c r="H7" i="1"/>
  <c r="H11" i="1"/>
  <c r="H12" i="1"/>
  <c r="H13" i="1"/>
  <c r="H14" i="1"/>
  <c r="H15" i="1"/>
  <c r="H16" i="1"/>
  <c r="H17" i="1"/>
  <c r="H18" i="1"/>
  <c r="H19" i="1"/>
  <c r="H21" i="1"/>
  <c r="H2" i="1"/>
  <c r="H185" i="8" l="1"/>
  <c r="H133" i="7"/>
  <c r="H69" i="7"/>
  <c r="H157" i="7"/>
  <c r="H14" i="7"/>
  <c r="H27" i="7"/>
  <c r="H49" i="7"/>
  <c r="H93" i="1"/>
  <c r="H42" i="1"/>
  <c r="H27" i="1"/>
  <c r="H10" i="1"/>
  <c r="H20" i="1"/>
  <c r="H47" i="1"/>
  <c r="H96" i="1" l="1"/>
  <c r="H178" i="7"/>
</calcChain>
</file>

<file path=xl/sharedStrings.xml><?xml version="1.0" encoding="utf-8"?>
<sst xmlns="http://schemas.openxmlformats.org/spreadsheetml/2006/main" count="3702" uniqueCount="364">
  <si>
    <t>DATE</t>
  </si>
  <si>
    <t>SDA</t>
  </si>
  <si>
    <t xml:space="preserve">TRANSPORT </t>
  </si>
  <si>
    <t>TOTAL</t>
  </si>
  <si>
    <t>MOBILE No.</t>
  </si>
  <si>
    <t>NAME OF STAFF</t>
  </si>
  <si>
    <t>SITE OF OUTREACH</t>
  </si>
  <si>
    <t>Tukwasibwe Deo</t>
  </si>
  <si>
    <t>Kakoba</t>
  </si>
  <si>
    <t>Nuwagira Richard</t>
  </si>
  <si>
    <t>Kakooba</t>
  </si>
  <si>
    <t>14/4/2020</t>
  </si>
  <si>
    <t>Kamukuzi</t>
  </si>
  <si>
    <t>16/4/2020</t>
  </si>
  <si>
    <t>Kijungu</t>
  </si>
  <si>
    <t>17/4/2020</t>
  </si>
  <si>
    <t>Kakiika</t>
  </si>
  <si>
    <t>20/4/2020</t>
  </si>
  <si>
    <t>Kakoba Central</t>
  </si>
  <si>
    <t>21/4/2020</t>
  </si>
  <si>
    <t>Byafura</t>
  </si>
  <si>
    <t>27/4/2020</t>
  </si>
  <si>
    <t>Lubiri</t>
  </si>
  <si>
    <t>28/4/2020</t>
  </si>
  <si>
    <t>lubiri</t>
  </si>
  <si>
    <t>Naturinda Hilda</t>
  </si>
  <si>
    <t>Kidongo</t>
  </si>
  <si>
    <t>Nabimanya Marion</t>
  </si>
  <si>
    <t>Zalwango Gloria</t>
  </si>
  <si>
    <t>Katete</t>
  </si>
  <si>
    <t>Alliance</t>
  </si>
  <si>
    <t>26/4/2020</t>
  </si>
  <si>
    <t>Kisenyi</t>
  </si>
  <si>
    <t>Najjuma Alice</t>
  </si>
  <si>
    <t>Andrews</t>
  </si>
  <si>
    <t>Kiyanja</t>
  </si>
  <si>
    <t>15/4/2020</t>
  </si>
  <si>
    <t>Mandella</t>
  </si>
  <si>
    <t>23/4/2020</t>
  </si>
  <si>
    <t>24/4/2020</t>
  </si>
  <si>
    <t>30/4/2020</t>
  </si>
  <si>
    <t>Total</t>
  </si>
  <si>
    <t>Atwongyeire Peace</t>
  </si>
  <si>
    <t>Nyamitanga</t>
  </si>
  <si>
    <t>Ruti</t>
  </si>
  <si>
    <t>Booma</t>
  </si>
  <si>
    <t>Kiswahili</t>
  </si>
  <si>
    <t>19/4/2020</t>
  </si>
  <si>
    <t>Makenke</t>
  </si>
  <si>
    <t>Kasanyaraze</t>
  </si>
  <si>
    <t>22/4/2020</t>
  </si>
  <si>
    <t>Kazungu</t>
  </si>
  <si>
    <t xml:space="preserve">22/4/2020 </t>
  </si>
  <si>
    <t>Rutti</t>
  </si>
  <si>
    <t>Lugazi</t>
  </si>
  <si>
    <t>25/4/2020</t>
  </si>
  <si>
    <t>Nkokonjeru</t>
  </si>
  <si>
    <t>29/4/2020</t>
  </si>
  <si>
    <t>Ntare</t>
  </si>
  <si>
    <t>Kasenyi</t>
  </si>
  <si>
    <t>GRAND TOTAL</t>
  </si>
  <si>
    <t>Kakyeka</t>
  </si>
  <si>
    <t>ruti</t>
  </si>
  <si>
    <t>Kashanyaraze</t>
  </si>
  <si>
    <t>14/5/2020</t>
  </si>
  <si>
    <t>Koranorya</t>
  </si>
  <si>
    <t>18/5/2020</t>
  </si>
  <si>
    <t>19/5/2020</t>
  </si>
  <si>
    <t>25/5/2020</t>
  </si>
  <si>
    <t>Biharwe</t>
  </si>
  <si>
    <t>Ruharo</t>
  </si>
  <si>
    <t>Kakoba Mandela</t>
  </si>
  <si>
    <t>13/5/2020</t>
  </si>
  <si>
    <t>Kabulagire</t>
  </si>
  <si>
    <t>16/5/2020</t>
  </si>
  <si>
    <t>Mbarara High street</t>
  </si>
  <si>
    <t>20/5/2020</t>
  </si>
  <si>
    <t>22/5/2020</t>
  </si>
  <si>
    <t>Nyamityobora</t>
  </si>
  <si>
    <t>21/5/2020</t>
  </si>
  <si>
    <t>24/5/2020</t>
  </si>
  <si>
    <t>Nyakayojo</t>
  </si>
  <si>
    <t>26/5/2020</t>
  </si>
  <si>
    <t>Masha</t>
  </si>
  <si>
    <t>27/5/2020</t>
  </si>
  <si>
    <t>Kakooba Central</t>
  </si>
  <si>
    <t>28/5/2020</t>
  </si>
  <si>
    <t>30/5/2020</t>
  </si>
  <si>
    <t>31/5/2020</t>
  </si>
  <si>
    <t>Nsikye</t>
  </si>
  <si>
    <t>Kizungu</t>
  </si>
  <si>
    <t>Mandela Kakoba</t>
  </si>
  <si>
    <t>Rwebikoona</t>
  </si>
  <si>
    <t>Kyeera</t>
  </si>
  <si>
    <t>Katebero</t>
  </si>
  <si>
    <t>23/5/2020</t>
  </si>
  <si>
    <t>Rwarire</t>
  </si>
  <si>
    <t>29/5/2020</t>
  </si>
  <si>
    <t>Kayanja</t>
  </si>
  <si>
    <t>Nyakeizi</t>
  </si>
  <si>
    <t>Kakooba Alliance</t>
  </si>
  <si>
    <t>15/5/2020</t>
  </si>
  <si>
    <t>Oyapotanyi</t>
  </si>
  <si>
    <t>Katengyengye</t>
  </si>
  <si>
    <t>Mwebesa Gerald</t>
  </si>
  <si>
    <t>Asiimwe Priska</t>
  </si>
  <si>
    <t>Rutagarama</t>
  </si>
  <si>
    <t>Rwebisuri</t>
  </si>
  <si>
    <t>Nyamwiza Judith</t>
  </si>
  <si>
    <t>13/6/2020</t>
  </si>
  <si>
    <t>15/6/2020</t>
  </si>
  <si>
    <t>16/6/2020</t>
  </si>
  <si>
    <t>22/6/2020</t>
  </si>
  <si>
    <t>TASO village</t>
  </si>
  <si>
    <t>17/6/2020</t>
  </si>
  <si>
    <t>25/6/2020</t>
  </si>
  <si>
    <t>26/6/2020</t>
  </si>
  <si>
    <t>24/6/2020</t>
  </si>
  <si>
    <t>28/6/2020</t>
  </si>
  <si>
    <t>30/6/2020</t>
  </si>
  <si>
    <t>18/6/2020</t>
  </si>
  <si>
    <t>19/6/2020</t>
  </si>
  <si>
    <t>20/6/2020</t>
  </si>
  <si>
    <t>Rwebisure</t>
  </si>
  <si>
    <t>21/6/2020</t>
  </si>
  <si>
    <t>23/6/2020</t>
  </si>
  <si>
    <t>27/6/2020</t>
  </si>
  <si>
    <t>29/6/2020</t>
  </si>
  <si>
    <t>booma</t>
  </si>
  <si>
    <t>Nyakaizi</t>
  </si>
  <si>
    <t>4 miles Isingiro</t>
  </si>
  <si>
    <t>Kusingura Carolyn</t>
  </si>
  <si>
    <t>Kashanyaraza</t>
  </si>
  <si>
    <t>Kakoba Alliance</t>
  </si>
  <si>
    <t>Nsimire Allen</t>
  </si>
  <si>
    <t>Agaba Edson</t>
  </si>
  <si>
    <t>Mandela</t>
  </si>
  <si>
    <t>Kattete</t>
  </si>
  <si>
    <t>Wagaba Joseph</t>
  </si>
  <si>
    <t>Kampala Katete</t>
  </si>
  <si>
    <t>Karugangama</t>
  </si>
  <si>
    <t>Kitebero</t>
  </si>
  <si>
    <t>Asiimwe Prisca</t>
  </si>
  <si>
    <t>Rugando</t>
  </si>
  <si>
    <t>nyakayojo</t>
  </si>
  <si>
    <t>Busingye Naume</t>
  </si>
  <si>
    <t>Kajogo</t>
  </si>
  <si>
    <t>20/7/2020</t>
  </si>
  <si>
    <t>24/7/2020</t>
  </si>
  <si>
    <t>25/7/2020</t>
  </si>
  <si>
    <t>Rubiri</t>
  </si>
  <si>
    <t>26/7/2020</t>
  </si>
  <si>
    <t>Omukageri</t>
  </si>
  <si>
    <t>28/7/2020</t>
  </si>
  <si>
    <t>29/7/2020</t>
  </si>
  <si>
    <t>30/7/2020</t>
  </si>
  <si>
    <t>31/7/2020</t>
  </si>
  <si>
    <t>Taso Village</t>
  </si>
  <si>
    <t>17/7/2020</t>
  </si>
  <si>
    <t>Twinomugisha Molly</t>
  </si>
  <si>
    <t>Omukajeri</t>
  </si>
  <si>
    <t>27/7/2020</t>
  </si>
  <si>
    <t>Kyapotanyi</t>
  </si>
  <si>
    <t>15/7/2020</t>
  </si>
  <si>
    <t>Nyakayojo Katojo</t>
  </si>
  <si>
    <t>19/7/2020</t>
  </si>
  <si>
    <t>Nyamitanga Mosque</t>
  </si>
  <si>
    <t>Kyomuhangi Margret</t>
  </si>
  <si>
    <t>13/7/2020</t>
  </si>
  <si>
    <t>kakiika</t>
  </si>
  <si>
    <t>Isingiro</t>
  </si>
  <si>
    <t>21/7/2020</t>
  </si>
  <si>
    <t>Kyera</t>
  </si>
  <si>
    <t>rugando</t>
  </si>
  <si>
    <t>Kabarungi</t>
  </si>
  <si>
    <t>Mwesigwa Geofrey</t>
  </si>
  <si>
    <t>Kaenyi</t>
  </si>
  <si>
    <t>16/7/2020</t>
  </si>
  <si>
    <t>Kiwsahili</t>
  </si>
  <si>
    <t>18/7/2020</t>
  </si>
  <si>
    <t>22/7/2020</t>
  </si>
  <si>
    <t>Birere</t>
  </si>
  <si>
    <t>23/7/2020</t>
  </si>
  <si>
    <t>Mukarusingi</t>
  </si>
  <si>
    <t>Kaberebere</t>
  </si>
  <si>
    <t>Kushemerirwa Robina</t>
  </si>
  <si>
    <t>Katete Central</t>
  </si>
  <si>
    <t>14/7/2020</t>
  </si>
  <si>
    <t>Aharina</t>
  </si>
  <si>
    <t>17/8/2020</t>
  </si>
  <si>
    <t>20/8/2020</t>
  </si>
  <si>
    <t>25/8/2020</t>
  </si>
  <si>
    <t>24/8/2019</t>
  </si>
  <si>
    <t>29/8/2019</t>
  </si>
  <si>
    <t>Mbarara town</t>
  </si>
  <si>
    <t>Katerera</t>
  </si>
  <si>
    <t>13/8/2020</t>
  </si>
  <si>
    <t>Nshikye</t>
  </si>
  <si>
    <t>14/8/2020</t>
  </si>
  <si>
    <t>15/8/2020</t>
  </si>
  <si>
    <t>18/8/2020</t>
  </si>
  <si>
    <t>19/8/2020</t>
  </si>
  <si>
    <t>21/8/2020</t>
  </si>
  <si>
    <t>22/8/2020</t>
  </si>
  <si>
    <t>24/8/2020</t>
  </si>
  <si>
    <t>26/8/2020</t>
  </si>
  <si>
    <t>kisenyi</t>
  </si>
  <si>
    <t>27/8/2020</t>
  </si>
  <si>
    <t>Birero</t>
  </si>
  <si>
    <t>28/8/2020</t>
  </si>
  <si>
    <t>Kaskyenyengye</t>
  </si>
  <si>
    <t>Rwampara</t>
  </si>
  <si>
    <t>29/8/2020</t>
  </si>
  <si>
    <t>30/8/2020</t>
  </si>
  <si>
    <t>Sanga</t>
  </si>
  <si>
    <t>katete</t>
  </si>
  <si>
    <t>Nakayojo</t>
  </si>
  <si>
    <t>Milo 4</t>
  </si>
  <si>
    <t>23/8/2020</t>
  </si>
  <si>
    <t>rwebisuri</t>
  </si>
  <si>
    <t>Rubeho</t>
  </si>
  <si>
    <t>Omukashanyaraze</t>
  </si>
  <si>
    <t>31/8/2020</t>
  </si>
  <si>
    <t>Kibeho</t>
  </si>
  <si>
    <t>kakoba</t>
  </si>
  <si>
    <t>kashanyaraze</t>
  </si>
  <si>
    <t>17/9/2020</t>
  </si>
  <si>
    <t>19/9/2020</t>
  </si>
  <si>
    <t>20/9/2020</t>
  </si>
  <si>
    <t>21/9/2020</t>
  </si>
  <si>
    <t>22/9/2020</t>
  </si>
  <si>
    <t>23/9/2020</t>
  </si>
  <si>
    <t>30/9/2020</t>
  </si>
  <si>
    <t>24/9/2020</t>
  </si>
  <si>
    <t>25/9/2020</t>
  </si>
  <si>
    <t>26/9/2020</t>
  </si>
  <si>
    <t>27/9/2020</t>
  </si>
  <si>
    <t>28/9/2020</t>
  </si>
  <si>
    <t>29/9/2020</t>
  </si>
  <si>
    <t>14/9/2020</t>
  </si>
  <si>
    <t>16/9/2020</t>
  </si>
  <si>
    <t>18/9/2020</t>
  </si>
  <si>
    <t>Bwizibwera</t>
  </si>
  <si>
    <t>Kirehe</t>
  </si>
  <si>
    <t>Rwenkwara</t>
  </si>
  <si>
    <t>koranorya</t>
  </si>
  <si>
    <t>Ayesigye Lilian</t>
  </si>
  <si>
    <t>13/9/2020</t>
  </si>
  <si>
    <t>Kaburangiri</t>
  </si>
  <si>
    <t>Kyopotanyi</t>
  </si>
  <si>
    <t>Kakoba Round</t>
  </si>
  <si>
    <t>Rwenchwera</t>
  </si>
  <si>
    <t>Kakyeeka</t>
  </si>
  <si>
    <t>15/9/2020</t>
  </si>
  <si>
    <t>Rubindi</t>
  </si>
  <si>
    <t>Rwampala</t>
  </si>
  <si>
    <t>Kyapotayi</t>
  </si>
  <si>
    <t>Kinoni Rugando</t>
  </si>
  <si>
    <t>Mukamanisingi Mkt</t>
  </si>
  <si>
    <t>Kakoba BSU</t>
  </si>
  <si>
    <t>Makanisinga Mrkt</t>
  </si>
  <si>
    <t>Naiga Henriatah</t>
  </si>
  <si>
    <t>Ahiribiri</t>
  </si>
  <si>
    <t>APRIL</t>
  </si>
  <si>
    <t>MAY</t>
  </si>
  <si>
    <t>JUNE</t>
  </si>
  <si>
    <t>JULY</t>
  </si>
  <si>
    <t>AUG</t>
  </si>
  <si>
    <t>SEPT</t>
  </si>
  <si>
    <t>MONTHS</t>
  </si>
  <si>
    <t>UGX</t>
  </si>
  <si>
    <t>NYAKAYOJO</t>
  </si>
  <si>
    <t>LUBIRI</t>
  </si>
  <si>
    <t>KAKIIKA</t>
  </si>
  <si>
    <t>RWEBUYENJE</t>
  </si>
  <si>
    <t>RUHARO</t>
  </si>
  <si>
    <t>KAKYEKA</t>
  </si>
  <si>
    <t>KISENYI</t>
  </si>
  <si>
    <t>KAKOOBA</t>
  </si>
  <si>
    <t>13/10/2020</t>
  </si>
  <si>
    <t>15/10/2020</t>
  </si>
  <si>
    <t>BIHARWE</t>
  </si>
  <si>
    <t>16/10/2020</t>
  </si>
  <si>
    <t>KATETE</t>
  </si>
  <si>
    <t>17/10/2020</t>
  </si>
  <si>
    <t>BYAFURA</t>
  </si>
  <si>
    <t>19/10/2020</t>
  </si>
  <si>
    <t>20/10/2020</t>
  </si>
  <si>
    <t>21/10/2020</t>
  </si>
  <si>
    <t>KORANORYA</t>
  </si>
  <si>
    <t>22/10/2020</t>
  </si>
  <si>
    <t>26/10/2020</t>
  </si>
  <si>
    <t>KAKOOBA CENTRAL</t>
  </si>
  <si>
    <t>27/10/2020</t>
  </si>
  <si>
    <t>RUGANDO</t>
  </si>
  <si>
    <t>29/10/2020</t>
  </si>
  <si>
    <t>LUGAZI</t>
  </si>
  <si>
    <t>Kushemererwa Robinah</t>
  </si>
  <si>
    <t>14/10/2020</t>
  </si>
  <si>
    <t>Rubirizi</t>
  </si>
  <si>
    <t>18/10/2020</t>
  </si>
  <si>
    <t>24/10/2020</t>
  </si>
  <si>
    <t>25/10/2020</t>
  </si>
  <si>
    <t>28/10/2020</t>
  </si>
  <si>
    <t>30/10/2020</t>
  </si>
  <si>
    <t>31/10/2020</t>
  </si>
  <si>
    <t>Kusingura carolyne</t>
  </si>
  <si>
    <t>Kihongo</t>
  </si>
  <si>
    <t>Katojo</t>
  </si>
  <si>
    <t>masha</t>
  </si>
  <si>
    <t>Mandela Kakooba</t>
  </si>
  <si>
    <t>23/10/2020</t>
  </si>
  <si>
    <t>Kyamugoranyi</t>
  </si>
  <si>
    <t>16/11/2020</t>
  </si>
  <si>
    <t>18/11/2020</t>
  </si>
  <si>
    <t>23/11/2020</t>
  </si>
  <si>
    <t>25/11/2020</t>
  </si>
  <si>
    <t>26/11/2020</t>
  </si>
  <si>
    <t>27/11/2020</t>
  </si>
  <si>
    <t>29/11/2020</t>
  </si>
  <si>
    <t>30/11/2020</t>
  </si>
  <si>
    <t>RUTTI</t>
  </si>
  <si>
    <t>NYAMITANGA</t>
  </si>
  <si>
    <t>TWO MILES</t>
  </si>
  <si>
    <t>KAKOOBA ROUND</t>
  </si>
  <si>
    <t>RWEBIKOONA</t>
  </si>
  <si>
    <t>RUGAZI</t>
  </si>
  <si>
    <t>NKOKONJERU</t>
  </si>
  <si>
    <t>KISWAHILI</t>
  </si>
  <si>
    <t>13/11/2020</t>
  </si>
  <si>
    <t>14/11/2020</t>
  </si>
  <si>
    <t>17/11/2020</t>
  </si>
  <si>
    <t>19/11/2020</t>
  </si>
  <si>
    <t>20/11/2020</t>
  </si>
  <si>
    <t>24/11/2020</t>
  </si>
  <si>
    <t>RWOBUYENGE</t>
  </si>
  <si>
    <t>MAKENKE</t>
  </si>
  <si>
    <t>BIRERE</t>
  </si>
  <si>
    <t>KAKYENKYE</t>
  </si>
  <si>
    <t>NYARUBUNGO</t>
  </si>
  <si>
    <t>NYAKAIZI</t>
  </si>
  <si>
    <t>KAMUKUZI</t>
  </si>
  <si>
    <t>21/11/2020</t>
  </si>
  <si>
    <t>Kwikiriza Monica</t>
  </si>
  <si>
    <t>rwobuyaye</t>
  </si>
  <si>
    <t>Rugazi</t>
  </si>
  <si>
    <t>Kanyanya</t>
  </si>
  <si>
    <t>15/11/2020</t>
  </si>
  <si>
    <t>Kasenyengye</t>
  </si>
  <si>
    <t>28/11/2020</t>
  </si>
  <si>
    <t>Kyapontayi</t>
  </si>
  <si>
    <t>Katete Kampala</t>
  </si>
  <si>
    <t>GRAND TOTAL APRIL 2020</t>
  </si>
  <si>
    <t>GRAND TOTAL FOR MAY 2020</t>
  </si>
  <si>
    <t>APN ACTIVITIES FOR MAY</t>
  </si>
  <si>
    <t>APN ACTIVITIES FOR JUNE 2020</t>
  </si>
  <si>
    <t>GRAND TOTAL FOR JUNE 2020</t>
  </si>
  <si>
    <t>APN ACTIVITIES FOR SEPTEMBER 2020</t>
  </si>
  <si>
    <t>GRAND TOTAL FOR SEPT 2020</t>
  </si>
  <si>
    <t>APN FOR OCTOBER 2020</t>
  </si>
  <si>
    <t>GRAND TOTAL FOR OCTOBER 2020</t>
  </si>
  <si>
    <t>GRAND TOTAL FOR NOV 2020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</si>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</sst>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/>
    <xf numFmtId="164" fontId="0" fillId="0" borderId="1" xfId="1" applyNumberFormat="1" applyFont="1" applyBorder="1"/>
    <xf numFmtId="164" fontId="1" fillId="0" borderId="1" xfId="1" applyNumberFormat="1" applyFont="1" applyBorder="1"/>
    <xf numFmtId="164" fontId="0" fillId="0" borderId="1" xfId="1" applyNumberFormat="1" applyFont="1" applyFill="1" applyBorder="1"/>
    <xf numFmtId="14" fontId="1" fillId="0" borderId="1" xfId="0" applyNumberFormat="1" applyFont="1" applyFill="1" applyBorder="1"/>
    <xf numFmtId="14" fontId="0" fillId="0" borderId="1" xfId="0" applyNumberFormat="1" applyFont="1" applyFill="1" applyBorder="1"/>
    <xf numFmtId="0" fontId="0" fillId="0" borderId="1" xfId="0" applyFont="1" applyBorder="1"/>
    <xf numFmtId="164" fontId="2" fillId="0" borderId="1" xfId="1" applyNumberFormat="1" applyFont="1" applyBorder="1"/>
    <xf numFmtId="164" fontId="1" fillId="0" borderId="1" xfId="1" applyNumberFormat="1" applyFont="1" applyFill="1" applyBorder="1"/>
    <xf numFmtId="0" fontId="1" fillId="2" borderId="1" xfId="0" applyFont="1" applyFill="1" applyBorder="1"/>
    <xf numFmtId="164" fontId="1" fillId="2" borderId="1" xfId="1" applyNumberFormat="1" applyFont="1" applyFill="1" applyBorder="1"/>
    <xf numFmtId="0" fontId="0" fillId="2" borderId="1" xfId="0" applyFill="1" applyBorder="1"/>
    <xf numFmtId="0" fontId="4" fillId="0" borderId="0" xfId="0" applyFont="1"/>
    <xf numFmtId="0" fontId="0" fillId="0" borderId="0" xfId="0" applyFont="1"/>
    <xf numFmtId="0" fontId="0" fillId="0" borderId="2" xfId="0" applyBorder="1"/>
    <xf numFmtId="0" fontId="1" fillId="2" borderId="2" xfId="0" applyFont="1" applyFill="1" applyBorder="1"/>
    <xf numFmtId="164" fontId="0" fillId="2" borderId="1" xfId="1" applyNumberFormat="1" applyFont="1" applyFill="1" applyBorder="1"/>
    <xf numFmtId="0" fontId="1" fillId="3" borderId="1" xfId="0" applyFont="1" applyFill="1" applyBorder="1"/>
    <xf numFmtId="164" fontId="1" fillId="2" borderId="1" xfId="0" applyNumberFormat="1" applyFont="1" applyFill="1" applyBorder="1"/>
    <xf numFmtId="0" fontId="1" fillId="0" borderId="2" xfId="0" applyFont="1" applyFill="1" applyBorder="1"/>
    <xf numFmtId="164" fontId="0" fillId="2" borderId="1" xfId="0" applyNumberFormat="1" applyFill="1" applyBorder="1"/>
    <xf numFmtId="164" fontId="0" fillId="0" borderId="0" xfId="0" applyNumberFormat="1"/>
    <xf numFmtId="0" fontId="0" fillId="4" borderId="1" xfId="0" applyFill="1" applyBorder="1"/>
    <xf numFmtId="164" fontId="0" fillId="4" borderId="1" xfId="0" applyNumberFormat="1" applyFill="1" applyBorder="1"/>
    <xf numFmtId="0" fontId="3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1" xfId="0" applyNumberFormat="1" applyFont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0" borderId="2" xfId="0" applyFont="1" applyBorder="1"/>
    <xf numFmtId="164" fontId="0" fillId="0" borderId="1" xfId="0" applyNumberFormat="1" applyFill="1" applyBorder="1"/>
    <xf numFmtId="0" fontId="0" fillId="0" borderId="0" xfId="0" applyFill="1"/>
    <xf numFmtId="14" fontId="0" fillId="2" borderId="1" xfId="0" applyNumberFormat="1" applyFont="1" applyFill="1" applyBorder="1"/>
    <xf numFmtId="0" fontId="0" fillId="2" borderId="2" xfId="0" applyFont="1" applyFill="1" applyBorder="1"/>
    <xf numFmtId="14" fontId="1" fillId="2" borderId="1" xfId="0" applyNumberFormat="1" applyFont="1" applyFill="1" applyBorder="1"/>
    <xf numFmtId="3" fontId="0" fillId="0" borderId="1" xfId="0" applyNumberFormat="1" applyBorder="1"/>
    <xf numFmtId="0" fontId="3" fillId="0" borderId="0" xfId="0" applyFont="1" applyFill="1"/>
    <xf numFmtId="3" fontId="1" fillId="2" borderId="1" xfId="0" applyNumberFormat="1" applyFont="1" applyFill="1" applyBorder="1"/>
    <xf numFmtId="0" fontId="0" fillId="0" borderId="2" xfId="0" applyFont="1" applyFill="1" applyBorder="1"/>
    <xf numFmtId="164" fontId="2" fillId="0" borderId="1" xfId="1" applyNumberFormat="1" applyFont="1" applyFill="1" applyBorder="1"/>
    <xf numFmtId="14" fontId="0" fillId="0" borderId="1" xfId="0" applyNumberFormat="1" applyFill="1" applyBorder="1"/>
    <xf numFmtId="14" fontId="0" fillId="2" borderId="1" xfId="0" applyNumberFormat="1" applyFill="1" applyBorder="1"/>
    <xf numFmtId="3" fontId="0" fillId="2" borderId="1" xfId="0" applyNumberFormat="1" applyFill="1" applyBorder="1"/>
    <xf numFmtId="3" fontId="0" fillId="0" borderId="1" xfId="0" applyNumberFormat="1" applyFill="1" applyBorder="1"/>
    <xf numFmtId="14" fontId="0" fillId="0" borderId="0" xfId="0" applyNumberFormat="1"/>
    <xf numFmtId="0" fontId="3" fillId="5" borderId="0" xfId="0" applyFont="1" applyFill="1"/>
    <xf numFmtId="0" fontId="3" fillId="0" borderId="1" xfId="0" applyFont="1" applyFill="1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4" fillId="0" borderId="1" xfId="0" applyFont="1" applyFill="1" applyBorder="1"/>
    <xf numFmtId="164" fontId="4" fillId="0" borderId="1" xfId="1" applyNumberFormat="1" applyFont="1" applyFill="1" applyBorder="1"/>
    <xf numFmtId="0" fontId="6" fillId="2" borderId="1" xfId="0" applyFont="1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164" fontId="1" fillId="3" borderId="1" xfId="1" applyNumberFormat="1" applyFont="1" applyFill="1" applyBorder="1"/>
    <xf numFmtId="164" fontId="1" fillId="3" borderId="1" xfId="0" applyNumberFormat="1" applyFont="1" applyFill="1" applyBorder="1"/>
    <xf numFmtId="164" fontId="1" fillId="0" borderId="1" xfId="0" applyNumberFormat="1" applyFont="1" applyBorder="1"/>
    <xf numFmtId="164" fontId="0" fillId="0" borderId="0" xfId="1" applyNumberFormat="1" applyFont="1"/>
    <xf numFmtId="0" fontId="3" fillId="0" borderId="1" xfId="0" applyFont="1" applyBorder="1"/>
    <xf numFmtId="0" fontId="1" fillId="3" borderId="3" xfId="0" applyFont="1" applyFill="1" applyBorder="1"/>
    <xf numFmtId="14" fontId="0" fillId="0" borderId="3" xfId="0" applyNumberFormat="1" applyBorder="1"/>
    <xf numFmtId="0" fontId="0" fillId="0" borderId="3" xfId="0" applyBorder="1"/>
    <xf numFmtId="0" fontId="1" fillId="2" borderId="3" xfId="0" applyFont="1" applyFill="1" applyBorder="1"/>
    <xf numFmtId="14" fontId="0" fillId="0" borderId="3" xfId="0" applyNumberFormat="1" applyFont="1" applyFill="1" applyBorder="1"/>
    <xf numFmtId="0" fontId="0" fillId="0" borderId="3" xfId="0" applyFill="1" applyBorder="1"/>
    <xf numFmtId="0" fontId="0" fillId="2" borderId="3" xfId="0" applyFill="1" applyBorder="1"/>
    <xf numFmtId="0" fontId="1" fillId="0" borderId="3" xfId="0" applyFont="1" applyBorder="1"/>
    <xf numFmtId="0" fontId="1" fillId="0" borderId="3" xfId="0" applyFont="1" applyFill="1" applyBorder="1"/>
    <xf numFmtId="14" fontId="1" fillId="0" borderId="3" xfId="0" applyNumberFormat="1" applyFont="1" applyFill="1" applyBorder="1"/>
    <xf numFmtId="14" fontId="4" fillId="0" borderId="3" xfId="0" applyNumberFormat="1" applyFont="1" applyBorder="1"/>
    <xf numFmtId="0" fontId="4" fillId="0" borderId="3" xfId="0" applyFont="1" applyBorder="1"/>
    <xf numFmtId="14" fontId="4" fillId="0" borderId="3" xfId="0" applyNumberFormat="1" applyFont="1" applyFill="1" applyBorder="1"/>
    <xf numFmtId="0" fontId="0" fillId="0" borderId="2" xfId="0" applyFill="1" applyBorder="1"/>
    <xf numFmtId="0" fontId="4" fillId="0" borderId="3" xfId="0" applyFont="1" applyFill="1" applyBorder="1"/>
    <xf numFmtId="164" fontId="1" fillId="0" borderId="1" xfId="0" applyNumberFormat="1" applyFont="1" applyFill="1" applyBorder="1"/>
    <xf numFmtId="14" fontId="0" fillId="0" borderId="3" xfId="0" applyNumberFormat="1" applyFont="1" applyBorder="1"/>
    <xf numFmtId="0" fontId="0" fillId="0" borderId="3" xfId="0" applyFont="1" applyBorder="1"/>
    <xf numFmtId="0" fontId="0" fillId="2" borderId="3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0" fillId="0" borderId="3" xfId="0" applyFont="1" applyFill="1" applyBorder="1"/>
    <xf numFmtId="0" fontId="6" fillId="0" borderId="1" xfId="0" applyFont="1" applyFill="1" applyBorder="1"/>
    <xf numFmtId="164" fontId="6" fillId="0" borderId="1" xfId="0" applyNumberFormat="1" applyFont="1" applyFill="1" applyBorder="1"/>
    <xf numFmtId="0" fontId="7" fillId="0" borderId="0" xfId="0" applyFont="1"/>
    <xf numFmtId="0" fontId="8" fillId="0" borderId="0" xfId="0" applyFont="1"/>
    <xf numFmtId="14" fontId="1" fillId="2" borderId="3" xfId="0" applyNumberFormat="1" applyFont="1" applyFill="1" applyBorder="1"/>
    <xf numFmtId="14" fontId="0" fillId="2" borderId="3" xfId="0" applyNumberFormat="1" applyFont="1" applyFill="1" applyBorder="1"/>
    <xf numFmtId="0" fontId="6" fillId="0" borderId="3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0" fontId="4" fillId="2" borderId="3" xfId="0" applyFont="1" applyFill="1" applyBorder="1"/>
    <xf numFmtId="0" fontId="6" fillId="0" borderId="1" xfId="0" applyFont="1" applyBorder="1"/>
    <xf numFmtId="164" fontId="4" fillId="0" borderId="1" xfId="1" applyNumberFormat="1" applyFont="1" applyBorder="1"/>
    <xf numFmtId="0" fontId="6" fillId="2" borderId="3" xfId="0" applyFont="1" applyFill="1" applyBorder="1"/>
    <xf numFmtId="164" fontId="6" fillId="2" borderId="1" xfId="1" applyNumberFormat="1" applyFont="1" applyFill="1" applyBorder="1"/>
    <xf numFmtId="0" fontId="4" fillId="0" borderId="2" xfId="0" applyFont="1" applyBorder="1"/>
    <xf numFmtId="0" fontId="4" fillId="0" borderId="2" xfId="0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14" fontId="1" fillId="3" borderId="3" xfId="0" applyNumberFormat="1" applyFont="1" applyFill="1" applyBorder="1"/>
    <xf numFmtId="0" fontId="0" fillId="3" borderId="3" xfId="0" applyFill="1" applyBorder="1"/>
    <xf numFmtId="0" fontId="0" fillId="0" borderId="0" xfId="0" applyBorder="1"/>
    <xf numFmtId="0" fontId="1" fillId="6" borderId="3" xfId="0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10" fillId="0" borderId="1" xfId="0" applyFont="1" applyBorder="1"/>
    <xf numFmtId="164" fontId="10" fillId="0" borderId="1" xfId="0" applyNumberFormat="1" applyFont="1" applyBorder="1"/>
    <xf numFmtId="14" fontId="4" fillId="0" borderId="3" xfId="0" applyNumberFormat="1" applyFont="1" applyBorder="1" applyAlignment="1">
      <alignment horizontal="right"/>
    </xf>
    <xf numFmtId="0" fontId="4" fillId="3" borderId="3" xfId="0" applyFont="1" applyFill="1" applyBorder="1"/>
    <xf numFmtId="0" fontId="7" fillId="0" borderId="4" xfId="0" applyFont="1" applyBorder="1" applyAlignment="1">
      <alignment horizontal="center"/>
    </xf>
    <xf numFmtId="0" fontId="6" fillId="3" borderId="3" xfId="0" applyFont="1" applyFill="1" applyBorder="1"/>
    <xf numFmtId="14" fontId="6" fillId="3" borderId="3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A75" workbookViewId="0">
      <selection activeCell="D95" sqref="D95"/>
    </sheetView>
  </sheetViews>
  <sheetFormatPr defaultRowHeight="15" x14ac:dyDescent="0.25"/>
  <cols>
    <col min="1" max="1" width="5.5703125" style="1" customWidth="1"/>
    <col min="2" max="2" width="9.7109375" bestFit="1" customWidth="1"/>
    <col min="3" max="3" width="17.7109375" bestFit="1" customWidth="1"/>
    <col min="4" max="4" width="11.42578125" bestFit="1" customWidth="1"/>
    <col min="5" max="5" width="17.85546875" bestFit="1" customWidth="1"/>
    <col min="6" max="6" width="10.5703125" bestFit="1" customWidth="1"/>
    <col min="7" max="7" width="12.140625" bestFit="1" customWidth="1"/>
    <col min="8" max="8" width="10.5703125" bestFit="1" customWidth="1"/>
    <col min="9" max="9" width="13.85546875" customWidth="1"/>
  </cols>
  <sheetData>
    <row r="1" spans="1:8" s="4" customFormat="1" x14ac:dyDescent="0.25">
      <c r="A1" s="3"/>
      <c r="B1" s="67" t="s">
        <v>0</v>
      </c>
      <c r="C1" s="23" t="s">
        <v>5</v>
      </c>
      <c r="D1" s="23" t="s">
        <v>4</v>
      </c>
      <c r="E1" s="23" t="s">
        <v>6</v>
      </c>
      <c r="F1" s="23" t="s">
        <v>1</v>
      </c>
      <c r="G1" s="23" t="s">
        <v>2</v>
      </c>
      <c r="H1" s="23" t="s">
        <v>3</v>
      </c>
    </row>
    <row r="2" spans="1:8" x14ac:dyDescent="0.25">
      <c r="A2" s="1">
        <v>1</v>
      </c>
      <c r="B2" s="68">
        <v>44078</v>
      </c>
      <c r="C2" s="1" t="s">
        <v>7</v>
      </c>
      <c r="D2" s="1">
        <v>773202444</v>
      </c>
      <c r="E2" s="1" t="s">
        <v>8</v>
      </c>
      <c r="F2" s="7">
        <v>20000</v>
      </c>
      <c r="G2" s="7">
        <v>15000</v>
      </c>
      <c r="H2" s="7">
        <f>F2+G2</f>
        <v>35000</v>
      </c>
    </row>
    <row r="3" spans="1:8" x14ac:dyDescent="0.25">
      <c r="A3" s="1">
        <v>2</v>
      </c>
      <c r="B3" s="69" t="s">
        <v>11</v>
      </c>
      <c r="C3" s="1" t="s">
        <v>7</v>
      </c>
      <c r="D3" s="1">
        <v>773202444</v>
      </c>
      <c r="E3" s="1" t="s">
        <v>12</v>
      </c>
      <c r="F3" s="7">
        <v>20000</v>
      </c>
      <c r="G3" s="7">
        <v>15000</v>
      </c>
      <c r="H3" s="7">
        <f t="shared" ref="H3:H21" si="0">F3+G3</f>
        <v>35000</v>
      </c>
    </row>
    <row r="4" spans="1:8" x14ac:dyDescent="0.25">
      <c r="A4" s="1">
        <v>3</v>
      </c>
      <c r="B4" s="69" t="s">
        <v>13</v>
      </c>
      <c r="C4" s="1" t="s">
        <v>7</v>
      </c>
      <c r="D4" s="1">
        <v>773202444</v>
      </c>
      <c r="E4" s="1" t="s">
        <v>14</v>
      </c>
      <c r="F4" s="7">
        <v>20000</v>
      </c>
      <c r="G4" s="7">
        <v>15000</v>
      </c>
      <c r="H4" s="7">
        <f t="shared" si="0"/>
        <v>35000</v>
      </c>
    </row>
    <row r="5" spans="1:8" x14ac:dyDescent="0.25">
      <c r="A5" s="1">
        <v>4</v>
      </c>
      <c r="B5" s="69" t="s">
        <v>15</v>
      </c>
      <c r="C5" s="1" t="s">
        <v>7</v>
      </c>
      <c r="D5" s="1">
        <v>773202444</v>
      </c>
      <c r="E5" s="1" t="s">
        <v>16</v>
      </c>
      <c r="F5" s="7">
        <v>20000</v>
      </c>
      <c r="G5" s="7">
        <v>15000</v>
      </c>
      <c r="H5" s="7">
        <f t="shared" si="0"/>
        <v>35000</v>
      </c>
    </row>
    <row r="6" spans="1:8" x14ac:dyDescent="0.25">
      <c r="A6" s="1">
        <v>5</v>
      </c>
      <c r="B6" s="68" t="s">
        <v>17</v>
      </c>
      <c r="C6" s="1" t="s">
        <v>7</v>
      </c>
      <c r="D6" s="1">
        <v>773202444</v>
      </c>
      <c r="E6" s="1" t="s">
        <v>18</v>
      </c>
      <c r="F6" s="7">
        <v>20000</v>
      </c>
      <c r="G6" s="7">
        <v>15000</v>
      </c>
      <c r="H6" s="7">
        <f t="shared" si="0"/>
        <v>35000</v>
      </c>
    </row>
    <row r="7" spans="1:8" x14ac:dyDescent="0.25">
      <c r="A7" s="1">
        <v>6</v>
      </c>
      <c r="B7" s="68" t="s">
        <v>19</v>
      </c>
      <c r="C7" s="1" t="s">
        <v>7</v>
      </c>
      <c r="D7" s="1">
        <v>773202444</v>
      </c>
      <c r="E7" s="1" t="s">
        <v>20</v>
      </c>
      <c r="F7" s="7">
        <v>20000</v>
      </c>
      <c r="G7" s="7">
        <v>15000</v>
      </c>
      <c r="H7" s="7">
        <f t="shared" si="0"/>
        <v>35000</v>
      </c>
    </row>
    <row r="8" spans="1:8" x14ac:dyDescent="0.25">
      <c r="A8" s="1">
        <v>7</v>
      </c>
      <c r="B8" s="69" t="s">
        <v>21</v>
      </c>
      <c r="C8" s="1" t="s">
        <v>7</v>
      </c>
      <c r="D8" s="1">
        <v>773202444</v>
      </c>
      <c r="E8" s="1" t="s">
        <v>22</v>
      </c>
      <c r="F8" s="7">
        <v>20000</v>
      </c>
      <c r="G8" s="7">
        <v>15000</v>
      </c>
      <c r="H8" s="7">
        <f t="shared" si="0"/>
        <v>35000</v>
      </c>
    </row>
    <row r="9" spans="1:8" x14ac:dyDescent="0.25">
      <c r="A9" s="1">
        <v>8</v>
      </c>
      <c r="B9" s="69" t="s">
        <v>23</v>
      </c>
      <c r="C9" s="1" t="s">
        <v>7</v>
      </c>
      <c r="D9" s="1">
        <v>773202444</v>
      </c>
      <c r="E9" s="1" t="s">
        <v>14</v>
      </c>
      <c r="F9" s="7">
        <v>20000</v>
      </c>
      <c r="G9" s="7">
        <v>15000</v>
      </c>
      <c r="H9" s="7">
        <f t="shared" si="0"/>
        <v>35000</v>
      </c>
    </row>
    <row r="10" spans="1:8" x14ac:dyDescent="0.25">
      <c r="B10" s="70"/>
      <c r="C10" s="15" t="s">
        <v>3</v>
      </c>
      <c r="D10" s="15"/>
      <c r="E10" s="15"/>
      <c r="F10" s="16">
        <f>SUM(F2:F9)</f>
        <v>160000</v>
      </c>
      <c r="G10" s="16">
        <f t="shared" ref="G10:H10" si="1">SUM(G2:G9)</f>
        <v>120000</v>
      </c>
      <c r="H10" s="16">
        <f t="shared" si="1"/>
        <v>280000</v>
      </c>
    </row>
    <row r="11" spans="1:8" x14ac:dyDescent="0.25">
      <c r="B11" s="69"/>
      <c r="C11" s="1"/>
      <c r="D11" s="1"/>
      <c r="E11" s="1"/>
      <c r="F11" s="7"/>
      <c r="G11" s="7"/>
      <c r="H11" s="7">
        <f t="shared" si="0"/>
        <v>0</v>
      </c>
    </row>
    <row r="12" spans="1:8" s="4" customFormat="1" x14ac:dyDescent="0.25">
      <c r="A12" s="3">
        <v>1</v>
      </c>
      <c r="B12" s="71">
        <v>44078</v>
      </c>
      <c r="C12" s="12" t="s">
        <v>9</v>
      </c>
      <c r="D12" s="12">
        <v>772566516</v>
      </c>
      <c r="E12" s="12" t="s">
        <v>10</v>
      </c>
      <c r="F12" s="13">
        <v>20000</v>
      </c>
      <c r="G12" s="13">
        <v>15000</v>
      </c>
      <c r="H12" s="7">
        <f t="shared" si="0"/>
        <v>35000</v>
      </c>
    </row>
    <row r="13" spans="1:8" x14ac:dyDescent="0.25">
      <c r="A13" s="1">
        <v>2</v>
      </c>
      <c r="B13" s="68" t="s">
        <v>11</v>
      </c>
      <c r="C13" s="5" t="s">
        <v>9</v>
      </c>
      <c r="D13" s="5">
        <v>772566516</v>
      </c>
      <c r="E13" s="5" t="s">
        <v>12</v>
      </c>
      <c r="F13" s="9">
        <v>20000</v>
      </c>
      <c r="G13" s="9">
        <v>15000</v>
      </c>
      <c r="H13" s="7">
        <f t="shared" si="0"/>
        <v>35000</v>
      </c>
    </row>
    <row r="14" spans="1:8" x14ac:dyDescent="0.25">
      <c r="A14" s="1">
        <v>3</v>
      </c>
      <c r="B14" s="68" t="s">
        <v>13</v>
      </c>
      <c r="C14" s="5" t="s">
        <v>9</v>
      </c>
      <c r="D14" s="5">
        <v>772566516</v>
      </c>
      <c r="E14" s="5" t="s">
        <v>14</v>
      </c>
      <c r="F14" s="9">
        <v>20000</v>
      </c>
      <c r="G14" s="9">
        <v>15000</v>
      </c>
      <c r="H14" s="7">
        <f t="shared" si="0"/>
        <v>35000</v>
      </c>
    </row>
    <row r="15" spans="1:8" x14ac:dyDescent="0.25">
      <c r="A15" s="3">
        <v>4</v>
      </c>
      <c r="B15" s="72" t="s">
        <v>15</v>
      </c>
      <c r="C15" s="5" t="s">
        <v>9</v>
      </c>
      <c r="D15" s="5">
        <v>772566516</v>
      </c>
      <c r="E15" s="5" t="s">
        <v>16</v>
      </c>
      <c r="F15" s="9">
        <v>20000</v>
      </c>
      <c r="G15" s="9">
        <v>15000</v>
      </c>
      <c r="H15" s="7">
        <f t="shared" si="0"/>
        <v>35000</v>
      </c>
    </row>
    <row r="16" spans="1:8" x14ac:dyDescent="0.25">
      <c r="A16" s="1">
        <v>5</v>
      </c>
      <c r="B16" s="72" t="s">
        <v>17</v>
      </c>
      <c r="C16" s="5" t="s">
        <v>9</v>
      </c>
      <c r="D16" s="5">
        <v>772566516</v>
      </c>
      <c r="E16" s="5" t="s">
        <v>18</v>
      </c>
      <c r="F16" s="9">
        <v>20000</v>
      </c>
      <c r="G16" s="9">
        <v>15000</v>
      </c>
      <c r="H16" s="7">
        <f t="shared" si="0"/>
        <v>35000</v>
      </c>
    </row>
    <row r="17" spans="1:11" x14ac:dyDescent="0.25">
      <c r="A17" s="1">
        <v>6</v>
      </c>
      <c r="B17" s="72" t="s">
        <v>19</v>
      </c>
      <c r="C17" s="5" t="s">
        <v>9</v>
      </c>
      <c r="D17" s="5">
        <v>772566516</v>
      </c>
      <c r="E17" s="5" t="s">
        <v>20</v>
      </c>
      <c r="F17" s="9">
        <v>20000</v>
      </c>
      <c r="G17" s="9">
        <v>15000</v>
      </c>
      <c r="H17" s="7">
        <f t="shared" si="0"/>
        <v>35000</v>
      </c>
    </row>
    <row r="18" spans="1:11" x14ac:dyDescent="0.25">
      <c r="A18" s="3">
        <v>7</v>
      </c>
      <c r="B18" s="72" t="s">
        <v>21</v>
      </c>
      <c r="C18" s="5" t="s">
        <v>9</v>
      </c>
      <c r="D18" s="5">
        <v>772566516</v>
      </c>
      <c r="E18" s="5" t="s">
        <v>24</v>
      </c>
      <c r="F18" s="9">
        <v>20000</v>
      </c>
      <c r="G18" s="9">
        <v>15000</v>
      </c>
      <c r="H18" s="7">
        <f t="shared" si="0"/>
        <v>35000</v>
      </c>
    </row>
    <row r="19" spans="1:11" x14ac:dyDescent="0.25">
      <c r="A19" s="1">
        <v>8</v>
      </c>
      <c r="B19" s="72" t="s">
        <v>23</v>
      </c>
      <c r="C19" s="5" t="s">
        <v>9</v>
      </c>
      <c r="D19" s="5">
        <v>772566516</v>
      </c>
      <c r="E19" s="5" t="s">
        <v>14</v>
      </c>
      <c r="F19" s="9">
        <v>20000</v>
      </c>
      <c r="G19" s="9">
        <v>15000</v>
      </c>
      <c r="H19" s="7">
        <f t="shared" si="0"/>
        <v>35000</v>
      </c>
    </row>
    <row r="20" spans="1:11" x14ac:dyDescent="0.25">
      <c r="B20" s="73"/>
      <c r="C20" s="15" t="s">
        <v>3</v>
      </c>
      <c r="D20" s="15"/>
      <c r="E20" s="15"/>
      <c r="F20" s="16">
        <f>SUM(F12:F19)</f>
        <v>160000</v>
      </c>
      <c r="G20" s="16">
        <f>SUM(G12:G19)</f>
        <v>120000</v>
      </c>
      <c r="H20" s="16">
        <f t="shared" si="0"/>
        <v>280000</v>
      </c>
    </row>
    <row r="21" spans="1:11" s="4" customFormat="1" x14ac:dyDescent="0.25">
      <c r="A21" s="3"/>
      <c r="B21" s="74"/>
      <c r="C21" s="3"/>
      <c r="D21" s="3"/>
      <c r="E21" s="3"/>
      <c r="F21" s="8"/>
      <c r="G21" s="8"/>
      <c r="H21" s="7">
        <f t="shared" si="0"/>
        <v>0</v>
      </c>
    </row>
    <row r="22" spans="1:11" x14ac:dyDescent="0.25">
      <c r="A22" s="1">
        <v>1</v>
      </c>
      <c r="B22" s="68">
        <v>43834</v>
      </c>
      <c r="C22" s="1" t="s">
        <v>25</v>
      </c>
      <c r="D22" s="1">
        <v>779901930</v>
      </c>
      <c r="E22" s="20" t="s">
        <v>26</v>
      </c>
      <c r="F22" s="7">
        <v>20000</v>
      </c>
      <c r="G22" s="7">
        <v>15000</v>
      </c>
      <c r="H22" s="7">
        <f>F22+G22</f>
        <v>35000</v>
      </c>
      <c r="K22" s="19"/>
    </row>
    <row r="23" spans="1:11" x14ac:dyDescent="0.25">
      <c r="A23" s="1">
        <v>2</v>
      </c>
      <c r="B23" s="68">
        <v>43986</v>
      </c>
      <c r="C23" s="1" t="s">
        <v>25</v>
      </c>
      <c r="D23" s="1">
        <v>779901930</v>
      </c>
      <c r="E23" s="20" t="s">
        <v>12</v>
      </c>
      <c r="F23" s="7">
        <v>20000</v>
      </c>
      <c r="G23" s="7">
        <v>15000</v>
      </c>
      <c r="H23" s="7">
        <f t="shared" ref="H23:H26" si="2">F23+G23</f>
        <v>35000</v>
      </c>
    </row>
    <row r="24" spans="1:11" x14ac:dyDescent="0.25">
      <c r="A24" s="1">
        <v>3</v>
      </c>
      <c r="B24" s="68">
        <v>44016</v>
      </c>
      <c r="C24" s="1" t="s">
        <v>25</v>
      </c>
      <c r="D24" s="1">
        <v>779901930</v>
      </c>
      <c r="E24" s="20" t="s">
        <v>29</v>
      </c>
      <c r="F24" s="7">
        <v>20000</v>
      </c>
      <c r="G24" s="7">
        <v>15000</v>
      </c>
      <c r="H24" s="7">
        <f t="shared" si="2"/>
        <v>35000</v>
      </c>
    </row>
    <row r="25" spans="1:11" x14ac:dyDescent="0.25">
      <c r="A25" s="1">
        <v>4</v>
      </c>
      <c r="B25" s="68">
        <v>44169</v>
      </c>
      <c r="C25" s="1" t="s">
        <v>25</v>
      </c>
      <c r="D25" s="1">
        <v>779901930</v>
      </c>
      <c r="E25" s="20" t="s">
        <v>30</v>
      </c>
      <c r="F25" s="7">
        <v>20000</v>
      </c>
      <c r="G25" s="7">
        <v>15000</v>
      </c>
      <c r="H25" s="7">
        <f t="shared" si="2"/>
        <v>35000</v>
      </c>
    </row>
    <row r="26" spans="1:11" x14ac:dyDescent="0.25">
      <c r="A26" s="1">
        <v>5</v>
      </c>
      <c r="B26" s="69" t="s">
        <v>31</v>
      </c>
      <c r="C26" s="1" t="s">
        <v>25</v>
      </c>
      <c r="D26" s="1">
        <v>779901930</v>
      </c>
      <c r="E26" s="20" t="s">
        <v>32</v>
      </c>
      <c r="F26" s="7">
        <v>20000</v>
      </c>
      <c r="G26" s="7">
        <v>15000</v>
      </c>
      <c r="H26" s="7">
        <f t="shared" si="2"/>
        <v>35000</v>
      </c>
    </row>
    <row r="27" spans="1:11" x14ac:dyDescent="0.25">
      <c r="B27" s="70"/>
      <c r="C27" s="15" t="s">
        <v>3</v>
      </c>
      <c r="D27" s="15"/>
      <c r="E27" s="21"/>
      <c r="F27" s="16">
        <f>SUM(F22:F26)</f>
        <v>100000</v>
      </c>
      <c r="G27" s="16">
        <f t="shared" ref="G27:H27" si="3">SUM(G22:G26)</f>
        <v>75000</v>
      </c>
      <c r="H27" s="16">
        <f t="shared" si="3"/>
        <v>175000</v>
      </c>
    </row>
    <row r="28" spans="1:11" x14ac:dyDescent="0.25">
      <c r="B28" s="69"/>
      <c r="C28" s="1"/>
      <c r="D28" s="1"/>
      <c r="E28" s="20"/>
      <c r="F28" s="7"/>
      <c r="G28" s="7"/>
      <c r="H28" s="7"/>
    </row>
    <row r="29" spans="1:11" x14ac:dyDescent="0.25">
      <c r="A29" s="1">
        <v>1</v>
      </c>
      <c r="B29" s="77">
        <v>43834</v>
      </c>
      <c r="C29" s="1" t="s">
        <v>27</v>
      </c>
      <c r="D29" s="1">
        <v>772182915</v>
      </c>
      <c r="E29" s="20" t="s">
        <v>26</v>
      </c>
      <c r="F29" s="7">
        <v>20000</v>
      </c>
      <c r="G29" s="7">
        <v>15000</v>
      </c>
      <c r="H29" s="7">
        <f>F29+G29</f>
        <v>35000</v>
      </c>
    </row>
    <row r="30" spans="1:11" x14ac:dyDescent="0.25">
      <c r="A30" s="1">
        <v>2</v>
      </c>
      <c r="B30" s="77">
        <v>43925</v>
      </c>
      <c r="C30" s="1" t="s">
        <v>27</v>
      </c>
      <c r="D30" s="1">
        <v>772182915</v>
      </c>
      <c r="E30" s="20" t="s">
        <v>34</v>
      </c>
      <c r="F30" s="7">
        <v>20000</v>
      </c>
      <c r="G30" s="7">
        <v>15000</v>
      </c>
      <c r="H30" s="7">
        <f t="shared" ref="H30:H41" si="4">F30+G30</f>
        <v>35000</v>
      </c>
    </row>
    <row r="31" spans="1:11" x14ac:dyDescent="0.25">
      <c r="A31" s="1">
        <v>3</v>
      </c>
      <c r="B31" s="77">
        <v>43986</v>
      </c>
      <c r="C31" s="1" t="s">
        <v>27</v>
      </c>
      <c r="D31" s="1">
        <v>772182915</v>
      </c>
      <c r="E31" s="20" t="s">
        <v>8</v>
      </c>
      <c r="F31" s="7">
        <v>20000</v>
      </c>
      <c r="G31" s="7">
        <v>15000</v>
      </c>
      <c r="H31" s="7">
        <f t="shared" si="4"/>
        <v>35000</v>
      </c>
    </row>
    <row r="32" spans="1:11" x14ac:dyDescent="0.25">
      <c r="A32" s="1">
        <v>4</v>
      </c>
      <c r="B32" s="77">
        <v>44016</v>
      </c>
      <c r="C32" s="1" t="s">
        <v>27</v>
      </c>
      <c r="D32" s="1">
        <v>772182915</v>
      </c>
      <c r="E32" s="20" t="s">
        <v>29</v>
      </c>
      <c r="F32" s="7">
        <v>20000</v>
      </c>
      <c r="G32" s="7">
        <v>15000</v>
      </c>
      <c r="H32" s="7">
        <f t="shared" si="4"/>
        <v>35000</v>
      </c>
    </row>
    <row r="33" spans="1:8" x14ac:dyDescent="0.25">
      <c r="A33" s="1">
        <v>5</v>
      </c>
      <c r="B33" s="77">
        <v>44108</v>
      </c>
      <c r="C33" s="1" t="s">
        <v>27</v>
      </c>
      <c r="D33" s="1">
        <v>772182915</v>
      </c>
      <c r="E33" s="20" t="s">
        <v>35</v>
      </c>
      <c r="F33" s="7">
        <v>20000</v>
      </c>
      <c r="G33" s="7">
        <v>15000</v>
      </c>
      <c r="H33" s="7">
        <f t="shared" si="4"/>
        <v>35000</v>
      </c>
    </row>
    <row r="34" spans="1:8" x14ac:dyDescent="0.25">
      <c r="A34" s="1">
        <v>6</v>
      </c>
      <c r="B34" s="77" t="s">
        <v>36</v>
      </c>
      <c r="C34" s="1" t="s">
        <v>27</v>
      </c>
      <c r="D34" s="1">
        <v>772182915</v>
      </c>
      <c r="E34" s="20" t="s">
        <v>37</v>
      </c>
      <c r="F34" s="7">
        <v>20000</v>
      </c>
      <c r="G34" s="7">
        <v>15000</v>
      </c>
      <c r="H34" s="7">
        <f t="shared" si="4"/>
        <v>35000</v>
      </c>
    </row>
    <row r="35" spans="1:8" x14ac:dyDescent="0.25">
      <c r="A35" s="1">
        <v>7</v>
      </c>
      <c r="B35" s="77" t="s">
        <v>15</v>
      </c>
      <c r="C35" s="1" t="s">
        <v>27</v>
      </c>
      <c r="D35" s="1">
        <v>772182915</v>
      </c>
      <c r="E35" s="20" t="s">
        <v>20</v>
      </c>
      <c r="F35" s="7">
        <v>20000</v>
      </c>
      <c r="G35" s="7">
        <v>15000</v>
      </c>
      <c r="H35" s="7">
        <f t="shared" si="4"/>
        <v>35000</v>
      </c>
    </row>
    <row r="36" spans="1:8" x14ac:dyDescent="0.25">
      <c r="A36" s="1">
        <v>8</v>
      </c>
      <c r="B36" s="77" t="s">
        <v>19</v>
      </c>
      <c r="C36" s="1" t="s">
        <v>27</v>
      </c>
      <c r="D36" s="1">
        <v>772182915</v>
      </c>
      <c r="E36" s="20" t="s">
        <v>29</v>
      </c>
      <c r="F36" s="7">
        <v>20000</v>
      </c>
      <c r="G36" s="7">
        <v>15000</v>
      </c>
      <c r="H36" s="7">
        <f t="shared" si="4"/>
        <v>35000</v>
      </c>
    </row>
    <row r="37" spans="1:8" x14ac:dyDescent="0.25">
      <c r="A37" s="1">
        <v>9</v>
      </c>
      <c r="B37" s="77" t="s">
        <v>38</v>
      </c>
      <c r="C37" s="1" t="s">
        <v>27</v>
      </c>
      <c r="D37" s="1">
        <v>772182915</v>
      </c>
      <c r="E37" s="20" t="s">
        <v>14</v>
      </c>
      <c r="F37" s="7">
        <v>20000</v>
      </c>
      <c r="G37" s="7">
        <v>15000</v>
      </c>
      <c r="H37" s="7">
        <f t="shared" si="4"/>
        <v>35000</v>
      </c>
    </row>
    <row r="38" spans="1:8" x14ac:dyDescent="0.25">
      <c r="A38" s="1">
        <v>10</v>
      </c>
      <c r="B38" s="77" t="s">
        <v>39</v>
      </c>
      <c r="C38" s="1" t="s">
        <v>27</v>
      </c>
      <c r="D38" s="1">
        <v>772182915</v>
      </c>
      <c r="E38" s="20" t="s">
        <v>35</v>
      </c>
      <c r="F38" s="7">
        <v>20000</v>
      </c>
      <c r="G38" s="7">
        <v>15000</v>
      </c>
      <c r="H38" s="7">
        <f t="shared" si="4"/>
        <v>35000</v>
      </c>
    </row>
    <row r="39" spans="1:8" x14ac:dyDescent="0.25">
      <c r="A39" s="1">
        <v>11</v>
      </c>
      <c r="B39" s="81" t="s">
        <v>31</v>
      </c>
      <c r="C39" s="5" t="s">
        <v>27</v>
      </c>
      <c r="D39" s="5">
        <v>772182915</v>
      </c>
      <c r="E39" s="80" t="s">
        <v>32</v>
      </c>
      <c r="F39" s="9">
        <v>20000</v>
      </c>
      <c r="G39" s="9">
        <v>15000</v>
      </c>
      <c r="H39" s="9">
        <f t="shared" si="4"/>
        <v>35000</v>
      </c>
    </row>
    <row r="40" spans="1:8" x14ac:dyDescent="0.25">
      <c r="A40" s="1">
        <v>12</v>
      </c>
      <c r="B40" s="81" t="s">
        <v>31</v>
      </c>
      <c r="C40" s="5" t="s">
        <v>27</v>
      </c>
      <c r="D40" s="5">
        <v>772182915</v>
      </c>
      <c r="E40" s="80" t="s">
        <v>34</v>
      </c>
      <c r="F40" s="9"/>
      <c r="G40" s="9">
        <v>15000</v>
      </c>
      <c r="H40" s="9">
        <f t="shared" si="4"/>
        <v>15000</v>
      </c>
    </row>
    <row r="41" spans="1:8" x14ac:dyDescent="0.25">
      <c r="A41" s="1">
        <v>13</v>
      </c>
      <c r="B41" s="78" t="s">
        <v>40</v>
      </c>
      <c r="C41" s="1" t="s">
        <v>27</v>
      </c>
      <c r="D41" s="1">
        <v>772182915</v>
      </c>
      <c r="E41" s="20" t="s">
        <v>8</v>
      </c>
      <c r="F41" s="7">
        <v>20000</v>
      </c>
      <c r="G41" s="7">
        <v>15000</v>
      </c>
      <c r="H41" s="7">
        <f t="shared" si="4"/>
        <v>35000</v>
      </c>
    </row>
    <row r="42" spans="1:8" x14ac:dyDescent="0.25">
      <c r="B42" s="70"/>
      <c r="C42" s="15" t="s">
        <v>3</v>
      </c>
      <c r="D42" s="15"/>
      <c r="E42" s="21"/>
      <c r="F42" s="16">
        <f>SUM(F29:F41)</f>
        <v>240000</v>
      </c>
      <c r="G42" s="16">
        <f>SUM(G29:G41)</f>
        <v>195000</v>
      </c>
      <c r="H42" s="16">
        <f>F42+G42</f>
        <v>435000</v>
      </c>
    </row>
    <row r="43" spans="1:8" x14ac:dyDescent="0.25">
      <c r="B43" s="69"/>
      <c r="C43" s="1"/>
      <c r="D43" s="1"/>
      <c r="E43" s="20"/>
      <c r="F43" s="7"/>
      <c r="G43" s="7"/>
      <c r="H43" s="7">
        <f t="shared" ref="H43:H44" si="5">F43+G43</f>
        <v>0</v>
      </c>
    </row>
    <row r="44" spans="1:8" x14ac:dyDescent="0.25">
      <c r="B44" s="69"/>
      <c r="C44" s="1"/>
      <c r="D44" s="1"/>
      <c r="E44" s="20"/>
      <c r="F44" s="7"/>
      <c r="G44" s="7"/>
      <c r="H44" s="7">
        <f t="shared" si="5"/>
        <v>0</v>
      </c>
    </row>
    <row r="45" spans="1:8" x14ac:dyDescent="0.25">
      <c r="A45" s="1">
        <v>1</v>
      </c>
      <c r="B45" s="77">
        <v>43986</v>
      </c>
      <c r="C45" s="1" t="s">
        <v>28</v>
      </c>
      <c r="D45" s="1">
        <v>789875949</v>
      </c>
      <c r="E45" s="20" t="s">
        <v>12</v>
      </c>
      <c r="F45" s="7">
        <v>20000</v>
      </c>
      <c r="G45" s="7">
        <v>15000</v>
      </c>
      <c r="H45" s="7">
        <f>F45+G45</f>
        <v>35000</v>
      </c>
    </row>
    <row r="46" spans="1:8" x14ac:dyDescent="0.25">
      <c r="A46" s="1">
        <v>2</v>
      </c>
      <c r="B46" s="77">
        <v>44169</v>
      </c>
      <c r="C46" s="1" t="s">
        <v>28</v>
      </c>
      <c r="D46" s="1">
        <v>789875949</v>
      </c>
      <c r="E46" s="20" t="s">
        <v>30</v>
      </c>
      <c r="F46" s="7">
        <v>20000</v>
      </c>
      <c r="G46" s="7">
        <v>15000</v>
      </c>
      <c r="H46" s="7">
        <f t="shared" ref="H46:H50" si="6">F46+G46</f>
        <v>35000</v>
      </c>
    </row>
    <row r="47" spans="1:8" x14ac:dyDescent="0.25">
      <c r="B47" s="70"/>
      <c r="C47" s="15" t="s">
        <v>3</v>
      </c>
      <c r="D47" s="15"/>
      <c r="E47" s="21"/>
      <c r="F47" s="16">
        <f>SUM(F45:F46)</f>
        <v>40000</v>
      </c>
      <c r="G47" s="16">
        <f>SUM(G45:G46)</f>
        <v>30000</v>
      </c>
      <c r="H47" s="16">
        <f t="shared" si="6"/>
        <v>70000</v>
      </c>
    </row>
    <row r="48" spans="1:8" x14ac:dyDescent="0.25">
      <c r="B48" s="75"/>
      <c r="C48" s="6"/>
      <c r="D48" s="6"/>
      <c r="E48" s="25"/>
      <c r="F48" s="14"/>
      <c r="G48" s="14"/>
      <c r="H48" s="14"/>
    </row>
    <row r="49" spans="1:8" x14ac:dyDescent="0.25">
      <c r="A49" s="1">
        <v>1</v>
      </c>
      <c r="B49" s="79">
        <v>43834</v>
      </c>
      <c r="C49" s="34" t="s">
        <v>33</v>
      </c>
      <c r="D49" s="34">
        <v>704704022</v>
      </c>
      <c r="E49" s="45" t="s">
        <v>43</v>
      </c>
      <c r="F49" s="46">
        <v>20000</v>
      </c>
      <c r="G49" s="46">
        <v>15000</v>
      </c>
      <c r="H49" s="46">
        <f>F49+G49</f>
        <v>35000</v>
      </c>
    </row>
    <row r="50" spans="1:8" x14ac:dyDescent="0.25">
      <c r="A50" s="1">
        <v>2</v>
      </c>
      <c r="B50" s="79">
        <v>43865</v>
      </c>
      <c r="C50" s="5" t="s">
        <v>33</v>
      </c>
      <c r="D50" s="5">
        <v>704704022</v>
      </c>
      <c r="E50" s="80" t="s">
        <v>44</v>
      </c>
      <c r="F50" s="9">
        <v>20000</v>
      </c>
      <c r="G50" s="9">
        <v>15000</v>
      </c>
      <c r="H50" s="9">
        <f t="shared" si="6"/>
        <v>35000</v>
      </c>
    </row>
    <row r="51" spans="1:8" x14ac:dyDescent="0.25">
      <c r="A51" s="1">
        <v>3</v>
      </c>
      <c r="B51" s="79">
        <v>43925</v>
      </c>
      <c r="C51" s="5" t="s">
        <v>33</v>
      </c>
      <c r="D51" s="5">
        <v>704704022</v>
      </c>
      <c r="E51" s="5" t="s">
        <v>34</v>
      </c>
      <c r="F51" s="9">
        <v>20000</v>
      </c>
      <c r="G51" s="9">
        <v>15000</v>
      </c>
      <c r="H51" s="9">
        <f>SUM(F51:G51)</f>
        <v>35000</v>
      </c>
    </row>
    <row r="52" spans="1:8" x14ac:dyDescent="0.25">
      <c r="A52" s="1">
        <v>4</v>
      </c>
      <c r="B52" s="79">
        <v>43986</v>
      </c>
      <c r="C52" s="5" t="s">
        <v>33</v>
      </c>
      <c r="D52" s="5">
        <v>704704022</v>
      </c>
      <c r="E52" s="5" t="s">
        <v>8</v>
      </c>
      <c r="F52" s="9">
        <v>20000</v>
      </c>
      <c r="G52" s="9">
        <v>15000</v>
      </c>
      <c r="H52" s="9">
        <f t="shared" ref="H52:H74" si="7">SUM(F52:G52)</f>
        <v>35000</v>
      </c>
    </row>
    <row r="53" spans="1:8" x14ac:dyDescent="0.25">
      <c r="A53" s="1">
        <v>5</v>
      </c>
      <c r="B53" s="79">
        <v>44047</v>
      </c>
      <c r="C53" s="5" t="s">
        <v>33</v>
      </c>
      <c r="D53" s="5">
        <v>704704022</v>
      </c>
      <c r="E53" s="5" t="s">
        <v>16</v>
      </c>
      <c r="F53" s="9">
        <v>20000</v>
      </c>
      <c r="G53" s="9">
        <v>15000</v>
      </c>
      <c r="H53" s="9">
        <f t="shared" si="7"/>
        <v>35000</v>
      </c>
    </row>
    <row r="54" spans="1:8" x14ac:dyDescent="0.25">
      <c r="A54" s="1">
        <v>6</v>
      </c>
      <c r="B54" s="79">
        <v>44078</v>
      </c>
      <c r="C54" s="5" t="s">
        <v>33</v>
      </c>
      <c r="D54" s="5">
        <v>704704022</v>
      </c>
      <c r="E54" s="5" t="s">
        <v>43</v>
      </c>
      <c r="F54" s="9">
        <v>20000</v>
      </c>
      <c r="G54" s="9">
        <v>15000</v>
      </c>
      <c r="H54" s="9">
        <f t="shared" si="7"/>
        <v>35000</v>
      </c>
    </row>
    <row r="55" spans="1:8" x14ac:dyDescent="0.25">
      <c r="A55" s="1">
        <v>7</v>
      </c>
      <c r="B55" s="79">
        <v>44108</v>
      </c>
      <c r="C55" s="5" t="s">
        <v>33</v>
      </c>
      <c r="D55" s="5">
        <v>704704022</v>
      </c>
      <c r="E55" s="5" t="s">
        <v>35</v>
      </c>
      <c r="F55" s="9">
        <v>20000</v>
      </c>
      <c r="G55" s="9">
        <v>15000</v>
      </c>
      <c r="H55" s="9">
        <f t="shared" si="7"/>
        <v>35000</v>
      </c>
    </row>
    <row r="56" spans="1:8" x14ac:dyDescent="0.25">
      <c r="A56" s="1">
        <v>8</v>
      </c>
      <c r="B56" s="79" t="s">
        <v>11</v>
      </c>
      <c r="C56" s="5" t="s">
        <v>33</v>
      </c>
      <c r="D56" s="5">
        <v>704704022</v>
      </c>
      <c r="E56" s="5" t="s">
        <v>45</v>
      </c>
      <c r="F56" s="9">
        <v>20000</v>
      </c>
      <c r="G56" s="9">
        <v>15000</v>
      </c>
      <c r="H56" s="9">
        <f t="shared" si="7"/>
        <v>35000</v>
      </c>
    </row>
    <row r="57" spans="1:8" x14ac:dyDescent="0.25">
      <c r="A57" s="1">
        <v>9</v>
      </c>
      <c r="B57" s="81" t="s">
        <v>36</v>
      </c>
      <c r="C57" s="5" t="s">
        <v>33</v>
      </c>
      <c r="D57" s="5">
        <v>704704022</v>
      </c>
      <c r="E57" s="5" t="s">
        <v>37</v>
      </c>
      <c r="F57" s="9">
        <v>20000</v>
      </c>
      <c r="G57" s="9">
        <v>15000</v>
      </c>
      <c r="H57" s="9">
        <f t="shared" si="7"/>
        <v>35000</v>
      </c>
    </row>
    <row r="58" spans="1:8" x14ac:dyDescent="0.25">
      <c r="A58" s="1">
        <v>10</v>
      </c>
      <c r="B58" s="81" t="s">
        <v>13</v>
      </c>
      <c r="C58" s="5" t="s">
        <v>33</v>
      </c>
      <c r="D58" s="5">
        <v>704704022</v>
      </c>
      <c r="E58" s="5" t="s">
        <v>46</v>
      </c>
      <c r="F58" s="9">
        <v>20000</v>
      </c>
      <c r="G58" s="9">
        <v>15000</v>
      </c>
      <c r="H58" s="9">
        <f t="shared" si="7"/>
        <v>35000</v>
      </c>
    </row>
    <row r="59" spans="1:8" x14ac:dyDescent="0.25">
      <c r="A59" s="1">
        <v>11</v>
      </c>
      <c r="B59" s="81" t="s">
        <v>15</v>
      </c>
      <c r="C59" s="5" t="s">
        <v>33</v>
      </c>
      <c r="D59" s="5">
        <v>704704022</v>
      </c>
      <c r="E59" s="5" t="s">
        <v>20</v>
      </c>
      <c r="F59" s="9">
        <v>20000</v>
      </c>
      <c r="G59" s="9">
        <v>15000</v>
      </c>
      <c r="H59" s="9">
        <f t="shared" si="7"/>
        <v>35000</v>
      </c>
    </row>
    <row r="60" spans="1:8" x14ac:dyDescent="0.25">
      <c r="A60" s="1">
        <v>12</v>
      </c>
      <c r="B60" s="81" t="s">
        <v>47</v>
      </c>
      <c r="C60" s="5" t="s">
        <v>33</v>
      </c>
      <c r="D60" s="5">
        <v>704704022</v>
      </c>
      <c r="E60" s="5" t="s">
        <v>48</v>
      </c>
      <c r="F60" s="9">
        <v>20000</v>
      </c>
      <c r="G60" s="9">
        <v>15000</v>
      </c>
      <c r="H60" s="9">
        <f t="shared" si="7"/>
        <v>35000</v>
      </c>
    </row>
    <row r="61" spans="1:8" x14ac:dyDescent="0.25">
      <c r="A61" s="1">
        <v>13</v>
      </c>
      <c r="B61" s="81" t="s">
        <v>17</v>
      </c>
      <c r="C61" s="5" t="s">
        <v>33</v>
      </c>
      <c r="D61" s="5">
        <v>704704022</v>
      </c>
      <c r="E61" s="5" t="s">
        <v>49</v>
      </c>
      <c r="F61" s="9">
        <v>20000</v>
      </c>
      <c r="G61" s="9">
        <v>15000</v>
      </c>
      <c r="H61" s="9">
        <f t="shared" si="7"/>
        <v>35000</v>
      </c>
    </row>
    <row r="62" spans="1:8" x14ac:dyDescent="0.25">
      <c r="A62" s="1">
        <v>14</v>
      </c>
      <c r="B62" s="81" t="s">
        <v>19</v>
      </c>
      <c r="C62" s="5" t="s">
        <v>33</v>
      </c>
      <c r="D62" s="5">
        <v>704704022</v>
      </c>
      <c r="E62" s="5" t="s">
        <v>29</v>
      </c>
      <c r="F62" s="9">
        <v>20000</v>
      </c>
      <c r="G62" s="9">
        <v>15000</v>
      </c>
      <c r="H62" s="9">
        <f t="shared" si="7"/>
        <v>35000</v>
      </c>
    </row>
    <row r="63" spans="1:8" x14ac:dyDescent="0.25">
      <c r="A63" s="1">
        <v>15</v>
      </c>
      <c r="B63" s="81" t="s">
        <v>50</v>
      </c>
      <c r="C63" s="5" t="s">
        <v>33</v>
      </c>
      <c r="D63" s="5">
        <v>704704022</v>
      </c>
      <c r="E63" s="5" t="s">
        <v>51</v>
      </c>
      <c r="F63" s="9">
        <v>20000</v>
      </c>
      <c r="G63" s="9">
        <v>15000</v>
      </c>
      <c r="H63" s="9">
        <f t="shared" si="7"/>
        <v>35000</v>
      </c>
    </row>
    <row r="64" spans="1:8" x14ac:dyDescent="0.25">
      <c r="A64" s="1">
        <v>16</v>
      </c>
      <c r="B64" s="81" t="s">
        <v>38</v>
      </c>
      <c r="C64" s="5" t="s">
        <v>33</v>
      </c>
      <c r="D64" s="5">
        <v>704704022</v>
      </c>
      <c r="E64" s="5" t="s">
        <v>14</v>
      </c>
      <c r="F64" s="9">
        <v>20000</v>
      </c>
      <c r="G64" s="9">
        <v>15000</v>
      </c>
      <c r="H64" s="9">
        <f t="shared" si="7"/>
        <v>35000</v>
      </c>
    </row>
    <row r="65" spans="1:11" x14ac:dyDescent="0.25">
      <c r="A65" s="1">
        <v>17</v>
      </c>
      <c r="B65" s="81" t="s">
        <v>38</v>
      </c>
      <c r="C65" s="5" t="s">
        <v>33</v>
      </c>
      <c r="D65" s="5">
        <v>704704022</v>
      </c>
      <c r="E65" s="5" t="s">
        <v>53</v>
      </c>
      <c r="F65" s="9"/>
      <c r="G65" s="9">
        <v>15000</v>
      </c>
      <c r="H65" s="9">
        <f t="shared" si="7"/>
        <v>15000</v>
      </c>
    </row>
    <row r="66" spans="1:11" x14ac:dyDescent="0.25">
      <c r="A66" s="1">
        <v>18</v>
      </c>
      <c r="B66" s="81" t="s">
        <v>39</v>
      </c>
      <c r="C66" s="5" t="s">
        <v>33</v>
      </c>
      <c r="D66" s="5">
        <v>704704022</v>
      </c>
      <c r="E66" s="5" t="s">
        <v>35</v>
      </c>
      <c r="F66" s="9">
        <v>20000</v>
      </c>
      <c r="G66" s="9">
        <v>15000</v>
      </c>
      <c r="H66" s="9">
        <f t="shared" si="7"/>
        <v>35000</v>
      </c>
    </row>
    <row r="67" spans="1:11" x14ac:dyDescent="0.25">
      <c r="A67" s="1">
        <v>19</v>
      </c>
      <c r="B67" s="81" t="s">
        <v>39</v>
      </c>
      <c r="C67" s="5" t="s">
        <v>33</v>
      </c>
      <c r="D67" s="5">
        <v>704704022</v>
      </c>
      <c r="E67" s="5" t="s">
        <v>54</v>
      </c>
      <c r="F67" s="9"/>
      <c r="G67" s="9">
        <v>15000</v>
      </c>
      <c r="H67" s="9">
        <f t="shared" si="7"/>
        <v>15000</v>
      </c>
    </row>
    <row r="68" spans="1:11" x14ac:dyDescent="0.25">
      <c r="A68" s="1">
        <v>20</v>
      </c>
      <c r="B68" s="81" t="s">
        <v>55</v>
      </c>
      <c r="C68" s="5" t="s">
        <v>33</v>
      </c>
      <c r="D68" s="5">
        <v>704704022</v>
      </c>
      <c r="E68" s="5" t="s">
        <v>43</v>
      </c>
      <c r="F68" s="9">
        <v>20000</v>
      </c>
      <c r="G68" s="9">
        <v>15000</v>
      </c>
      <c r="H68" s="9">
        <f t="shared" si="7"/>
        <v>35000</v>
      </c>
    </row>
    <row r="69" spans="1:11" x14ac:dyDescent="0.25">
      <c r="A69" s="1">
        <v>21</v>
      </c>
      <c r="B69" s="81" t="s">
        <v>31</v>
      </c>
      <c r="C69" s="5" t="s">
        <v>33</v>
      </c>
      <c r="D69" s="5">
        <v>704704022</v>
      </c>
      <c r="E69" s="5" t="s">
        <v>34</v>
      </c>
      <c r="F69" s="9">
        <v>20000</v>
      </c>
      <c r="G69" s="9">
        <v>15000</v>
      </c>
      <c r="H69" s="9">
        <f t="shared" si="7"/>
        <v>35000</v>
      </c>
    </row>
    <row r="70" spans="1:11" x14ac:dyDescent="0.25">
      <c r="A70" s="1">
        <v>22</v>
      </c>
      <c r="B70" s="81" t="s">
        <v>21</v>
      </c>
      <c r="C70" s="5" t="s">
        <v>33</v>
      </c>
      <c r="D70" s="5">
        <v>704704022</v>
      </c>
      <c r="E70" s="5" t="s">
        <v>54</v>
      </c>
      <c r="F70" s="9">
        <v>20000</v>
      </c>
      <c r="G70" s="9">
        <v>15000</v>
      </c>
      <c r="H70" s="9">
        <f t="shared" si="7"/>
        <v>35000</v>
      </c>
    </row>
    <row r="71" spans="1:11" x14ac:dyDescent="0.25">
      <c r="A71" s="1">
        <v>23</v>
      </c>
      <c r="B71" s="81" t="s">
        <v>23</v>
      </c>
      <c r="C71" s="5" t="s">
        <v>33</v>
      </c>
      <c r="D71" s="5">
        <v>704704022</v>
      </c>
      <c r="E71" s="5" t="s">
        <v>56</v>
      </c>
      <c r="F71" s="9">
        <v>20000</v>
      </c>
      <c r="G71" s="9">
        <v>15000</v>
      </c>
      <c r="H71" s="9">
        <f t="shared" si="7"/>
        <v>35000</v>
      </c>
    </row>
    <row r="72" spans="1:11" x14ac:dyDescent="0.25">
      <c r="A72" s="1">
        <v>24</v>
      </c>
      <c r="B72" s="81" t="s">
        <v>57</v>
      </c>
      <c r="C72" s="5" t="s">
        <v>33</v>
      </c>
      <c r="D72" s="5">
        <v>704704022</v>
      </c>
      <c r="E72" s="5" t="s">
        <v>58</v>
      </c>
      <c r="F72" s="9">
        <v>20000</v>
      </c>
      <c r="G72" s="9">
        <v>15000</v>
      </c>
      <c r="H72" s="9">
        <f t="shared" si="7"/>
        <v>35000</v>
      </c>
    </row>
    <row r="73" spans="1:11" x14ac:dyDescent="0.25">
      <c r="A73" s="1">
        <v>25</v>
      </c>
      <c r="B73" s="81" t="s">
        <v>40</v>
      </c>
      <c r="C73" s="5" t="s">
        <v>33</v>
      </c>
      <c r="D73" s="5">
        <v>704704022</v>
      </c>
      <c r="E73" s="5" t="s">
        <v>8</v>
      </c>
      <c r="F73" s="9">
        <v>20000</v>
      </c>
      <c r="G73" s="9">
        <v>15000</v>
      </c>
      <c r="H73" s="9">
        <f t="shared" si="7"/>
        <v>35000</v>
      </c>
    </row>
    <row r="74" spans="1:11" x14ac:dyDescent="0.25">
      <c r="A74" s="1">
        <v>26</v>
      </c>
      <c r="B74" s="81" t="s">
        <v>40</v>
      </c>
      <c r="C74" s="5" t="s">
        <v>33</v>
      </c>
      <c r="D74" s="5">
        <v>704704022</v>
      </c>
      <c r="E74" s="5" t="s">
        <v>59</v>
      </c>
      <c r="F74" s="9"/>
      <c r="G74" s="9">
        <v>15000</v>
      </c>
      <c r="H74" s="9">
        <f t="shared" si="7"/>
        <v>15000</v>
      </c>
    </row>
    <row r="75" spans="1:11" x14ac:dyDescent="0.25">
      <c r="B75" s="70"/>
      <c r="C75" s="15" t="s">
        <v>41</v>
      </c>
      <c r="D75" s="15"/>
      <c r="E75" s="15"/>
      <c r="F75" s="24">
        <f>SUM(F49:F74)</f>
        <v>460000</v>
      </c>
      <c r="G75" s="24">
        <f t="shared" ref="G75:H75" si="8">SUM(G49:G74)</f>
        <v>390000</v>
      </c>
      <c r="H75" s="24">
        <f t="shared" si="8"/>
        <v>850000</v>
      </c>
      <c r="K75" s="27"/>
    </row>
    <row r="76" spans="1:11" x14ac:dyDescent="0.25">
      <c r="B76" s="69"/>
      <c r="C76" s="1"/>
      <c r="D76" s="1"/>
      <c r="E76" s="1"/>
      <c r="F76" s="1"/>
      <c r="G76" s="1"/>
      <c r="H76" s="1"/>
    </row>
    <row r="77" spans="1:11" x14ac:dyDescent="0.25">
      <c r="A77" s="1">
        <v>1</v>
      </c>
      <c r="B77" s="77">
        <v>43834</v>
      </c>
      <c r="C77" s="1" t="s">
        <v>42</v>
      </c>
      <c r="D77" s="1">
        <v>783534463</v>
      </c>
      <c r="E77" s="1" t="s">
        <v>43</v>
      </c>
      <c r="F77" s="7">
        <v>20000</v>
      </c>
      <c r="G77" s="7">
        <v>15000</v>
      </c>
      <c r="H77" s="7">
        <f>F77+G77</f>
        <v>35000</v>
      </c>
    </row>
    <row r="78" spans="1:11" x14ac:dyDescent="0.25">
      <c r="A78" s="1">
        <v>2</v>
      </c>
      <c r="B78" s="77">
        <v>43865</v>
      </c>
      <c r="C78" s="1" t="s">
        <v>42</v>
      </c>
      <c r="D78" s="1">
        <v>783534463</v>
      </c>
      <c r="E78" s="1" t="s">
        <v>44</v>
      </c>
      <c r="F78" s="7">
        <v>20000</v>
      </c>
      <c r="G78" s="7">
        <v>15000</v>
      </c>
      <c r="H78" s="7">
        <f t="shared" ref="H78:H92" si="9">F78+G78</f>
        <v>35000</v>
      </c>
    </row>
    <row r="79" spans="1:11" x14ac:dyDescent="0.25">
      <c r="A79" s="1">
        <v>3</v>
      </c>
      <c r="B79" s="77">
        <v>44047</v>
      </c>
      <c r="C79" s="1" t="s">
        <v>42</v>
      </c>
      <c r="D79" s="1">
        <v>783534463</v>
      </c>
      <c r="E79" s="1" t="s">
        <v>16</v>
      </c>
      <c r="F79" s="7">
        <v>20000</v>
      </c>
      <c r="G79" s="7">
        <v>15000</v>
      </c>
      <c r="H79" s="7">
        <f t="shared" si="9"/>
        <v>35000</v>
      </c>
    </row>
    <row r="80" spans="1:11" x14ac:dyDescent="0.25">
      <c r="A80" s="1">
        <v>4</v>
      </c>
      <c r="B80" s="77">
        <v>44078</v>
      </c>
      <c r="C80" s="1" t="s">
        <v>42</v>
      </c>
      <c r="D80" s="1">
        <v>783534463</v>
      </c>
      <c r="E80" s="1" t="s">
        <v>43</v>
      </c>
      <c r="F80" s="7">
        <v>20000</v>
      </c>
      <c r="G80" s="7">
        <v>15000</v>
      </c>
      <c r="H80" s="7">
        <f t="shared" si="9"/>
        <v>35000</v>
      </c>
    </row>
    <row r="81" spans="1:8" x14ac:dyDescent="0.25">
      <c r="A81" s="1">
        <v>5</v>
      </c>
      <c r="B81" s="78" t="s">
        <v>11</v>
      </c>
      <c r="C81" s="1" t="s">
        <v>42</v>
      </c>
      <c r="D81" s="1">
        <v>783534463</v>
      </c>
      <c r="E81" s="1" t="s">
        <v>45</v>
      </c>
      <c r="F81" s="7">
        <v>20000</v>
      </c>
      <c r="G81" s="7">
        <v>15000</v>
      </c>
      <c r="H81" s="7">
        <f t="shared" si="9"/>
        <v>35000</v>
      </c>
    </row>
    <row r="82" spans="1:8" x14ac:dyDescent="0.25">
      <c r="A82" s="1">
        <v>6</v>
      </c>
      <c r="B82" s="78" t="s">
        <v>13</v>
      </c>
      <c r="C82" s="1" t="s">
        <v>42</v>
      </c>
      <c r="D82" s="1">
        <v>783534463</v>
      </c>
      <c r="E82" s="1" t="s">
        <v>46</v>
      </c>
      <c r="F82" s="7">
        <v>20000</v>
      </c>
      <c r="G82" s="7">
        <v>15000</v>
      </c>
      <c r="H82" s="7">
        <f t="shared" si="9"/>
        <v>35000</v>
      </c>
    </row>
    <row r="83" spans="1:8" x14ac:dyDescent="0.25">
      <c r="A83" s="1">
        <v>7</v>
      </c>
      <c r="B83" s="78" t="s">
        <v>47</v>
      </c>
      <c r="C83" s="1" t="s">
        <v>42</v>
      </c>
      <c r="D83" s="1">
        <v>783534463</v>
      </c>
      <c r="E83" s="1" t="s">
        <v>48</v>
      </c>
      <c r="F83" s="7">
        <v>20000</v>
      </c>
      <c r="G83" s="7">
        <v>15000</v>
      </c>
      <c r="H83" s="7">
        <f t="shared" si="9"/>
        <v>35000</v>
      </c>
    </row>
    <row r="84" spans="1:8" x14ac:dyDescent="0.25">
      <c r="A84" s="1">
        <v>8</v>
      </c>
      <c r="B84" s="78" t="s">
        <v>17</v>
      </c>
      <c r="C84" s="1" t="s">
        <v>42</v>
      </c>
      <c r="D84" s="1">
        <v>783534463</v>
      </c>
      <c r="E84" s="1" t="s">
        <v>49</v>
      </c>
      <c r="F84" s="7">
        <v>20000</v>
      </c>
      <c r="G84" s="7">
        <v>15000</v>
      </c>
      <c r="H84" s="7">
        <f t="shared" si="9"/>
        <v>35000</v>
      </c>
    </row>
    <row r="85" spans="1:8" x14ac:dyDescent="0.25">
      <c r="A85" s="1">
        <v>9</v>
      </c>
      <c r="B85" s="78" t="s">
        <v>52</v>
      </c>
      <c r="C85" s="1" t="s">
        <v>42</v>
      </c>
      <c r="D85" s="1">
        <v>783534463</v>
      </c>
      <c r="E85" s="1" t="s">
        <v>51</v>
      </c>
      <c r="F85" s="7">
        <v>20000</v>
      </c>
      <c r="G85" s="7">
        <v>15000</v>
      </c>
      <c r="H85" s="7">
        <f t="shared" si="9"/>
        <v>35000</v>
      </c>
    </row>
    <row r="86" spans="1:8" x14ac:dyDescent="0.25">
      <c r="A86" s="1">
        <v>10</v>
      </c>
      <c r="B86" s="78" t="s">
        <v>38</v>
      </c>
      <c r="C86" s="1" t="s">
        <v>42</v>
      </c>
      <c r="D86" s="1">
        <v>783534463</v>
      </c>
      <c r="E86" s="1" t="s">
        <v>53</v>
      </c>
      <c r="F86" s="7">
        <v>20000</v>
      </c>
      <c r="G86" s="7">
        <v>15000</v>
      </c>
      <c r="H86" s="7">
        <f t="shared" si="9"/>
        <v>35000</v>
      </c>
    </row>
    <row r="87" spans="1:8" x14ac:dyDescent="0.25">
      <c r="A87" s="1">
        <v>11</v>
      </c>
      <c r="B87" s="78" t="s">
        <v>39</v>
      </c>
      <c r="C87" s="1" t="s">
        <v>42</v>
      </c>
      <c r="D87" s="1">
        <v>783534463</v>
      </c>
      <c r="E87" s="1" t="s">
        <v>54</v>
      </c>
      <c r="F87" s="7">
        <v>20000</v>
      </c>
      <c r="G87" s="7">
        <v>15000</v>
      </c>
      <c r="H87" s="7">
        <f t="shared" si="9"/>
        <v>35000</v>
      </c>
    </row>
    <row r="88" spans="1:8" x14ac:dyDescent="0.25">
      <c r="A88" s="1">
        <v>12</v>
      </c>
      <c r="B88" s="78" t="s">
        <v>55</v>
      </c>
      <c r="C88" s="1" t="s">
        <v>42</v>
      </c>
      <c r="D88" s="1">
        <v>783534463</v>
      </c>
      <c r="E88" s="1" t="s">
        <v>43</v>
      </c>
      <c r="F88" s="7">
        <v>20000</v>
      </c>
      <c r="G88" s="7">
        <v>15000</v>
      </c>
      <c r="H88" s="7">
        <f t="shared" si="9"/>
        <v>35000</v>
      </c>
    </row>
    <row r="89" spans="1:8" x14ac:dyDescent="0.25">
      <c r="A89" s="1">
        <v>13</v>
      </c>
      <c r="B89" s="78" t="s">
        <v>21</v>
      </c>
      <c r="C89" s="1" t="s">
        <v>42</v>
      </c>
      <c r="D89" s="1">
        <v>783534463</v>
      </c>
      <c r="E89" s="1" t="s">
        <v>54</v>
      </c>
      <c r="F89" s="7">
        <v>20000</v>
      </c>
      <c r="G89" s="7">
        <v>15000</v>
      </c>
      <c r="H89" s="7">
        <f t="shared" si="9"/>
        <v>35000</v>
      </c>
    </row>
    <row r="90" spans="1:8" x14ac:dyDescent="0.25">
      <c r="A90" s="1">
        <v>14</v>
      </c>
      <c r="B90" s="78" t="s">
        <v>23</v>
      </c>
      <c r="C90" s="1" t="s">
        <v>42</v>
      </c>
      <c r="D90" s="1">
        <v>783534463</v>
      </c>
      <c r="E90" s="1" t="s">
        <v>56</v>
      </c>
      <c r="F90" s="7">
        <v>20000</v>
      </c>
      <c r="G90" s="7">
        <v>15000</v>
      </c>
      <c r="H90" s="7">
        <f t="shared" si="9"/>
        <v>35000</v>
      </c>
    </row>
    <row r="91" spans="1:8" x14ac:dyDescent="0.25">
      <c r="A91" s="1">
        <v>15</v>
      </c>
      <c r="B91" s="78" t="s">
        <v>57</v>
      </c>
      <c r="C91" s="1" t="s">
        <v>42</v>
      </c>
      <c r="D91" s="1">
        <v>783534463</v>
      </c>
      <c r="E91" s="1" t="s">
        <v>58</v>
      </c>
      <c r="F91" s="7">
        <v>20000</v>
      </c>
      <c r="G91" s="7">
        <v>15000</v>
      </c>
      <c r="H91" s="7">
        <f t="shared" si="9"/>
        <v>35000</v>
      </c>
    </row>
    <row r="92" spans="1:8" x14ac:dyDescent="0.25">
      <c r="A92" s="1">
        <v>16</v>
      </c>
      <c r="B92" s="78" t="s">
        <v>40</v>
      </c>
      <c r="C92" s="1" t="s">
        <v>42</v>
      </c>
      <c r="D92" s="1">
        <v>783534463</v>
      </c>
      <c r="E92" s="1" t="s">
        <v>59</v>
      </c>
      <c r="F92" s="7">
        <v>20000</v>
      </c>
      <c r="G92" s="7">
        <v>15000</v>
      </c>
      <c r="H92" s="7">
        <f t="shared" si="9"/>
        <v>35000</v>
      </c>
    </row>
    <row r="93" spans="1:8" x14ac:dyDescent="0.25">
      <c r="B93" s="73"/>
      <c r="C93" s="15" t="s">
        <v>3</v>
      </c>
      <c r="D93" s="15"/>
      <c r="E93" s="15"/>
      <c r="F93" s="24">
        <f>SUM(F77:F92)</f>
        <v>320000</v>
      </c>
      <c r="G93" s="24">
        <f>SUM(G77:G92)</f>
        <v>240000</v>
      </c>
      <c r="H93" s="24">
        <f>SUM(H77:H92)</f>
        <v>560000</v>
      </c>
    </row>
    <row r="96" spans="1:8" x14ac:dyDescent="0.25">
      <c r="B96" s="75"/>
      <c r="C96" s="6" t="s">
        <v>352</v>
      </c>
      <c r="D96" s="6"/>
      <c r="E96" s="6"/>
      <c r="F96" s="82">
        <f>F93+F75+F47+F42+F27+F20+F10</f>
        <v>1480000</v>
      </c>
      <c r="G96" s="82">
        <f t="shared" ref="G96:H96" si="10">G93+G75+G47+G42+G27+G20+G10</f>
        <v>1170000</v>
      </c>
      <c r="H96" s="82">
        <f t="shared" si="10"/>
        <v>2650000</v>
      </c>
    </row>
  </sheetData>
  <pageMargins left="0.7" right="0.7" top="0.75" bottom="0.75" header="0.3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"/>
  <sheetViews>
    <sheetView topLeftCell="A157" workbookViewId="0">
      <selection activeCell="I186" sqref="I186"/>
    </sheetView>
  </sheetViews>
  <sheetFormatPr defaultRowHeight="15" x14ac:dyDescent="0.25"/>
  <cols>
    <col min="1" max="1" width="5.85546875" style="1" customWidth="1"/>
    <col min="2" max="2" width="9.7109375" bestFit="1" customWidth="1"/>
    <col min="3" max="3" width="17.7109375" bestFit="1" customWidth="1"/>
    <col min="4" max="4" width="11.42578125" bestFit="1" customWidth="1"/>
    <col min="5" max="5" width="18.7109375" customWidth="1"/>
    <col min="6" max="6" width="10.5703125" bestFit="1" customWidth="1"/>
    <col min="7" max="7" width="12.140625" bestFit="1" customWidth="1"/>
    <col min="8" max="8" width="10.5703125" bestFit="1" customWidth="1"/>
    <col min="9" max="9" width="13.85546875" customWidth="1"/>
  </cols>
  <sheetData>
    <row r="1" spans="1:8" ht="21" x14ac:dyDescent="0.35">
      <c r="C1" s="92" t="s">
        <v>354</v>
      </c>
      <c r="D1" s="92"/>
    </row>
    <row r="2" spans="1:8" s="4" customFormat="1" x14ac:dyDescent="0.25">
      <c r="A2" s="3"/>
      <c r="B2" s="67" t="s">
        <v>0</v>
      </c>
      <c r="C2" s="23" t="s">
        <v>5</v>
      </c>
      <c r="D2" s="23" t="s">
        <v>4</v>
      </c>
      <c r="E2" s="23" t="s">
        <v>6</v>
      </c>
      <c r="F2" s="23" t="s">
        <v>1</v>
      </c>
      <c r="G2" s="23" t="s">
        <v>2</v>
      </c>
      <c r="H2" s="23" t="s">
        <v>3</v>
      </c>
    </row>
    <row r="3" spans="1:8" s="30" customFormat="1" x14ac:dyDescent="0.25">
      <c r="A3" s="87">
        <v>1</v>
      </c>
      <c r="B3" s="83">
        <v>43926</v>
      </c>
      <c r="C3" s="12" t="s">
        <v>7</v>
      </c>
      <c r="D3" s="12">
        <v>773202444</v>
      </c>
      <c r="E3" s="12" t="s">
        <v>59</v>
      </c>
      <c r="F3" s="7">
        <v>20000</v>
      </c>
      <c r="G3" s="7">
        <v>15000</v>
      </c>
      <c r="H3" s="7">
        <f>F3+G3</f>
        <v>35000</v>
      </c>
    </row>
    <row r="4" spans="1:8" s="30" customFormat="1" x14ac:dyDescent="0.25">
      <c r="A4" s="87">
        <v>2</v>
      </c>
      <c r="B4" s="83">
        <v>43956</v>
      </c>
      <c r="C4" s="12" t="s">
        <v>7</v>
      </c>
      <c r="D4" s="12">
        <v>773202444</v>
      </c>
      <c r="E4" s="12" t="s">
        <v>61</v>
      </c>
      <c r="F4" s="7">
        <v>20000</v>
      </c>
      <c r="G4" s="7">
        <v>15000</v>
      </c>
      <c r="H4" s="7">
        <f t="shared" ref="H4:H28" si="0">F4+G4</f>
        <v>35000</v>
      </c>
    </row>
    <row r="5" spans="1:8" s="30" customFormat="1" x14ac:dyDescent="0.25">
      <c r="A5" s="87">
        <v>3</v>
      </c>
      <c r="B5" s="83">
        <v>43987</v>
      </c>
      <c r="C5" s="12" t="s">
        <v>7</v>
      </c>
      <c r="D5" s="12">
        <v>773202444</v>
      </c>
      <c r="E5" s="12" t="s">
        <v>44</v>
      </c>
      <c r="F5" s="7">
        <v>20000</v>
      </c>
      <c r="G5" s="7">
        <v>15000</v>
      </c>
      <c r="H5" s="7">
        <f t="shared" si="0"/>
        <v>35000</v>
      </c>
    </row>
    <row r="6" spans="1:8" s="30" customFormat="1" x14ac:dyDescent="0.25">
      <c r="A6" s="87">
        <v>4</v>
      </c>
      <c r="B6" s="83">
        <v>44017</v>
      </c>
      <c r="C6" s="12" t="s">
        <v>7</v>
      </c>
      <c r="D6" s="12">
        <v>773202444</v>
      </c>
      <c r="E6" s="12" t="s">
        <v>63</v>
      </c>
      <c r="F6" s="7">
        <v>20000</v>
      </c>
      <c r="G6" s="7">
        <v>15000</v>
      </c>
      <c r="H6" s="7">
        <f t="shared" si="0"/>
        <v>35000</v>
      </c>
    </row>
    <row r="7" spans="1:8" s="30" customFormat="1" x14ac:dyDescent="0.25">
      <c r="A7" s="87">
        <v>5</v>
      </c>
      <c r="B7" s="83">
        <v>44048</v>
      </c>
      <c r="C7" s="12" t="s">
        <v>7</v>
      </c>
      <c r="D7" s="12">
        <v>773202444</v>
      </c>
      <c r="E7" s="12" t="s">
        <v>46</v>
      </c>
      <c r="F7" s="7">
        <v>20000</v>
      </c>
      <c r="G7" s="7">
        <v>15000</v>
      </c>
      <c r="H7" s="7">
        <f t="shared" si="0"/>
        <v>35000</v>
      </c>
    </row>
    <row r="8" spans="1:8" s="30" customFormat="1" x14ac:dyDescent="0.25">
      <c r="A8" s="87">
        <v>6</v>
      </c>
      <c r="B8" s="83">
        <v>44140</v>
      </c>
      <c r="C8" s="12" t="s">
        <v>7</v>
      </c>
      <c r="D8" s="12">
        <v>773202444</v>
      </c>
      <c r="E8" s="12" t="s">
        <v>16</v>
      </c>
      <c r="F8" s="7">
        <v>20000</v>
      </c>
      <c r="G8" s="7">
        <v>15000</v>
      </c>
      <c r="H8" s="7">
        <f t="shared" si="0"/>
        <v>35000</v>
      </c>
    </row>
    <row r="9" spans="1:8" s="30" customFormat="1" x14ac:dyDescent="0.25">
      <c r="A9" s="87">
        <v>7</v>
      </c>
      <c r="B9" s="83">
        <v>44170</v>
      </c>
      <c r="C9" s="12" t="s">
        <v>7</v>
      </c>
      <c r="D9" s="12">
        <v>773202444</v>
      </c>
      <c r="E9" s="12" t="s">
        <v>29</v>
      </c>
      <c r="F9" s="7">
        <v>20000</v>
      </c>
      <c r="G9" s="7">
        <v>15000</v>
      </c>
      <c r="H9" s="7">
        <f t="shared" si="0"/>
        <v>35000</v>
      </c>
    </row>
    <row r="10" spans="1:8" s="30" customFormat="1" x14ac:dyDescent="0.25">
      <c r="A10" s="87">
        <v>8</v>
      </c>
      <c r="B10" s="84" t="s">
        <v>64</v>
      </c>
      <c r="C10" s="12" t="s">
        <v>7</v>
      </c>
      <c r="D10" s="12">
        <v>773202444</v>
      </c>
      <c r="E10" s="12" t="s">
        <v>65</v>
      </c>
      <c r="F10" s="7">
        <v>20000</v>
      </c>
      <c r="G10" s="7">
        <v>15000</v>
      </c>
      <c r="H10" s="7">
        <f t="shared" si="0"/>
        <v>35000</v>
      </c>
    </row>
    <row r="11" spans="1:8" s="30" customFormat="1" x14ac:dyDescent="0.25">
      <c r="A11" s="87">
        <v>9</v>
      </c>
      <c r="B11" s="84" t="s">
        <v>66</v>
      </c>
      <c r="C11" s="12" t="s">
        <v>7</v>
      </c>
      <c r="D11" s="12">
        <v>773202444</v>
      </c>
      <c r="E11" s="12" t="s">
        <v>34</v>
      </c>
      <c r="F11" s="7">
        <v>20000</v>
      </c>
      <c r="G11" s="7">
        <v>15000</v>
      </c>
      <c r="H11" s="7">
        <f t="shared" si="0"/>
        <v>35000</v>
      </c>
    </row>
    <row r="12" spans="1:8" s="30" customFormat="1" x14ac:dyDescent="0.25">
      <c r="A12" s="87">
        <v>10</v>
      </c>
      <c r="B12" s="84" t="s">
        <v>67</v>
      </c>
      <c r="C12" s="12" t="s">
        <v>7</v>
      </c>
      <c r="D12" s="12">
        <v>773202444</v>
      </c>
      <c r="E12" s="12" t="s">
        <v>34</v>
      </c>
      <c r="F12" s="7">
        <v>20000</v>
      </c>
      <c r="G12" s="7">
        <v>15000</v>
      </c>
      <c r="H12" s="7">
        <f t="shared" si="0"/>
        <v>35000</v>
      </c>
    </row>
    <row r="13" spans="1:8" s="30" customFormat="1" x14ac:dyDescent="0.25">
      <c r="A13" s="87">
        <v>11</v>
      </c>
      <c r="B13" s="84" t="s">
        <v>68</v>
      </c>
      <c r="C13" s="12" t="s">
        <v>7</v>
      </c>
      <c r="D13" s="12">
        <v>773202444</v>
      </c>
      <c r="E13" s="12" t="s">
        <v>26</v>
      </c>
      <c r="F13" s="7">
        <v>20000</v>
      </c>
      <c r="G13" s="7">
        <v>15000</v>
      </c>
      <c r="H13" s="7">
        <f t="shared" si="0"/>
        <v>35000</v>
      </c>
    </row>
    <row r="14" spans="1:8" s="30" customFormat="1" x14ac:dyDescent="0.25">
      <c r="A14" s="66"/>
      <c r="B14" s="70"/>
      <c r="C14" s="15" t="s">
        <v>3</v>
      </c>
      <c r="D14" s="15"/>
      <c r="E14" s="15"/>
      <c r="F14" s="16">
        <f>SUM(F3:F13)</f>
        <v>220000</v>
      </c>
      <c r="G14" s="16">
        <f t="shared" ref="G14:H14" si="1">SUM(G3:G13)</f>
        <v>165000</v>
      </c>
      <c r="H14" s="16">
        <f t="shared" si="1"/>
        <v>385000</v>
      </c>
    </row>
    <row r="15" spans="1:8" s="30" customFormat="1" x14ac:dyDescent="0.25">
      <c r="A15" s="66"/>
      <c r="B15" s="84"/>
      <c r="C15" s="12"/>
      <c r="D15" s="12"/>
      <c r="E15" s="12"/>
      <c r="F15" s="7"/>
      <c r="G15" s="7"/>
      <c r="H15" s="7">
        <f t="shared" si="0"/>
        <v>0</v>
      </c>
    </row>
    <row r="16" spans="1:8" s="31" customFormat="1" x14ac:dyDescent="0.25">
      <c r="A16" s="87">
        <v>1</v>
      </c>
      <c r="B16" s="71">
        <v>43926</v>
      </c>
      <c r="C16" s="12" t="s">
        <v>9</v>
      </c>
      <c r="D16" s="12">
        <v>772566516</v>
      </c>
      <c r="E16" s="12" t="s">
        <v>59</v>
      </c>
      <c r="F16" s="7">
        <v>20000</v>
      </c>
      <c r="G16" s="7">
        <v>15000</v>
      </c>
      <c r="H16" s="7">
        <f t="shared" si="0"/>
        <v>35000</v>
      </c>
    </row>
    <row r="17" spans="1:8" s="30" customFormat="1" x14ac:dyDescent="0.25">
      <c r="A17" s="87">
        <v>2</v>
      </c>
      <c r="B17" s="83">
        <v>43956</v>
      </c>
      <c r="C17" s="34" t="s">
        <v>9</v>
      </c>
      <c r="D17" s="34">
        <v>772566516</v>
      </c>
      <c r="E17" s="34" t="s">
        <v>61</v>
      </c>
      <c r="F17" s="9">
        <v>20000</v>
      </c>
      <c r="G17" s="9">
        <v>15000</v>
      </c>
      <c r="H17" s="7">
        <f t="shared" si="0"/>
        <v>35000</v>
      </c>
    </row>
    <row r="18" spans="1:8" s="30" customFormat="1" x14ac:dyDescent="0.25">
      <c r="A18" s="87">
        <v>3</v>
      </c>
      <c r="B18" s="83">
        <v>43987</v>
      </c>
      <c r="C18" s="34" t="s">
        <v>9</v>
      </c>
      <c r="D18" s="34">
        <v>772566516</v>
      </c>
      <c r="E18" s="34" t="s">
        <v>62</v>
      </c>
      <c r="F18" s="9">
        <v>20000</v>
      </c>
      <c r="G18" s="9">
        <v>15000</v>
      </c>
      <c r="H18" s="7">
        <f t="shared" si="0"/>
        <v>35000</v>
      </c>
    </row>
    <row r="19" spans="1:8" s="30" customFormat="1" x14ac:dyDescent="0.25">
      <c r="A19" s="87">
        <v>4</v>
      </c>
      <c r="B19" s="71">
        <v>44017</v>
      </c>
      <c r="C19" s="34" t="s">
        <v>9</v>
      </c>
      <c r="D19" s="34">
        <v>772566516</v>
      </c>
      <c r="E19" s="34" t="s">
        <v>63</v>
      </c>
      <c r="F19" s="9">
        <v>20000</v>
      </c>
      <c r="G19" s="9">
        <v>15000</v>
      </c>
      <c r="H19" s="7">
        <f t="shared" si="0"/>
        <v>35000</v>
      </c>
    </row>
    <row r="20" spans="1:8" s="30" customFormat="1" x14ac:dyDescent="0.25">
      <c r="A20" s="87">
        <v>5</v>
      </c>
      <c r="B20" s="71">
        <v>44048</v>
      </c>
      <c r="C20" s="34" t="s">
        <v>9</v>
      </c>
      <c r="D20" s="34">
        <v>772566516</v>
      </c>
      <c r="E20" s="34" t="s">
        <v>46</v>
      </c>
      <c r="F20" s="9">
        <v>20000</v>
      </c>
      <c r="G20" s="9">
        <v>15000</v>
      </c>
      <c r="H20" s="7">
        <f t="shared" si="0"/>
        <v>35000</v>
      </c>
    </row>
    <row r="21" spans="1:8" s="30" customFormat="1" x14ac:dyDescent="0.25">
      <c r="A21" s="87">
        <v>6</v>
      </c>
      <c r="B21" s="71">
        <v>44140</v>
      </c>
      <c r="C21" s="34" t="s">
        <v>9</v>
      </c>
      <c r="D21" s="34">
        <v>772566516</v>
      </c>
      <c r="E21" s="34" t="s">
        <v>16</v>
      </c>
      <c r="F21" s="9">
        <v>20000</v>
      </c>
      <c r="G21" s="9">
        <v>15000</v>
      </c>
      <c r="H21" s="7">
        <f t="shared" si="0"/>
        <v>35000</v>
      </c>
    </row>
    <row r="22" spans="1:8" s="30" customFormat="1" x14ac:dyDescent="0.25">
      <c r="A22" s="87">
        <v>7</v>
      </c>
      <c r="B22" s="71">
        <v>44170</v>
      </c>
      <c r="C22" s="34" t="s">
        <v>9</v>
      </c>
      <c r="D22" s="34">
        <v>772566516</v>
      </c>
      <c r="E22" s="34" t="s">
        <v>29</v>
      </c>
      <c r="F22" s="9">
        <v>20000</v>
      </c>
      <c r="G22" s="9">
        <v>15000</v>
      </c>
      <c r="H22" s="7">
        <f t="shared" si="0"/>
        <v>35000</v>
      </c>
    </row>
    <row r="23" spans="1:8" s="30" customFormat="1" x14ac:dyDescent="0.25">
      <c r="A23" s="87">
        <v>8</v>
      </c>
      <c r="B23" s="71" t="s">
        <v>64</v>
      </c>
      <c r="C23" s="34" t="s">
        <v>9</v>
      </c>
      <c r="D23" s="34">
        <v>772566516</v>
      </c>
      <c r="E23" s="34" t="s">
        <v>65</v>
      </c>
      <c r="F23" s="9">
        <v>20000</v>
      </c>
      <c r="G23" s="9">
        <v>15000</v>
      </c>
      <c r="H23" s="7">
        <f t="shared" si="0"/>
        <v>35000</v>
      </c>
    </row>
    <row r="24" spans="1:8" s="30" customFormat="1" x14ac:dyDescent="0.25">
      <c r="A24" s="87">
        <v>9</v>
      </c>
      <c r="B24" s="71" t="s">
        <v>66</v>
      </c>
      <c r="C24" s="34" t="s">
        <v>9</v>
      </c>
      <c r="D24" s="34">
        <v>772566516</v>
      </c>
      <c r="E24" s="34" t="s">
        <v>34</v>
      </c>
      <c r="F24" s="9">
        <v>20000</v>
      </c>
      <c r="G24" s="9">
        <v>15000</v>
      </c>
      <c r="H24" s="7">
        <f t="shared" si="0"/>
        <v>35000</v>
      </c>
    </row>
    <row r="25" spans="1:8" s="30" customFormat="1" x14ac:dyDescent="0.25">
      <c r="A25" s="87">
        <v>10</v>
      </c>
      <c r="B25" s="71" t="s">
        <v>67</v>
      </c>
      <c r="C25" s="34" t="s">
        <v>9</v>
      </c>
      <c r="D25" s="34">
        <v>772566516</v>
      </c>
      <c r="E25" s="34" t="s">
        <v>34</v>
      </c>
      <c r="F25" s="9">
        <v>20000</v>
      </c>
      <c r="G25" s="9">
        <v>15000</v>
      </c>
      <c r="H25" s="7">
        <f t="shared" si="0"/>
        <v>35000</v>
      </c>
    </row>
    <row r="26" spans="1:8" s="30" customFormat="1" x14ac:dyDescent="0.25">
      <c r="A26" s="87">
        <v>11</v>
      </c>
      <c r="B26" s="71" t="s">
        <v>68</v>
      </c>
      <c r="C26" s="34" t="s">
        <v>9</v>
      </c>
      <c r="D26" s="34">
        <v>772566516</v>
      </c>
      <c r="E26" s="34" t="s">
        <v>26</v>
      </c>
      <c r="F26" s="9">
        <v>20000</v>
      </c>
      <c r="G26" s="9">
        <v>15000</v>
      </c>
      <c r="H26" s="7">
        <f t="shared" si="0"/>
        <v>35000</v>
      </c>
    </row>
    <row r="27" spans="1:8" s="30" customFormat="1" x14ac:dyDescent="0.25">
      <c r="A27" s="66"/>
      <c r="B27" s="85"/>
      <c r="C27" s="15" t="s">
        <v>3</v>
      </c>
      <c r="D27" s="15"/>
      <c r="E27" s="15"/>
      <c r="F27" s="16">
        <f>SUM(F16:F26)</f>
        <v>220000</v>
      </c>
      <c r="G27" s="16">
        <f t="shared" ref="G27:H27" si="2">SUM(G16:G26)</f>
        <v>165000</v>
      </c>
      <c r="H27" s="16">
        <f t="shared" si="2"/>
        <v>385000</v>
      </c>
    </row>
    <row r="28" spans="1:8" s="31" customFormat="1" x14ac:dyDescent="0.25">
      <c r="A28" s="86"/>
      <c r="B28" s="74"/>
      <c r="C28" s="3"/>
      <c r="D28" s="3"/>
      <c r="E28" s="3"/>
      <c r="F28" s="8"/>
      <c r="G28" s="8"/>
      <c r="H28" s="7">
        <f t="shared" si="0"/>
        <v>0</v>
      </c>
    </row>
    <row r="29" spans="1:8" s="30" customFormat="1" x14ac:dyDescent="0.25">
      <c r="A29" s="12">
        <v>1</v>
      </c>
      <c r="B29" s="83">
        <v>44017</v>
      </c>
      <c r="C29" s="12" t="s">
        <v>25</v>
      </c>
      <c r="D29" s="12">
        <v>779901930</v>
      </c>
      <c r="E29" s="36" t="s">
        <v>90</v>
      </c>
      <c r="F29" s="7">
        <v>20000</v>
      </c>
      <c r="G29" s="7">
        <v>15000</v>
      </c>
      <c r="H29" s="7">
        <f>F29+G29</f>
        <v>35000</v>
      </c>
    </row>
    <row r="30" spans="1:8" s="30" customFormat="1" x14ac:dyDescent="0.25">
      <c r="A30" s="12">
        <v>2</v>
      </c>
      <c r="B30" s="83">
        <v>44048</v>
      </c>
      <c r="C30" s="12" t="s">
        <v>25</v>
      </c>
      <c r="D30" s="12">
        <v>779901930</v>
      </c>
      <c r="E30" s="36" t="s">
        <v>29</v>
      </c>
      <c r="F30" s="7">
        <v>20000</v>
      </c>
      <c r="G30" s="7">
        <v>15000</v>
      </c>
      <c r="H30" s="7">
        <f t="shared" ref="H30:H48" si="3">F30+G30</f>
        <v>35000</v>
      </c>
    </row>
    <row r="31" spans="1:8" s="30" customFormat="1" x14ac:dyDescent="0.25">
      <c r="A31" s="12">
        <v>3</v>
      </c>
      <c r="B31" s="83">
        <v>44109</v>
      </c>
      <c r="C31" s="12" t="s">
        <v>25</v>
      </c>
      <c r="D31" s="12">
        <v>779901930</v>
      </c>
      <c r="E31" s="36" t="s">
        <v>91</v>
      </c>
      <c r="F31" s="7">
        <v>20000</v>
      </c>
      <c r="G31" s="7">
        <v>15000</v>
      </c>
      <c r="H31" s="7">
        <f t="shared" si="3"/>
        <v>35000</v>
      </c>
    </row>
    <row r="32" spans="1:8" s="30" customFormat="1" x14ac:dyDescent="0.25">
      <c r="A32" s="12">
        <v>4</v>
      </c>
      <c r="B32" s="83">
        <v>44170</v>
      </c>
      <c r="C32" s="12" t="s">
        <v>25</v>
      </c>
      <c r="D32" s="12">
        <v>779901930</v>
      </c>
      <c r="E32" s="36" t="s">
        <v>92</v>
      </c>
      <c r="F32" s="7">
        <v>20000</v>
      </c>
      <c r="G32" s="7">
        <v>15000</v>
      </c>
      <c r="H32" s="7">
        <f t="shared" si="3"/>
        <v>35000</v>
      </c>
    </row>
    <row r="33" spans="1:8" s="30" customFormat="1" x14ac:dyDescent="0.25">
      <c r="A33" s="12">
        <v>5</v>
      </c>
      <c r="B33" s="84" t="s">
        <v>72</v>
      </c>
      <c r="C33" s="12" t="s">
        <v>25</v>
      </c>
      <c r="D33" s="12">
        <v>779901930</v>
      </c>
      <c r="E33" s="36" t="s">
        <v>90</v>
      </c>
      <c r="F33" s="7">
        <v>20000</v>
      </c>
      <c r="G33" s="7">
        <v>15000</v>
      </c>
      <c r="H33" s="7">
        <f t="shared" si="3"/>
        <v>35000</v>
      </c>
    </row>
    <row r="34" spans="1:8" s="30" customFormat="1" x14ac:dyDescent="0.25">
      <c r="A34" s="12">
        <v>6</v>
      </c>
      <c r="B34" s="84" t="s">
        <v>64</v>
      </c>
      <c r="C34" s="12" t="s">
        <v>25</v>
      </c>
      <c r="D34" s="12">
        <v>779901930</v>
      </c>
      <c r="E34" s="36" t="s">
        <v>29</v>
      </c>
      <c r="F34" s="7">
        <v>20000</v>
      </c>
      <c r="G34" s="7">
        <v>15000</v>
      </c>
      <c r="H34" s="7">
        <f t="shared" si="3"/>
        <v>35000</v>
      </c>
    </row>
    <row r="35" spans="1:8" s="30" customFormat="1" x14ac:dyDescent="0.25">
      <c r="A35" s="12">
        <v>7</v>
      </c>
      <c r="B35" s="84" t="s">
        <v>74</v>
      </c>
      <c r="C35" s="12" t="s">
        <v>25</v>
      </c>
      <c r="D35" s="12">
        <v>779901930</v>
      </c>
      <c r="E35" s="36" t="s">
        <v>93</v>
      </c>
      <c r="F35" s="7">
        <v>20000</v>
      </c>
      <c r="G35" s="7">
        <v>15000</v>
      </c>
      <c r="H35" s="7">
        <f t="shared" si="3"/>
        <v>35000</v>
      </c>
    </row>
    <row r="36" spans="1:8" s="30" customFormat="1" x14ac:dyDescent="0.25">
      <c r="A36" s="12">
        <v>8</v>
      </c>
      <c r="B36" s="84" t="s">
        <v>67</v>
      </c>
      <c r="C36" s="12" t="s">
        <v>25</v>
      </c>
      <c r="D36" s="12">
        <v>779901930</v>
      </c>
      <c r="E36" s="36" t="s">
        <v>46</v>
      </c>
      <c r="F36" s="7">
        <v>20000</v>
      </c>
      <c r="G36" s="7">
        <v>15000</v>
      </c>
      <c r="H36" s="7">
        <f t="shared" si="3"/>
        <v>35000</v>
      </c>
    </row>
    <row r="37" spans="1:8" s="30" customFormat="1" x14ac:dyDescent="0.25">
      <c r="A37" s="12">
        <v>9</v>
      </c>
      <c r="B37" s="84" t="s">
        <v>76</v>
      </c>
      <c r="C37" s="12" t="s">
        <v>25</v>
      </c>
      <c r="D37" s="12">
        <v>779901930</v>
      </c>
      <c r="E37" s="36" t="s">
        <v>94</v>
      </c>
      <c r="F37" s="7">
        <v>20000</v>
      </c>
      <c r="G37" s="7">
        <v>15000</v>
      </c>
      <c r="H37" s="7">
        <f t="shared" si="3"/>
        <v>35000</v>
      </c>
    </row>
    <row r="38" spans="1:8" s="30" customFormat="1" x14ac:dyDescent="0.25">
      <c r="A38" s="12">
        <v>10</v>
      </c>
      <c r="B38" s="84" t="s">
        <v>79</v>
      </c>
      <c r="C38" s="12" t="s">
        <v>25</v>
      </c>
      <c r="D38" s="12">
        <v>779901930</v>
      </c>
      <c r="E38" s="36" t="s">
        <v>54</v>
      </c>
      <c r="F38" s="7">
        <v>20000</v>
      </c>
      <c r="G38" s="7">
        <v>15000</v>
      </c>
      <c r="H38" s="7">
        <f t="shared" si="3"/>
        <v>35000</v>
      </c>
    </row>
    <row r="39" spans="1:8" s="30" customFormat="1" x14ac:dyDescent="0.25">
      <c r="A39" s="12">
        <v>11</v>
      </c>
      <c r="B39" s="84" t="s">
        <v>77</v>
      </c>
      <c r="C39" s="12" t="s">
        <v>25</v>
      </c>
      <c r="D39" s="12">
        <v>779901930</v>
      </c>
      <c r="E39" s="36" t="s">
        <v>44</v>
      </c>
      <c r="F39" s="7">
        <v>20000</v>
      </c>
      <c r="G39" s="7">
        <v>15000</v>
      </c>
      <c r="H39" s="7">
        <f t="shared" si="3"/>
        <v>35000</v>
      </c>
    </row>
    <row r="40" spans="1:8" s="30" customFormat="1" x14ac:dyDescent="0.25">
      <c r="A40" s="12">
        <v>12</v>
      </c>
      <c r="B40" s="84" t="s">
        <v>95</v>
      </c>
      <c r="C40" s="12" t="s">
        <v>25</v>
      </c>
      <c r="D40" s="12">
        <v>779901930</v>
      </c>
      <c r="E40" s="36" t="s">
        <v>61</v>
      </c>
      <c r="F40" s="7">
        <v>20000</v>
      </c>
      <c r="G40" s="7">
        <v>15000</v>
      </c>
      <c r="H40" s="7">
        <f t="shared" si="3"/>
        <v>35000</v>
      </c>
    </row>
    <row r="41" spans="1:8" s="30" customFormat="1" x14ac:dyDescent="0.25">
      <c r="A41" s="12">
        <v>13</v>
      </c>
      <c r="B41" s="84" t="s">
        <v>80</v>
      </c>
      <c r="C41" s="12" t="s">
        <v>25</v>
      </c>
      <c r="D41" s="12">
        <v>779901930</v>
      </c>
      <c r="E41" s="36" t="s">
        <v>20</v>
      </c>
      <c r="F41" s="7">
        <v>20000</v>
      </c>
      <c r="G41" s="7">
        <v>15000</v>
      </c>
      <c r="H41" s="7">
        <f t="shared" si="3"/>
        <v>35000</v>
      </c>
    </row>
    <row r="42" spans="1:8" s="30" customFormat="1" x14ac:dyDescent="0.25">
      <c r="A42" s="12">
        <v>14</v>
      </c>
      <c r="B42" s="84" t="s">
        <v>68</v>
      </c>
      <c r="C42" s="12" t="s">
        <v>25</v>
      </c>
      <c r="D42" s="12">
        <v>779901930</v>
      </c>
      <c r="E42" s="36" t="s">
        <v>69</v>
      </c>
      <c r="F42" s="7">
        <v>20000</v>
      </c>
      <c r="G42" s="7">
        <v>15000</v>
      </c>
      <c r="H42" s="7">
        <f t="shared" si="3"/>
        <v>35000</v>
      </c>
    </row>
    <row r="43" spans="1:8" s="30" customFormat="1" x14ac:dyDescent="0.25">
      <c r="A43" s="12">
        <v>15</v>
      </c>
      <c r="B43" s="84" t="s">
        <v>82</v>
      </c>
      <c r="C43" s="12" t="s">
        <v>25</v>
      </c>
      <c r="D43" s="12">
        <v>779901930</v>
      </c>
      <c r="E43" s="36" t="s">
        <v>26</v>
      </c>
      <c r="F43" s="7">
        <v>20000</v>
      </c>
      <c r="G43" s="7">
        <v>15000</v>
      </c>
      <c r="H43" s="7">
        <f t="shared" si="3"/>
        <v>35000</v>
      </c>
    </row>
    <row r="44" spans="1:8" s="30" customFormat="1" x14ac:dyDescent="0.25">
      <c r="A44" s="12">
        <v>16</v>
      </c>
      <c r="B44" s="84" t="s">
        <v>84</v>
      </c>
      <c r="C44" s="12" t="s">
        <v>25</v>
      </c>
      <c r="D44" s="12">
        <v>779901930</v>
      </c>
      <c r="E44" s="36" t="s">
        <v>43</v>
      </c>
      <c r="F44" s="7">
        <v>20000</v>
      </c>
      <c r="G44" s="7">
        <v>15000</v>
      </c>
      <c r="H44" s="7">
        <f t="shared" si="3"/>
        <v>35000</v>
      </c>
    </row>
    <row r="45" spans="1:8" s="30" customFormat="1" x14ac:dyDescent="0.25">
      <c r="A45" s="12">
        <v>17</v>
      </c>
      <c r="B45" s="84" t="s">
        <v>86</v>
      </c>
      <c r="C45" s="12" t="s">
        <v>25</v>
      </c>
      <c r="D45" s="12">
        <v>779901930</v>
      </c>
      <c r="E45" s="36" t="s">
        <v>96</v>
      </c>
      <c r="F45" s="7">
        <v>20000</v>
      </c>
      <c r="G45" s="7">
        <v>15000</v>
      </c>
      <c r="H45" s="7">
        <f t="shared" si="3"/>
        <v>35000</v>
      </c>
    </row>
    <row r="46" spans="1:8" s="30" customFormat="1" x14ac:dyDescent="0.25">
      <c r="A46" s="12">
        <v>18</v>
      </c>
      <c r="B46" s="84" t="s">
        <v>97</v>
      </c>
      <c r="C46" s="12" t="s">
        <v>25</v>
      </c>
      <c r="D46" s="12">
        <v>779901930</v>
      </c>
      <c r="E46" s="36" t="s">
        <v>54</v>
      </c>
      <c r="F46" s="7">
        <v>20000</v>
      </c>
      <c r="G46" s="7">
        <v>15000</v>
      </c>
      <c r="H46" s="7">
        <f t="shared" si="3"/>
        <v>35000</v>
      </c>
    </row>
    <row r="47" spans="1:8" s="30" customFormat="1" x14ac:dyDescent="0.25">
      <c r="A47" s="12">
        <v>19</v>
      </c>
      <c r="B47" s="84" t="s">
        <v>87</v>
      </c>
      <c r="C47" s="12" t="s">
        <v>25</v>
      </c>
      <c r="D47" s="12">
        <v>779901930</v>
      </c>
      <c r="E47" s="36" t="s">
        <v>98</v>
      </c>
      <c r="F47" s="7">
        <v>20000</v>
      </c>
      <c r="G47" s="7">
        <v>15000</v>
      </c>
      <c r="H47" s="7">
        <f t="shared" si="3"/>
        <v>35000</v>
      </c>
    </row>
    <row r="48" spans="1:8" s="30" customFormat="1" x14ac:dyDescent="0.25">
      <c r="A48" s="12">
        <v>20</v>
      </c>
      <c r="B48" s="84" t="s">
        <v>88</v>
      </c>
      <c r="C48" s="12" t="s">
        <v>25</v>
      </c>
      <c r="D48" s="12">
        <v>779901930</v>
      </c>
      <c r="E48" s="36" t="s">
        <v>65</v>
      </c>
      <c r="F48" s="7">
        <v>20000</v>
      </c>
      <c r="G48" s="7">
        <v>15000</v>
      </c>
      <c r="H48" s="7">
        <f t="shared" si="3"/>
        <v>35000</v>
      </c>
    </row>
    <row r="49" spans="1:8" s="30" customFormat="1" x14ac:dyDescent="0.25">
      <c r="A49" s="66"/>
      <c r="B49" s="70"/>
      <c r="C49" s="15" t="s">
        <v>3</v>
      </c>
      <c r="D49" s="15"/>
      <c r="E49" s="21"/>
      <c r="F49" s="16">
        <f>SUM(F29:F48)</f>
        <v>400000</v>
      </c>
      <c r="G49" s="16">
        <f t="shared" ref="G49:H49" si="4">SUM(G29:G48)</f>
        <v>300000</v>
      </c>
      <c r="H49" s="16">
        <f t="shared" si="4"/>
        <v>700000</v>
      </c>
    </row>
    <row r="50" spans="1:8" x14ac:dyDescent="0.25">
      <c r="B50" s="84"/>
      <c r="C50" s="12"/>
      <c r="D50" s="12"/>
      <c r="E50" s="36"/>
      <c r="F50" s="7"/>
      <c r="G50" s="7"/>
      <c r="H50" s="7"/>
    </row>
    <row r="51" spans="1:8" x14ac:dyDescent="0.25">
      <c r="A51" s="1">
        <v>1</v>
      </c>
      <c r="B51" s="71">
        <v>43866</v>
      </c>
      <c r="C51" s="34" t="s">
        <v>27</v>
      </c>
      <c r="D51" s="34">
        <v>772182915</v>
      </c>
      <c r="E51" s="45" t="s">
        <v>29</v>
      </c>
      <c r="F51" s="9">
        <v>20000</v>
      </c>
      <c r="G51" s="9">
        <v>15000</v>
      </c>
      <c r="H51" s="9">
        <f>F51+G51</f>
        <v>35000</v>
      </c>
    </row>
    <row r="52" spans="1:8" x14ac:dyDescent="0.25">
      <c r="A52" s="1">
        <v>2</v>
      </c>
      <c r="B52" s="71">
        <v>43895</v>
      </c>
      <c r="C52" s="34" t="s">
        <v>27</v>
      </c>
      <c r="D52" s="34">
        <v>772182915</v>
      </c>
      <c r="E52" s="45" t="s">
        <v>26</v>
      </c>
      <c r="F52" s="9">
        <v>20000</v>
      </c>
      <c r="G52" s="9">
        <v>15000</v>
      </c>
      <c r="H52" s="9">
        <f t="shared" ref="H52:H68" si="5">F52+G52</f>
        <v>35000</v>
      </c>
    </row>
    <row r="53" spans="1:8" x14ac:dyDescent="0.25">
      <c r="A53" s="1">
        <v>3</v>
      </c>
      <c r="B53" s="71">
        <v>43956</v>
      </c>
      <c r="C53" s="34" t="s">
        <v>27</v>
      </c>
      <c r="D53" s="34">
        <v>772182915</v>
      </c>
      <c r="E53" s="45" t="s">
        <v>8</v>
      </c>
      <c r="F53" s="9">
        <v>20000</v>
      </c>
      <c r="G53" s="9">
        <v>15000</v>
      </c>
      <c r="H53" s="9">
        <f t="shared" si="5"/>
        <v>35000</v>
      </c>
    </row>
    <row r="54" spans="1:8" x14ac:dyDescent="0.25">
      <c r="A54" s="1">
        <v>4</v>
      </c>
      <c r="B54" s="71">
        <v>44017</v>
      </c>
      <c r="C54" s="34" t="s">
        <v>27</v>
      </c>
      <c r="D54" s="34">
        <v>772182915</v>
      </c>
      <c r="E54" s="45" t="s">
        <v>12</v>
      </c>
      <c r="F54" s="9">
        <v>20000</v>
      </c>
      <c r="G54" s="9">
        <v>15000</v>
      </c>
      <c r="H54" s="9">
        <f>F54+G54</f>
        <v>35000</v>
      </c>
    </row>
    <row r="55" spans="1:8" x14ac:dyDescent="0.25">
      <c r="A55" s="1">
        <v>5</v>
      </c>
      <c r="B55" s="71">
        <v>44048</v>
      </c>
      <c r="C55" s="34" t="s">
        <v>27</v>
      </c>
      <c r="D55" s="34">
        <v>772182915</v>
      </c>
      <c r="E55" s="45" t="s">
        <v>90</v>
      </c>
      <c r="F55" s="9">
        <v>20000</v>
      </c>
      <c r="G55" s="9">
        <v>15000</v>
      </c>
      <c r="H55" s="9">
        <f t="shared" si="5"/>
        <v>35000</v>
      </c>
    </row>
    <row r="56" spans="1:8" x14ac:dyDescent="0.25">
      <c r="A56" s="1">
        <v>6</v>
      </c>
      <c r="B56" s="71">
        <v>44140</v>
      </c>
      <c r="C56" s="34" t="s">
        <v>27</v>
      </c>
      <c r="D56" s="34">
        <v>772182915</v>
      </c>
      <c r="E56" s="45" t="s">
        <v>99</v>
      </c>
      <c r="F56" s="9">
        <v>20000</v>
      </c>
      <c r="G56" s="9">
        <v>15000</v>
      </c>
      <c r="H56" s="9">
        <f t="shared" si="5"/>
        <v>35000</v>
      </c>
    </row>
    <row r="57" spans="1:8" x14ac:dyDescent="0.25">
      <c r="A57" s="1">
        <v>7</v>
      </c>
      <c r="B57" s="71" t="s">
        <v>64</v>
      </c>
      <c r="C57" s="34" t="s">
        <v>27</v>
      </c>
      <c r="D57" s="34">
        <v>772182915</v>
      </c>
      <c r="E57" s="45" t="s">
        <v>100</v>
      </c>
      <c r="F57" s="9">
        <v>20000</v>
      </c>
      <c r="G57" s="9">
        <v>15000</v>
      </c>
      <c r="H57" s="9">
        <f t="shared" si="5"/>
        <v>35000</v>
      </c>
    </row>
    <row r="58" spans="1:8" x14ac:dyDescent="0.25">
      <c r="A58" s="1">
        <v>8</v>
      </c>
      <c r="B58" s="71" t="s">
        <v>64</v>
      </c>
      <c r="C58" s="34" t="s">
        <v>27</v>
      </c>
      <c r="D58" s="34">
        <v>772182915</v>
      </c>
      <c r="E58" s="45" t="s">
        <v>26</v>
      </c>
      <c r="F58" s="9"/>
      <c r="G58" s="9">
        <v>15000</v>
      </c>
      <c r="H58" s="9">
        <f>F58+G58</f>
        <v>15000</v>
      </c>
    </row>
    <row r="59" spans="1:8" x14ac:dyDescent="0.25">
      <c r="A59" s="1">
        <v>9</v>
      </c>
      <c r="B59" s="71" t="s">
        <v>101</v>
      </c>
      <c r="C59" s="34" t="s">
        <v>27</v>
      </c>
      <c r="D59" s="34">
        <v>772182915</v>
      </c>
      <c r="E59" s="45" t="s">
        <v>102</v>
      </c>
      <c r="F59" s="9">
        <v>20000</v>
      </c>
      <c r="G59" s="9">
        <v>15000</v>
      </c>
      <c r="H59" s="9">
        <f t="shared" si="5"/>
        <v>35000</v>
      </c>
    </row>
    <row r="60" spans="1:8" x14ac:dyDescent="0.25">
      <c r="A60" s="1">
        <v>10</v>
      </c>
      <c r="B60" s="71" t="s">
        <v>67</v>
      </c>
      <c r="C60" s="34" t="s">
        <v>27</v>
      </c>
      <c r="D60" s="34">
        <v>772182915</v>
      </c>
      <c r="E60" s="45" t="s">
        <v>34</v>
      </c>
      <c r="F60" s="9">
        <v>20000</v>
      </c>
      <c r="G60" s="9">
        <v>15000</v>
      </c>
      <c r="H60" s="9">
        <f t="shared" si="5"/>
        <v>35000</v>
      </c>
    </row>
    <row r="61" spans="1:8" x14ac:dyDescent="0.25">
      <c r="A61" s="1">
        <v>11</v>
      </c>
      <c r="B61" s="71" t="s">
        <v>76</v>
      </c>
      <c r="C61" s="34" t="s">
        <v>27</v>
      </c>
      <c r="D61" s="34">
        <v>772182915</v>
      </c>
      <c r="E61" s="45" t="s">
        <v>103</v>
      </c>
      <c r="F61" s="9">
        <v>20000</v>
      </c>
      <c r="G61" s="9">
        <v>15000</v>
      </c>
      <c r="H61" s="9">
        <f t="shared" si="5"/>
        <v>35000</v>
      </c>
    </row>
    <row r="62" spans="1:8" x14ac:dyDescent="0.25">
      <c r="A62" s="1">
        <v>12</v>
      </c>
      <c r="B62" s="71" t="s">
        <v>77</v>
      </c>
      <c r="C62" s="34" t="s">
        <v>27</v>
      </c>
      <c r="D62" s="34">
        <v>772182915</v>
      </c>
      <c r="E62" s="45" t="s">
        <v>81</v>
      </c>
      <c r="F62" s="9">
        <v>20000</v>
      </c>
      <c r="G62" s="9">
        <v>15000</v>
      </c>
      <c r="H62" s="9">
        <f t="shared" si="5"/>
        <v>35000</v>
      </c>
    </row>
    <row r="63" spans="1:8" x14ac:dyDescent="0.25">
      <c r="A63" s="1">
        <v>13</v>
      </c>
      <c r="B63" s="88" t="s">
        <v>68</v>
      </c>
      <c r="C63" s="34" t="s">
        <v>27</v>
      </c>
      <c r="D63" s="34">
        <v>772182915</v>
      </c>
      <c r="E63" s="45" t="s">
        <v>12</v>
      </c>
      <c r="F63" s="9">
        <v>20000</v>
      </c>
      <c r="G63" s="9">
        <v>15000</v>
      </c>
      <c r="H63" s="9">
        <f t="shared" si="5"/>
        <v>35000</v>
      </c>
    </row>
    <row r="64" spans="1:8" x14ac:dyDescent="0.25">
      <c r="A64" s="1">
        <v>14</v>
      </c>
      <c r="B64" s="71" t="s">
        <v>68</v>
      </c>
      <c r="C64" s="34" t="s">
        <v>27</v>
      </c>
      <c r="D64" s="34">
        <v>772182915</v>
      </c>
      <c r="E64" s="45" t="s">
        <v>8</v>
      </c>
      <c r="F64" s="9"/>
      <c r="G64" s="9">
        <v>15000</v>
      </c>
      <c r="H64" s="9">
        <f>F64+G64</f>
        <v>15000</v>
      </c>
    </row>
    <row r="65" spans="1:9" x14ac:dyDescent="0.25">
      <c r="A65" s="1">
        <v>15</v>
      </c>
      <c r="B65" s="88" t="s">
        <v>82</v>
      </c>
      <c r="C65" s="34" t="s">
        <v>27</v>
      </c>
      <c r="D65" s="34">
        <v>772182915</v>
      </c>
      <c r="E65" s="45" t="s">
        <v>54</v>
      </c>
      <c r="F65" s="9">
        <v>20000</v>
      </c>
      <c r="G65" s="9">
        <v>15000</v>
      </c>
      <c r="H65" s="9">
        <f t="shared" si="5"/>
        <v>35000</v>
      </c>
    </row>
    <row r="66" spans="1:9" x14ac:dyDescent="0.25">
      <c r="A66" s="1">
        <v>16</v>
      </c>
      <c r="B66" s="71" t="s">
        <v>97</v>
      </c>
      <c r="C66" s="34" t="s">
        <v>27</v>
      </c>
      <c r="D66" s="34">
        <v>772182915</v>
      </c>
      <c r="E66" s="45" t="s">
        <v>98</v>
      </c>
      <c r="F66" s="9">
        <v>20000</v>
      </c>
      <c r="G66" s="9">
        <v>15000</v>
      </c>
      <c r="H66" s="9">
        <f t="shared" si="5"/>
        <v>35000</v>
      </c>
    </row>
    <row r="67" spans="1:9" x14ac:dyDescent="0.25">
      <c r="A67" s="1">
        <v>17</v>
      </c>
      <c r="B67" s="88" t="s">
        <v>87</v>
      </c>
      <c r="C67" s="34" t="s">
        <v>27</v>
      </c>
      <c r="D67" s="34">
        <v>772182915</v>
      </c>
      <c r="E67" s="45" t="s">
        <v>78</v>
      </c>
      <c r="F67" s="9">
        <v>20000</v>
      </c>
      <c r="G67" s="9">
        <v>15000</v>
      </c>
      <c r="H67" s="9">
        <f>F67+G67</f>
        <v>35000</v>
      </c>
    </row>
    <row r="68" spans="1:9" x14ac:dyDescent="0.25">
      <c r="A68" s="1">
        <v>18</v>
      </c>
      <c r="B68" s="71" t="s">
        <v>88</v>
      </c>
      <c r="C68" s="34" t="s">
        <v>27</v>
      </c>
      <c r="D68" s="34">
        <v>772182915</v>
      </c>
      <c r="E68" s="45" t="s">
        <v>20</v>
      </c>
      <c r="F68" s="9">
        <v>20000</v>
      </c>
      <c r="G68" s="9">
        <v>15000</v>
      </c>
      <c r="H68" s="9">
        <f t="shared" si="5"/>
        <v>35000</v>
      </c>
    </row>
    <row r="69" spans="1:9" x14ac:dyDescent="0.25">
      <c r="B69" s="70"/>
      <c r="C69" s="15" t="s">
        <v>3</v>
      </c>
      <c r="D69" s="15"/>
      <c r="E69" s="21"/>
      <c r="F69" s="16">
        <f>SUM(F51:F68)</f>
        <v>320000</v>
      </c>
      <c r="G69" s="16">
        <f t="shared" ref="G69:H69" si="6">SUM(G51:G68)</f>
        <v>270000</v>
      </c>
      <c r="H69" s="16">
        <f t="shared" si="6"/>
        <v>590000</v>
      </c>
      <c r="I69" s="27"/>
    </row>
    <row r="70" spans="1:9" x14ac:dyDescent="0.25">
      <c r="B70" s="84"/>
      <c r="C70" s="12"/>
      <c r="D70" s="12"/>
      <c r="E70" s="36"/>
      <c r="F70" s="7"/>
      <c r="G70" s="7"/>
      <c r="H70" s="7">
        <f t="shared" ref="H70:H71" si="7">F70+G70</f>
        <v>0</v>
      </c>
    </row>
    <row r="71" spans="1:9" x14ac:dyDescent="0.25">
      <c r="B71" s="84"/>
      <c r="C71" s="12"/>
      <c r="D71" s="12"/>
      <c r="E71" s="36"/>
      <c r="F71" s="7"/>
      <c r="G71" s="7"/>
      <c r="H71" s="7">
        <f t="shared" si="7"/>
        <v>0</v>
      </c>
    </row>
    <row r="72" spans="1:9" s="30" customFormat="1" x14ac:dyDescent="0.25">
      <c r="A72" s="12">
        <v>1</v>
      </c>
      <c r="B72" s="83">
        <v>44017</v>
      </c>
      <c r="C72" s="12" t="s">
        <v>28</v>
      </c>
      <c r="D72" s="12">
        <v>789875949</v>
      </c>
      <c r="E72" s="36" t="s">
        <v>90</v>
      </c>
      <c r="F72" s="7">
        <v>20000</v>
      </c>
      <c r="G72" s="7">
        <v>15000</v>
      </c>
      <c r="H72" s="7">
        <f>F72+G72</f>
        <v>35000</v>
      </c>
    </row>
    <row r="73" spans="1:9" s="30" customFormat="1" x14ac:dyDescent="0.25">
      <c r="A73" s="12">
        <v>2</v>
      </c>
      <c r="B73" s="83">
        <v>44048</v>
      </c>
      <c r="C73" s="12" t="s">
        <v>28</v>
      </c>
      <c r="D73" s="12">
        <v>789875949</v>
      </c>
      <c r="E73" s="36" t="s">
        <v>29</v>
      </c>
      <c r="F73" s="7">
        <v>20000</v>
      </c>
      <c r="G73" s="7">
        <v>15000</v>
      </c>
      <c r="H73" s="7">
        <f t="shared" ref="H73:H91" si="8">F73+G73</f>
        <v>35000</v>
      </c>
    </row>
    <row r="74" spans="1:9" s="30" customFormat="1" x14ac:dyDescent="0.25">
      <c r="A74" s="12">
        <v>3</v>
      </c>
      <c r="B74" s="83">
        <v>44109</v>
      </c>
      <c r="C74" s="12" t="s">
        <v>28</v>
      </c>
      <c r="D74" s="12">
        <v>789875949</v>
      </c>
      <c r="E74" s="36" t="s">
        <v>91</v>
      </c>
      <c r="F74" s="7">
        <v>20000</v>
      </c>
      <c r="G74" s="7">
        <v>15000</v>
      </c>
      <c r="H74" s="7">
        <f t="shared" si="8"/>
        <v>35000</v>
      </c>
    </row>
    <row r="75" spans="1:9" s="30" customFormat="1" x14ac:dyDescent="0.25">
      <c r="A75" s="12">
        <v>4</v>
      </c>
      <c r="B75" s="83">
        <v>44170</v>
      </c>
      <c r="C75" s="12" t="s">
        <v>28</v>
      </c>
      <c r="D75" s="12">
        <v>789875949</v>
      </c>
      <c r="E75" s="36" t="s">
        <v>92</v>
      </c>
      <c r="F75" s="7">
        <v>20000</v>
      </c>
      <c r="G75" s="7">
        <v>15000</v>
      </c>
      <c r="H75" s="7">
        <f t="shared" si="8"/>
        <v>35000</v>
      </c>
    </row>
    <row r="76" spans="1:9" s="30" customFormat="1" x14ac:dyDescent="0.25">
      <c r="A76" s="12">
        <v>5</v>
      </c>
      <c r="B76" s="83" t="s">
        <v>72</v>
      </c>
      <c r="C76" s="12" t="s">
        <v>28</v>
      </c>
      <c r="D76" s="12">
        <v>789875949</v>
      </c>
      <c r="E76" s="36" t="s">
        <v>90</v>
      </c>
      <c r="F76" s="7">
        <v>20000</v>
      </c>
      <c r="G76" s="7">
        <v>15000</v>
      </c>
      <c r="H76" s="7">
        <f t="shared" si="8"/>
        <v>35000</v>
      </c>
    </row>
    <row r="77" spans="1:9" s="30" customFormat="1" x14ac:dyDescent="0.25">
      <c r="A77" s="12">
        <v>6</v>
      </c>
      <c r="B77" s="83" t="s">
        <v>64</v>
      </c>
      <c r="C77" s="12" t="s">
        <v>28</v>
      </c>
      <c r="D77" s="12">
        <v>789875949</v>
      </c>
      <c r="E77" s="36" t="s">
        <v>29</v>
      </c>
      <c r="F77" s="7">
        <v>20000</v>
      </c>
      <c r="G77" s="7">
        <v>15000</v>
      </c>
      <c r="H77" s="7">
        <f t="shared" si="8"/>
        <v>35000</v>
      </c>
    </row>
    <row r="78" spans="1:9" s="30" customFormat="1" x14ac:dyDescent="0.25">
      <c r="A78" s="12">
        <v>7</v>
      </c>
      <c r="B78" s="83" t="s">
        <v>74</v>
      </c>
      <c r="C78" s="12" t="s">
        <v>28</v>
      </c>
      <c r="D78" s="12">
        <v>789875949</v>
      </c>
      <c r="E78" s="36" t="s">
        <v>93</v>
      </c>
      <c r="F78" s="7">
        <v>20000</v>
      </c>
      <c r="G78" s="7">
        <v>15000</v>
      </c>
      <c r="H78" s="7">
        <f t="shared" si="8"/>
        <v>35000</v>
      </c>
    </row>
    <row r="79" spans="1:9" s="30" customFormat="1" x14ac:dyDescent="0.25">
      <c r="A79" s="12">
        <v>8</v>
      </c>
      <c r="B79" s="83" t="s">
        <v>67</v>
      </c>
      <c r="C79" s="12" t="s">
        <v>28</v>
      </c>
      <c r="D79" s="12">
        <v>789875949</v>
      </c>
      <c r="E79" s="36" t="s">
        <v>46</v>
      </c>
      <c r="F79" s="7">
        <v>20000</v>
      </c>
      <c r="G79" s="7">
        <v>15000</v>
      </c>
      <c r="H79" s="7">
        <f t="shared" si="8"/>
        <v>35000</v>
      </c>
    </row>
    <row r="80" spans="1:9" s="30" customFormat="1" x14ac:dyDescent="0.25">
      <c r="A80" s="12">
        <v>9</v>
      </c>
      <c r="B80" s="83" t="s">
        <v>76</v>
      </c>
      <c r="C80" s="12" t="s">
        <v>28</v>
      </c>
      <c r="D80" s="12">
        <v>789875949</v>
      </c>
      <c r="E80" s="36" t="s">
        <v>94</v>
      </c>
      <c r="F80" s="7">
        <v>20000</v>
      </c>
      <c r="G80" s="7">
        <v>15000</v>
      </c>
      <c r="H80" s="7">
        <f t="shared" si="8"/>
        <v>35000</v>
      </c>
    </row>
    <row r="81" spans="1:8" s="30" customFormat="1" x14ac:dyDescent="0.25">
      <c r="A81" s="12">
        <v>10</v>
      </c>
      <c r="B81" s="83" t="s">
        <v>79</v>
      </c>
      <c r="C81" s="12" t="s">
        <v>28</v>
      </c>
      <c r="D81" s="12">
        <v>789875949</v>
      </c>
      <c r="E81" s="36" t="s">
        <v>54</v>
      </c>
      <c r="F81" s="7">
        <v>20000</v>
      </c>
      <c r="G81" s="7">
        <v>15000</v>
      </c>
      <c r="H81" s="7">
        <f t="shared" si="8"/>
        <v>35000</v>
      </c>
    </row>
    <row r="82" spans="1:8" s="30" customFormat="1" x14ac:dyDescent="0.25">
      <c r="A82" s="12">
        <v>11</v>
      </c>
      <c r="B82" s="83" t="s">
        <v>77</v>
      </c>
      <c r="C82" s="12" t="s">
        <v>28</v>
      </c>
      <c r="D82" s="12">
        <v>789875949</v>
      </c>
      <c r="E82" s="36" t="s">
        <v>44</v>
      </c>
      <c r="F82" s="7">
        <v>20000</v>
      </c>
      <c r="G82" s="7">
        <v>15000</v>
      </c>
      <c r="H82" s="7">
        <f t="shared" si="8"/>
        <v>35000</v>
      </c>
    </row>
    <row r="83" spans="1:8" s="30" customFormat="1" x14ac:dyDescent="0.25">
      <c r="A83" s="12">
        <v>12</v>
      </c>
      <c r="B83" s="83" t="s">
        <v>95</v>
      </c>
      <c r="C83" s="12" t="s">
        <v>28</v>
      </c>
      <c r="D83" s="12">
        <v>789875949</v>
      </c>
      <c r="E83" s="36" t="s">
        <v>61</v>
      </c>
      <c r="F83" s="7">
        <v>20000</v>
      </c>
      <c r="G83" s="7">
        <v>15000</v>
      </c>
      <c r="H83" s="7">
        <f t="shared" si="8"/>
        <v>35000</v>
      </c>
    </row>
    <row r="84" spans="1:8" s="30" customFormat="1" x14ac:dyDescent="0.25">
      <c r="A84" s="12">
        <v>13</v>
      </c>
      <c r="B84" s="83" t="s">
        <v>80</v>
      </c>
      <c r="C84" s="12" t="s">
        <v>28</v>
      </c>
      <c r="D84" s="12">
        <v>789875949</v>
      </c>
      <c r="E84" s="36" t="s">
        <v>20</v>
      </c>
      <c r="F84" s="7">
        <v>20000</v>
      </c>
      <c r="G84" s="7">
        <v>15000</v>
      </c>
      <c r="H84" s="7">
        <f t="shared" si="8"/>
        <v>35000</v>
      </c>
    </row>
    <row r="85" spans="1:8" s="30" customFormat="1" x14ac:dyDescent="0.25">
      <c r="A85" s="12">
        <v>14</v>
      </c>
      <c r="B85" s="83" t="s">
        <v>68</v>
      </c>
      <c r="C85" s="12" t="s">
        <v>28</v>
      </c>
      <c r="D85" s="12">
        <v>789875949</v>
      </c>
      <c r="E85" s="36" t="s">
        <v>69</v>
      </c>
      <c r="F85" s="7">
        <v>20000</v>
      </c>
      <c r="G85" s="7">
        <v>15000</v>
      </c>
      <c r="H85" s="7">
        <f t="shared" si="8"/>
        <v>35000</v>
      </c>
    </row>
    <row r="86" spans="1:8" s="30" customFormat="1" x14ac:dyDescent="0.25">
      <c r="A86" s="12">
        <v>15</v>
      </c>
      <c r="B86" s="83" t="s">
        <v>82</v>
      </c>
      <c r="C86" s="12" t="s">
        <v>28</v>
      </c>
      <c r="D86" s="12">
        <v>789875949</v>
      </c>
      <c r="E86" s="36" t="s">
        <v>26</v>
      </c>
      <c r="F86" s="7">
        <v>20000</v>
      </c>
      <c r="G86" s="7">
        <v>15000</v>
      </c>
      <c r="H86" s="7">
        <f t="shared" si="8"/>
        <v>35000</v>
      </c>
    </row>
    <row r="87" spans="1:8" s="30" customFormat="1" x14ac:dyDescent="0.25">
      <c r="A87" s="12">
        <v>16</v>
      </c>
      <c r="B87" s="83" t="s">
        <v>84</v>
      </c>
      <c r="C87" s="12" t="s">
        <v>28</v>
      </c>
      <c r="D87" s="12">
        <v>789875949</v>
      </c>
      <c r="E87" s="36" t="s">
        <v>43</v>
      </c>
      <c r="F87" s="7">
        <v>20000</v>
      </c>
      <c r="G87" s="7">
        <v>15000</v>
      </c>
      <c r="H87" s="7">
        <f t="shared" si="8"/>
        <v>35000</v>
      </c>
    </row>
    <row r="88" spans="1:8" s="30" customFormat="1" x14ac:dyDescent="0.25">
      <c r="A88" s="12">
        <v>17</v>
      </c>
      <c r="B88" s="83" t="s">
        <v>86</v>
      </c>
      <c r="C88" s="12" t="s">
        <v>28</v>
      </c>
      <c r="D88" s="12">
        <v>789875949</v>
      </c>
      <c r="E88" s="36" t="s">
        <v>96</v>
      </c>
      <c r="F88" s="7">
        <v>20000</v>
      </c>
      <c r="G88" s="7">
        <v>15000</v>
      </c>
      <c r="H88" s="7">
        <f t="shared" si="8"/>
        <v>35000</v>
      </c>
    </row>
    <row r="89" spans="1:8" s="30" customFormat="1" x14ac:dyDescent="0.25">
      <c r="A89" s="12">
        <v>18</v>
      </c>
      <c r="B89" s="83" t="s">
        <v>97</v>
      </c>
      <c r="C89" s="12" t="s">
        <v>28</v>
      </c>
      <c r="D89" s="12">
        <v>789875949</v>
      </c>
      <c r="E89" s="36" t="s">
        <v>54</v>
      </c>
      <c r="F89" s="7">
        <v>20000</v>
      </c>
      <c r="G89" s="7">
        <v>15000</v>
      </c>
      <c r="H89" s="7">
        <f t="shared" si="8"/>
        <v>35000</v>
      </c>
    </row>
    <row r="90" spans="1:8" s="30" customFormat="1" x14ac:dyDescent="0.25">
      <c r="A90" s="12">
        <v>19</v>
      </c>
      <c r="B90" s="83" t="s">
        <v>87</v>
      </c>
      <c r="C90" s="12" t="s">
        <v>28</v>
      </c>
      <c r="D90" s="12">
        <v>789875949</v>
      </c>
      <c r="E90" s="36" t="s">
        <v>98</v>
      </c>
      <c r="F90" s="7">
        <v>20000</v>
      </c>
      <c r="G90" s="7">
        <v>15000</v>
      </c>
      <c r="H90" s="7">
        <f t="shared" si="8"/>
        <v>35000</v>
      </c>
    </row>
    <row r="91" spans="1:8" s="30" customFormat="1" x14ac:dyDescent="0.25">
      <c r="A91" s="12">
        <v>20</v>
      </c>
      <c r="B91" s="83" t="s">
        <v>88</v>
      </c>
      <c r="C91" s="12" t="s">
        <v>28</v>
      </c>
      <c r="D91" s="12">
        <v>789875949</v>
      </c>
      <c r="E91" s="36" t="s">
        <v>65</v>
      </c>
      <c r="F91" s="7">
        <v>20000</v>
      </c>
      <c r="G91" s="7">
        <v>15000</v>
      </c>
      <c r="H91" s="7">
        <f t="shared" si="8"/>
        <v>35000</v>
      </c>
    </row>
    <row r="92" spans="1:8" s="30" customFormat="1" x14ac:dyDescent="0.25">
      <c r="A92" s="66"/>
      <c r="B92" s="70"/>
      <c r="C92" s="15" t="s">
        <v>3</v>
      </c>
      <c r="D92" s="15"/>
      <c r="E92" s="21"/>
      <c r="F92" s="16">
        <f>SUM(F72:F91)</f>
        <v>400000</v>
      </c>
      <c r="G92" s="16">
        <f t="shared" ref="G92:H92" si="9">SUM(G72:G91)</f>
        <v>300000</v>
      </c>
      <c r="H92" s="16">
        <f t="shared" si="9"/>
        <v>700000</v>
      </c>
    </row>
    <row r="93" spans="1:8" x14ac:dyDescent="0.25">
      <c r="B93" s="75"/>
      <c r="C93" s="6"/>
      <c r="D93" s="6"/>
      <c r="E93" s="25"/>
      <c r="F93" s="14"/>
      <c r="G93" s="14"/>
      <c r="H93" s="14"/>
    </row>
    <row r="94" spans="1:8" s="30" customFormat="1" x14ac:dyDescent="0.25">
      <c r="A94" s="12">
        <v>1</v>
      </c>
      <c r="B94" s="71">
        <v>43835</v>
      </c>
      <c r="C94" s="34" t="s">
        <v>33</v>
      </c>
      <c r="D94" s="34">
        <v>704704022</v>
      </c>
      <c r="E94" s="45" t="s">
        <v>16</v>
      </c>
      <c r="F94" s="46">
        <v>20000</v>
      </c>
      <c r="G94" s="46">
        <v>15000</v>
      </c>
      <c r="H94" s="46">
        <f>F94+G94</f>
        <v>35000</v>
      </c>
    </row>
    <row r="95" spans="1:8" s="30" customFormat="1" x14ac:dyDescent="0.25">
      <c r="A95" s="12">
        <v>2</v>
      </c>
      <c r="B95" s="83">
        <v>43866</v>
      </c>
      <c r="C95" s="12" t="s">
        <v>33</v>
      </c>
      <c r="D95" s="12">
        <v>704704022</v>
      </c>
      <c r="E95" s="12" t="s">
        <v>29</v>
      </c>
      <c r="F95" s="7">
        <v>20000</v>
      </c>
      <c r="G95" s="7">
        <v>15000</v>
      </c>
      <c r="H95" s="7">
        <f>SUM(F95:G95)</f>
        <v>35000</v>
      </c>
    </row>
    <row r="96" spans="1:8" s="30" customFormat="1" x14ac:dyDescent="0.25">
      <c r="A96" s="12">
        <v>3</v>
      </c>
      <c r="B96" s="83">
        <v>43895</v>
      </c>
      <c r="C96" s="12" t="s">
        <v>33</v>
      </c>
      <c r="D96" s="12">
        <v>704704022</v>
      </c>
      <c r="E96" s="12" t="s">
        <v>26</v>
      </c>
      <c r="F96" s="7">
        <v>20000</v>
      </c>
      <c r="G96" s="7">
        <v>15000</v>
      </c>
      <c r="H96" s="7">
        <f>SUM(F96:G96)</f>
        <v>35000</v>
      </c>
    </row>
    <row r="97" spans="1:8" s="30" customFormat="1" x14ac:dyDescent="0.25">
      <c r="A97" s="12">
        <v>4</v>
      </c>
      <c r="B97" s="83">
        <v>43926</v>
      </c>
      <c r="C97" s="12" t="s">
        <v>33</v>
      </c>
      <c r="D97" s="12">
        <v>704704022</v>
      </c>
      <c r="E97" s="36" t="s">
        <v>43</v>
      </c>
      <c r="F97" s="7">
        <v>20000</v>
      </c>
      <c r="G97" s="7">
        <v>15000</v>
      </c>
      <c r="H97" s="7">
        <f t="shared" ref="H97" si="10">F97+G97</f>
        <v>35000</v>
      </c>
    </row>
    <row r="98" spans="1:8" s="30" customFormat="1" x14ac:dyDescent="0.25">
      <c r="A98" s="12">
        <v>5</v>
      </c>
      <c r="B98" s="83">
        <v>43956</v>
      </c>
      <c r="C98" s="12" t="s">
        <v>33</v>
      </c>
      <c r="D98" s="12">
        <v>704704022</v>
      </c>
      <c r="E98" s="12" t="s">
        <v>8</v>
      </c>
      <c r="F98" s="7">
        <v>20000</v>
      </c>
      <c r="G98" s="7">
        <v>15000</v>
      </c>
      <c r="H98" s="7">
        <f>SUM(F98:G98)</f>
        <v>35000</v>
      </c>
    </row>
    <row r="99" spans="1:8" s="30" customFormat="1" x14ac:dyDescent="0.25">
      <c r="A99" s="12">
        <v>6</v>
      </c>
      <c r="B99" s="83">
        <v>43987</v>
      </c>
      <c r="C99" s="12" t="s">
        <v>33</v>
      </c>
      <c r="D99" s="12">
        <v>704704022</v>
      </c>
      <c r="E99" s="12" t="s">
        <v>69</v>
      </c>
      <c r="F99" s="7">
        <v>20000</v>
      </c>
      <c r="G99" s="7">
        <v>15000</v>
      </c>
      <c r="H99" s="7">
        <f>SUM(F99:G99)</f>
        <v>35000</v>
      </c>
    </row>
    <row r="100" spans="1:8" s="30" customFormat="1" x14ac:dyDescent="0.25">
      <c r="A100" s="12">
        <v>7</v>
      </c>
      <c r="B100" s="83">
        <v>44017</v>
      </c>
      <c r="C100" s="12" t="s">
        <v>33</v>
      </c>
      <c r="D100" s="12">
        <v>704704022</v>
      </c>
      <c r="E100" s="12" t="s">
        <v>59</v>
      </c>
      <c r="F100" s="7">
        <v>20000</v>
      </c>
      <c r="G100" s="7">
        <v>15000</v>
      </c>
      <c r="H100" s="7">
        <f t="shared" ref="H100:H132" si="11">SUM(F100:G100)</f>
        <v>35000</v>
      </c>
    </row>
    <row r="101" spans="1:8" s="30" customFormat="1" x14ac:dyDescent="0.25">
      <c r="A101" s="12">
        <v>8</v>
      </c>
      <c r="B101" s="83">
        <v>44048</v>
      </c>
      <c r="C101" s="12" t="s">
        <v>33</v>
      </c>
      <c r="D101" s="12">
        <v>704704022</v>
      </c>
      <c r="E101" s="12" t="s">
        <v>90</v>
      </c>
      <c r="F101" s="7">
        <v>20000</v>
      </c>
      <c r="G101" s="7">
        <v>15000</v>
      </c>
      <c r="H101" s="7">
        <f>SUM(F101:G101)</f>
        <v>35000</v>
      </c>
    </row>
    <row r="102" spans="1:8" s="30" customFormat="1" x14ac:dyDescent="0.25">
      <c r="A102" s="12">
        <v>9</v>
      </c>
      <c r="B102" s="83">
        <v>44079</v>
      </c>
      <c r="C102" s="12" t="s">
        <v>33</v>
      </c>
      <c r="D102" s="12">
        <v>704704022</v>
      </c>
      <c r="E102" s="12" t="s">
        <v>12</v>
      </c>
      <c r="F102" s="7">
        <v>20000</v>
      </c>
      <c r="G102" s="7">
        <v>15000</v>
      </c>
      <c r="H102" s="7">
        <f t="shared" si="11"/>
        <v>35000</v>
      </c>
    </row>
    <row r="103" spans="1:8" s="30" customFormat="1" x14ac:dyDescent="0.25">
      <c r="A103" s="12">
        <v>10</v>
      </c>
      <c r="B103" s="83">
        <v>44109</v>
      </c>
      <c r="C103" s="12" t="s">
        <v>33</v>
      </c>
      <c r="D103" s="12">
        <v>704704022</v>
      </c>
      <c r="E103" s="12" t="s">
        <v>34</v>
      </c>
      <c r="F103" s="7">
        <v>20000</v>
      </c>
      <c r="G103" s="7">
        <v>15000</v>
      </c>
      <c r="H103" s="7">
        <f t="shared" si="11"/>
        <v>35000</v>
      </c>
    </row>
    <row r="104" spans="1:8" s="30" customFormat="1" x14ac:dyDescent="0.25">
      <c r="A104" s="12">
        <v>11</v>
      </c>
      <c r="B104" s="71">
        <v>44140</v>
      </c>
      <c r="C104" s="34" t="s">
        <v>33</v>
      </c>
      <c r="D104" s="34">
        <v>704704022</v>
      </c>
      <c r="E104" s="34" t="s">
        <v>70</v>
      </c>
      <c r="F104" s="9">
        <v>20000</v>
      </c>
      <c r="G104" s="9">
        <v>15000</v>
      </c>
      <c r="H104" s="9">
        <f t="shared" si="11"/>
        <v>35000</v>
      </c>
    </row>
    <row r="105" spans="1:8" s="30" customFormat="1" x14ac:dyDescent="0.25">
      <c r="A105" s="12">
        <v>12</v>
      </c>
      <c r="B105" s="71">
        <v>44140</v>
      </c>
      <c r="C105" s="34" t="s">
        <v>33</v>
      </c>
      <c r="D105" s="34">
        <v>704704022</v>
      </c>
      <c r="E105" s="34" t="s">
        <v>99</v>
      </c>
      <c r="F105" s="9"/>
      <c r="G105" s="9">
        <v>15000</v>
      </c>
      <c r="H105" s="9">
        <f>SUM(F105:G105)</f>
        <v>15000</v>
      </c>
    </row>
    <row r="106" spans="1:8" s="30" customFormat="1" x14ac:dyDescent="0.25">
      <c r="A106" s="12">
        <v>13</v>
      </c>
      <c r="B106" s="71">
        <v>44170</v>
      </c>
      <c r="C106" s="34" t="s">
        <v>33</v>
      </c>
      <c r="D106" s="34">
        <v>704704022</v>
      </c>
      <c r="E106" s="34" t="s">
        <v>71</v>
      </c>
      <c r="F106" s="9">
        <v>20000</v>
      </c>
      <c r="G106" s="9">
        <v>15000</v>
      </c>
      <c r="H106" s="9">
        <f t="shared" si="11"/>
        <v>35000</v>
      </c>
    </row>
    <row r="107" spans="1:8" s="30" customFormat="1" x14ac:dyDescent="0.25">
      <c r="A107" s="12">
        <v>14</v>
      </c>
      <c r="B107" s="88" t="s">
        <v>72</v>
      </c>
      <c r="C107" s="34" t="s">
        <v>33</v>
      </c>
      <c r="D107" s="34">
        <v>704704022</v>
      </c>
      <c r="E107" s="34" t="s">
        <v>48</v>
      </c>
      <c r="F107" s="9">
        <v>20000</v>
      </c>
      <c r="G107" s="9">
        <v>15000</v>
      </c>
      <c r="H107" s="9">
        <f t="shared" si="11"/>
        <v>35000</v>
      </c>
    </row>
    <row r="108" spans="1:8" s="30" customFormat="1" x14ac:dyDescent="0.25">
      <c r="A108" s="12">
        <v>15</v>
      </c>
      <c r="B108" s="71" t="s">
        <v>64</v>
      </c>
      <c r="C108" s="34" t="s">
        <v>33</v>
      </c>
      <c r="D108" s="34">
        <v>704704022</v>
      </c>
      <c r="E108" s="34" t="s">
        <v>100</v>
      </c>
      <c r="F108" s="9">
        <v>20000</v>
      </c>
      <c r="G108" s="9">
        <v>15000</v>
      </c>
      <c r="H108" s="9">
        <f>SUM(F108:G108)</f>
        <v>35000</v>
      </c>
    </row>
    <row r="109" spans="1:8" s="30" customFormat="1" x14ac:dyDescent="0.25">
      <c r="A109" s="12">
        <v>16</v>
      </c>
      <c r="B109" s="88" t="s">
        <v>64</v>
      </c>
      <c r="C109" s="34" t="s">
        <v>33</v>
      </c>
      <c r="D109" s="34">
        <v>704704022</v>
      </c>
      <c r="E109" s="34" t="s">
        <v>73</v>
      </c>
      <c r="F109" s="9"/>
      <c r="G109" s="9">
        <v>15000</v>
      </c>
      <c r="H109" s="9">
        <f t="shared" si="11"/>
        <v>15000</v>
      </c>
    </row>
    <row r="110" spans="1:8" s="30" customFormat="1" x14ac:dyDescent="0.25">
      <c r="A110" s="12">
        <v>17</v>
      </c>
      <c r="B110" s="71" t="s">
        <v>101</v>
      </c>
      <c r="C110" s="34" t="s">
        <v>33</v>
      </c>
      <c r="D110" s="34">
        <v>704704022</v>
      </c>
      <c r="E110" s="34" t="s">
        <v>102</v>
      </c>
      <c r="F110" s="9">
        <v>20000</v>
      </c>
      <c r="G110" s="9">
        <v>15000</v>
      </c>
      <c r="H110" s="9">
        <f>SUM(F110:G110)</f>
        <v>35000</v>
      </c>
    </row>
    <row r="111" spans="1:8" s="30" customFormat="1" x14ac:dyDescent="0.25">
      <c r="A111" s="12">
        <v>18</v>
      </c>
      <c r="B111" s="88" t="s">
        <v>74</v>
      </c>
      <c r="C111" s="34" t="s">
        <v>33</v>
      </c>
      <c r="D111" s="34">
        <v>704704022</v>
      </c>
      <c r="E111" s="34" t="s">
        <v>8</v>
      </c>
      <c r="F111" s="9">
        <v>20000</v>
      </c>
      <c r="G111" s="9">
        <v>15000</v>
      </c>
      <c r="H111" s="9">
        <f t="shared" si="11"/>
        <v>35000</v>
      </c>
    </row>
    <row r="112" spans="1:8" s="30" customFormat="1" x14ac:dyDescent="0.25">
      <c r="A112" s="12">
        <v>19</v>
      </c>
      <c r="B112" s="88" t="s">
        <v>66</v>
      </c>
      <c r="C112" s="34" t="s">
        <v>33</v>
      </c>
      <c r="D112" s="34">
        <v>704704022</v>
      </c>
      <c r="E112" s="34" t="s">
        <v>75</v>
      </c>
      <c r="F112" s="9">
        <v>20000</v>
      </c>
      <c r="G112" s="9">
        <v>15000</v>
      </c>
      <c r="H112" s="9">
        <f t="shared" si="11"/>
        <v>35000</v>
      </c>
    </row>
    <row r="113" spans="1:8" s="30" customFormat="1" x14ac:dyDescent="0.25">
      <c r="A113" s="12">
        <v>20</v>
      </c>
      <c r="B113" s="88" t="s">
        <v>67</v>
      </c>
      <c r="C113" s="34" t="s">
        <v>33</v>
      </c>
      <c r="D113" s="34">
        <v>704704022</v>
      </c>
      <c r="E113" s="34" t="s">
        <v>56</v>
      </c>
      <c r="F113" s="9">
        <v>20000</v>
      </c>
      <c r="G113" s="9">
        <v>15000</v>
      </c>
      <c r="H113" s="9">
        <f t="shared" si="11"/>
        <v>35000</v>
      </c>
    </row>
    <row r="114" spans="1:8" s="30" customFormat="1" x14ac:dyDescent="0.25">
      <c r="A114" s="12">
        <v>21</v>
      </c>
      <c r="B114" s="71" t="s">
        <v>67</v>
      </c>
      <c r="C114" s="34" t="s">
        <v>33</v>
      </c>
      <c r="D114" s="34">
        <v>704704022</v>
      </c>
      <c r="E114" s="34" t="s">
        <v>34</v>
      </c>
      <c r="F114" s="9"/>
      <c r="G114" s="9">
        <v>15000</v>
      </c>
      <c r="H114" s="9">
        <f>SUM(F114:G114)</f>
        <v>15000</v>
      </c>
    </row>
    <row r="115" spans="1:8" s="30" customFormat="1" x14ac:dyDescent="0.25">
      <c r="A115" s="12">
        <v>22</v>
      </c>
      <c r="B115" s="71" t="s">
        <v>76</v>
      </c>
      <c r="C115" s="34" t="s">
        <v>33</v>
      </c>
      <c r="D115" s="34">
        <v>704704022</v>
      </c>
      <c r="E115" s="34" t="s">
        <v>103</v>
      </c>
      <c r="F115" s="9">
        <v>20000</v>
      </c>
      <c r="G115" s="9">
        <v>15000</v>
      </c>
      <c r="H115" s="9">
        <f>SUM(F115:G115)</f>
        <v>35000</v>
      </c>
    </row>
    <row r="116" spans="1:8" s="30" customFormat="1" x14ac:dyDescent="0.25">
      <c r="A116" s="12">
        <v>23</v>
      </c>
      <c r="B116" s="88" t="s">
        <v>76</v>
      </c>
      <c r="C116" s="34" t="s">
        <v>33</v>
      </c>
      <c r="D116" s="34">
        <v>704704022</v>
      </c>
      <c r="E116" s="34" t="s">
        <v>78</v>
      </c>
      <c r="F116" s="9"/>
      <c r="G116" s="9">
        <v>15000</v>
      </c>
      <c r="H116" s="9">
        <f t="shared" si="11"/>
        <v>15000</v>
      </c>
    </row>
    <row r="117" spans="1:8" s="30" customFormat="1" x14ac:dyDescent="0.25">
      <c r="A117" s="12">
        <v>24</v>
      </c>
      <c r="B117" s="88" t="s">
        <v>79</v>
      </c>
      <c r="C117" s="34" t="s">
        <v>33</v>
      </c>
      <c r="D117" s="34">
        <v>704704022</v>
      </c>
      <c r="E117" s="34" t="s">
        <v>53</v>
      </c>
      <c r="F117" s="9">
        <v>20000</v>
      </c>
      <c r="G117" s="9">
        <v>15000</v>
      </c>
      <c r="H117" s="9">
        <f t="shared" si="11"/>
        <v>35000</v>
      </c>
    </row>
    <row r="118" spans="1:8" s="30" customFormat="1" x14ac:dyDescent="0.25">
      <c r="A118" s="12">
        <v>25</v>
      </c>
      <c r="B118" s="88" t="s">
        <v>77</v>
      </c>
      <c r="C118" s="34" t="s">
        <v>33</v>
      </c>
      <c r="D118" s="34">
        <v>704704022</v>
      </c>
      <c r="E118" s="34" t="s">
        <v>54</v>
      </c>
      <c r="F118" s="9">
        <v>20000</v>
      </c>
      <c r="G118" s="9">
        <v>15000</v>
      </c>
      <c r="H118" s="9">
        <f t="shared" si="11"/>
        <v>35000</v>
      </c>
    </row>
    <row r="119" spans="1:8" s="30" customFormat="1" x14ac:dyDescent="0.25">
      <c r="A119" s="12">
        <v>26</v>
      </c>
      <c r="B119" s="71" t="s">
        <v>77</v>
      </c>
      <c r="C119" s="34" t="s">
        <v>33</v>
      </c>
      <c r="D119" s="34">
        <v>704704022</v>
      </c>
      <c r="E119" s="34" t="s">
        <v>81</v>
      </c>
      <c r="F119" s="9"/>
      <c r="G119" s="9">
        <v>15000</v>
      </c>
      <c r="H119" s="9">
        <f>SUM(F119:G119)</f>
        <v>15000</v>
      </c>
    </row>
    <row r="120" spans="1:8" s="30" customFormat="1" x14ac:dyDescent="0.25">
      <c r="A120" s="12">
        <v>27</v>
      </c>
      <c r="B120" s="88" t="s">
        <v>95</v>
      </c>
      <c r="C120" s="34" t="s">
        <v>33</v>
      </c>
      <c r="D120" s="34">
        <v>704704022</v>
      </c>
      <c r="E120" s="34" t="s">
        <v>106</v>
      </c>
      <c r="F120" s="9">
        <v>20000</v>
      </c>
      <c r="G120" s="9">
        <v>15000</v>
      </c>
      <c r="H120" s="9">
        <f t="shared" si="11"/>
        <v>35000</v>
      </c>
    </row>
    <row r="121" spans="1:8" s="30" customFormat="1" x14ac:dyDescent="0.25">
      <c r="A121" s="12">
        <v>28</v>
      </c>
      <c r="B121" s="88" t="s">
        <v>80</v>
      </c>
      <c r="C121" s="34" t="s">
        <v>33</v>
      </c>
      <c r="D121" s="34">
        <v>704704022</v>
      </c>
      <c r="E121" s="34" t="s">
        <v>81</v>
      </c>
      <c r="F121" s="9">
        <v>20000</v>
      </c>
      <c r="G121" s="9">
        <v>15000</v>
      </c>
      <c r="H121" s="9">
        <f t="shared" si="11"/>
        <v>35000</v>
      </c>
    </row>
    <row r="122" spans="1:8" s="30" customFormat="1" x14ac:dyDescent="0.25">
      <c r="A122" s="12">
        <v>29</v>
      </c>
      <c r="B122" s="88" t="s">
        <v>68</v>
      </c>
      <c r="C122" s="34" t="s">
        <v>33</v>
      </c>
      <c r="D122" s="34">
        <v>704704022</v>
      </c>
      <c r="E122" s="34" t="s">
        <v>29</v>
      </c>
      <c r="F122" s="9">
        <v>20000</v>
      </c>
      <c r="G122" s="9">
        <v>15000</v>
      </c>
      <c r="H122" s="9">
        <f t="shared" si="11"/>
        <v>35000</v>
      </c>
    </row>
    <row r="123" spans="1:8" s="30" customFormat="1" x14ac:dyDescent="0.25">
      <c r="A123" s="12">
        <v>30</v>
      </c>
      <c r="B123" s="71" t="s">
        <v>68</v>
      </c>
      <c r="C123" s="34" t="s">
        <v>33</v>
      </c>
      <c r="D123" s="34">
        <v>704704022</v>
      </c>
      <c r="E123" s="34" t="s">
        <v>12</v>
      </c>
      <c r="F123" s="9"/>
      <c r="G123" s="9">
        <v>15000</v>
      </c>
      <c r="H123" s="9">
        <f>SUM(F123:G123)</f>
        <v>15000</v>
      </c>
    </row>
    <row r="124" spans="1:8" s="30" customFormat="1" x14ac:dyDescent="0.25">
      <c r="A124" s="12">
        <v>31</v>
      </c>
      <c r="B124" s="71" t="s">
        <v>82</v>
      </c>
      <c r="C124" s="34" t="s">
        <v>33</v>
      </c>
      <c r="D124" s="34">
        <v>704704022</v>
      </c>
      <c r="E124" s="34" t="s">
        <v>54</v>
      </c>
      <c r="F124" s="9">
        <v>20000</v>
      </c>
      <c r="G124" s="9">
        <v>15000</v>
      </c>
      <c r="H124" s="9">
        <f>SUM(F124:G124)</f>
        <v>35000</v>
      </c>
    </row>
    <row r="125" spans="1:8" s="30" customFormat="1" x14ac:dyDescent="0.25">
      <c r="A125" s="12">
        <v>32</v>
      </c>
      <c r="B125" s="88" t="s">
        <v>82</v>
      </c>
      <c r="C125" s="34" t="s">
        <v>33</v>
      </c>
      <c r="D125" s="34">
        <v>704704022</v>
      </c>
      <c r="E125" s="34" t="s">
        <v>83</v>
      </c>
      <c r="F125" s="9"/>
      <c r="G125" s="9">
        <v>15000</v>
      </c>
      <c r="H125" s="9">
        <f t="shared" si="11"/>
        <v>15000</v>
      </c>
    </row>
    <row r="126" spans="1:8" s="30" customFormat="1" x14ac:dyDescent="0.25">
      <c r="A126" s="12">
        <v>33</v>
      </c>
      <c r="B126" s="88" t="s">
        <v>84</v>
      </c>
      <c r="C126" s="34" t="s">
        <v>33</v>
      </c>
      <c r="D126" s="34">
        <v>704704022</v>
      </c>
      <c r="E126" s="34" t="s">
        <v>70</v>
      </c>
      <c r="F126" s="9">
        <v>20000</v>
      </c>
      <c r="G126" s="9">
        <v>15000</v>
      </c>
      <c r="H126" s="9">
        <f t="shared" si="11"/>
        <v>35000</v>
      </c>
    </row>
    <row r="127" spans="1:8" s="30" customFormat="1" x14ac:dyDescent="0.25">
      <c r="A127" s="12">
        <v>34</v>
      </c>
      <c r="B127" s="88" t="s">
        <v>84</v>
      </c>
      <c r="C127" s="34" t="s">
        <v>33</v>
      </c>
      <c r="D127" s="34">
        <v>704704022</v>
      </c>
      <c r="E127" s="34" t="s">
        <v>85</v>
      </c>
      <c r="F127" s="9"/>
      <c r="G127" s="9">
        <v>15000</v>
      </c>
      <c r="H127" s="9">
        <f t="shared" si="11"/>
        <v>15000</v>
      </c>
    </row>
    <row r="128" spans="1:8" s="30" customFormat="1" x14ac:dyDescent="0.25">
      <c r="A128" s="12">
        <v>35</v>
      </c>
      <c r="B128" s="88" t="s">
        <v>86</v>
      </c>
      <c r="C128" s="34" t="s">
        <v>33</v>
      </c>
      <c r="D128" s="34">
        <v>704704022</v>
      </c>
      <c r="E128" s="34" t="s">
        <v>43</v>
      </c>
      <c r="F128" s="9">
        <v>20000</v>
      </c>
      <c r="G128" s="9">
        <v>15000</v>
      </c>
      <c r="H128" s="9">
        <f t="shared" si="11"/>
        <v>35000</v>
      </c>
    </row>
    <row r="129" spans="1:11" s="30" customFormat="1" x14ac:dyDescent="0.25">
      <c r="A129" s="12">
        <v>36</v>
      </c>
      <c r="B129" s="88" t="s">
        <v>87</v>
      </c>
      <c r="C129" s="34" t="s">
        <v>33</v>
      </c>
      <c r="D129" s="34">
        <v>704704022</v>
      </c>
      <c r="E129" s="34" t="s">
        <v>26</v>
      </c>
      <c r="F129" s="9">
        <v>20000</v>
      </c>
      <c r="G129" s="9">
        <v>15000</v>
      </c>
      <c r="H129" s="9">
        <f t="shared" si="11"/>
        <v>35000</v>
      </c>
    </row>
    <row r="130" spans="1:11" s="30" customFormat="1" x14ac:dyDescent="0.25">
      <c r="A130" s="12">
        <v>37</v>
      </c>
      <c r="B130" s="71" t="s">
        <v>87</v>
      </c>
      <c r="C130" s="34" t="s">
        <v>33</v>
      </c>
      <c r="D130" s="34">
        <v>704704022</v>
      </c>
      <c r="E130" s="34" t="s">
        <v>78</v>
      </c>
      <c r="F130" s="9"/>
      <c r="G130" s="9">
        <v>15000</v>
      </c>
      <c r="H130" s="9">
        <f>SUM(F130:G130)</f>
        <v>15000</v>
      </c>
    </row>
    <row r="131" spans="1:11" s="30" customFormat="1" x14ac:dyDescent="0.25">
      <c r="A131" s="12">
        <v>38</v>
      </c>
      <c r="B131" s="88" t="s">
        <v>88</v>
      </c>
      <c r="C131" s="34" t="s">
        <v>33</v>
      </c>
      <c r="D131" s="34">
        <v>704704022</v>
      </c>
      <c r="E131" s="34" t="s">
        <v>89</v>
      </c>
      <c r="F131" s="9">
        <v>20000</v>
      </c>
      <c r="G131" s="9">
        <v>15000</v>
      </c>
      <c r="H131" s="9">
        <f t="shared" si="11"/>
        <v>35000</v>
      </c>
    </row>
    <row r="132" spans="1:11" s="30" customFormat="1" x14ac:dyDescent="0.25">
      <c r="A132" s="12">
        <v>39</v>
      </c>
      <c r="B132" s="88" t="s">
        <v>88</v>
      </c>
      <c r="C132" s="34" t="s">
        <v>33</v>
      </c>
      <c r="D132" s="34">
        <v>704704022</v>
      </c>
      <c r="E132" s="34" t="s">
        <v>107</v>
      </c>
      <c r="F132" s="9"/>
      <c r="G132" s="9">
        <v>15000</v>
      </c>
      <c r="H132" s="9">
        <f t="shared" si="11"/>
        <v>15000</v>
      </c>
    </row>
    <row r="133" spans="1:11" s="30" customFormat="1" x14ac:dyDescent="0.25">
      <c r="A133" s="66"/>
      <c r="B133" s="70"/>
      <c r="C133" s="15" t="s">
        <v>41</v>
      </c>
      <c r="D133" s="15"/>
      <c r="E133" s="15"/>
      <c r="F133" s="24">
        <f>SUM(F94:F132)</f>
        <v>580000</v>
      </c>
      <c r="G133" s="24">
        <f t="shared" ref="G133:H133" si="12">SUM(G94:G132)</f>
        <v>585000</v>
      </c>
      <c r="H133" s="24">
        <f t="shared" si="12"/>
        <v>1165000</v>
      </c>
      <c r="J133" s="32"/>
      <c r="K133" s="32"/>
    </row>
    <row r="134" spans="1:11" s="30" customFormat="1" x14ac:dyDescent="0.25">
      <c r="A134" s="66"/>
      <c r="B134" s="84"/>
      <c r="C134" s="12"/>
      <c r="D134" s="12"/>
      <c r="E134" s="12"/>
      <c r="F134" s="12"/>
      <c r="G134" s="12"/>
      <c r="H134" s="12"/>
    </row>
    <row r="135" spans="1:11" s="30" customFormat="1" x14ac:dyDescent="0.25">
      <c r="A135" s="12">
        <v>1</v>
      </c>
      <c r="B135" s="83">
        <v>43835</v>
      </c>
      <c r="C135" s="12" t="s">
        <v>42</v>
      </c>
      <c r="D135" s="12">
        <v>783534463</v>
      </c>
      <c r="E135" s="12" t="s">
        <v>16</v>
      </c>
      <c r="F135" s="7">
        <v>20000</v>
      </c>
      <c r="G135" s="7">
        <v>15000</v>
      </c>
      <c r="H135" s="7">
        <f>F135+G135</f>
        <v>35000</v>
      </c>
    </row>
    <row r="136" spans="1:11" s="30" customFormat="1" x14ac:dyDescent="0.25">
      <c r="A136" s="12">
        <v>2</v>
      </c>
      <c r="B136" s="83">
        <v>43926</v>
      </c>
      <c r="C136" s="12" t="s">
        <v>42</v>
      </c>
      <c r="D136" s="12">
        <v>783534463</v>
      </c>
      <c r="E136" s="12" t="s">
        <v>43</v>
      </c>
      <c r="F136" s="7">
        <v>20000</v>
      </c>
      <c r="G136" s="7">
        <v>15000</v>
      </c>
      <c r="H136" s="7">
        <f t="shared" ref="H136:H156" si="13">F136+G136</f>
        <v>35000</v>
      </c>
    </row>
    <row r="137" spans="1:11" s="30" customFormat="1" x14ac:dyDescent="0.25">
      <c r="A137" s="12">
        <v>3</v>
      </c>
      <c r="B137" s="83">
        <v>43987</v>
      </c>
      <c r="C137" s="12" t="s">
        <v>42</v>
      </c>
      <c r="D137" s="12">
        <v>783534463</v>
      </c>
      <c r="E137" s="12" t="s">
        <v>69</v>
      </c>
      <c r="F137" s="7">
        <v>20000</v>
      </c>
      <c r="G137" s="7">
        <v>15000</v>
      </c>
      <c r="H137" s="7">
        <f t="shared" si="13"/>
        <v>35000</v>
      </c>
    </row>
    <row r="138" spans="1:11" s="30" customFormat="1" x14ac:dyDescent="0.25">
      <c r="A138" s="12">
        <v>4</v>
      </c>
      <c r="B138" s="83">
        <v>44017</v>
      </c>
      <c r="C138" s="12" t="s">
        <v>42</v>
      </c>
      <c r="D138" s="12">
        <v>783534463</v>
      </c>
      <c r="E138" s="12" t="s">
        <v>59</v>
      </c>
      <c r="F138" s="7">
        <v>20000</v>
      </c>
      <c r="G138" s="7">
        <v>15000</v>
      </c>
      <c r="H138" s="7">
        <f t="shared" si="13"/>
        <v>35000</v>
      </c>
    </row>
    <row r="139" spans="1:11" s="30" customFormat="1" x14ac:dyDescent="0.25">
      <c r="A139" s="12">
        <v>5</v>
      </c>
      <c r="B139" s="83">
        <v>44079</v>
      </c>
      <c r="C139" s="12" t="s">
        <v>42</v>
      </c>
      <c r="D139" s="12">
        <v>783534463</v>
      </c>
      <c r="E139" s="12" t="s">
        <v>12</v>
      </c>
      <c r="F139" s="7">
        <v>20000</v>
      </c>
      <c r="G139" s="7">
        <v>15000</v>
      </c>
      <c r="H139" s="7">
        <f t="shared" si="13"/>
        <v>35000</v>
      </c>
    </row>
    <row r="140" spans="1:11" s="30" customFormat="1" x14ac:dyDescent="0.25">
      <c r="A140" s="12">
        <v>6</v>
      </c>
      <c r="B140" s="83">
        <v>44109</v>
      </c>
      <c r="C140" s="12" t="s">
        <v>42</v>
      </c>
      <c r="D140" s="12">
        <v>783534463</v>
      </c>
      <c r="E140" s="12" t="s">
        <v>34</v>
      </c>
      <c r="F140" s="7">
        <v>20000</v>
      </c>
      <c r="G140" s="7">
        <v>15000</v>
      </c>
      <c r="H140" s="7">
        <f t="shared" si="13"/>
        <v>35000</v>
      </c>
    </row>
    <row r="141" spans="1:11" s="30" customFormat="1" x14ac:dyDescent="0.25">
      <c r="A141" s="12">
        <v>7</v>
      </c>
      <c r="B141" s="83">
        <v>44140</v>
      </c>
      <c r="C141" s="12" t="s">
        <v>42</v>
      </c>
      <c r="D141" s="12">
        <v>783534463</v>
      </c>
      <c r="E141" s="12" t="s">
        <v>70</v>
      </c>
      <c r="F141" s="7">
        <v>20000</v>
      </c>
      <c r="G141" s="7">
        <v>15000</v>
      </c>
      <c r="H141" s="7">
        <f t="shared" si="13"/>
        <v>35000</v>
      </c>
    </row>
    <row r="142" spans="1:11" s="30" customFormat="1" x14ac:dyDescent="0.25">
      <c r="A142" s="12">
        <v>8</v>
      </c>
      <c r="B142" s="83">
        <v>44170</v>
      </c>
      <c r="C142" s="12" t="s">
        <v>42</v>
      </c>
      <c r="D142" s="12">
        <v>783534463</v>
      </c>
      <c r="E142" s="12" t="s">
        <v>71</v>
      </c>
      <c r="F142" s="7">
        <v>20000</v>
      </c>
      <c r="G142" s="7">
        <v>15000</v>
      </c>
      <c r="H142" s="7">
        <f t="shared" si="13"/>
        <v>35000</v>
      </c>
    </row>
    <row r="143" spans="1:11" s="30" customFormat="1" x14ac:dyDescent="0.25">
      <c r="A143" s="12">
        <v>9</v>
      </c>
      <c r="B143" s="83" t="s">
        <v>72</v>
      </c>
      <c r="C143" s="12" t="s">
        <v>42</v>
      </c>
      <c r="D143" s="12">
        <v>783534463</v>
      </c>
      <c r="E143" s="12" t="s">
        <v>48</v>
      </c>
      <c r="F143" s="7">
        <v>20000</v>
      </c>
      <c r="G143" s="7">
        <v>15000</v>
      </c>
      <c r="H143" s="7">
        <f t="shared" si="13"/>
        <v>35000</v>
      </c>
    </row>
    <row r="144" spans="1:11" s="30" customFormat="1" x14ac:dyDescent="0.25">
      <c r="A144" s="12">
        <v>10</v>
      </c>
      <c r="B144" s="83" t="s">
        <v>64</v>
      </c>
      <c r="C144" s="12" t="s">
        <v>42</v>
      </c>
      <c r="D144" s="12">
        <v>783534463</v>
      </c>
      <c r="E144" s="12" t="s">
        <v>73</v>
      </c>
      <c r="F144" s="7">
        <v>20000</v>
      </c>
      <c r="G144" s="7">
        <v>15000</v>
      </c>
      <c r="H144" s="7">
        <f t="shared" si="13"/>
        <v>35000</v>
      </c>
    </row>
    <row r="145" spans="1:8" s="30" customFormat="1" x14ac:dyDescent="0.25">
      <c r="A145" s="12">
        <v>11</v>
      </c>
      <c r="B145" s="83" t="s">
        <v>74</v>
      </c>
      <c r="C145" s="12" t="s">
        <v>42</v>
      </c>
      <c r="D145" s="12">
        <v>783534463</v>
      </c>
      <c r="E145" s="12" t="s">
        <v>8</v>
      </c>
      <c r="F145" s="7">
        <v>20000</v>
      </c>
      <c r="G145" s="7">
        <v>15000</v>
      </c>
      <c r="H145" s="7">
        <f t="shared" si="13"/>
        <v>35000</v>
      </c>
    </row>
    <row r="146" spans="1:8" s="30" customFormat="1" x14ac:dyDescent="0.25">
      <c r="A146" s="12">
        <v>12</v>
      </c>
      <c r="B146" s="83" t="s">
        <v>66</v>
      </c>
      <c r="C146" s="12" t="s">
        <v>42</v>
      </c>
      <c r="D146" s="12">
        <v>783534463</v>
      </c>
      <c r="E146" s="12" t="s">
        <v>75</v>
      </c>
      <c r="F146" s="7">
        <v>20000</v>
      </c>
      <c r="G146" s="7">
        <v>15000</v>
      </c>
      <c r="H146" s="7">
        <f t="shared" si="13"/>
        <v>35000</v>
      </c>
    </row>
    <row r="147" spans="1:8" s="30" customFormat="1" x14ac:dyDescent="0.25">
      <c r="A147" s="12">
        <v>13</v>
      </c>
      <c r="B147" s="83" t="s">
        <v>67</v>
      </c>
      <c r="C147" s="12" t="s">
        <v>42</v>
      </c>
      <c r="D147" s="12">
        <v>783534463</v>
      </c>
      <c r="E147" s="12" t="s">
        <v>56</v>
      </c>
      <c r="F147" s="7">
        <v>20000</v>
      </c>
      <c r="G147" s="7">
        <v>15000</v>
      </c>
      <c r="H147" s="7">
        <f t="shared" si="13"/>
        <v>35000</v>
      </c>
    </row>
    <row r="148" spans="1:8" s="30" customFormat="1" x14ac:dyDescent="0.25">
      <c r="A148" s="12">
        <v>14</v>
      </c>
      <c r="B148" s="83" t="s">
        <v>76</v>
      </c>
      <c r="C148" s="12" t="s">
        <v>42</v>
      </c>
      <c r="D148" s="12">
        <v>783534463</v>
      </c>
      <c r="E148" s="12" t="s">
        <v>78</v>
      </c>
      <c r="F148" s="7">
        <v>20000</v>
      </c>
      <c r="G148" s="7">
        <v>15000</v>
      </c>
      <c r="H148" s="7">
        <f t="shared" si="13"/>
        <v>35000</v>
      </c>
    </row>
    <row r="149" spans="1:8" s="30" customFormat="1" x14ac:dyDescent="0.25">
      <c r="A149" s="12">
        <v>15</v>
      </c>
      <c r="B149" s="83" t="s">
        <v>79</v>
      </c>
      <c r="C149" s="12" t="s">
        <v>42</v>
      </c>
      <c r="D149" s="12">
        <v>783534463</v>
      </c>
      <c r="E149" s="12" t="s">
        <v>53</v>
      </c>
      <c r="F149" s="7">
        <v>20000</v>
      </c>
      <c r="G149" s="7">
        <v>15000</v>
      </c>
      <c r="H149" s="7">
        <f t="shared" si="13"/>
        <v>35000</v>
      </c>
    </row>
    <row r="150" spans="1:8" s="30" customFormat="1" x14ac:dyDescent="0.25">
      <c r="A150" s="12">
        <v>16</v>
      </c>
      <c r="B150" s="83" t="s">
        <v>77</v>
      </c>
      <c r="C150" s="12" t="s">
        <v>42</v>
      </c>
      <c r="D150" s="12">
        <v>783534463</v>
      </c>
      <c r="E150" s="12" t="s">
        <v>54</v>
      </c>
      <c r="F150" s="7">
        <v>20000</v>
      </c>
      <c r="G150" s="7">
        <v>15000</v>
      </c>
      <c r="H150" s="7">
        <f t="shared" si="13"/>
        <v>35000</v>
      </c>
    </row>
    <row r="151" spans="1:8" s="30" customFormat="1" x14ac:dyDescent="0.25">
      <c r="A151" s="12">
        <v>17</v>
      </c>
      <c r="B151" s="83" t="s">
        <v>80</v>
      </c>
      <c r="C151" s="12" t="s">
        <v>42</v>
      </c>
      <c r="D151" s="12">
        <v>783534463</v>
      </c>
      <c r="E151" s="12" t="s">
        <v>81</v>
      </c>
      <c r="F151" s="7">
        <v>20000</v>
      </c>
      <c r="G151" s="7">
        <v>15000</v>
      </c>
      <c r="H151" s="7">
        <f t="shared" si="13"/>
        <v>35000</v>
      </c>
    </row>
    <row r="152" spans="1:8" s="30" customFormat="1" x14ac:dyDescent="0.25">
      <c r="A152" s="12">
        <v>18</v>
      </c>
      <c r="B152" s="83" t="s">
        <v>82</v>
      </c>
      <c r="C152" s="12" t="s">
        <v>42</v>
      </c>
      <c r="D152" s="12">
        <v>783534463</v>
      </c>
      <c r="E152" s="12" t="s">
        <v>83</v>
      </c>
      <c r="F152" s="7">
        <v>20000</v>
      </c>
      <c r="G152" s="7">
        <v>15000</v>
      </c>
      <c r="H152" s="7">
        <f t="shared" si="13"/>
        <v>35000</v>
      </c>
    </row>
    <row r="153" spans="1:8" s="30" customFormat="1" x14ac:dyDescent="0.25">
      <c r="A153" s="12">
        <v>19</v>
      </c>
      <c r="B153" s="83" t="s">
        <v>84</v>
      </c>
      <c r="C153" s="12" t="s">
        <v>42</v>
      </c>
      <c r="D153" s="12">
        <v>783534463</v>
      </c>
      <c r="E153" s="12" t="s">
        <v>85</v>
      </c>
      <c r="F153" s="7">
        <v>20000</v>
      </c>
      <c r="G153" s="7">
        <v>15000</v>
      </c>
      <c r="H153" s="7">
        <f t="shared" si="13"/>
        <v>35000</v>
      </c>
    </row>
    <row r="154" spans="1:8" s="30" customFormat="1" x14ac:dyDescent="0.25">
      <c r="A154" s="12">
        <v>20</v>
      </c>
      <c r="B154" s="83" t="s">
        <v>86</v>
      </c>
      <c r="C154" s="12" t="s">
        <v>42</v>
      </c>
      <c r="D154" s="12">
        <v>783534463</v>
      </c>
      <c r="E154" s="12" t="s">
        <v>43</v>
      </c>
      <c r="F154" s="7">
        <v>20000</v>
      </c>
      <c r="G154" s="7">
        <v>15000</v>
      </c>
      <c r="H154" s="7">
        <f t="shared" si="13"/>
        <v>35000</v>
      </c>
    </row>
    <row r="155" spans="1:8" s="30" customFormat="1" x14ac:dyDescent="0.25">
      <c r="A155" s="12">
        <v>21</v>
      </c>
      <c r="B155" s="83" t="s">
        <v>87</v>
      </c>
      <c r="C155" s="12" t="s">
        <v>42</v>
      </c>
      <c r="D155" s="12">
        <v>783534463</v>
      </c>
      <c r="E155" s="12" t="s">
        <v>26</v>
      </c>
      <c r="F155" s="7">
        <v>20000</v>
      </c>
      <c r="G155" s="7">
        <v>15000</v>
      </c>
      <c r="H155" s="7">
        <f t="shared" si="13"/>
        <v>35000</v>
      </c>
    </row>
    <row r="156" spans="1:8" s="30" customFormat="1" x14ac:dyDescent="0.25">
      <c r="A156" s="12">
        <v>22</v>
      </c>
      <c r="B156" s="83" t="s">
        <v>88</v>
      </c>
      <c r="C156" s="12" t="s">
        <v>42</v>
      </c>
      <c r="D156" s="12">
        <v>783534463</v>
      </c>
      <c r="E156" s="12" t="s">
        <v>89</v>
      </c>
      <c r="F156" s="7">
        <v>20000</v>
      </c>
      <c r="G156" s="7">
        <v>15000</v>
      </c>
      <c r="H156" s="7">
        <f t="shared" si="13"/>
        <v>35000</v>
      </c>
    </row>
    <row r="157" spans="1:8" x14ac:dyDescent="0.25">
      <c r="B157" s="73"/>
      <c r="C157" s="17" t="s">
        <v>3</v>
      </c>
      <c r="D157" s="17"/>
      <c r="E157" s="17"/>
      <c r="F157" s="26">
        <f>SUM(F135:F156)</f>
        <v>440000</v>
      </c>
      <c r="G157" s="26">
        <f t="shared" ref="G157:H157" si="14">SUM(G135:G156)</f>
        <v>330000</v>
      </c>
      <c r="H157" s="26">
        <f t="shared" si="14"/>
        <v>770000</v>
      </c>
    </row>
    <row r="158" spans="1:8" s="38" customFormat="1" x14ac:dyDescent="0.25">
      <c r="A158" s="5"/>
      <c r="B158" s="72"/>
      <c r="C158" s="5"/>
      <c r="D158" s="5"/>
      <c r="E158" s="5"/>
      <c r="F158" s="37"/>
      <c r="G158" s="37"/>
      <c r="H158" s="37"/>
    </row>
    <row r="159" spans="1:8" x14ac:dyDescent="0.25">
      <c r="A159" s="12">
        <v>1</v>
      </c>
      <c r="B159" s="83">
        <v>43926</v>
      </c>
      <c r="C159" s="1" t="s">
        <v>104</v>
      </c>
      <c r="D159" s="1">
        <v>704904558</v>
      </c>
      <c r="E159" s="1" t="s">
        <v>16</v>
      </c>
      <c r="F159" s="7">
        <v>20000</v>
      </c>
      <c r="G159" s="7">
        <v>15000</v>
      </c>
      <c r="H159" s="7">
        <f>F159+G159</f>
        <v>35000</v>
      </c>
    </row>
    <row r="160" spans="1:8" x14ac:dyDescent="0.25">
      <c r="A160" s="12">
        <v>2</v>
      </c>
      <c r="B160" s="83">
        <v>44017</v>
      </c>
      <c r="C160" s="1" t="s">
        <v>104</v>
      </c>
      <c r="D160" s="1">
        <v>704904558</v>
      </c>
      <c r="E160" s="1" t="s">
        <v>12</v>
      </c>
      <c r="F160" s="7">
        <v>20000</v>
      </c>
      <c r="G160" s="7">
        <v>15000</v>
      </c>
      <c r="H160" s="7">
        <f t="shared" ref="H160:H168" si="15">F160+G160</f>
        <v>35000</v>
      </c>
    </row>
    <row r="161" spans="1:8" x14ac:dyDescent="0.25">
      <c r="A161" s="12">
        <v>3</v>
      </c>
      <c r="B161" s="84" t="s">
        <v>64</v>
      </c>
      <c r="C161" s="1" t="s">
        <v>104</v>
      </c>
      <c r="D161" s="1">
        <v>704904558</v>
      </c>
      <c r="E161" s="1" t="s">
        <v>26</v>
      </c>
      <c r="F161" s="7">
        <v>20000</v>
      </c>
      <c r="G161" s="7">
        <v>15000</v>
      </c>
      <c r="H161" s="7">
        <f t="shared" si="15"/>
        <v>35000</v>
      </c>
    </row>
    <row r="162" spans="1:8" x14ac:dyDescent="0.25">
      <c r="A162" s="12">
        <v>4</v>
      </c>
      <c r="B162" s="84" t="s">
        <v>67</v>
      </c>
      <c r="C162" s="1" t="s">
        <v>104</v>
      </c>
      <c r="D162" s="1">
        <v>704904558</v>
      </c>
      <c r="E162" s="1" t="s">
        <v>8</v>
      </c>
      <c r="F162" s="7">
        <v>20000</v>
      </c>
      <c r="G162" s="7">
        <v>15000</v>
      </c>
      <c r="H162" s="7">
        <f t="shared" si="15"/>
        <v>35000</v>
      </c>
    </row>
    <row r="163" spans="1:8" x14ac:dyDescent="0.25">
      <c r="A163" s="12">
        <v>5</v>
      </c>
      <c r="B163" s="84" t="s">
        <v>95</v>
      </c>
      <c r="C163" s="1" t="s">
        <v>104</v>
      </c>
      <c r="D163" s="1">
        <v>704904558</v>
      </c>
      <c r="E163" s="1" t="s">
        <v>106</v>
      </c>
      <c r="F163" s="7">
        <v>20000</v>
      </c>
      <c r="G163" s="7">
        <v>15000</v>
      </c>
      <c r="H163" s="7">
        <f t="shared" si="15"/>
        <v>35000</v>
      </c>
    </row>
    <row r="164" spans="1:8" x14ac:dyDescent="0.25">
      <c r="A164" s="12">
        <v>6</v>
      </c>
      <c r="B164" s="84" t="s">
        <v>68</v>
      </c>
      <c r="C164" s="1" t="s">
        <v>104</v>
      </c>
      <c r="D164" s="1">
        <v>704904558</v>
      </c>
      <c r="E164" s="1" t="s">
        <v>8</v>
      </c>
      <c r="F164" s="7">
        <v>20000</v>
      </c>
      <c r="G164" s="7">
        <v>15000</v>
      </c>
      <c r="H164" s="7">
        <f t="shared" si="15"/>
        <v>35000</v>
      </c>
    </row>
    <row r="165" spans="1:8" x14ac:dyDescent="0.25">
      <c r="A165" s="12">
        <v>7</v>
      </c>
      <c r="B165" s="84" t="s">
        <v>84</v>
      </c>
      <c r="C165" s="1" t="s">
        <v>104</v>
      </c>
      <c r="D165" s="1">
        <v>704904558</v>
      </c>
      <c r="E165" s="1" t="s">
        <v>70</v>
      </c>
      <c r="F165" s="7">
        <v>20000</v>
      </c>
      <c r="G165" s="7">
        <v>15000</v>
      </c>
      <c r="H165" s="7">
        <f t="shared" si="15"/>
        <v>35000</v>
      </c>
    </row>
    <row r="166" spans="1:8" x14ac:dyDescent="0.25">
      <c r="A166" s="12">
        <v>8</v>
      </c>
      <c r="B166" s="84" t="s">
        <v>97</v>
      </c>
      <c r="C166" s="1" t="s">
        <v>104</v>
      </c>
      <c r="D166" s="1">
        <v>704904558</v>
      </c>
      <c r="E166" s="1" t="s">
        <v>98</v>
      </c>
      <c r="F166" s="7">
        <v>20000</v>
      </c>
      <c r="G166" s="7">
        <v>15000</v>
      </c>
      <c r="H166" s="7">
        <f t="shared" si="15"/>
        <v>35000</v>
      </c>
    </row>
    <row r="167" spans="1:8" x14ac:dyDescent="0.25">
      <c r="A167" s="12">
        <v>9</v>
      </c>
      <c r="B167" s="88" t="s">
        <v>88</v>
      </c>
      <c r="C167" s="5" t="s">
        <v>104</v>
      </c>
      <c r="D167" s="5">
        <v>704904558</v>
      </c>
      <c r="E167" s="5" t="s">
        <v>107</v>
      </c>
      <c r="F167" s="9">
        <v>20000</v>
      </c>
      <c r="G167" s="9">
        <v>15000</v>
      </c>
      <c r="H167" s="9">
        <f t="shared" si="15"/>
        <v>35000</v>
      </c>
    </row>
    <row r="168" spans="1:8" x14ac:dyDescent="0.25">
      <c r="A168" s="12">
        <v>10</v>
      </c>
      <c r="B168" s="88" t="s">
        <v>88</v>
      </c>
      <c r="C168" s="5" t="s">
        <v>104</v>
      </c>
      <c r="D168" s="5">
        <v>704904558</v>
      </c>
      <c r="E168" s="5" t="s">
        <v>20</v>
      </c>
      <c r="F168" s="9"/>
      <c r="G168" s="9">
        <v>15000</v>
      </c>
      <c r="H168" s="9">
        <f t="shared" si="15"/>
        <v>15000</v>
      </c>
    </row>
    <row r="169" spans="1:8" x14ac:dyDescent="0.25">
      <c r="B169" s="73"/>
      <c r="C169" s="17" t="s">
        <v>3</v>
      </c>
      <c r="D169" s="17"/>
      <c r="E169" s="17"/>
      <c r="F169" s="22">
        <f>SUM(F159:F168)</f>
        <v>180000</v>
      </c>
      <c r="G169" s="22">
        <f t="shared" ref="G169:H169" si="16">SUM(G159:G168)</f>
        <v>150000</v>
      </c>
      <c r="H169" s="22">
        <f t="shared" si="16"/>
        <v>330000</v>
      </c>
    </row>
    <row r="170" spans="1:8" x14ac:dyDescent="0.25">
      <c r="B170" s="69"/>
      <c r="C170" s="1"/>
      <c r="D170" s="1"/>
      <c r="E170" s="1"/>
      <c r="F170" s="1"/>
      <c r="G170" s="1"/>
      <c r="H170" s="1"/>
    </row>
    <row r="171" spans="1:8" x14ac:dyDescent="0.25">
      <c r="A171" s="12">
        <v>1</v>
      </c>
      <c r="B171" s="83">
        <v>43926</v>
      </c>
      <c r="C171" s="1" t="s">
        <v>105</v>
      </c>
      <c r="D171" s="1">
        <v>772316914</v>
      </c>
      <c r="E171" s="1" t="s">
        <v>16</v>
      </c>
      <c r="F171" s="7">
        <v>20000</v>
      </c>
      <c r="G171" s="7">
        <v>15000</v>
      </c>
      <c r="H171" s="7">
        <f>F171+G171</f>
        <v>35000</v>
      </c>
    </row>
    <row r="172" spans="1:8" x14ac:dyDescent="0.25">
      <c r="A172" s="12">
        <v>2</v>
      </c>
      <c r="B172" s="84" t="s">
        <v>67</v>
      </c>
      <c r="C172" s="1" t="s">
        <v>105</v>
      </c>
      <c r="D172" s="1">
        <v>772316914</v>
      </c>
      <c r="E172" s="1" t="s">
        <v>8</v>
      </c>
      <c r="F172" s="7">
        <v>20000</v>
      </c>
      <c r="G172" s="7">
        <v>15000</v>
      </c>
      <c r="H172" s="7">
        <f>F172+G172</f>
        <v>35000</v>
      </c>
    </row>
    <row r="173" spans="1:8" x14ac:dyDescent="0.25">
      <c r="B173" s="73"/>
      <c r="C173" s="17" t="s">
        <v>3</v>
      </c>
      <c r="D173" s="17"/>
      <c r="E173" s="17"/>
      <c r="F173" s="26">
        <f>SUM(F171:F172)</f>
        <v>40000</v>
      </c>
      <c r="G173" s="26">
        <f t="shared" ref="G173:H173" si="17">SUM(G171:G172)</f>
        <v>30000</v>
      </c>
      <c r="H173" s="26">
        <f t="shared" si="17"/>
        <v>70000</v>
      </c>
    </row>
    <row r="175" spans="1:8" x14ac:dyDescent="0.25">
      <c r="A175" s="12">
        <v>1</v>
      </c>
      <c r="B175" s="84" t="s">
        <v>68</v>
      </c>
      <c r="C175" s="1" t="s">
        <v>108</v>
      </c>
      <c r="D175" s="1">
        <v>755937675</v>
      </c>
      <c r="E175" s="1" t="s">
        <v>29</v>
      </c>
      <c r="F175" s="7">
        <v>20000</v>
      </c>
      <c r="G175" s="7">
        <v>15000</v>
      </c>
      <c r="H175" s="7">
        <f>F175+G175</f>
        <v>35000</v>
      </c>
    </row>
    <row r="176" spans="1:8" x14ac:dyDescent="0.25">
      <c r="B176" s="73"/>
      <c r="C176" s="17" t="s">
        <v>3</v>
      </c>
      <c r="D176" s="17"/>
      <c r="E176" s="17"/>
      <c r="F176" s="26">
        <f>F175</f>
        <v>20000</v>
      </c>
      <c r="G176" s="26">
        <f>G175</f>
        <v>15000</v>
      </c>
      <c r="H176" s="26">
        <f>H175</f>
        <v>35000</v>
      </c>
    </row>
    <row r="178" spans="2:8" x14ac:dyDescent="0.25">
      <c r="B178" s="89"/>
      <c r="C178" s="89" t="s">
        <v>353</v>
      </c>
      <c r="D178" s="89"/>
      <c r="E178" s="89"/>
      <c r="F178" s="90">
        <f>F176+F173+F169+F157+F133+F92+F69+F49+F27+F14</f>
        <v>2820000</v>
      </c>
      <c r="G178" s="90">
        <f>G176+G173+G169+G157+G133+G92+G69+G49+G27+G14</f>
        <v>2310000</v>
      </c>
      <c r="H178" s="90">
        <f>H176+H173+H169+H157+H133+H92+H69+H49+H27+H14</f>
        <v>5130000</v>
      </c>
    </row>
  </sheetData>
  <pageMargins left="0.7" right="0.7" top="0.75" bottom="0.75" header="0.3" footer="0.3"/>
  <pageSetup paperSize="9"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opLeftCell="A171" workbookViewId="0">
      <selection activeCell="E184" sqref="E184"/>
    </sheetView>
  </sheetViews>
  <sheetFormatPr defaultRowHeight="15" x14ac:dyDescent="0.25"/>
  <cols>
    <col min="1" max="1" width="7.85546875" customWidth="1"/>
    <col min="2" max="2" width="9.7109375" bestFit="1" customWidth="1"/>
    <col min="3" max="3" width="17.7109375" bestFit="1" customWidth="1"/>
    <col min="4" max="4" width="11.42578125" bestFit="1" customWidth="1"/>
    <col min="5" max="5" width="18.7109375" customWidth="1"/>
    <col min="6" max="6" width="10.5703125" bestFit="1" customWidth="1"/>
    <col min="7" max="7" width="12.140625" bestFit="1" customWidth="1"/>
    <col min="8" max="8" width="11.5703125" customWidth="1"/>
    <col min="9" max="9" width="13.85546875" customWidth="1"/>
    <col min="12" max="12" width="10" bestFit="1" customWidth="1"/>
  </cols>
  <sheetData>
    <row r="1" spans="1:8" ht="18.75" x14ac:dyDescent="0.3">
      <c r="B1" s="91"/>
      <c r="C1" s="91" t="s">
        <v>355</v>
      </c>
      <c r="D1" s="91"/>
      <c r="E1" s="91"/>
    </row>
    <row r="2" spans="1:8" s="4" customFormat="1" x14ac:dyDescent="0.25">
      <c r="A2" s="3"/>
      <c r="B2" s="67" t="s">
        <v>0</v>
      </c>
      <c r="C2" s="23" t="s">
        <v>5</v>
      </c>
      <c r="D2" s="23" t="s">
        <v>4</v>
      </c>
      <c r="E2" s="23" t="s">
        <v>6</v>
      </c>
      <c r="F2" s="23" t="s">
        <v>1</v>
      </c>
      <c r="G2" s="23" t="s">
        <v>2</v>
      </c>
      <c r="H2" s="23" t="s">
        <v>3</v>
      </c>
    </row>
    <row r="3" spans="1:8" s="30" customFormat="1" x14ac:dyDescent="0.25">
      <c r="A3" s="12">
        <v>1</v>
      </c>
      <c r="B3" s="83">
        <v>43927</v>
      </c>
      <c r="C3" s="12" t="s">
        <v>7</v>
      </c>
      <c r="D3" s="12">
        <v>773202444</v>
      </c>
      <c r="E3" s="12" t="s">
        <v>54</v>
      </c>
      <c r="F3" s="7">
        <v>20000</v>
      </c>
      <c r="G3" s="7">
        <v>15000</v>
      </c>
      <c r="H3" s="7">
        <f>F3+G3</f>
        <v>35000</v>
      </c>
    </row>
    <row r="4" spans="1:8" s="30" customFormat="1" x14ac:dyDescent="0.25">
      <c r="A4" s="12">
        <v>2</v>
      </c>
      <c r="B4" s="83">
        <v>43957</v>
      </c>
      <c r="C4" s="12" t="s">
        <v>7</v>
      </c>
      <c r="D4" s="12">
        <v>773202444</v>
      </c>
      <c r="E4" s="12" t="s">
        <v>65</v>
      </c>
      <c r="F4" s="7">
        <v>20000</v>
      </c>
      <c r="G4" s="7">
        <v>15000</v>
      </c>
      <c r="H4" s="7">
        <f t="shared" ref="H4:H34" si="0">F4+G4</f>
        <v>35000</v>
      </c>
    </row>
    <row r="5" spans="1:8" s="30" customFormat="1" x14ac:dyDescent="0.25">
      <c r="A5" s="12">
        <v>3</v>
      </c>
      <c r="B5" s="83">
        <v>44110</v>
      </c>
      <c r="C5" s="12" t="s">
        <v>7</v>
      </c>
      <c r="D5" s="12">
        <v>773202444</v>
      </c>
      <c r="E5" s="12" t="s">
        <v>16</v>
      </c>
      <c r="F5" s="7">
        <v>20000</v>
      </c>
      <c r="G5" s="7">
        <v>15000</v>
      </c>
      <c r="H5" s="7">
        <f t="shared" si="0"/>
        <v>35000</v>
      </c>
    </row>
    <row r="6" spans="1:8" s="30" customFormat="1" x14ac:dyDescent="0.25">
      <c r="A6" s="12">
        <v>4</v>
      </c>
      <c r="B6" s="83">
        <v>44171</v>
      </c>
      <c r="C6" s="12" t="s">
        <v>7</v>
      </c>
      <c r="D6" s="12">
        <v>773202444</v>
      </c>
      <c r="E6" s="12" t="s">
        <v>65</v>
      </c>
      <c r="F6" s="7">
        <v>20000</v>
      </c>
      <c r="G6" s="7">
        <v>15000</v>
      </c>
      <c r="H6" s="7">
        <f t="shared" si="0"/>
        <v>35000</v>
      </c>
    </row>
    <row r="7" spans="1:8" s="30" customFormat="1" x14ac:dyDescent="0.25">
      <c r="A7" s="12">
        <v>5</v>
      </c>
      <c r="B7" s="83" t="s">
        <v>109</v>
      </c>
      <c r="C7" s="12" t="s">
        <v>7</v>
      </c>
      <c r="D7" s="12">
        <v>773202444</v>
      </c>
      <c r="E7" s="12" t="s">
        <v>29</v>
      </c>
      <c r="F7" s="7">
        <v>20000</v>
      </c>
      <c r="G7" s="7">
        <v>15000</v>
      </c>
      <c r="H7" s="7">
        <f t="shared" si="0"/>
        <v>35000</v>
      </c>
    </row>
    <row r="8" spans="1:8" s="30" customFormat="1" x14ac:dyDescent="0.25">
      <c r="A8" s="12">
        <v>6</v>
      </c>
      <c r="B8" s="83" t="s">
        <v>110</v>
      </c>
      <c r="C8" s="12" t="s">
        <v>7</v>
      </c>
      <c r="D8" s="12">
        <v>773202444</v>
      </c>
      <c r="E8" s="12" t="s">
        <v>90</v>
      </c>
      <c r="F8" s="7">
        <v>20000</v>
      </c>
      <c r="G8" s="7">
        <v>15000</v>
      </c>
      <c r="H8" s="7">
        <f t="shared" si="0"/>
        <v>35000</v>
      </c>
    </row>
    <row r="9" spans="1:8" s="30" customFormat="1" x14ac:dyDescent="0.25">
      <c r="A9" s="12">
        <v>7</v>
      </c>
      <c r="B9" s="83" t="s">
        <v>111</v>
      </c>
      <c r="C9" s="12" t="s">
        <v>7</v>
      </c>
      <c r="D9" s="12">
        <v>773202444</v>
      </c>
      <c r="E9" s="12" t="s">
        <v>32</v>
      </c>
      <c r="F9" s="7">
        <v>20000</v>
      </c>
      <c r="G9" s="7">
        <v>15000</v>
      </c>
      <c r="H9" s="7">
        <f t="shared" si="0"/>
        <v>35000</v>
      </c>
    </row>
    <row r="10" spans="1:8" s="30" customFormat="1" x14ac:dyDescent="0.25">
      <c r="A10" s="12">
        <v>8</v>
      </c>
      <c r="B10" s="18" t="s">
        <v>114</v>
      </c>
      <c r="C10" s="12" t="s">
        <v>7</v>
      </c>
      <c r="D10" s="12">
        <v>773202444</v>
      </c>
      <c r="E10" s="18" t="s">
        <v>16</v>
      </c>
      <c r="F10" s="7">
        <v>20000</v>
      </c>
      <c r="G10" s="7">
        <v>15000</v>
      </c>
      <c r="H10" s="7">
        <f t="shared" si="0"/>
        <v>35000</v>
      </c>
    </row>
    <row r="11" spans="1:8" s="30" customFormat="1" x14ac:dyDescent="0.25">
      <c r="A11" s="12">
        <v>9</v>
      </c>
      <c r="B11" s="84" t="s">
        <v>112</v>
      </c>
      <c r="C11" s="12" t="s">
        <v>7</v>
      </c>
      <c r="D11" s="12">
        <v>773202444</v>
      </c>
      <c r="E11" s="12" t="s">
        <v>113</v>
      </c>
      <c r="F11" s="7">
        <v>20000</v>
      </c>
      <c r="G11" s="7">
        <v>15000</v>
      </c>
      <c r="H11" s="7">
        <f t="shared" si="0"/>
        <v>35000</v>
      </c>
    </row>
    <row r="12" spans="1:8" s="30" customFormat="1" x14ac:dyDescent="0.25">
      <c r="A12" s="12">
        <v>10</v>
      </c>
      <c r="B12" s="84" t="s">
        <v>117</v>
      </c>
      <c r="C12" s="12" t="s">
        <v>7</v>
      </c>
      <c r="D12" s="12">
        <v>773202444</v>
      </c>
      <c r="E12" s="12" t="s">
        <v>54</v>
      </c>
      <c r="F12" s="7">
        <v>20000</v>
      </c>
      <c r="G12" s="7">
        <v>15000</v>
      </c>
      <c r="H12" s="7">
        <f t="shared" si="0"/>
        <v>35000</v>
      </c>
    </row>
    <row r="13" spans="1:8" s="30" customFormat="1" x14ac:dyDescent="0.25">
      <c r="A13" s="12">
        <v>11</v>
      </c>
      <c r="B13" s="84" t="s">
        <v>115</v>
      </c>
      <c r="C13" s="12" t="s">
        <v>7</v>
      </c>
      <c r="D13" s="12">
        <v>773202444</v>
      </c>
      <c r="E13" s="12" t="s">
        <v>65</v>
      </c>
      <c r="F13" s="7">
        <v>20000</v>
      </c>
      <c r="G13" s="7">
        <v>15000</v>
      </c>
      <c r="H13" s="7">
        <f t="shared" si="0"/>
        <v>35000</v>
      </c>
    </row>
    <row r="14" spans="1:8" s="30" customFormat="1" x14ac:dyDescent="0.25">
      <c r="A14" s="12">
        <v>12</v>
      </c>
      <c r="B14" s="84" t="s">
        <v>116</v>
      </c>
      <c r="C14" s="12" t="s">
        <v>7</v>
      </c>
      <c r="D14" s="12">
        <v>773202444</v>
      </c>
      <c r="E14" s="12" t="s">
        <v>78</v>
      </c>
      <c r="F14" s="7">
        <v>20000</v>
      </c>
      <c r="G14" s="7">
        <v>15000</v>
      </c>
      <c r="H14" s="7">
        <f t="shared" si="0"/>
        <v>35000</v>
      </c>
    </row>
    <row r="15" spans="1:8" s="30" customFormat="1" x14ac:dyDescent="0.25">
      <c r="A15" s="12">
        <v>13</v>
      </c>
      <c r="B15" s="84" t="s">
        <v>118</v>
      </c>
      <c r="C15" s="12" t="s">
        <v>7</v>
      </c>
      <c r="D15" s="12">
        <v>773202444</v>
      </c>
      <c r="E15" s="12" t="s">
        <v>53</v>
      </c>
      <c r="F15" s="7">
        <v>20000</v>
      </c>
      <c r="G15" s="7">
        <v>15000</v>
      </c>
      <c r="H15" s="7">
        <f t="shared" si="0"/>
        <v>35000</v>
      </c>
    </row>
    <row r="16" spans="1:8" s="30" customFormat="1" x14ac:dyDescent="0.25">
      <c r="A16" s="12">
        <v>14</v>
      </c>
      <c r="B16" s="84" t="s">
        <v>119</v>
      </c>
      <c r="C16" s="12" t="s">
        <v>7</v>
      </c>
      <c r="D16" s="12">
        <v>773202444</v>
      </c>
      <c r="E16" s="12" t="s">
        <v>70</v>
      </c>
      <c r="F16" s="7">
        <v>20000</v>
      </c>
      <c r="G16" s="7">
        <v>15000</v>
      </c>
      <c r="H16" s="7">
        <f t="shared" si="0"/>
        <v>35000</v>
      </c>
    </row>
    <row r="17" spans="1:8" s="30" customFormat="1" x14ac:dyDescent="0.25">
      <c r="A17" s="66"/>
      <c r="B17" s="70"/>
      <c r="C17" s="15" t="s">
        <v>3</v>
      </c>
      <c r="D17" s="15"/>
      <c r="E17" s="15"/>
      <c r="F17" s="16">
        <f>SUM(F3:F16)</f>
        <v>280000</v>
      </c>
      <c r="G17" s="16">
        <f>SUM(G3:G16)</f>
        <v>210000</v>
      </c>
      <c r="H17" s="16">
        <f>SUM(H3:H16)</f>
        <v>490000</v>
      </c>
    </row>
    <row r="18" spans="1:8" s="30" customFormat="1" x14ac:dyDescent="0.25">
      <c r="A18" s="66"/>
      <c r="B18" s="84"/>
      <c r="C18" s="12"/>
      <c r="D18" s="12"/>
      <c r="E18" s="12"/>
      <c r="F18" s="7"/>
      <c r="G18" s="7"/>
      <c r="H18" s="7">
        <f t="shared" si="0"/>
        <v>0</v>
      </c>
    </row>
    <row r="19" spans="1:8" s="31" customFormat="1" x14ac:dyDescent="0.25">
      <c r="A19" s="3">
        <v>1</v>
      </c>
      <c r="B19" s="71">
        <v>43927</v>
      </c>
      <c r="C19" s="12" t="s">
        <v>9</v>
      </c>
      <c r="D19" s="12">
        <v>772566516</v>
      </c>
      <c r="E19" s="12" t="s">
        <v>54</v>
      </c>
      <c r="F19" s="7">
        <v>20000</v>
      </c>
      <c r="G19" s="7">
        <v>15000</v>
      </c>
      <c r="H19" s="7">
        <f t="shared" si="0"/>
        <v>35000</v>
      </c>
    </row>
    <row r="20" spans="1:8" s="30" customFormat="1" x14ac:dyDescent="0.25">
      <c r="A20" s="12">
        <v>2</v>
      </c>
      <c r="B20" s="83">
        <v>43957</v>
      </c>
      <c r="C20" s="34" t="s">
        <v>9</v>
      </c>
      <c r="D20" s="34">
        <v>772566516</v>
      </c>
      <c r="E20" s="34" t="s">
        <v>65</v>
      </c>
      <c r="F20" s="9">
        <v>20000</v>
      </c>
      <c r="G20" s="9">
        <v>15000</v>
      </c>
      <c r="H20" s="7">
        <f t="shared" si="0"/>
        <v>35000</v>
      </c>
    </row>
    <row r="21" spans="1:8" s="30" customFormat="1" x14ac:dyDescent="0.25">
      <c r="A21" s="12">
        <v>3</v>
      </c>
      <c r="B21" s="83">
        <v>44110</v>
      </c>
      <c r="C21" s="34" t="s">
        <v>9</v>
      </c>
      <c r="D21" s="34">
        <v>772566516</v>
      </c>
      <c r="E21" s="34" t="s">
        <v>16</v>
      </c>
      <c r="F21" s="9">
        <v>20000</v>
      </c>
      <c r="G21" s="9">
        <v>15000</v>
      </c>
      <c r="H21" s="7">
        <f t="shared" si="0"/>
        <v>35000</v>
      </c>
    </row>
    <row r="22" spans="1:8" s="30" customFormat="1" x14ac:dyDescent="0.25">
      <c r="A22" s="12">
        <v>4</v>
      </c>
      <c r="B22" s="71">
        <v>44171</v>
      </c>
      <c r="C22" s="34" t="s">
        <v>9</v>
      </c>
      <c r="D22" s="34">
        <v>772566516</v>
      </c>
      <c r="E22" s="34" t="s">
        <v>65</v>
      </c>
      <c r="F22" s="9">
        <v>20000</v>
      </c>
      <c r="G22" s="9">
        <v>15000</v>
      </c>
      <c r="H22" s="7">
        <f t="shared" si="0"/>
        <v>35000</v>
      </c>
    </row>
    <row r="23" spans="1:8" s="30" customFormat="1" x14ac:dyDescent="0.25">
      <c r="A23" s="3">
        <v>5</v>
      </c>
      <c r="B23" s="71" t="s">
        <v>109</v>
      </c>
      <c r="C23" s="34" t="s">
        <v>9</v>
      </c>
      <c r="D23" s="34">
        <v>772566516</v>
      </c>
      <c r="E23" s="34" t="s">
        <v>29</v>
      </c>
      <c r="F23" s="9">
        <v>20000</v>
      </c>
      <c r="G23" s="9">
        <v>15000</v>
      </c>
      <c r="H23" s="7">
        <f t="shared" si="0"/>
        <v>35000</v>
      </c>
    </row>
    <row r="24" spans="1:8" s="30" customFormat="1" x14ac:dyDescent="0.25">
      <c r="A24" s="12">
        <v>6</v>
      </c>
      <c r="B24" s="71" t="s">
        <v>110</v>
      </c>
      <c r="C24" s="34" t="s">
        <v>9</v>
      </c>
      <c r="D24" s="34">
        <v>772566516</v>
      </c>
      <c r="E24" s="34" t="s">
        <v>90</v>
      </c>
      <c r="F24" s="9">
        <v>20000</v>
      </c>
      <c r="G24" s="9">
        <v>15000</v>
      </c>
      <c r="H24" s="7">
        <f t="shared" si="0"/>
        <v>35000</v>
      </c>
    </row>
    <row r="25" spans="1:8" s="30" customFormat="1" x14ac:dyDescent="0.25">
      <c r="A25" s="12">
        <v>7</v>
      </c>
      <c r="B25" s="71" t="s">
        <v>111</v>
      </c>
      <c r="C25" s="34" t="s">
        <v>9</v>
      </c>
      <c r="D25" s="34">
        <v>772566516</v>
      </c>
      <c r="E25" s="34" t="s">
        <v>32</v>
      </c>
      <c r="F25" s="9">
        <v>20000</v>
      </c>
      <c r="G25" s="9">
        <v>15000</v>
      </c>
      <c r="H25" s="7">
        <f t="shared" si="0"/>
        <v>35000</v>
      </c>
    </row>
    <row r="26" spans="1:8" s="30" customFormat="1" x14ac:dyDescent="0.25">
      <c r="A26" s="12">
        <v>8</v>
      </c>
      <c r="B26" s="71" t="s">
        <v>114</v>
      </c>
      <c r="C26" s="34" t="s">
        <v>9</v>
      </c>
      <c r="D26" s="34">
        <v>772566516</v>
      </c>
      <c r="E26" s="34" t="s">
        <v>16</v>
      </c>
      <c r="F26" s="9">
        <v>20000</v>
      </c>
      <c r="G26" s="9">
        <v>15000</v>
      </c>
      <c r="H26" s="7">
        <f t="shared" si="0"/>
        <v>35000</v>
      </c>
    </row>
    <row r="27" spans="1:8" s="30" customFormat="1" x14ac:dyDescent="0.25">
      <c r="A27" s="3">
        <v>9</v>
      </c>
      <c r="B27" s="71" t="s">
        <v>112</v>
      </c>
      <c r="C27" s="34" t="s">
        <v>9</v>
      </c>
      <c r="D27" s="34">
        <v>772566516</v>
      </c>
      <c r="E27" s="34" t="s">
        <v>113</v>
      </c>
      <c r="F27" s="9">
        <v>20000</v>
      </c>
      <c r="G27" s="9">
        <v>15000</v>
      </c>
      <c r="H27" s="7">
        <f t="shared" si="0"/>
        <v>35000</v>
      </c>
    </row>
    <row r="28" spans="1:8" s="30" customFormat="1" x14ac:dyDescent="0.25">
      <c r="A28" s="12">
        <v>10</v>
      </c>
      <c r="B28" s="71" t="s">
        <v>117</v>
      </c>
      <c r="C28" s="34" t="s">
        <v>9</v>
      </c>
      <c r="D28" s="34">
        <v>772566516</v>
      </c>
      <c r="E28" s="34" t="s">
        <v>54</v>
      </c>
      <c r="F28" s="9">
        <v>20000</v>
      </c>
      <c r="G28" s="9">
        <v>15000</v>
      </c>
      <c r="H28" s="7">
        <f t="shared" si="0"/>
        <v>35000</v>
      </c>
    </row>
    <row r="29" spans="1:8" s="30" customFormat="1" x14ac:dyDescent="0.25">
      <c r="A29" s="12">
        <v>11</v>
      </c>
      <c r="B29" s="71" t="s">
        <v>115</v>
      </c>
      <c r="C29" s="34" t="s">
        <v>9</v>
      </c>
      <c r="D29" s="34">
        <v>772566516</v>
      </c>
      <c r="E29" s="34" t="s">
        <v>65</v>
      </c>
      <c r="F29" s="9">
        <v>20000</v>
      </c>
      <c r="G29" s="9">
        <v>15000</v>
      </c>
      <c r="H29" s="7">
        <f t="shared" si="0"/>
        <v>35000</v>
      </c>
    </row>
    <row r="30" spans="1:8" s="30" customFormat="1" x14ac:dyDescent="0.25">
      <c r="A30" s="12">
        <v>12</v>
      </c>
      <c r="B30" s="71" t="s">
        <v>116</v>
      </c>
      <c r="C30" s="34" t="s">
        <v>9</v>
      </c>
      <c r="D30" s="34">
        <v>772566516</v>
      </c>
      <c r="E30" s="34" t="s">
        <v>78</v>
      </c>
      <c r="F30" s="9">
        <v>20000</v>
      </c>
      <c r="G30" s="9">
        <v>15000</v>
      </c>
      <c r="H30" s="7">
        <f t="shared" si="0"/>
        <v>35000</v>
      </c>
    </row>
    <row r="31" spans="1:8" s="30" customFormat="1" x14ac:dyDescent="0.25">
      <c r="A31" s="3">
        <v>13</v>
      </c>
      <c r="B31" s="71" t="s">
        <v>118</v>
      </c>
      <c r="C31" s="34" t="s">
        <v>9</v>
      </c>
      <c r="D31" s="34">
        <v>772566516</v>
      </c>
      <c r="E31" s="34" t="s">
        <v>53</v>
      </c>
      <c r="F31" s="9">
        <v>20000</v>
      </c>
      <c r="G31" s="9">
        <v>15000</v>
      </c>
      <c r="H31" s="7">
        <f t="shared" si="0"/>
        <v>35000</v>
      </c>
    </row>
    <row r="32" spans="1:8" s="30" customFormat="1" x14ac:dyDescent="0.25">
      <c r="A32" s="12">
        <v>14</v>
      </c>
      <c r="B32" s="71" t="s">
        <v>119</v>
      </c>
      <c r="C32" s="34" t="s">
        <v>9</v>
      </c>
      <c r="D32" s="34">
        <v>772566516</v>
      </c>
      <c r="E32" s="34" t="s">
        <v>70</v>
      </c>
      <c r="F32" s="9">
        <v>20000</v>
      </c>
      <c r="G32" s="9">
        <v>15000</v>
      </c>
      <c r="H32" s="7">
        <f t="shared" si="0"/>
        <v>35000</v>
      </c>
    </row>
    <row r="33" spans="1:8" s="30" customFormat="1" x14ac:dyDescent="0.25">
      <c r="A33" s="66"/>
      <c r="B33" s="85"/>
      <c r="C33" s="15" t="s">
        <v>3</v>
      </c>
      <c r="D33" s="15"/>
      <c r="E33" s="15"/>
      <c r="F33" s="16">
        <f>SUM(F19:F32)</f>
        <v>280000</v>
      </c>
      <c r="G33" s="16">
        <f>SUM(G19:G32)</f>
        <v>210000</v>
      </c>
      <c r="H33" s="16">
        <f>SUM(H19:H32)</f>
        <v>490000</v>
      </c>
    </row>
    <row r="34" spans="1:8" s="31" customFormat="1" x14ac:dyDescent="0.25">
      <c r="A34" s="86"/>
      <c r="B34" s="74"/>
      <c r="C34" s="3"/>
      <c r="D34" s="3"/>
      <c r="E34" s="3"/>
      <c r="F34" s="8"/>
      <c r="G34" s="8"/>
      <c r="H34" s="7">
        <f t="shared" si="0"/>
        <v>0</v>
      </c>
    </row>
    <row r="35" spans="1:8" s="30" customFormat="1" x14ac:dyDescent="0.25">
      <c r="A35" s="12">
        <v>1</v>
      </c>
      <c r="B35" s="83">
        <v>43836</v>
      </c>
      <c r="C35" s="12" t="s">
        <v>25</v>
      </c>
      <c r="D35" s="12">
        <v>779901930</v>
      </c>
      <c r="E35" s="36"/>
      <c r="F35" s="7">
        <v>20000</v>
      </c>
      <c r="G35" s="7">
        <v>15000</v>
      </c>
      <c r="H35" s="7">
        <f>F35+G35</f>
        <v>35000</v>
      </c>
    </row>
    <row r="36" spans="1:8" s="30" customFormat="1" x14ac:dyDescent="0.25">
      <c r="A36" s="12">
        <v>2</v>
      </c>
      <c r="B36" s="83">
        <v>43867</v>
      </c>
      <c r="C36" s="12" t="s">
        <v>25</v>
      </c>
      <c r="D36" s="12">
        <v>779901930</v>
      </c>
      <c r="E36" s="36" t="s">
        <v>54</v>
      </c>
      <c r="F36" s="7">
        <v>20000</v>
      </c>
      <c r="G36" s="7">
        <v>15000</v>
      </c>
      <c r="H36" s="7">
        <f t="shared" ref="H36:H45" si="1">F36+G36</f>
        <v>35000</v>
      </c>
    </row>
    <row r="37" spans="1:8" s="30" customFormat="1" x14ac:dyDescent="0.25">
      <c r="A37" s="12">
        <v>3</v>
      </c>
      <c r="B37" s="83">
        <v>43927</v>
      </c>
      <c r="C37" s="12" t="s">
        <v>25</v>
      </c>
      <c r="D37" s="12">
        <v>779901930</v>
      </c>
      <c r="E37" s="36" t="s">
        <v>20</v>
      </c>
      <c r="F37" s="7">
        <v>20000</v>
      </c>
      <c r="G37" s="7">
        <v>15000</v>
      </c>
      <c r="H37" s="7">
        <f t="shared" si="1"/>
        <v>35000</v>
      </c>
    </row>
    <row r="38" spans="1:8" s="30" customFormat="1" x14ac:dyDescent="0.25">
      <c r="A38" s="12">
        <v>4</v>
      </c>
      <c r="B38" s="83">
        <v>43957</v>
      </c>
      <c r="C38" s="12" t="s">
        <v>25</v>
      </c>
      <c r="D38" s="12">
        <v>779901930</v>
      </c>
      <c r="E38" s="36" t="s">
        <v>46</v>
      </c>
      <c r="F38" s="7">
        <v>20000</v>
      </c>
      <c r="G38" s="7">
        <v>15000</v>
      </c>
      <c r="H38" s="7">
        <f t="shared" si="1"/>
        <v>35000</v>
      </c>
    </row>
    <row r="39" spans="1:8" s="30" customFormat="1" x14ac:dyDescent="0.25">
      <c r="A39" s="12">
        <v>5</v>
      </c>
      <c r="B39" s="83">
        <v>44080</v>
      </c>
      <c r="C39" s="12" t="s">
        <v>25</v>
      </c>
      <c r="D39" s="12">
        <v>779901930</v>
      </c>
      <c r="E39" s="36" t="s">
        <v>132</v>
      </c>
      <c r="F39" s="7">
        <v>20000</v>
      </c>
      <c r="G39" s="7">
        <v>15000</v>
      </c>
      <c r="H39" s="7">
        <f t="shared" si="1"/>
        <v>35000</v>
      </c>
    </row>
    <row r="40" spans="1:8" s="30" customFormat="1" x14ac:dyDescent="0.25">
      <c r="A40" s="12">
        <v>6</v>
      </c>
      <c r="B40" s="83">
        <v>44110</v>
      </c>
      <c r="C40" s="12" t="s">
        <v>25</v>
      </c>
      <c r="D40" s="12">
        <v>779901930</v>
      </c>
      <c r="E40" s="36" t="s">
        <v>58</v>
      </c>
      <c r="F40" s="7">
        <v>20000</v>
      </c>
      <c r="G40" s="7">
        <v>15000</v>
      </c>
      <c r="H40" s="7">
        <f t="shared" si="1"/>
        <v>35000</v>
      </c>
    </row>
    <row r="41" spans="1:8" s="30" customFormat="1" x14ac:dyDescent="0.25">
      <c r="A41" s="12">
        <v>7</v>
      </c>
      <c r="B41" s="83">
        <v>44141</v>
      </c>
      <c r="C41" s="12" t="s">
        <v>25</v>
      </c>
      <c r="D41" s="12">
        <v>779901930</v>
      </c>
      <c r="E41" s="36" t="s">
        <v>43</v>
      </c>
      <c r="F41" s="7">
        <v>20000</v>
      </c>
      <c r="G41" s="7">
        <v>15000</v>
      </c>
      <c r="H41" s="7">
        <f t="shared" si="1"/>
        <v>35000</v>
      </c>
    </row>
    <row r="42" spans="1:8" s="30" customFormat="1" x14ac:dyDescent="0.25">
      <c r="A42" s="12">
        <v>8</v>
      </c>
      <c r="B42" s="84" t="s">
        <v>110</v>
      </c>
      <c r="C42" s="12" t="s">
        <v>25</v>
      </c>
      <c r="D42" s="12">
        <v>779901930</v>
      </c>
      <c r="E42" s="36" t="s">
        <v>53</v>
      </c>
      <c r="F42" s="7">
        <v>20000</v>
      </c>
      <c r="G42" s="7">
        <v>15000</v>
      </c>
      <c r="H42" s="7">
        <f t="shared" si="1"/>
        <v>35000</v>
      </c>
    </row>
    <row r="43" spans="1:8" s="30" customFormat="1" x14ac:dyDescent="0.25">
      <c r="A43" s="12">
        <v>9</v>
      </c>
      <c r="B43" s="84" t="s">
        <v>120</v>
      </c>
      <c r="C43" s="12" t="s">
        <v>25</v>
      </c>
      <c r="D43" s="12">
        <v>779901930</v>
      </c>
      <c r="E43" s="36" t="s">
        <v>133</v>
      </c>
      <c r="F43" s="7">
        <v>20000</v>
      </c>
      <c r="G43" s="7">
        <v>15000</v>
      </c>
      <c r="H43" s="7">
        <f t="shared" si="1"/>
        <v>35000</v>
      </c>
    </row>
    <row r="44" spans="1:8" s="30" customFormat="1" x14ac:dyDescent="0.25">
      <c r="A44" s="12">
        <v>10</v>
      </c>
      <c r="B44" s="84" t="s">
        <v>127</v>
      </c>
      <c r="C44" s="12" t="s">
        <v>25</v>
      </c>
      <c r="D44" s="12">
        <v>779901930</v>
      </c>
      <c r="E44" s="36" t="s">
        <v>8</v>
      </c>
      <c r="F44" s="7">
        <v>20000</v>
      </c>
      <c r="G44" s="7">
        <v>15000</v>
      </c>
      <c r="H44" s="7">
        <f t="shared" si="1"/>
        <v>35000</v>
      </c>
    </row>
    <row r="45" spans="1:8" s="30" customFormat="1" x14ac:dyDescent="0.25">
      <c r="A45" s="12">
        <v>11</v>
      </c>
      <c r="B45" s="84" t="s">
        <v>119</v>
      </c>
      <c r="C45" s="12" t="s">
        <v>25</v>
      </c>
      <c r="D45" s="12">
        <v>779901930</v>
      </c>
      <c r="E45" s="36" t="s">
        <v>81</v>
      </c>
      <c r="F45" s="7">
        <v>20000</v>
      </c>
      <c r="G45" s="7">
        <v>15000</v>
      </c>
      <c r="H45" s="7">
        <f t="shared" si="1"/>
        <v>35000</v>
      </c>
    </row>
    <row r="46" spans="1:8" s="30" customFormat="1" x14ac:dyDescent="0.25">
      <c r="A46" s="66"/>
      <c r="B46" s="70"/>
      <c r="C46" s="15" t="s">
        <v>3</v>
      </c>
      <c r="D46" s="15"/>
      <c r="E46" s="21"/>
      <c r="F46" s="16">
        <f>SUM(F35:F45)</f>
        <v>220000</v>
      </c>
      <c r="G46" s="16">
        <f t="shared" ref="G46:H46" si="2">SUM(G35:G45)</f>
        <v>165000</v>
      </c>
      <c r="H46" s="16">
        <f t="shared" si="2"/>
        <v>385000</v>
      </c>
    </row>
    <row r="47" spans="1:8" s="30" customFormat="1" x14ac:dyDescent="0.25">
      <c r="A47" s="66"/>
      <c r="B47" s="84"/>
      <c r="C47" s="12"/>
      <c r="D47" s="12"/>
      <c r="E47" s="36"/>
      <c r="F47" s="7"/>
      <c r="G47" s="7"/>
      <c r="H47" s="7"/>
    </row>
    <row r="48" spans="1:8" s="30" customFormat="1" x14ac:dyDescent="0.25">
      <c r="A48" s="12">
        <v>1</v>
      </c>
      <c r="B48" s="83">
        <v>43836</v>
      </c>
      <c r="C48" s="12" t="s">
        <v>134</v>
      </c>
      <c r="D48" s="12">
        <v>774062894</v>
      </c>
      <c r="E48" s="36"/>
      <c r="F48" s="7">
        <v>20000</v>
      </c>
      <c r="G48" s="7">
        <v>15000</v>
      </c>
      <c r="H48" s="7">
        <f>F48+G48</f>
        <v>35000</v>
      </c>
    </row>
    <row r="49" spans="1:8" s="30" customFormat="1" x14ac:dyDescent="0.25">
      <c r="A49" s="12">
        <v>2</v>
      </c>
      <c r="B49" s="83">
        <v>43867</v>
      </c>
      <c r="C49" s="12" t="s">
        <v>134</v>
      </c>
      <c r="D49" s="12">
        <v>774062894</v>
      </c>
      <c r="E49" s="36" t="s">
        <v>54</v>
      </c>
      <c r="F49" s="7">
        <v>20000</v>
      </c>
      <c r="G49" s="7">
        <v>15000</v>
      </c>
      <c r="H49" s="7">
        <f t="shared" ref="H49:H58" si="3">F49+G49</f>
        <v>35000</v>
      </c>
    </row>
    <row r="50" spans="1:8" s="30" customFormat="1" x14ac:dyDescent="0.25">
      <c r="A50" s="12">
        <v>3</v>
      </c>
      <c r="B50" s="83">
        <v>43927</v>
      </c>
      <c r="C50" s="12" t="s">
        <v>134</v>
      </c>
      <c r="D50" s="12">
        <v>774062894</v>
      </c>
      <c r="E50" s="36" t="s">
        <v>20</v>
      </c>
      <c r="F50" s="7">
        <v>20000</v>
      </c>
      <c r="G50" s="7">
        <v>15000</v>
      </c>
      <c r="H50" s="7">
        <f t="shared" si="3"/>
        <v>35000</v>
      </c>
    </row>
    <row r="51" spans="1:8" s="30" customFormat="1" x14ac:dyDescent="0.25">
      <c r="A51" s="12">
        <v>4</v>
      </c>
      <c r="B51" s="83">
        <v>43957</v>
      </c>
      <c r="C51" s="12" t="s">
        <v>134</v>
      </c>
      <c r="D51" s="12">
        <v>774062894</v>
      </c>
      <c r="E51" s="36" t="s">
        <v>46</v>
      </c>
      <c r="F51" s="7">
        <v>20000</v>
      </c>
      <c r="G51" s="7">
        <v>15000</v>
      </c>
      <c r="H51" s="7">
        <f t="shared" si="3"/>
        <v>35000</v>
      </c>
    </row>
    <row r="52" spans="1:8" s="30" customFormat="1" x14ac:dyDescent="0.25">
      <c r="A52" s="12">
        <v>5</v>
      </c>
      <c r="B52" s="83">
        <v>44080</v>
      </c>
      <c r="C52" s="12" t="s">
        <v>134</v>
      </c>
      <c r="D52" s="12">
        <v>774062894</v>
      </c>
      <c r="E52" s="36" t="s">
        <v>132</v>
      </c>
      <c r="F52" s="7">
        <v>20000</v>
      </c>
      <c r="G52" s="7">
        <v>15000</v>
      </c>
      <c r="H52" s="7">
        <f t="shared" si="3"/>
        <v>35000</v>
      </c>
    </row>
    <row r="53" spans="1:8" s="30" customFormat="1" x14ac:dyDescent="0.25">
      <c r="A53" s="12">
        <v>6</v>
      </c>
      <c r="B53" s="83">
        <v>44110</v>
      </c>
      <c r="C53" s="12" t="s">
        <v>134</v>
      </c>
      <c r="D53" s="12">
        <v>774062894</v>
      </c>
      <c r="E53" s="36" t="s">
        <v>58</v>
      </c>
      <c r="F53" s="7">
        <v>20000</v>
      </c>
      <c r="G53" s="7">
        <v>15000</v>
      </c>
      <c r="H53" s="7">
        <f t="shared" si="3"/>
        <v>35000</v>
      </c>
    </row>
    <row r="54" spans="1:8" s="30" customFormat="1" x14ac:dyDescent="0.25">
      <c r="A54" s="12">
        <v>7</v>
      </c>
      <c r="B54" s="83">
        <v>44141</v>
      </c>
      <c r="C54" s="12" t="s">
        <v>134</v>
      </c>
      <c r="D54" s="12">
        <v>774062894</v>
      </c>
      <c r="E54" s="36" t="s">
        <v>43</v>
      </c>
      <c r="F54" s="7">
        <v>20000</v>
      </c>
      <c r="G54" s="7">
        <v>15000</v>
      </c>
      <c r="H54" s="7">
        <f t="shared" si="3"/>
        <v>35000</v>
      </c>
    </row>
    <row r="55" spans="1:8" s="30" customFormat="1" x14ac:dyDescent="0.25">
      <c r="A55" s="12">
        <v>8</v>
      </c>
      <c r="B55" s="83" t="s">
        <v>110</v>
      </c>
      <c r="C55" s="12" t="s">
        <v>134</v>
      </c>
      <c r="D55" s="12">
        <v>774062894</v>
      </c>
      <c r="E55" s="36" t="s">
        <v>53</v>
      </c>
      <c r="F55" s="7">
        <v>20000</v>
      </c>
      <c r="G55" s="7">
        <v>15000</v>
      </c>
      <c r="H55" s="7">
        <f t="shared" si="3"/>
        <v>35000</v>
      </c>
    </row>
    <row r="56" spans="1:8" s="30" customFormat="1" x14ac:dyDescent="0.25">
      <c r="A56" s="12">
        <v>9</v>
      </c>
      <c r="B56" s="83" t="s">
        <v>120</v>
      </c>
      <c r="C56" s="12" t="s">
        <v>134</v>
      </c>
      <c r="D56" s="12">
        <v>774062894</v>
      </c>
      <c r="E56" s="36" t="s">
        <v>133</v>
      </c>
      <c r="F56" s="7">
        <v>20000</v>
      </c>
      <c r="G56" s="7">
        <v>15000</v>
      </c>
      <c r="H56" s="7">
        <f t="shared" si="3"/>
        <v>35000</v>
      </c>
    </row>
    <row r="57" spans="1:8" s="30" customFormat="1" x14ac:dyDescent="0.25">
      <c r="A57" s="12">
        <v>10</v>
      </c>
      <c r="B57" s="83" t="s">
        <v>127</v>
      </c>
      <c r="C57" s="12" t="s">
        <v>134</v>
      </c>
      <c r="D57" s="12">
        <v>774062894</v>
      </c>
      <c r="E57" s="36" t="s">
        <v>8</v>
      </c>
      <c r="F57" s="7">
        <v>20000</v>
      </c>
      <c r="G57" s="7">
        <v>15000</v>
      </c>
      <c r="H57" s="7">
        <f t="shared" si="3"/>
        <v>35000</v>
      </c>
    </row>
    <row r="58" spans="1:8" s="30" customFormat="1" x14ac:dyDescent="0.25">
      <c r="A58" s="12">
        <v>11</v>
      </c>
      <c r="B58" s="71" t="s">
        <v>119</v>
      </c>
      <c r="C58" s="12" t="s">
        <v>134</v>
      </c>
      <c r="D58" s="12">
        <v>774062894</v>
      </c>
      <c r="E58" s="45" t="s">
        <v>81</v>
      </c>
      <c r="F58" s="7">
        <v>20000</v>
      </c>
      <c r="G58" s="7">
        <v>15000</v>
      </c>
      <c r="H58" s="7">
        <f t="shared" si="3"/>
        <v>35000</v>
      </c>
    </row>
    <row r="59" spans="1:8" s="30" customFormat="1" x14ac:dyDescent="0.25">
      <c r="A59" s="66"/>
      <c r="B59" s="93"/>
      <c r="C59" s="35" t="s">
        <v>3</v>
      </c>
      <c r="D59" s="35"/>
      <c r="E59" s="21"/>
      <c r="F59" s="16">
        <f>SUM(F48:F58)</f>
        <v>220000</v>
      </c>
      <c r="G59" s="16">
        <f t="shared" ref="G59:H59" si="4">SUM(G48:G58)</f>
        <v>165000</v>
      </c>
      <c r="H59" s="16">
        <f t="shared" si="4"/>
        <v>385000</v>
      </c>
    </row>
    <row r="60" spans="1:8" s="30" customFormat="1" x14ac:dyDescent="0.25">
      <c r="A60" s="66"/>
      <c r="B60" s="76"/>
      <c r="C60" s="12"/>
      <c r="D60" s="12"/>
      <c r="E60" s="25"/>
      <c r="F60" s="14"/>
      <c r="G60" s="14"/>
      <c r="H60" s="14"/>
    </row>
    <row r="61" spans="1:8" x14ac:dyDescent="0.25">
      <c r="A61" s="1"/>
      <c r="B61" s="84"/>
      <c r="C61" s="12"/>
      <c r="D61" s="12"/>
      <c r="E61" s="36"/>
      <c r="F61" s="7"/>
      <c r="G61" s="7"/>
      <c r="H61" s="7"/>
    </row>
    <row r="62" spans="1:8" x14ac:dyDescent="0.25">
      <c r="A62" s="1">
        <v>1</v>
      </c>
      <c r="B62" s="83">
        <v>44171</v>
      </c>
      <c r="C62" s="12" t="s">
        <v>27</v>
      </c>
      <c r="D62" s="12">
        <v>772182915</v>
      </c>
      <c r="E62" s="36" t="s">
        <v>139</v>
      </c>
      <c r="F62" s="7">
        <v>20000</v>
      </c>
      <c r="G62" s="7">
        <v>15000</v>
      </c>
      <c r="H62" s="7">
        <f>F62+G62</f>
        <v>35000</v>
      </c>
    </row>
    <row r="63" spans="1:8" x14ac:dyDescent="0.25">
      <c r="A63" s="1">
        <v>2</v>
      </c>
      <c r="B63" s="83" t="s">
        <v>109</v>
      </c>
      <c r="C63" s="12" t="s">
        <v>27</v>
      </c>
      <c r="D63" s="12">
        <v>772182915</v>
      </c>
      <c r="E63" s="36" t="s">
        <v>78</v>
      </c>
      <c r="F63" s="7">
        <v>20000</v>
      </c>
      <c r="G63" s="7">
        <v>15000</v>
      </c>
      <c r="H63" s="7">
        <f t="shared" ref="H63:H65" si="5">F63+G63</f>
        <v>35000</v>
      </c>
    </row>
    <row r="64" spans="1:8" x14ac:dyDescent="0.25">
      <c r="A64" s="1">
        <v>3</v>
      </c>
      <c r="B64" s="83" t="s">
        <v>110</v>
      </c>
      <c r="C64" s="12" t="s">
        <v>27</v>
      </c>
      <c r="D64" s="12">
        <v>772182915</v>
      </c>
      <c r="E64" s="36" t="s">
        <v>29</v>
      </c>
      <c r="F64" s="7">
        <v>20000</v>
      </c>
      <c r="G64" s="7">
        <v>15000</v>
      </c>
      <c r="H64" s="7">
        <f t="shared" si="5"/>
        <v>35000</v>
      </c>
    </row>
    <row r="65" spans="1:9" x14ac:dyDescent="0.25">
      <c r="A65" s="1">
        <v>4</v>
      </c>
      <c r="B65" s="83" t="s">
        <v>111</v>
      </c>
      <c r="C65" s="12" t="s">
        <v>27</v>
      </c>
      <c r="D65" s="12">
        <v>772182915</v>
      </c>
      <c r="E65" s="36" t="s">
        <v>140</v>
      </c>
      <c r="F65" s="7">
        <v>20000</v>
      </c>
      <c r="G65" s="7">
        <v>15000</v>
      </c>
      <c r="H65" s="7">
        <f t="shared" si="5"/>
        <v>35000</v>
      </c>
    </row>
    <row r="66" spans="1:9" x14ac:dyDescent="0.25">
      <c r="A66" s="1"/>
      <c r="B66" s="70"/>
      <c r="C66" s="15" t="s">
        <v>3</v>
      </c>
      <c r="D66" s="15"/>
      <c r="E66" s="21"/>
      <c r="F66" s="16">
        <f>SUM(F62:F65)</f>
        <v>80000</v>
      </c>
      <c r="G66" s="16">
        <f t="shared" ref="G66:H66" si="6">SUM(G62:G65)</f>
        <v>60000</v>
      </c>
      <c r="H66" s="16">
        <f t="shared" si="6"/>
        <v>140000</v>
      </c>
      <c r="I66" s="27"/>
    </row>
    <row r="67" spans="1:9" x14ac:dyDescent="0.25">
      <c r="A67" s="1"/>
      <c r="B67" s="84"/>
      <c r="C67" s="12"/>
      <c r="D67" s="12"/>
      <c r="E67" s="36"/>
      <c r="F67" s="7"/>
      <c r="G67" s="7"/>
      <c r="H67" s="7">
        <f t="shared" ref="H67:H68" si="7">F67+G67</f>
        <v>0</v>
      </c>
    </row>
    <row r="68" spans="1:9" x14ac:dyDescent="0.25">
      <c r="A68" s="1"/>
      <c r="B68" s="84"/>
      <c r="C68" s="12"/>
      <c r="D68" s="12"/>
      <c r="E68" s="36"/>
      <c r="F68" s="7"/>
      <c r="G68" s="7"/>
      <c r="H68" s="7">
        <f t="shared" si="7"/>
        <v>0</v>
      </c>
    </row>
    <row r="69" spans="1:9" s="30" customFormat="1" x14ac:dyDescent="0.25">
      <c r="A69" s="12">
        <v>1</v>
      </c>
      <c r="B69" s="83">
        <v>44049</v>
      </c>
      <c r="C69" s="12" t="s">
        <v>28</v>
      </c>
      <c r="D69" s="12">
        <v>789875949</v>
      </c>
      <c r="E69" s="36" t="s">
        <v>129</v>
      </c>
      <c r="F69" s="7">
        <v>20000</v>
      </c>
      <c r="G69" s="7">
        <v>15000</v>
      </c>
      <c r="H69" s="7">
        <f>F69+G69</f>
        <v>35000</v>
      </c>
    </row>
    <row r="70" spans="1:9" s="30" customFormat="1" x14ac:dyDescent="0.25">
      <c r="A70" s="12">
        <v>2</v>
      </c>
      <c r="B70" s="83" t="s">
        <v>114</v>
      </c>
      <c r="C70" s="12" t="s">
        <v>28</v>
      </c>
      <c r="D70" s="12">
        <v>789875949</v>
      </c>
      <c r="E70" s="36" t="s">
        <v>12</v>
      </c>
      <c r="F70" s="7">
        <v>20000</v>
      </c>
      <c r="G70" s="7">
        <v>15000</v>
      </c>
      <c r="H70" s="7">
        <f t="shared" ref="H70:H80" si="8">F70+G70</f>
        <v>35000</v>
      </c>
    </row>
    <row r="71" spans="1:9" s="30" customFormat="1" x14ac:dyDescent="0.25">
      <c r="A71" s="12">
        <v>3</v>
      </c>
      <c r="B71" s="83" t="s">
        <v>116</v>
      </c>
      <c r="C71" s="12" t="s">
        <v>28</v>
      </c>
      <c r="D71" s="12">
        <v>789875949</v>
      </c>
      <c r="E71" s="36" t="s">
        <v>53</v>
      </c>
      <c r="F71" s="7">
        <v>20000</v>
      </c>
      <c r="G71" s="7">
        <v>15000</v>
      </c>
      <c r="H71" s="7">
        <f t="shared" si="8"/>
        <v>35000</v>
      </c>
    </row>
    <row r="72" spans="1:9" s="30" customFormat="1" x14ac:dyDescent="0.25">
      <c r="A72" s="12">
        <v>4</v>
      </c>
      <c r="B72" s="83" t="s">
        <v>126</v>
      </c>
      <c r="C72" s="12" t="s">
        <v>28</v>
      </c>
      <c r="D72" s="12">
        <v>789875949</v>
      </c>
      <c r="E72" s="36" t="s">
        <v>20</v>
      </c>
      <c r="F72" s="7">
        <v>20000</v>
      </c>
      <c r="G72" s="7">
        <v>15000</v>
      </c>
      <c r="H72" s="7">
        <f t="shared" si="8"/>
        <v>35000</v>
      </c>
    </row>
    <row r="73" spans="1:9" s="30" customFormat="1" x14ac:dyDescent="0.25">
      <c r="A73" s="12">
        <v>5</v>
      </c>
      <c r="B73" s="83" t="s">
        <v>119</v>
      </c>
      <c r="C73" s="12" t="s">
        <v>28</v>
      </c>
      <c r="D73" s="12">
        <v>789875949</v>
      </c>
      <c r="E73" s="36" t="s">
        <v>130</v>
      </c>
      <c r="F73" s="7">
        <v>20000</v>
      </c>
      <c r="G73" s="7">
        <v>15000</v>
      </c>
      <c r="H73" s="7">
        <f t="shared" si="8"/>
        <v>35000</v>
      </c>
    </row>
    <row r="74" spans="1:9" s="30" customFormat="1" x14ac:dyDescent="0.25">
      <c r="A74" s="66"/>
      <c r="B74" s="70"/>
      <c r="C74" s="15" t="s">
        <v>3</v>
      </c>
      <c r="D74" s="15"/>
      <c r="E74" s="21"/>
      <c r="F74" s="16">
        <f>SUM(F69:F73)</f>
        <v>100000</v>
      </c>
      <c r="G74" s="16">
        <f t="shared" ref="G74:H74" si="9">SUM(G69:G73)</f>
        <v>75000</v>
      </c>
      <c r="H74" s="16">
        <f t="shared" si="9"/>
        <v>175000</v>
      </c>
    </row>
    <row r="75" spans="1:9" s="30" customFormat="1" x14ac:dyDescent="0.25">
      <c r="A75" s="66"/>
      <c r="B75" s="83"/>
      <c r="C75" s="12"/>
      <c r="D75" s="12"/>
      <c r="E75" s="36"/>
      <c r="F75" s="7"/>
      <c r="G75" s="7"/>
      <c r="H75" s="7">
        <f t="shared" si="8"/>
        <v>0</v>
      </c>
    </row>
    <row r="76" spans="1:9" s="30" customFormat="1" x14ac:dyDescent="0.25">
      <c r="A76" s="12">
        <v>1</v>
      </c>
      <c r="B76" s="83">
        <v>44049</v>
      </c>
      <c r="C76" s="12" t="s">
        <v>131</v>
      </c>
      <c r="D76" s="12">
        <v>704890173</v>
      </c>
      <c r="E76" s="36" t="s">
        <v>129</v>
      </c>
      <c r="F76" s="7">
        <v>20000</v>
      </c>
      <c r="G76" s="7">
        <v>15000</v>
      </c>
      <c r="H76" s="7">
        <f t="shared" si="8"/>
        <v>35000</v>
      </c>
    </row>
    <row r="77" spans="1:9" s="30" customFormat="1" x14ac:dyDescent="0.25">
      <c r="A77" s="12">
        <v>2</v>
      </c>
      <c r="B77" s="83" t="s">
        <v>114</v>
      </c>
      <c r="C77" s="12" t="s">
        <v>131</v>
      </c>
      <c r="D77" s="12">
        <v>704890173</v>
      </c>
      <c r="E77" s="36" t="s">
        <v>12</v>
      </c>
      <c r="F77" s="7">
        <v>20000</v>
      </c>
      <c r="G77" s="7">
        <v>15000</v>
      </c>
      <c r="H77" s="7">
        <f t="shared" si="8"/>
        <v>35000</v>
      </c>
    </row>
    <row r="78" spans="1:9" s="30" customFormat="1" x14ac:dyDescent="0.25">
      <c r="A78" s="12">
        <v>3</v>
      </c>
      <c r="B78" s="83" t="s">
        <v>116</v>
      </c>
      <c r="C78" s="12" t="s">
        <v>131</v>
      </c>
      <c r="D78" s="12">
        <v>704890173</v>
      </c>
      <c r="E78" s="36" t="s">
        <v>53</v>
      </c>
      <c r="F78" s="7">
        <v>20000</v>
      </c>
      <c r="G78" s="7">
        <v>15000</v>
      </c>
      <c r="H78" s="7">
        <f t="shared" si="8"/>
        <v>35000</v>
      </c>
    </row>
    <row r="79" spans="1:9" s="30" customFormat="1" x14ac:dyDescent="0.25">
      <c r="A79" s="12">
        <v>4</v>
      </c>
      <c r="B79" s="83" t="s">
        <v>126</v>
      </c>
      <c r="C79" s="12" t="s">
        <v>131</v>
      </c>
      <c r="D79" s="12">
        <v>704890173</v>
      </c>
      <c r="E79" s="36" t="s">
        <v>20</v>
      </c>
      <c r="F79" s="7">
        <v>20000</v>
      </c>
      <c r="G79" s="7">
        <v>15000</v>
      </c>
      <c r="H79" s="7">
        <f t="shared" si="8"/>
        <v>35000</v>
      </c>
    </row>
    <row r="80" spans="1:9" s="30" customFormat="1" x14ac:dyDescent="0.25">
      <c r="A80" s="12">
        <v>5</v>
      </c>
      <c r="B80" s="83" t="s">
        <v>119</v>
      </c>
      <c r="C80" s="12" t="s">
        <v>131</v>
      </c>
      <c r="D80" s="12">
        <v>704890173</v>
      </c>
      <c r="E80" s="36" t="s">
        <v>130</v>
      </c>
      <c r="F80" s="7">
        <v>20000</v>
      </c>
      <c r="G80" s="7">
        <v>15000</v>
      </c>
      <c r="H80" s="7">
        <f t="shared" si="8"/>
        <v>35000</v>
      </c>
    </row>
    <row r="81" spans="1:8" s="30" customFormat="1" x14ac:dyDescent="0.25">
      <c r="A81" s="66"/>
      <c r="B81" s="94"/>
      <c r="C81" s="35" t="s">
        <v>3</v>
      </c>
      <c r="D81" s="35"/>
      <c r="E81" s="40"/>
      <c r="F81" s="22">
        <f>SUM(F76:F80)</f>
        <v>100000</v>
      </c>
      <c r="G81" s="22">
        <f t="shared" ref="G81:H81" si="10">SUM(G76:G80)</f>
        <v>75000</v>
      </c>
      <c r="H81" s="22">
        <f t="shared" si="10"/>
        <v>175000</v>
      </c>
    </row>
    <row r="82" spans="1:8" x14ac:dyDescent="0.25">
      <c r="A82" s="1"/>
      <c r="B82" s="75"/>
      <c r="C82" s="6"/>
      <c r="D82" s="6"/>
      <c r="E82" s="25"/>
      <c r="F82" s="14"/>
      <c r="G82" s="14"/>
      <c r="H82" s="14"/>
    </row>
    <row r="83" spans="1:8" s="30" customFormat="1" x14ac:dyDescent="0.25">
      <c r="A83" s="34">
        <v>1</v>
      </c>
      <c r="B83" s="71">
        <v>43836</v>
      </c>
      <c r="C83" s="34" t="s">
        <v>33</v>
      </c>
      <c r="D83" s="34">
        <v>704704022</v>
      </c>
      <c r="E83" s="45" t="s">
        <v>43</v>
      </c>
      <c r="F83" s="9">
        <v>20000</v>
      </c>
      <c r="G83" s="9">
        <v>15000</v>
      </c>
      <c r="H83" s="9">
        <f>F83+G83</f>
        <v>35000</v>
      </c>
    </row>
    <row r="84" spans="1:8" s="30" customFormat="1" x14ac:dyDescent="0.25">
      <c r="A84" s="34">
        <v>2</v>
      </c>
      <c r="B84" s="71">
        <v>43867</v>
      </c>
      <c r="C84" s="34" t="s">
        <v>33</v>
      </c>
      <c r="D84" s="34">
        <v>704704022</v>
      </c>
      <c r="E84" s="34" t="s">
        <v>35</v>
      </c>
      <c r="F84" s="9">
        <v>20000</v>
      </c>
      <c r="G84" s="9">
        <v>15000</v>
      </c>
      <c r="H84" s="9">
        <f>SUM(F84:G84)</f>
        <v>35000</v>
      </c>
    </row>
    <row r="85" spans="1:8" s="30" customFormat="1" x14ac:dyDescent="0.25">
      <c r="A85" s="34">
        <v>3</v>
      </c>
      <c r="B85" s="71">
        <v>43896</v>
      </c>
      <c r="C85" s="34" t="s">
        <v>33</v>
      </c>
      <c r="D85" s="34">
        <v>704704022</v>
      </c>
      <c r="E85" s="34" t="s">
        <v>136</v>
      </c>
      <c r="F85" s="9">
        <v>20000</v>
      </c>
      <c r="G85" s="9">
        <v>15000</v>
      </c>
      <c r="H85" s="9">
        <f>SUM(F85:G85)</f>
        <v>35000</v>
      </c>
    </row>
    <row r="86" spans="1:8" s="30" customFormat="1" x14ac:dyDescent="0.25">
      <c r="A86" s="34">
        <v>4</v>
      </c>
      <c r="B86" s="71">
        <v>43927</v>
      </c>
      <c r="C86" s="34" t="s">
        <v>33</v>
      </c>
      <c r="D86" s="34">
        <v>704704022</v>
      </c>
      <c r="E86" s="45" t="s">
        <v>16</v>
      </c>
      <c r="F86" s="9">
        <v>20000</v>
      </c>
      <c r="G86" s="9">
        <v>15000</v>
      </c>
      <c r="H86" s="9">
        <f>F86+G86</f>
        <v>35000</v>
      </c>
    </row>
    <row r="87" spans="1:8" s="30" customFormat="1" x14ac:dyDescent="0.25">
      <c r="A87" s="34">
        <v>5</v>
      </c>
      <c r="B87" s="71">
        <v>43957</v>
      </c>
      <c r="C87" s="34" t="s">
        <v>33</v>
      </c>
      <c r="D87" s="34">
        <v>704704022</v>
      </c>
      <c r="E87" s="34" t="s">
        <v>8</v>
      </c>
      <c r="F87" s="9">
        <v>20000</v>
      </c>
      <c r="G87" s="9">
        <v>15000</v>
      </c>
      <c r="H87" s="9">
        <f t="shared" ref="H87:H100" si="11">SUM(F87:G87)</f>
        <v>35000</v>
      </c>
    </row>
    <row r="88" spans="1:8" s="30" customFormat="1" x14ac:dyDescent="0.25">
      <c r="A88" s="34">
        <v>6</v>
      </c>
      <c r="B88" s="71">
        <v>43988</v>
      </c>
      <c r="C88" s="34" t="s">
        <v>33</v>
      </c>
      <c r="D88" s="34">
        <v>704704022</v>
      </c>
      <c r="E88" s="34" t="s">
        <v>70</v>
      </c>
      <c r="F88" s="9">
        <v>20000</v>
      </c>
      <c r="G88" s="9">
        <v>15000</v>
      </c>
      <c r="H88" s="9">
        <f t="shared" si="11"/>
        <v>35000</v>
      </c>
    </row>
    <row r="89" spans="1:8" s="30" customFormat="1" x14ac:dyDescent="0.25">
      <c r="A89" s="34">
        <v>7</v>
      </c>
      <c r="B89" s="71">
        <v>43988</v>
      </c>
      <c r="C89" s="34" t="s">
        <v>33</v>
      </c>
      <c r="D89" s="34">
        <v>704704022</v>
      </c>
      <c r="E89" s="34" t="s">
        <v>54</v>
      </c>
      <c r="F89" s="9"/>
      <c r="G89" s="9">
        <v>15000</v>
      </c>
      <c r="H89" s="9">
        <f t="shared" si="11"/>
        <v>15000</v>
      </c>
    </row>
    <row r="90" spans="1:8" s="30" customFormat="1" x14ac:dyDescent="0.25">
      <c r="A90" s="34">
        <v>8</v>
      </c>
      <c r="B90" s="71">
        <v>44018</v>
      </c>
      <c r="C90" s="34" t="s">
        <v>33</v>
      </c>
      <c r="D90" s="34">
        <v>704704022</v>
      </c>
      <c r="E90" s="34" t="s">
        <v>16</v>
      </c>
      <c r="F90" s="9">
        <v>20000</v>
      </c>
      <c r="G90" s="9">
        <v>15000</v>
      </c>
      <c r="H90" s="9">
        <f t="shared" si="11"/>
        <v>35000</v>
      </c>
    </row>
    <row r="91" spans="1:8" s="30" customFormat="1" x14ac:dyDescent="0.25">
      <c r="A91" s="34">
        <v>9</v>
      </c>
      <c r="B91" s="71">
        <v>44049</v>
      </c>
      <c r="C91" s="34" t="s">
        <v>33</v>
      </c>
      <c r="D91" s="34">
        <v>704704022</v>
      </c>
      <c r="E91" s="34" t="s">
        <v>53</v>
      </c>
      <c r="F91" s="9">
        <v>20000</v>
      </c>
      <c r="G91" s="9">
        <v>15000</v>
      </c>
      <c r="H91" s="9">
        <f t="shared" si="11"/>
        <v>35000</v>
      </c>
    </row>
    <row r="92" spans="1:8" s="30" customFormat="1" x14ac:dyDescent="0.25">
      <c r="A92" s="34">
        <v>10</v>
      </c>
      <c r="B92" s="71">
        <v>44080</v>
      </c>
      <c r="C92" s="34" t="s">
        <v>33</v>
      </c>
      <c r="D92" s="34">
        <v>704704022</v>
      </c>
      <c r="E92" s="34" t="s">
        <v>29</v>
      </c>
      <c r="F92" s="9">
        <v>20000</v>
      </c>
      <c r="G92" s="9">
        <v>15000</v>
      </c>
      <c r="H92" s="9">
        <f t="shared" si="11"/>
        <v>35000</v>
      </c>
    </row>
    <row r="93" spans="1:8" s="30" customFormat="1" x14ac:dyDescent="0.25">
      <c r="A93" s="34">
        <v>11</v>
      </c>
      <c r="B93" s="71">
        <v>44110</v>
      </c>
      <c r="C93" s="34" t="s">
        <v>33</v>
      </c>
      <c r="D93" s="34">
        <v>704704022</v>
      </c>
      <c r="E93" s="34" t="s">
        <v>94</v>
      </c>
      <c r="F93" s="9">
        <v>20000</v>
      </c>
      <c r="G93" s="9">
        <v>15000</v>
      </c>
      <c r="H93" s="9">
        <f t="shared" si="11"/>
        <v>35000</v>
      </c>
    </row>
    <row r="94" spans="1:8" s="43" customFormat="1" x14ac:dyDescent="0.25">
      <c r="A94" s="34">
        <v>12</v>
      </c>
      <c r="B94" s="71">
        <v>44141</v>
      </c>
      <c r="C94" s="34" t="s">
        <v>33</v>
      </c>
      <c r="D94" s="34">
        <v>704704022</v>
      </c>
      <c r="E94" s="34" t="s">
        <v>69</v>
      </c>
      <c r="F94" s="9">
        <v>20000</v>
      </c>
      <c r="G94" s="9">
        <v>15000</v>
      </c>
      <c r="H94" s="9">
        <f t="shared" si="11"/>
        <v>35000</v>
      </c>
    </row>
    <row r="95" spans="1:8" s="30" customFormat="1" x14ac:dyDescent="0.25">
      <c r="A95" s="34">
        <v>13</v>
      </c>
      <c r="B95" s="71" t="s">
        <v>110</v>
      </c>
      <c r="C95" s="34" t="s">
        <v>33</v>
      </c>
      <c r="D95" s="34">
        <v>704704022</v>
      </c>
      <c r="E95" s="34" t="s">
        <v>16</v>
      </c>
      <c r="F95" s="9">
        <v>20000</v>
      </c>
      <c r="G95" s="9">
        <v>15000</v>
      </c>
      <c r="H95" s="9">
        <f t="shared" si="11"/>
        <v>35000</v>
      </c>
    </row>
    <row r="96" spans="1:8" s="30" customFormat="1" x14ac:dyDescent="0.25">
      <c r="A96" s="34">
        <v>14</v>
      </c>
      <c r="B96" s="88" t="s">
        <v>111</v>
      </c>
      <c r="C96" s="34" t="s">
        <v>33</v>
      </c>
      <c r="D96" s="34">
        <v>704704022</v>
      </c>
      <c r="E96" s="34" t="s">
        <v>8</v>
      </c>
      <c r="F96" s="9">
        <v>20000</v>
      </c>
      <c r="G96" s="9">
        <v>15000</v>
      </c>
      <c r="H96" s="9">
        <f t="shared" si="11"/>
        <v>35000</v>
      </c>
    </row>
    <row r="97" spans="1:8" s="30" customFormat="1" x14ac:dyDescent="0.25">
      <c r="A97" s="34">
        <v>15</v>
      </c>
      <c r="B97" s="88" t="s">
        <v>111</v>
      </c>
      <c r="C97" s="34" t="s">
        <v>33</v>
      </c>
      <c r="D97" s="34">
        <v>704704022</v>
      </c>
      <c r="E97" s="34" t="s">
        <v>146</v>
      </c>
      <c r="F97" s="9"/>
      <c r="G97" s="9">
        <v>15000</v>
      </c>
      <c r="H97" s="9">
        <f t="shared" si="11"/>
        <v>15000</v>
      </c>
    </row>
    <row r="98" spans="1:8" s="30" customFormat="1" x14ac:dyDescent="0.25">
      <c r="A98" s="34">
        <v>16</v>
      </c>
      <c r="B98" s="88" t="s">
        <v>114</v>
      </c>
      <c r="C98" s="34" t="s">
        <v>33</v>
      </c>
      <c r="D98" s="34">
        <v>704704022</v>
      </c>
      <c r="E98" s="34" t="s">
        <v>69</v>
      </c>
      <c r="F98" s="9">
        <v>20000</v>
      </c>
      <c r="G98" s="9">
        <v>15000</v>
      </c>
      <c r="H98" s="9">
        <f t="shared" si="11"/>
        <v>35000</v>
      </c>
    </row>
    <row r="99" spans="1:8" s="30" customFormat="1" x14ac:dyDescent="0.25">
      <c r="A99" s="34">
        <v>17</v>
      </c>
      <c r="B99" s="88" t="s">
        <v>120</v>
      </c>
      <c r="C99" s="34" t="s">
        <v>33</v>
      </c>
      <c r="D99" s="34">
        <v>704704022</v>
      </c>
      <c r="E99" s="34" t="s">
        <v>12</v>
      </c>
      <c r="F99" s="9">
        <v>20000</v>
      </c>
      <c r="G99" s="9">
        <v>15000</v>
      </c>
      <c r="H99" s="9">
        <f t="shared" si="11"/>
        <v>35000</v>
      </c>
    </row>
    <row r="100" spans="1:8" s="30" customFormat="1" x14ac:dyDescent="0.25">
      <c r="A100" s="34">
        <v>18</v>
      </c>
      <c r="B100" s="88" t="s">
        <v>121</v>
      </c>
      <c r="C100" s="34" t="s">
        <v>33</v>
      </c>
      <c r="D100" s="34">
        <v>704704022</v>
      </c>
      <c r="E100" s="34" t="s">
        <v>81</v>
      </c>
      <c r="F100" s="9">
        <v>20000</v>
      </c>
      <c r="G100" s="9">
        <v>15000</v>
      </c>
      <c r="H100" s="9">
        <f t="shared" si="11"/>
        <v>35000</v>
      </c>
    </row>
    <row r="101" spans="1:8" s="30" customFormat="1" x14ac:dyDescent="0.25">
      <c r="A101" s="34">
        <v>19</v>
      </c>
      <c r="B101" s="71" t="s">
        <v>121</v>
      </c>
      <c r="C101" s="34" t="s">
        <v>33</v>
      </c>
      <c r="D101" s="34">
        <v>704704022</v>
      </c>
      <c r="E101" s="34" t="s">
        <v>16</v>
      </c>
      <c r="F101" s="9"/>
      <c r="G101" s="9">
        <v>15000</v>
      </c>
      <c r="H101" s="9">
        <f t="shared" ref="H101:H113" si="12">SUM(F101:G101)</f>
        <v>15000</v>
      </c>
    </row>
    <row r="102" spans="1:8" s="30" customFormat="1" x14ac:dyDescent="0.25">
      <c r="A102" s="34">
        <v>20</v>
      </c>
      <c r="B102" s="88" t="s">
        <v>122</v>
      </c>
      <c r="C102" s="34" t="s">
        <v>33</v>
      </c>
      <c r="D102" s="34">
        <v>704704022</v>
      </c>
      <c r="E102" s="34" t="s">
        <v>123</v>
      </c>
      <c r="F102" s="9">
        <v>20000</v>
      </c>
      <c r="G102" s="9">
        <v>15000</v>
      </c>
      <c r="H102" s="9">
        <f>SUM(F102:G102)</f>
        <v>35000</v>
      </c>
    </row>
    <row r="103" spans="1:8" s="30" customFormat="1" x14ac:dyDescent="0.25">
      <c r="A103" s="34">
        <v>21</v>
      </c>
      <c r="B103" s="88" t="s">
        <v>124</v>
      </c>
      <c r="C103" s="34" t="s">
        <v>33</v>
      </c>
      <c r="D103" s="34">
        <v>704704022</v>
      </c>
      <c r="E103" s="34" t="s">
        <v>32</v>
      </c>
      <c r="F103" s="9">
        <v>20000</v>
      </c>
      <c r="G103" s="9">
        <v>15000</v>
      </c>
      <c r="H103" s="9">
        <f>SUM(F103:G103)</f>
        <v>35000</v>
      </c>
    </row>
    <row r="104" spans="1:8" s="30" customFormat="1" x14ac:dyDescent="0.25">
      <c r="A104" s="34">
        <v>22</v>
      </c>
      <c r="B104" s="71" t="s">
        <v>124</v>
      </c>
      <c r="C104" s="34" t="s">
        <v>33</v>
      </c>
      <c r="D104" s="34">
        <v>704704022</v>
      </c>
      <c r="E104" s="34" t="s">
        <v>29</v>
      </c>
      <c r="F104" s="9"/>
      <c r="G104" s="9">
        <v>15000</v>
      </c>
      <c r="H104" s="9">
        <f t="shared" si="12"/>
        <v>15000</v>
      </c>
    </row>
    <row r="105" spans="1:8" s="30" customFormat="1" x14ac:dyDescent="0.25">
      <c r="A105" s="34">
        <v>23</v>
      </c>
      <c r="B105" s="71" t="s">
        <v>112</v>
      </c>
      <c r="C105" s="34" t="s">
        <v>33</v>
      </c>
      <c r="D105" s="34">
        <v>704704022</v>
      </c>
      <c r="E105" s="34" t="s">
        <v>54</v>
      </c>
      <c r="F105" s="9">
        <v>20000</v>
      </c>
      <c r="G105" s="9">
        <v>15000</v>
      </c>
      <c r="H105" s="9">
        <f t="shared" si="12"/>
        <v>35000</v>
      </c>
    </row>
    <row r="106" spans="1:8" s="30" customFormat="1" x14ac:dyDescent="0.25">
      <c r="A106" s="34">
        <v>24</v>
      </c>
      <c r="B106" s="88" t="s">
        <v>125</v>
      </c>
      <c r="C106" s="34" t="s">
        <v>33</v>
      </c>
      <c r="D106" s="34">
        <v>704704022</v>
      </c>
      <c r="E106" s="34" t="s">
        <v>20</v>
      </c>
      <c r="F106" s="9">
        <v>20000</v>
      </c>
      <c r="G106" s="9">
        <v>15000</v>
      </c>
      <c r="H106" s="9">
        <f>SUM(F106:G106)</f>
        <v>35000</v>
      </c>
    </row>
    <row r="107" spans="1:8" s="30" customFormat="1" x14ac:dyDescent="0.25">
      <c r="A107" s="34">
        <v>25</v>
      </c>
      <c r="B107" s="71" t="s">
        <v>117</v>
      </c>
      <c r="C107" s="34" t="s">
        <v>33</v>
      </c>
      <c r="D107" s="34">
        <v>704704022</v>
      </c>
      <c r="E107" s="34" t="s">
        <v>137</v>
      </c>
      <c r="F107" s="9">
        <v>20000</v>
      </c>
      <c r="G107" s="9">
        <v>15000</v>
      </c>
      <c r="H107" s="9">
        <f t="shared" si="12"/>
        <v>35000</v>
      </c>
    </row>
    <row r="108" spans="1:8" s="30" customFormat="1" x14ac:dyDescent="0.25">
      <c r="A108" s="34">
        <v>26</v>
      </c>
      <c r="B108" s="88" t="s">
        <v>115</v>
      </c>
      <c r="C108" s="34" t="s">
        <v>33</v>
      </c>
      <c r="D108" s="34">
        <v>704704022</v>
      </c>
      <c r="E108" s="34" t="s">
        <v>26</v>
      </c>
      <c r="F108" s="9">
        <v>20000</v>
      </c>
      <c r="G108" s="9">
        <v>15000</v>
      </c>
      <c r="H108" s="9">
        <f>SUM(F108:G108)</f>
        <v>35000</v>
      </c>
    </row>
    <row r="109" spans="1:8" s="30" customFormat="1" x14ac:dyDescent="0.25">
      <c r="A109" s="34">
        <v>27</v>
      </c>
      <c r="B109" s="71" t="s">
        <v>116</v>
      </c>
      <c r="C109" s="34" t="s">
        <v>33</v>
      </c>
      <c r="D109" s="34">
        <v>704704022</v>
      </c>
      <c r="E109" s="34" t="s">
        <v>8</v>
      </c>
      <c r="F109" s="9">
        <v>20000</v>
      </c>
      <c r="G109" s="9">
        <v>15000</v>
      </c>
      <c r="H109" s="9">
        <f t="shared" si="12"/>
        <v>35000</v>
      </c>
    </row>
    <row r="110" spans="1:8" s="30" customFormat="1" x14ac:dyDescent="0.25">
      <c r="A110" s="34">
        <v>28</v>
      </c>
      <c r="B110" s="88" t="s">
        <v>126</v>
      </c>
      <c r="C110" s="34" t="s">
        <v>33</v>
      </c>
      <c r="D110" s="34">
        <v>704704022</v>
      </c>
      <c r="E110" s="34" t="s">
        <v>49</v>
      </c>
      <c r="F110" s="9">
        <v>20000</v>
      </c>
      <c r="G110" s="9">
        <v>15000</v>
      </c>
      <c r="H110" s="9">
        <f>SUM(F110:G110)</f>
        <v>35000</v>
      </c>
    </row>
    <row r="111" spans="1:8" s="30" customFormat="1" x14ac:dyDescent="0.25">
      <c r="A111" s="34">
        <v>29</v>
      </c>
      <c r="B111" s="88" t="s">
        <v>118</v>
      </c>
      <c r="C111" s="34" t="s">
        <v>33</v>
      </c>
      <c r="D111" s="34">
        <v>704704022</v>
      </c>
      <c r="E111" s="34" t="s">
        <v>136</v>
      </c>
      <c r="F111" s="9">
        <v>20000</v>
      </c>
      <c r="G111" s="9">
        <v>15000</v>
      </c>
      <c r="H111" s="9">
        <f>SUM(F111:G111)</f>
        <v>35000</v>
      </c>
    </row>
    <row r="112" spans="1:8" s="30" customFormat="1" x14ac:dyDescent="0.25">
      <c r="A112" s="34">
        <v>30</v>
      </c>
      <c r="B112" s="88" t="s">
        <v>127</v>
      </c>
      <c r="C112" s="34" t="s">
        <v>33</v>
      </c>
      <c r="D112" s="34">
        <v>704704022</v>
      </c>
      <c r="E112" s="34" t="s">
        <v>43</v>
      </c>
      <c r="F112" s="9">
        <v>20000</v>
      </c>
      <c r="G112" s="9">
        <v>15000</v>
      </c>
      <c r="H112" s="9">
        <f>SUM(F112:G112)</f>
        <v>35000</v>
      </c>
    </row>
    <row r="113" spans="1:11" s="30" customFormat="1" x14ac:dyDescent="0.25">
      <c r="A113" s="34">
        <v>31</v>
      </c>
      <c r="B113" s="71" t="s">
        <v>127</v>
      </c>
      <c r="C113" s="34" t="s">
        <v>33</v>
      </c>
      <c r="D113" s="34">
        <v>704704022</v>
      </c>
      <c r="E113" s="34" t="s">
        <v>56</v>
      </c>
      <c r="F113" s="9"/>
      <c r="G113" s="9">
        <v>15000</v>
      </c>
      <c r="H113" s="9">
        <f t="shared" si="12"/>
        <v>15000</v>
      </c>
    </row>
    <row r="114" spans="1:11" s="30" customFormat="1" x14ac:dyDescent="0.25">
      <c r="A114" s="34">
        <v>32</v>
      </c>
      <c r="B114" s="88" t="s">
        <v>119</v>
      </c>
      <c r="C114" s="34" t="s">
        <v>33</v>
      </c>
      <c r="D114" s="34">
        <v>704704022</v>
      </c>
      <c r="E114" s="34" t="s">
        <v>65</v>
      </c>
      <c r="F114" s="9">
        <v>20000</v>
      </c>
      <c r="G114" s="9">
        <v>15000</v>
      </c>
      <c r="H114" s="9">
        <f>SUM(F114:G114)</f>
        <v>35000</v>
      </c>
    </row>
    <row r="115" spans="1:11" s="30" customFormat="1" x14ac:dyDescent="0.25">
      <c r="A115" s="34">
        <v>33</v>
      </c>
      <c r="B115" s="88" t="s">
        <v>119</v>
      </c>
      <c r="C115" s="34" t="s">
        <v>33</v>
      </c>
      <c r="D115" s="34">
        <v>704704022</v>
      </c>
      <c r="E115" s="34" t="s">
        <v>128</v>
      </c>
      <c r="F115" s="9"/>
      <c r="G115" s="9">
        <v>15000</v>
      </c>
      <c r="H115" s="9">
        <f>SUM(F115:G115)</f>
        <v>15000</v>
      </c>
    </row>
    <row r="116" spans="1:11" s="30" customFormat="1" x14ac:dyDescent="0.25">
      <c r="A116" s="66"/>
      <c r="B116" s="70"/>
      <c r="C116" s="15" t="s">
        <v>41</v>
      </c>
      <c r="D116" s="15"/>
      <c r="E116" s="15"/>
      <c r="F116" s="24">
        <f>SUM(F83:F115)</f>
        <v>540000</v>
      </c>
      <c r="G116" s="24">
        <f t="shared" ref="G116:H116" si="13">SUM(G83:G115)</f>
        <v>495000</v>
      </c>
      <c r="H116" s="24">
        <f t="shared" si="13"/>
        <v>1035000</v>
      </c>
      <c r="J116" s="32"/>
      <c r="K116" s="32"/>
    </row>
    <row r="117" spans="1:11" s="30" customFormat="1" x14ac:dyDescent="0.25">
      <c r="A117" s="66"/>
      <c r="B117" s="84"/>
      <c r="C117" s="12"/>
      <c r="D117" s="12"/>
      <c r="E117" s="12"/>
      <c r="F117" s="12"/>
      <c r="G117" s="12"/>
      <c r="H117" s="12"/>
    </row>
    <row r="118" spans="1:11" s="30" customFormat="1" x14ac:dyDescent="0.25">
      <c r="A118" s="34">
        <v>1</v>
      </c>
      <c r="B118" s="71">
        <v>43836</v>
      </c>
      <c r="C118" s="34" t="s">
        <v>42</v>
      </c>
      <c r="D118" s="34">
        <v>783534463</v>
      </c>
      <c r="E118" s="34" t="s">
        <v>43</v>
      </c>
      <c r="F118" s="9">
        <v>20000</v>
      </c>
      <c r="G118" s="9">
        <v>15000</v>
      </c>
      <c r="H118" s="9">
        <f>F118+G118</f>
        <v>35000</v>
      </c>
    </row>
    <row r="119" spans="1:11" s="30" customFormat="1" x14ac:dyDescent="0.25">
      <c r="A119" s="34">
        <v>2</v>
      </c>
      <c r="B119" s="71">
        <v>43927</v>
      </c>
      <c r="C119" s="34" t="s">
        <v>42</v>
      </c>
      <c r="D119" s="34">
        <v>783534463</v>
      </c>
      <c r="E119" s="34" t="s">
        <v>16</v>
      </c>
      <c r="F119" s="9">
        <v>20000</v>
      </c>
      <c r="G119" s="9">
        <v>15000</v>
      </c>
      <c r="H119" s="9">
        <f t="shared" ref="H119:H138" si="14">F119+G119</f>
        <v>35000</v>
      </c>
    </row>
    <row r="120" spans="1:11" s="30" customFormat="1" x14ac:dyDescent="0.25">
      <c r="A120" s="34">
        <v>3</v>
      </c>
      <c r="B120" s="71">
        <v>43957</v>
      </c>
      <c r="C120" s="34" t="s">
        <v>42</v>
      </c>
      <c r="D120" s="34">
        <v>783534463</v>
      </c>
      <c r="E120" s="34" t="s">
        <v>8</v>
      </c>
      <c r="F120" s="9">
        <v>20000</v>
      </c>
      <c r="G120" s="9">
        <v>15000</v>
      </c>
      <c r="H120" s="9">
        <f t="shared" si="14"/>
        <v>35000</v>
      </c>
    </row>
    <row r="121" spans="1:11" s="30" customFormat="1" x14ac:dyDescent="0.25">
      <c r="A121" s="34">
        <v>4</v>
      </c>
      <c r="B121" s="71">
        <v>43988</v>
      </c>
      <c r="C121" s="34" t="s">
        <v>42</v>
      </c>
      <c r="D121" s="34">
        <v>783534463</v>
      </c>
      <c r="E121" s="34" t="s">
        <v>54</v>
      </c>
      <c r="F121" s="9">
        <v>20000</v>
      </c>
      <c r="G121" s="9">
        <v>15000</v>
      </c>
      <c r="H121" s="9">
        <f t="shared" si="14"/>
        <v>35000</v>
      </c>
    </row>
    <row r="122" spans="1:11" s="30" customFormat="1" x14ac:dyDescent="0.25">
      <c r="A122" s="34">
        <v>5</v>
      </c>
      <c r="B122" s="71">
        <v>44018</v>
      </c>
      <c r="C122" s="34" t="s">
        <v>42</v>
      </c>
      <c r="D122" s="34">
        <v>783534463</v>
      </c>
      <c r="E122" s="34" t="s">
        <v>16</v>
      </c>
      <c r="F122" s="9">
        <v>20000</v>
      </c>
      <c r="G122" s="9">
        <v>15000</v>
      </c>
      <c r="H122" s="9">
        <f t="shared" si="14"/>
        <v>35000</v>
      </c>
    </row>
    <row r="123" spans="1:11" s="30" customFormat="1" x14ac:dyDescent="0.25">
      <c r="A123" s="34">
        <v>6</v>
      </c>
      <c r="B123" s="71">
        <v>44049</v>
      </c>
      <c r="C123" s="34" t="s">
        <v>42</v>
      </c>
      <c r="D123" s="34">
        <v>783534463</v>
      </c>
      <c r="E123" s="34" t="s">
        <v>53</v>
      </c>
      <c r="F123" s="9">
        <v>20000</v>
      </c>
      <c r="G123" s="9">
        <v>15000</v>
      </c>
      <c r="H123" s="9">
        <f t="shared" si="14"/>
        <v>35000</v>
      </c>
    </row>
    <row r="124" spans="1:11" s="30" customFormat="1" x14ac:dyDescent="0.25">
      <c r="A124" s="34">
        <v>7</v>
      </c>
      <c r="B124" s="71">
        <v>44141</v>
      </c>
      <c r="C124" s="34" t="s">
        <v>42</v>
      </c>
      <c r="D124" s="34">
        <v>783534463</v>
      </c>
      <c r="E124" s="34" t="s">
        <v>69</v>
      </c>
      <c r="F124" s="9">
        <v>20000</v>
      </c>
      <c r="G124" s="9">
        <v>15000</v>
      </c>
      <c r="H124" s="9">
        <f t="shared" si="14"/>
        <v>35000</v>
      </c>
    </row>
    <row r="125" spans="1:11" s="30" customFormat="1" x14ac:dyDescent="0.25">
      <c r="A125" s="34">
        <v>8</v>
      </c>
      <c r="B125" s="71" t="s">
        <v>110</v>
      </c>
      <c r="C125" s="34" t="s">
        <v>42</v>
      </c>
      <c r="D125" s="34">
        <v>783534463</v>
      </c>
      <c r="E125" s="34" t="s">
        <v>16</v>
      </c>
      <c r="F125" s="9">
        <v>20000</v>
      </c>
      <c r="G125" s="9">
        <v>15000</v>
      </c>
      <c r="H125" s="9">
        <f t="shared" si="14"/>
        <v>35000</v>
      </c>
    </row>
    <row r="126" spans="1:11" s="30" customFormat="1" x14ac:dyDescent="0.25">
      <c r="A126" s="34">
        <v>9</v>
      </c>
      <c r="B126" s="71" t="s">
        <v>111</v>
      </c>
      <c r="C126" s="34" t="s">
        <v>42</v>
      </c>
      <c r="D126" s="34">
        <v>783534463</v>
      </c>
      <c r="E126" s="34" t="s">
        <v>8</v>
      </c>
      <c r="F126" s="9">
        <v>20000</v>
      </c>
      <c r="G126" s="9">
        <v>15000</v>
      </c>
      <c r="H126" s="9">
        <f t="shared" si="14"/>
        <v>35000</v>
      </c>
    </row>
    <row r="127" spans="1:11" s="30" customFormat="1" x14ac:dyDescent="0.25">
      <c r="A127" s="34">
        <v>10</v>
      </c>
      <c r="B127" s="71" t="s">
        <v>114</v>
      </c>
      <c r="C127" s="34" t="s">
        <v>42</v>
      </c>
      <c r="D127" s="34">
        <v>783534463</v>
      </c>
      <c r="E127" s="34" t="s">
        <v>69</v>
      </c>
      <c r="F127" s="9">
        <v>20000</v>
      </c>
      <c r="G127" s="9">
        <v>15000</v>
      </c>
      <c r="H127" s="9">
        <f t="shared" si="14"/>
        <v>35000</v>
      </c>
    </row>
    <row r="128" spans="1:11" s="30" customFormat="1" x14ac:dyDescent="0.25">
      <c r="A128" s="34">
        <v>11</v>
      </c>
      <c r="B128" s="71" t="s">
        <v>120</v>
      </c>
      <c r="C128" s="34" t="s">
        <v>42</v>
      </c>
      <c r="D128" s="34">
        <v>783534463</v>
      </c>
      <c r="E128" s="34" t="s">
        <v>12</v>
      </c>
      <c r="F128" s="9">
        <v>20000</v>
      </c>
      <c r="G128" s="9">
        <v>15000</v>
      </c>
      <c r="H128" s="9">
        <f t="shared" si="14"/>
        <v>35000</v>
      </c>
    </row>
    <row r="129" spans="1:8" s="30" customFormat="1" x14ac:dyDescent="0.25">
      <c r="A129" s="34">
        <v>12</v>
      </c>
      <c r="B129" s="71" t="s">
        <v>121</v>
      </c>
      <c r="C129" s="34" t="s">
        <v>42</v>
      </c>
      <c r="D129" s="34">
        <v>783534463</v>
      </c>
      <c r="E129" s="34" t="s">
        <v>81</v>
      </c>
      <c r="F129" s="9">
        <v>20000</v>
      </c>
      <c r="G129" s="9">
        <v>15000</v>
      </c>
      <c r="H129" s="9">
        <f t="shared" si="14"/>
        <v>35000</v>
      </c>
    </row>
    <row r="130" spans="1:8" s="30" customFormat="1" x14ac:dyDescent="0.25">
      <c r="A130" s="34">
        <v>13</v>
      </c>
      <c r="B130" s="71" t="s">
        <v>122</v>
      </c>
      <c r="C130" s="34" t="s">
        <v>42</v>
      </c>
      <c r="D130" s="34">
        <v>783534463</v>
      </c>
      <c r="E130" s="34" t="s">
        <v>123</v>
      </c>
      <c r="F130" s="9">
        <v>20000</v>
      </c>
      <c r="G130" s="9">
        <v>15000</v>
      </c>
      <c r="H130" s="9">
        <f t="shared" si="14"/>
        <v>35000</v>
      </c>
    </row>
    <row r="131" spans="1:8" s="30" customFormat="1" x14ac:dyDescent="0.25">
      <c r="A131" s="34">
        <v>14</v>
      </c>
      <c r="B131" s="71" t="s">
        <v>124</v>
      </c>
      <c r="C131" s="34" t="s">
        <v>42</v>
      </c>
      <c r="D131" s="34">
        <v>783534463</v>
      </c>
      <c r="E131" s="34" t="s">
        <v>32</v>
      </c>
      <c r="F131" s="9">
        <v>20000</v>
      </c>
      <c r="G131" s="9">
        <v>15000</v>
      </c>
      <c r="H131" s="9">
        <f t="shared" si="14"/>
        <v>35000</v>
      </c>
    </row>
    <row r="132" spans="1:8" s="30" customFormat="1" x14ac:dyDescent="0.25">
      <c r="A132" s="34">
        <v>15</v>
      </c>
      <c r="B132" s="71" t="s">
        <v>125</v>
      </c>
      <c r="C132" s="34" t="s">
        <v>42</v>
      </c>
      <c r="D132" s="34">
        <v>783534463</v>
      </c>
      <c r="E132" s="34" t="s">
        <v>20</v>
      </c>
      <c r="F132" s="9">
        <v>20000</v>
      </c>
      <c r="G132" s="9">
        <v>15000</v>
      </c>
      <c r="H132" s="9">
        <f t="shared" si="14"/>
        <v>35000</v>
      </c>
    </row>
    <row r="133" spans="1:8" s="30" customFormat="1" x14ac:dyDescent="0.25">
      <c r="A133" s="34">
        <v>16</v>
      </c>
      <c r="B133" s="71" t="s">
        <v>115</v>
      </c>
      <c r="C133" s="34" t="s">
        <v>42</v>
      </c>
      <c r="D133" s="34">
        <v>783534463</v>
      </c>
      <c r="E133" s="34" t="s">
        <v>26</v>
      </c>
      <c r="F133" s="9">
        <v>20000</v>
      </c>
      <c r="G133" s="9">
        <v>15000</v>
      </c>
      <c r="H133" s="9">
        <f t="shared" si="14"/>
        <v>35000</v>
      </c>
    </row>
    <row r="134" spans="1:8" s="30" customFormat="1" x14ac:dyDescent="0.25">
      <c r="A134" s="34">
        <v>17</v>
      </c>
      <c r="B134" s="71" t="s">
        <v>126</v>
      </c>
      <c r="C134" s="34" t="s">
        <v>42</v>
      </c>
      <c r="D134" s="34">
        <v>783534463</v>
      </c>
      <c r="E134" s="34" t="s">
        <v>49</v>
      </c>
      <c r="F134" s="9">
        <v>20000</v>
      </c>
      <c r="G134" s="9">
        <v>15000</v>
      </c>
      <c r="H134" s="9">
        <f t="shared" si="14"/>
        <v>35000</v>
      </c>
    </row>
    <row r="135" spans="1:8" s="30" customFormat="1" x14ac:dyDescent="0.25">
      <c r="A135" s="34">
        <v>18</v>
      </c>
      <c r="B135" s="71" t="s">
        <v>118</v>
      </c>
      <c r="C135" s="34" t="s">
        <v>42</v>
      </c>
      <c r="D135" s="34">
        <v>783534463</v>
      </c>
      <c r="E135" s="34" t="s">
        <v>46</v>
      </c>
      <c r="F135" s="9">
        <v>20000</v>
      </c>
      <c r="G135" s="9">
        <v>15000</v>
      </c>
      <c r="H135" s="9">
        <f t="shared" si="14"/>
        <v>35000</v>
      </c>
    </row>
    <row r="136" spans="1:8" s="30" customFormat="1" x14ac:dyDescent="0.25">
      <c r="A136" s="34">
        <v>19</v>
      </c>
      <c r="B136" s="71" t="s">
        <v>127</v>
      </c>
      <c r="C136" s="34" t="s">
        <v>42</v>
      </c>
      <c r="D136" s="34">
        <v>783534463</v>
      </c>
      <c r="E136" s="34" t="s">
        <v>43</v>
      </c>
      <c r="F136" s="9">
        <v>20000</v>
      </c>
      <c r="G136" s="9">
        <v>15000</v>
      </c>
      <c r="H136" s="9">
        <f t="shared" si="14"/>
        <v>35000</v>
      </c>
    </row>
    <row r="137" spans="1:8" s="30" customFormat="1" x14ac:dyDescent="0.25">
      <c r="A137" s="34">
        <v>20</v>
      </c>
      <c r="B137" s="71" t="s">
        <v>119</v>
      </c>
      <c r="C137" s="34" t="s">
        <v>42</v>
      </c>
      <c r="D137" s="34">
        <v>783534463</v>
      </c>
      <c r="E137" s="34" t="s">
        <v>65</v>
      </c>
      <c r="F137" s="9">
        <v>20000</v>
      </c>
      <c r="G137" s="9">
        <v>15000</v>
      </c>
      <c r="H137" s="9">
        <f t="shared" si="14"/>
        <v>35000</v>
      </c>
    </row>
    <row r="138" spans="1:8" s="30" customFormat="1" x14ac:dyDescent="0.25">
      <c r="A138" s="34">
        <v>21</v>
      </c>
      <c r="B138" s="71" t="s">
        <v>119</v>
      </c>
      <c r="C138" s="34" t="s">
        <v>42</v>
      </c>
      <c r="D138" s="34">
        <v>783534463</v>
      </c>
      <c r="E138" s="34" t="s">
        <v>128</v>
      </c>
      <c r="F138" s="9"/>
      <c r="G138" s="9">
        <v>15000</v>
      </c>
      <c r="H138" s="9">
        <f t="shared" si="14"/>
        <v>15000</v>
      </c>
    </row>
    <row r="139" spans="1:8" x14ac:dyDescent="0.25">
      <c r="A139" s="1"/>
      <c r="B139" s="73"/>
      <c r="C139" s="17" t="s">
        <v>3</v>
      </c>
      <c r="D139" s="17"/>
      <c r="E139" s="17"/>
      <c r="F139" s="26">
        <f>SUM(F118:F138)</f>
        <v>400000</v>
      </c>
      <c r="G139" s="26">
        <f t="shared" ref="G139:H139" si="15">SUM(G118:G138)</f>
        <v>315000</v>
      </c>
      <c r="H139" s="26">
        <f t="shared" si="15"/>
        <v>715000</v>
      </c>
    </row>
    <row r="140" spans="1:8" s="38" customFormat="1" x14ac:dyDescent="0.25">
      <c r="A140" s="5"/>
      <c r="B140" s="72"/>
      <c r="C140" s="5"/>
      <c r="D140" s="5"/>
      <c r="E140" s="5"/>
      <c r="F140" s="37"/>
      <c r="G140" s="37"/>
      <c r="H140" s="37"/>
    </row>
    <row r="141" spans="1:8" x14ac:dyDescent="0.25">
      <c r="A141" s="12">
        <v>1</v>
      </c>
      <c r="B141" s="83">
        <v>43988</v>
      </c>
      <c r="C141" s="12" t="s">
        <v>104</v>
      </c>
      <c r="D141" s="1">
        <v>704904558</v>
      </c>
      <c r="E141" s="1" t="s">
        <v>70</v>
      </c>
      <c r="F141" s="7">
        <v>20000</v>
      </c>
      <c r="G141" s="7">
        <v>15000</v>
      </c>
      <c r="H141" s="7">
        <f>F141+G141</f>
        <v>35000</v>
      </c>
    </row>
    <row r="142" spans="1:8" x14ac:dyDescent="0.25">
      <c r="A142" s="12">
        <v>2</v>
      </c>
      <c r="B142" s="19" t="s">
        <v>111</v>
      </c>
      <c r="C142" s="12" t="s">
        <v>104</v>
      </c>
      <c r="D142" s="1">
        <v>704904558</v>
      </c>
      <c r="E142" t="s">
        <v>16</v>
      </c>
      <c r="F142" s="7">
        <v>20000</v>
      </c>
      <c r="G142" s="7">
        <v>15000</v>
      </c>
      <c r="H142" s="7">
        <f t="shared" ref="H142:H145" si="16">F142+G142</f>
        <v>35000</v>
      </c>
    </row>
    <row r="143" spans="1:8" x14ac:dyDescent="0.25">
      <c r="A143" s="12">
        <v>3</v>
      </c>
      <c r="B143" s="83" t="s">
        <v>114</v>
      </c>
      <c r="C143" s="12" t="s">
        <v>104</v>
      </c>
      <c r="D143" s="1">
        <v>704904558</v>
      </c>
      <c r="E143" s="1" t="s">
        <v>29</v>
      </c>
      <c r="F143" s="7">
        <v>20000</v>
      </c>
      <c r="G143" s="7">
        <v>15000</v>
      </c>
      <c r="H143" s="7">
        <f t="shared" si="16"/>
        <v>35000</v>
      </c>
    </row>
    <row r="144" spans="1:8" x14ac:dyDescent="0.25">
      <c r="A144" s="12">
        <v>4</v>
      </c>
      <c r="B144" s="84" t="s">
        <v>125</v>
      </c>
      <c r="C144" s="12" t="s">
        <v>104</v>
      </c>
      <c r="D144" s="1">
        <v>704904558</v>
      </c>
      <c r="E144" s="1" t="s">
        <v>144</v>
      </c>
      <c r="F144" s="7">
        <v>20000</v>
      </c>
      <c r="G144" s="7">
        <v>15000</v>
      </c>
      <c r="H144" s="7">
        <f t="shared" si="16"/>
        <v>35000</v>
      </c>
    </row>
    <row r="145" spans="1:8" x14ac:dyDescent="0.25">
      <c r="A145" s="12">
        <v>5</v>
      </c>
      <c r="B145" s="84" t="s">
        <v>117</v>
      </c>
      <c r="C145" s="12" t="s">
        <v>104</v>
      </c>
      <c r="D145" s="1">
        <v>704904558</v>
      </c>
      <c r="E145" s="1" t="s">
        <v>143</v>
      </c>
      <c r="F145" s="7">
        <v>20000</v>
      </c>
      <c r="G145" s="7">
        <v>15000</v>
      </c>
      <c r="H145" s="7">
        <f t="shared" si="16"/>
        <v>35000</v>
      </c>
    </row>
    <row r="146" spans="1:8" x14ac:dyDescent="0.25">
      <c r="A146" s="1"/>
      <c r="B146" s="73"/>
      <c r="C146" s="17" t="s">
        <v>3</v>
      </c>
      <c r="D146" s="17"/>
      <c r="E146" s="17"/>
      <c r="F146" s="22">
        <f>SUM(F141:F145)</f>
        <v>100000</v>
      </c>
      <c r="G146" s="22">
        <f t="shared" ref="G146:H146" si="17">SUM(G141:G145)</f>
        <v>75000</v>
      </c>
      <c r="H146" s="22">
        <f t="shared" si="17"/>
        <v>175000</v>
      </c>
    </row>
    <row r="147" spans="1:8" x14ac:dyDescent="0.25">
      <c r="A147" s="1"/>
      <c r="B147" s="69"/>
      <c r="C147" s="1"/>
      <c r="D147" s="1"/>
      <c r="E147" s="1"/>
      <c r="F147" s="1"/>
      <c r="G147" s="1"/>
      <c r="H147" s="1"/>
    </row>
    <row r="148" spans="1:8" x14ac:dyDescent="0.25">
      <c r="A148" s="1">
        <v>1</v>
      </c>
      <c r="B148" s="84" t="s">
        <v>120</v>
      </c>
      <c r="C148" s="1" t="s">
        <v>138</v>
      </c>
      <c r="D148" s="1">
        <v>700609854</v>
      </c>
      <c r="E148" s="1" t="s">
        <v>90</v>
      </c>
      <c r="F148" s="42">
        <v>20000</v>
      </c>
      <c r="G148" s="42">
        <v>15000</v>
      </c>
      <c r="H148" s="42">
        <f>F148+G148</f>
        <v>35000</v>
      </c>
    </row>
    <row r="149" spans="1:8" x14ac:dyDescent="0.25">
      <c r="A149" s="1">
        <v>2</v>
      </c>
      <c r="B149" s="83" t="s">
        <v>122</v>
      </c>
      <c r="C149" s="1" t="s">
        <v>138</v>
      </c>
      <c r="D149" s="1">
        <v>700609854</v>
      </c>
      <c r="E149" s="1" t="s">
        <v>10</v>
      </c>
      <c r="F149" s="42">
        <v>20000</v>
      </c>
      <c r="G149" s="42">
        <v>15000</v>
      </c>
      <c r="H149" s="42">
        <f t="shared" ref="H149:H152" si="18">F149+G149</f>
        <v>35000</v>
      </c>
    </row>
    <row r="150" spans="1:8" x14ac:dyDescent="0.25">
      <c r="A150" s="1">
        <v>3</v>
      </c>
      <c r="B150" s="83" t="s">
        <v>125</v>
      </c>
      <c r="C150" s="1" t="s">
        <v>138</v>
      </c>
      <c r="D150" s="1">
        <v>700609854</v>
      </c>
      <c r="E150" s="1" t="s">
        <v>141</v>
      </c>
      <c r="F150" s="42">
        <v>20000</v>
      </c>
      <c r="G150" s="42">
        <v>15000</v>
      </c>
      <c r="H150" s="42">
        <f t="shared" si="18"/>
        <v>35000</v>
      </c>
    </row>
    <row r="151" spans="1:8" x14ac:dyDescent="0.25">
      <c r="A151" s="1">
        <v>4</v>
      </c>
      <c r="B151" s="83" t="s">
        <v>115</v>
      </c>
      <c r="C151" s="1" t="s">
        <v>138</v>
      </c>
      <c r="D151" s="1">
        <v>700609854</v>
      </c>
      <c r="E151" s="1" t="s">
        <v>29</v>
      </c>
      <c r="F151" s="42">
        <v>20000</v>
      </c>
      <c r="G151" s="42">
        <v>15000</v>
      </c>
      <c r="H151" s="42">
        <f t="shared" si="18"/>
        <v>35000</v>
      </c>
    </row>
    <row r="152" spans="1:8" x14ac:dyDescent="0.25">
      <c r="A152" s="1">
        <v>5</v>
      </c>
      <c r="B152" s="68" t="s">
        <v>127</v>
      </c>
      <c r="C152" s="1" t="s">
        <v>138</v>
      </c>
      <c r="D152" s="1">
        <v>700609854</v>
      </c>
      <c r="E152" s="1" t="s">
        <v>56</v>
      </c>
      <c r="F152" s="7">
        <v>20000</v>
      </c>
      <c r="G152" s="7">
        <v>15000</v>
      </c>
      <c r="H152" s="42">
        <f t="shared" si="18"/>
        <v>35000</v>
      </c>
    </row>
    <row r="153" spans="1:8" x14ac:dyDescent="0.25">
      <c r="A153" s="1"/>
      <c r="B153" s="73"/>
      <c r="C153" s="17" t="s">
        <v>3</v>
      </c>
      <c r="D153" s="17"/>
      <c r="E153" s="17"/>
      <c r="F153" s="26">
        <f>SUM(F148:F152)</f>
        <v>100000</v>
      </c>
      <c r="G153" s="26">
        <f t="shared" ref="G153:H153" si="19">SUM(G148:G152)</f>
        <v>75000</v>
      </c>
      <c r="H153" s="26">
        <f t="shared" si="19"/>
        <v>175000</v>
      </c>
    </row>
    <row r="154" spans="1:8" x14ac:dyDescent="0.25">
      <c r="A154" s="1"/>
    </row>
    <row r="155" spans="1:8" x14ac:dyDescent="0.25">
      <c r="A155" s="1">
        <v>1</v>
      </c>
      <c r="B155" s="69" t="s">
        <v>111</v>
      </c>
      <c r="C155" s="1" t="s">
        <v>145</v>
      </c>
      <c r="D155" s="1">
        <v>782545431</v>
      </c>
      <c r="E155" s="1" t="s">
        <v>146</v>
      </c>
      <c r="F155" s="7">
        <v>20000</v>
      </c>
      <c r="G155" s="7">
        <v>15000</v>
      </c>
      <c r="H155" s="7">
        <f>F155+G155</f>
        <v>35000</v>
      </c>
    </row>
    <row r="156" spans="1:8" x14ac:dyDescent="0.25">
      <c r="A156" s="1"/>
      <c r="B156" s="73"/>
      <c r="C156" s="17" t="s">
        <v>3</v>
      </c>
      <c r="D156" s="17"/>
      <c r="E156" s="17"/>
      <c r="F156" s="26">
        <f>F155</f>
        <v>20000</v>
      </c>
      <c r="G156" s="26">
        <f t="shared" ref="G156:H156" si="20">G155</f>
        <v>15000</v>
      </c>
      <c r="H156" s="26">
        <f t="shared" si="20"/>
        <v>35000</v>
      </c>
    </row>
    <row r="157" spans="1:8" x14ac:dyDescent="0.25">
      <c r="A157" s="1"/>
    </row>
    <row r="158" spans="1:8" x14ac:dyDescent="0.25">
      <c r="A158" s="1">
        <v>1</v>
      </c>
      <c r="B158" s="83">
        <v>43867</v>
      </c>
      <c r="C158" s="1" t="s">
        <v>135</v>
      </c>
      <c r="D158" s="1"/>
      <c r="E158" s="1" t="s">
        <v>35</v>
      </c>
      <c r="F158" s="42">
        <v>20000</v>
      </c>
      <c r="G158" s="42">
        <v>15000</v>
      </c>
      <c r="H158" s="42">
        <f>F158+G158</f>
        <v>35000</v>
      </c>
    </row>
    <row r="159" spans="1:8" x14ac:dyDescent="0.25">
      <c r="A159" s="1">
        <v>2</v>
      </c>
      <c r="B159" s="83">
        <v>43896</v>
      </c>
      <c r="C159" s="1" t="s">
        <v>135</v>
      </c>
      <c r="D159" s="1"/>
      <c r="E159" s="1" t="s">
        <v>136</v>
      </c>
      <c r="F159" s="42">
        <v>20000</v>
      </c>
      <c r="G159" s="42">
        <v>15000</v>
      </c>
      <c r="H159" s="42">
        <f t="shared" ref="H159:H177" si="21">F159+G159</f>
        <v>35000</v>
      </c>
    </row>
    <row r="160" spans="1:8" x14ac:dyDescent="0.25">
      <c r="A160" s="1">
        <v>3</v>
      </c>
      <c r="B160" s="83">
        <v>43988</v>
      </c>
      <c r="C160" s="1" t="s">
        <v>135</v>
      </c>
      <c r="D160" s="1"/>
      <c r="E160" s="1" t="s">
        <v>70</v>
      </c>
      <c r="F160" s="42">
        <v>20000</v>
      </c>
      <c r="G160" s="42">
        <v>15000</v>
      </c>
      <c r="H160" s="42">
        <f t="shared" si="21"/>
        <v>35000</v>
      </c>
    </row>
    <row r="161" spans="1:8" x14ac:dyDescent="0.25">
      <c r="A161" s="1">
        <v>4</v>
      </c>
      <c r="B161" s="83">
        <v>44080</v>
      </c>
      <c r="C161" s="1" t="s">
        <v>135</v>
      </c>
      <c r="D161" s="1"/>
      <c r="E161" s="1" t="s">
        <v>29</v>
      </c>
      <c r="F161" s="42">
        <v>20000</v>
      </c>
      <c r="G161" s="42">
        <v>15000</v>
      </c>
      <c r="H161" s="42">
        <f t="shared" si="21"/>
        <v>35000</v>
      </c>
    </row>
    <row r="162" spans="1:8" x14ac:dyDescent="0.25">
      <c r="A162" s="1">
        <v>5</v>
      </c>
      <c r="B162" s="83">
        <v>44110</v>
      </c>
      <c r="C162" s="1" t="s">
        <v>135</v>
      </c>
      <c r="D162" s="1"/>
      <c r="E162" s="1" t="s">
        <v>94</v>
      </c>
      <c r="F162" s="42">
        <v>20000</v>
      </c>
      <c r="G162" s="42">
        <v>15000</v>
      </c>
      <c r="H162" s="42">
        <f t="shared" si="21"/>
        <v>35000</v>
      </c>
    </row>
    <row r="163" spans="1:8" x14ac:dyDescent="0.25">
      <c r="A163" s="1">
        <v>6</v>
      </c>
      <c r="B163" s="83">
        <v>44171</v>
      </c>
      <c r="C163" s="1" t="s">
        <v>135</v>
      </c>
      <c r="D163" s="1"/>
      <c r="E163" s="1" t="s">
        <v>139</v>
      </c>
      <c r="F163" s="42">
        <v>20000</v>
      </c>
      <c r="G163" s="42">
        <v>15000</v>
      </c>
      <c r="H163" s="42">
        <f t="shared" si="21"/>
        <v>35000</v>
      </c>
    </row>
    <row r="164" spans="1:8" x14ac:dyDescent="0.25">
      <c r="A164" s="1">
        <v>7</v>
      </c>
      <c r="B164" s="83" t="s">
        <v>109</v>
      </c>
      <c r="C164" s="1" t="s">
        <v>135</v>
      </c>
      <c r="D164" s="1"/>
      <c r="E164" s="1" t="s">
        <v>78</v>
      </c>
      <c r="F164" s="42">
        <v>20000</v>
      </c>
      <c r="G164" s="42">
        <v>15000</v>
      </c>
      <c r="H164" s="42">
        <f t="shared" si="21"/>
        <v>35000</v>
      </c>
    </row>
    <row r="165" spans="1:8" x14ac:dyDescent="0.25">
      <c r="A165" s="1">
        <v>8</v>
      </c>
      <c r="B165" s="83" t="s">
        <v>110</v>
      </c>
      <c r="C165" s="1" t="s">
        <v>135</v>
      </c>
      <c r="D165" s="1"/>
      <c r="E165" s="1" t="s">
        <v>29</v>
      </c>
      <c r="F165" s="42">
        <v>20000</v>
      </c>
      <c r="G165" s="42">
        <v>15000</v>
      </c>
      <c r="H165" s="42">
        <f t="shared" si="21"/>
        <v>35000</v>
      </c>
    </row>
    <row r="166" spans="1:8" x14ac:dyDescent="0.25">
      <c r="A166" s="1">
        <v>9</v>
      </c>
      <c r="B166" s="83" t="s">
        <v>111</v>
      </c>
      <c r="C166" s="1" t="s">
        <v>135</v>
      </c>
      <c r="D166" s="1"/>
      <c r="E166" s="1" t="s">
        <v>140</v>
      </c>
      <c r="F166" s="42">
        <v>20000</v>
      </c>
      <c r="G166" s="42">
        <v>15000</v>
      </c>
      <c r="H166" s="42">
        <f t="shared" si="21"/>
        <v>35000</v>
      </c>
    </row>
    <row r="167" spans="1:8" x14ac:dyDescent="0.25">
      <c r="A167" s="1">
        <v>10</v>
      </c>
      <c r="B167" s="83" t="s">
        <v>114</v>
      </c>
      <c r="C167" s="1" t="s">
        <v>135</v>
      </c>
      <c r="D167" s="1"/>
      <c r="E167" s="1" t="s">
        <v>137</v>
      </c>
      <c r="F167" s="42">
        <v>20000</v>
      </c>
      <c r="G167" s="42">
        <v>15000</v>
      </c>
      <c r="H167" s="42">
        <f t="shared" si="21"/>
        <v>35000</v>
      </c>
    </row>
    <row r="168" spans="1:8" x14ac:dyDescent="0.25">
      <c r="A168" s="1">
        <v>11</v>
      </c>
      <c r="B168" s="83" t="s">
        <v>120</v>
      </c>
      <c r="C168" s="1" t="s">
        <v>135</v>
      </c>
      <c r="D168" s="1"/>
      <c r="E168" s="1" t="s">
        <v>90</v>
      </c>
      <c r="F168" s="42">
        <v>20000</v>
      </c>
      <c r="G168" s="42">
        <v>15000</v>
      </c>
      <c r="H168" s="42">
        <f t="shared" si="21"/>
        <v>35000</v>
      </c>
    </row>
    <row r="169" spans="1:8" x14ac:dyDescent="0.25">
      <c r="A169" s="1">
        <v>12</v>
      </c>
      <c r="B169" s="84" t="s">
        <v>121</v>
      </c>
      <c r="C169" s="1" t="s">
        <v>135</v>
      </c>
      <c r="D169" s="1"/>
      <c r="E169" s="1" t="s">
        <v>16</v>
      </c>
      <c r="F169" s="42">
        <v>20000</v>
      </c>
      <c r="G169" s="42">
        <v>15000</v>
      </c>
      <c r="H169" s="42">
        <f t="shared" si="21"/>
        <v>35000</v>
      </c>
    </row>
    <row r="170" spans="1:8" x14ac:dyDescent="0.25">
      <c r="A170" s="1">
        <v>13</v>
      </c>
      <c r="B170" s="84" t="s">
        <v>122</v>
      </c>
      <c r="C170" s="1" t="s">
        <v>135</v>
      </c>
      <c r="D170" s="1"/>
      <c r="E170" s="1" t="s">
        <v>8</v>
      </c>
      <c r="F170" s="42">
        <v>20000</v>
      </c>
      <c r="G170" s="42">
        <v>15000</v>
      </c>
      <c r="H170" s="42">
        <f t="shared" si="21"/>
        <v>35000</v>
      </c>
    </row>
    <row r="171" spans="1:8" x14ac:dyDescent="0.25">
      <c r="A171" s="1">
        <v>14</v>
      </c>
      <c r="B171" s="84" t="s">
        <v>124</v>
      </c>
      <c r="C171" s="1" t="s">
        <v>135</v>
      </c>
      <c r="D171" s="1"/>
      <c r="E171" s="1" t="s">
        <v>29</v>
      </c>
      <c r="F171" s="42">
        <v>20000</v>
      </c>
      <c r="G171" s="42">
        <v>15000</v>
      </c>
      <c r="H171" s="42">
        <f t="shared" si="21"/>
        <v>35000</v>
      </c>
    </row>
    <row r="172" spans="1:8" x14ac:dyDescent="0.25">
      <c r="A172" s="1">
        <v>15</v>
      </c>
      <c r="B172" s="84" t="s">
        <v>112</v>
      </c>
      <c r="C172" s="1" t="s">
        <v>135</v>
      </c>
      <c r="D172" s="1"/>
      <c r="E172" s="1" t="s">
        <v>54</v>
      </c>
      <c r="F172" s="42">
        <v>20000</v>
      </c>
      <c r="G172" s="42">
        <v>15000</v>
      </c>
      <c r="H172" s="42">
        <f t="shared" si="21"/>
        <v>35000</v>
      </c>
    </row>
    <row r="173" spans="1:8" x14ac:dyDescent="0.25">
      <c r="A173" s="1">
        <v>16</v>
      </c>
      <c r="B173" s="84" t="s">
        <v>125</v>
      </c>
      <c r="C173" s="1" t="s">
        <v>135</v>
      </c>
      <c r="D173" s="1"/>
      <c r="E173" s="1" t="s">
        <v>94</v>
      </c>
      <c r="F173" s="42">
        <v>20000</v>
      </c>
      <c r="G173" s="42">
        <v>15000</v>
      </c>
      <c r="H173" s="42">
        <f t="shared" si="21"/>
        <v>35000</v>
      </c>
    </row>
    <row r="174" spans="1:8" x14ac:dyDescent="0.25">
      <c r="A174" s="1">
        <v>17</v>
      </c>
      <c r="B174" s="84" t="s">
        <v>117</v>
      </c>
      <c r="C174" s="1" t="s">
        <v>135</v>
      </c>
      <c r="D174" s="1"/>
      <c r="E174" s="1" t="s">
        <v>137</v>
      </c>
      <c r="F174" s="42">
        <v>20000</v>
      </c>
      <c r="G174" s="42">
        <v>15000</v>
      </c>
      <c r="H174" s="42">
        <f t="shared" si="21"/>
        <v>35000</v>
      </c>
    </row>
    <row r="175" spans="1:8" x14ac:dyDescent="0.25">
      <c r="A175" s="1">
        <v>18</v>
      </c>
      <c r="B175" s="84" t="s">
        <v>115</v>
      </c>
      <c r="C175" s="1" t="s">
        <v>135</v>
      </c>
      <c r="D175" s="1"/>
      <c r="E175" s="1" t="s">
        <v>139</v>
      </c>
      <c r="F175" s="42">
        <v>20000</v>
      </c>
      <c r="G175" s="42">
        <v>15000</v>
      </c>
      <c r="H175" s="42">
        <f t="shared" si="21"/>
        <v>35000</v>
      </c>
    </row>
    <row r="176" spans="1:8" x14ac:dyDescent="0.25">
      <c r="A176" s="1">
        <v>19</v>
      </c>
      <c r="B176" s="84" t="s">
        <v>116</v>
      </c>
      <c r="C176" s="1" t="s">
        <v>135</v>
      </c>
      <c r="D176" s="1"/>
      <c r="E176" s="1" t="s">
        <v>8</v>
      </c>
      <c r="F176" s="42">
        <v>20000</v>
      </c>
      <c r="G176" s="42">
        <v>15000</v>
      </c>
      <c r="H176" s="42">
        <f t="shared" si="21"/>
        <v>35000</v>
      </c>
    </row>
    <row r="177" spans="1:8" x14ac:dyDescent="0.25">
      <c r="A177" s="1">
        <v>20</v>
      </c>
      <c r="B177" s="84" t="s">
        <v>118</v>
      </c>
      <c r="C177" s="1" t="s">
        <v>135</v>
      </c>
      <c r="D177" s="1"/>
      <c r="E177" s="1" t="s">
        <v>136</v>
      </c>
      <c r="F177" s="42">
        <v>20000</v>
      </c>
      <c r="G177" s="42">
        <v>15000</v>
      </c>
      <c r="H177" s="42">
        <f t="shared" si="21"/>
        <v>35000</v>
      </c>
    </row>
    <row r="178" spans="1:8" x14ac:dyDescent="0.25">
      <c r="A178" s="1"/>
      <c r="B178" s="73"/>
      <c r="C178" s="15" t="s">
        <v>3</v>
      </c>
      <c r="D178" s="15"/>
      <c r="E178" s="15"/>
      <c r="F178" s="44">
        <f>SUM(F158:F177)</f>
        <v>400000</v>
      </c>
      <c r="G178" s="44">
        <f t="shared" ref="G178:H178" si="22">SUM(G158:G177)</f>
        <v>300000</v>
      </c>
      <c r="H178" s="44">
        <f t="shared" si="22"/>
        <v>700000</v>
      </c>
    </row>
    <row r="179" spans="1:8" x14ac:dyDescent="0.25">
      <c r="A179" s="1"/>
      <c r="B179" s="69"/>
      <c r="C179" s="1"/>
      <c r="D179" s="1"/>
      <c r="E179" s="1"/>
      <c r="F179" s="1"/>
      <c r="G179" s="1"/>
      <c r="H179" s="1"/>
    </row>
    <row r="180" spans="1:8" x14ac:dyDescent="0.25">
      <c r="A180" s="1">
        <v>1</v>
      </c>
      <c r="B180" s="83">
        <v>43836</v>
      </c>
      <c r="C180" s="1" t="s">
        <v>142</v>
      </c>
      <c r="D180" s="1"/>
      <c r="E180" s="1" t="s">
        <v>16</v>
      </c>
      <c r="F180" s="7">
        <v>20000</v>
      </c>
      <c r="G180" s="7">
        <v>15000</v>
      </c>
      <c r="H180" s="7">
        <f>F180+G180</f>
        <v>35000</v>
      </c>
    </row>
    <row r="181" spans="1:8" x14ac:dyDescent="0.25">
      <c r="A181" s="1">
        <v>2</v>
      </c>
      <c r="B181" s="84" t="s">
        <v>125</v>
      </c>
      <c r="C181" s="1" t="s">
        <v>142</v>
      </c>
      <c r="D181" s="1"/>
      <c r="E181" s="1" t="s">
        <v>81</v>
      </c>
      <c r="F181" s="7">
        <v>20000</v>
      </c>
      <c r="G181" s="7">
        <v>15000</v>
      </c>
      <c r="H181" s="7">
        <f t="shared" ref="H181:H182" si="23">F181+G181</f>
        <v>35000</v>
      </c>
    </row>
    <row r="182" spans="1:8" x14ac:dyDescent="0.25">
      <c r="A182" s="1">
        <v>3</v>
      </c>
      <c r="B182" s="84" t="s">
        <v>117</v>
      </c>
      <c r="C182" s="1" t="s">
        <v>142</v>
      </c>
      <c r="D182" s="1"/>
      <c r="E182" s="1" t="s">
        <v>143</v>
      </c>
      <c r="F182" s="7">
        <v>20000</v>
      </c>
      <c r="G182" s="7">
        <v>15000</v>
      </c>
      <c r="H182" s="7">
        <f t="shared" si="23"/>
        <v>35000</v>
      </c>
    </row>
    <row r="183" spans="1:8" x14ac:dyDescent="0.25">
      <c r="A183" s="1"/>
      <c r="B183" s="70"/>
      <c r="C183" s="15" t="s">
        <v>3</v>
      </c>
      <c r="D183" s="15"/>
      <c r="E183" s="15"/>
      <c r="F183" s="16">
        <f>SUM(F180:F182)</f>
        <v>60000</v>
      </c>
      <c r="G183" s="16">
        <f t="shared" ref="G183:H183" si="24">SUM(G180:G182)</f>
        <v>45000</v>
      </c>
      <c r="H183" s="16">
        <f t="shared" si="24"/>
        <v>105000</v>
      </c>
    </row>
    <row r="184" spans="1:8" x14ac:dyDescent="0.25">
      <c r="A184" s="1"/>
      <c r="B184" s="69"/>
      <c r="C184" s="1"/>
      <c r="D184" s="1"/>
      <c r="E184" s="1"/>
      <c r="F184" s="1"/>
      <c r="G184" s="1"/>
      <c r="H184" s="1"/>
    </row>
    <row r="185" spans="1:8" x14ac:dyDescent="0.25">
      <c r="A185" s="1"/>
      <c r="B185" s="95"/>
      <c r="C185" s="89" t="s">
        <v>356</v>
      </c>
      <c r="D185" s="89"/>
      <c r="E185" s="89"/>
      <c r="F185" s="90">
        <f>F183+F178+F156+F153+F146+F139+F116+F81+F74+F66+F59+F46+F33+F17</f>
        <v>2900000</v>
      </c>
      <c r="G185" s="90">
        <f>G183+G178+G156+G153+G146+G139+G116+G81+G74+G66+G59+G46+G33+G17</f>
        <v>2280000</v>
      </c>
      <c r="H185" s="90">
        <f>H183+H178+H156+H153+H146+H139+H116+H81+H74+H66+H59+H46+H33+H17</f>
        <v>5180000</v>
      </c>
    </row>
  </sheetData>
  <pageMargins left="0.7" right="0.7" top="0.75" bottom="0.75" header="0.3" footer="0.3"/>
  <pageSetup paperSize="9" scale="85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216" workbookViewId="0">
      <selection activeCell="F228" sqref="F228"/>
    </sheetView>
  </sheetViews>
  <sheetFormatPr defaultRowHeight="15" x14ac:dyDescent="0.25"/>
  <cols>
    <col min="1" max="1" width="5.28515625" customWidth="1"/>
    <col min="2" max="2" width="9.7109375" bestFit="1" customWidth="1"/>
    <col min="3" max="3" width="20.7109375" bestFit="1" customWidth="1"/>
    <col min="4" max="4" width="11.42578125" bestFit="1" customWidth="1"/>
    <col min="5" max="5" width="18.7109375" customWidth="1"/>
    <col min="6" max="6" width="10.5703125" bestFit="1" customWidth="1"/>
    <col min="7" max="7" width="12.140625" bestFit="1" customWidth="1"/>
    <col min="8" max="8" width="11.5703125" customWidth="1"/>
    <col min="9" max="9" width="13.85546875" customWidth="1"/>
  </cols>
  <sheetData>
    <row r="1" spans="1:8" s="4" customFormat="1" x14ac:dyDescent="0.25">
      <c r="B1" s="23" t="s">
        <v>0</v>
      </c>
      <c r="C1" s="23" t="s">
        <v>5</v>
      </c>
      <c r="D1" s="23" t="s">
        <v>4</v>
      </c>
      <c r="E1" s="23" t="s">
        <v>6</v>
      </c>
      <c r="F1" s="23" t="s">
        <v>1</v>
      </c>
      <c r="G1" s="23" t="s">
        <v>2</v>
      </c>
      <c r="H1" s="23" t="s">
        <v>3</v>
      </c>
    </row>
    <row r="2" spans="1:8" s="30" customFormat="1" x14ac:dyDescent="0.25">
      <c r="A2" s="12">
        <v>1</v>
      </c>
      <c r="B2" s="83">
        <v>43989</v>
      </c>
      <c r="C2" s="12" t="s">
        <v>7</v>
      </c>
      <c r="D2" s="12">
        <v>773202444</v>
      </c>
      <c r="E2" s="12" t="s">
        <v>65</v>
      </c>
      <c r="F2" s="7">
        <v>20000</v>
      </c>
      <c r="G2" s="7">
        <v>15000</v>
      </c>
      <c r="H2" s="7">
        <f>F2+G2</f>
        <v>35000</v>
      </c>
    </row>
    <row r="3" spans="1:8" s="30" customFormat="1" x14ac:dyDescent="0.25">
      <c r="A3" s="12">
        <v>2</v>
      </c>
      <c r="B3" s="83">
        <v>44019</v>
      </c>
      <c r="C3" s="12" t="s">
        <v>7</v>
      </c>
      <c r="D3" s="12">
        <v>773202444</v>
      </c>
      <c r="E3" s="12" t="s">
        <v>44</v>
      </c>
      <c r="F3" s="7">
        <v>20000</v>
      </c>
      <c r="G3" s="7">
        <v>15000</v>
      </c>
      <c r="H3" s="7">
        <f t="shared" ref="H3:H25" si="0">F3+G3</f>
        <v>35000</v>
      </c>
    </row>
    <row r="4" spans="1:8" s="30" customFormat="1" x14ac:dyDescent="0.25">
      <c r="A4" s="12">
        <v>3</v>
      </c>
      <c r="B4" s="83">
        <v>44050</v>
      </c>
      <c r="C4" s="12" t="s">
        <v>7</v>
      </c>
      <c r="D4" s="12">
        <v>773202444</v>
      </c>
      <c r="E4" s="12" t="s">
        <v>8</v>
      </c>
      <c r="F4" s="7">
        <v>20000</v>
      </c>
      <c r="G4" s="7">
        <v>15000</v>
      </c>
      <c r="H4" s="7">
        <f t="shared" si="0"/>
        <v>35000</v>
      </c>
    </row>
    <row r="5" spans="1:8" s="30" customFormat="1" x14ac:dyDescent="0.25">
      <c r="A5" s="12">
        <v>4</v>
      </c>
      <c r="B5" s="83">
        <v>44081</v>
      </c>
      <c r="C5" s="12" t="s">
        <v>7</v>
      </c>
      <c r="D5" s="12">
        <v>773202444</v>
      </c>
      <c r="E5" s="12" t="s">
        <v>29</v>
      </c>
      <c r="F5" s="7">
        <v>20000</v>
      </c>
      <c r="G5" s="7">
        <v>15000</v>
      </c>
      <c r="H5" s="7">
        <f t="shared" si="0"/>
        <v>35000</v>
      </c>
    </row>
    <row r="6" spans="1:8" s="30" customFormat="1" x14ac:dyDescent="0.25">
      <c r="A6" s="12">
        <v>5</v>
      </c>
      <c r="B6" s="83" t="s">
        <v>158</v>
      </c>
      <c r="C6" s="12" t="s">
        <v>7</v>
      </c>
      <c r="D6" s="12">
        <v>773202444</v>
      </c>
      <c r="E6" s="12" t="s">
        <v>8</v>
      </c>
      <c r="F6" s="7">
        <v>20000</v>
      </c>
      <c r="G6" s="7">
        <v>15000</v>
      </c>
      <c r="H6" s="7">
        <f t="shared" si="0"/>
        <v>35000</v>
      </c>
    </row>
    <row r="7" spans="1:8" s="30" customFormat="1" x14ac:dyDescent="0.25">
      <c r="A7" s="12">
        <v>6</v>
      </c>
      <c r="B7" s="83" t="s">
        <v>161</v>
      </c>
      <c r="C7" s="12" t="s">
        <v>7</v>
      </c>
      <c r="D7" s="12">
        <v>773202444</v>
      </c>
      <c r="E7" s="12" t="s">
        <v>29</v>
      </c>
      <c r="F7" s="7">
        <v>20000</v>
      </c>
      <c r="G7" s="7">
        <v>15000</v>
      </c>
      <c r="H7" s="7">
        <f t="shared" si="0"/>
        <v>35000</v>
      </c>
    </row>
    <row r="8" spans="1:8" s="30" customFormat="1" x14ac:dyDescent="0.25">
      <c r="A8" s="12">
        <v>7</v>
      </c>
      <c r="B8" s="83" t="s">
        <v>153</v>
      </c>
      <c r="C8" s="12" t="s">
        <v>7</v>
      </c>
      <c r="D8" s="12">
        <v>773202444</v>
      </c>
      <c r="E8" s="12" t="s">
        <v>16</v>
      </c>
      <c r="F8" s="7">
        <v>20000</v>
      </c>
      <c r="G8" s="7">
        <v>15000</v>
      </c>
      <c r="H8" s="7">
        <f t="shared" si="0"/>
        <v>35000</v>
      </c>
    </row>
    <row r="9" spans="1:8" s="30" customFormat="1" x14ac:dyDescent="0.25">
      <c r="A9" s="12">
        <v>8</v>
      </c>
      <c r="B9" s="18" t="s">
        <v>154</v>
      </c>
      <c r="C9" s="12" t="s">
        <v>7</v>
      </c>
      <c r="D9" s="12">
        <v>773202444</v>
      </c>
      <c r="E9" s="18" t="s">
        <v>65</v>
      </c>
      <c r="F9" s="7">
        <v>20000</v>
      </c>
      <c r="G9" s="7">
        <v>15000</v>
      </c>
      <c r="H9" s="7">
        <f t="shared" si="0"/>
        <v>35000</v>
      </c>
    </row>
    <row r="10" spans="1:8" s="30" customFormat="1" x14ac:dyDescent="0.25">
      <c r="A10" s="12">
        <v>9</v>
      </c>
      <c r="B10" s="84" t="s">
        <v>155</v>
      </c>
      <c r="C10" s="12" t="s">
        <v>7</v>
      </c>
      <c r="D10" s="12">
        <v>773202444</v>
      </c>
      <c r="E10" s="12" t="s">
        <v>44</v>
      </c>
      <c r="F10" s="7">
        <v>20000</v>
      </c>
      <c r="G10" s="7">
        <v>15000</v>
      </c>
      <c r="H10" s="7">
        <f t="shared" si="0"/>
        <v>35000</v>
      </c>
    </row>
    <row r="11" spans="1:8" s="30" customFormat="1" x14ac:dyDescent="0.25">
      <c r="A11" s="12">
        <v>10</v>
      </c>
      <c r="B11" s="84" t="s">
        <v>156</v>
      </c>
      <c r="C11" s="12" t="s">
        <v>7</v>
      </c>
      <c r="D11" s="12">
        <v>773202444</v>
      </c>
      <c r="E11" s="12" t="s">
        <v>44</v>
      </c>
      <c r="F11" s="7">
        <v>20000</v>
      </c>
      <c r="G11" s="7">
        <v>15000</v>
      </c>
      <c r="H11" s="7">
        <f t="shared" si="0"/>
        <v>35000</v>
      </c>
    </row>
    <row r="12" spans="1:8" s="30" customFormat="1" x14ac:dyDescent="0.25">
      <c r="A12" s="66"/>
      <c r="B12" s="70"/>
      <c r="C12" s="15" t="s">
        <v>3</v>
      </c>
      <c r="D12" s="15"/>
      <c r="E12" s="15"/>
      <c r="F12" s="16">
        <f>SUM(F2:F11)</f>
        <v>200000</v>
      </c>
      <c r="G12" s="16">
        <f>SUM(G2:G11)</f>
        <v>150000</v>
      </c>
      <c r="H12" s="16">
        <f>SUM(H2:H11)</f>
        <v>350000</v>
      </c>
    </row>
    <row r="13" spans="1:8" s="30" customFormat="1" x14ac:dyDescent="0.25">
      <c r="A13" s="66"/>
      <c r="B13" s="84"/>
      <c r="C13" s="12"/>
      <c r="D13" s="12"/>
      <c r="E13" s="12"/>
      <c r="F13" s="7"/>
      <c r="G13" s="7"/>
      <c r="H13" s="7">
        <f t="shared" si="0"/>
        <v>0</v>
      </c>
    </row>
    <row r="14" spans="1:8" s="31" customFormat="1" x14ac:dyDescent="0.25">
      <c r="A14" s="3">
        <v>1</v>
      </c>
      <c r="B14" s="71">
        <v>43989</v>
      </c>
      <c r="C14" s="12" t="s">
        <v>9</v>
      </c>
      <c r="D14" s="12">
        <v>772566516</v>
      </c>
      <c r="E14" s="12" t="s">
        <v>65</v>
      </c>
      <c r="F14" s="7">
        <v>20000</v>
      </c>
      <c r="G14" s="7">
        <v>15000</v>
      </c>
      <c r="H14" s="7">
        <f t="shared" si="0"/>
        <v>35000</v>
      </c>
    </row>
    <row r="15" spans="1:8" s="30" customFormat="1" x14ac:dyDescent="0.25">
      <c r="A15" s="12">
        <v>2</v>
      </c>
      <c r="B15" s="83">
        <v>44019</v>
      </c>
      <c r="C15" s="34" t="s">
        <v>9</v>
      </c>
      <c r="D15" s="34">
        <v>772566516</v>
      </c>
      <c r="E15" s="34" t="s">
        <v>44</v>
      </c>
      <c r="F15" s="7">
        <v>20000</v>
      </c>
      <c r="G15" s="7">
        <v>15000</v>
      </c>
      <c r="H15" s="7">
        <f t="shared" si="0"/>
        <v>35000</v>
      </c>
    </row>
    <row r="16" spans="1:8" s="30" customFormat="1" x14ac:dyDescent="0.25">
      <c r="A16" s="12">
        <v>3</v>
      </c>
      <c r="B16" s="83">
        <v>44050</v>
      </c>
      <c r="C16" s="34" t="s">
        <v>9</v>
      </c>
      <c r="D16" s="34">
        <v>772566516</v>
      </c>
      <c r="E16" s="34" t="s">
        <v>8</v>
      </c>
      <c r="F16" s="7">
        <v>20000</v>
      </c>
      <c r="G16" s="7">
        <v>15000</v>
      </c>
      <c r="H16" s="7">
        <f t="shared" si="0"/>
        <v>35000</v>
      </c>
    </row>
    <row r="17" spans="1:8" s="30" customFormat="1" x14ac:dyDescent="0.25">
      <c r="A17" s="3">
        <v>4</v>
      </c>
      <c r="B17" s="71">
        <v>44081</v>
      </c>
      <c r="C17" s="34" t="s">
        <v>9</v>
      </c>
      <c r="D17" s="34">
        <v>772566516</v>
      </c>
      <c r="E17" s="34" t="s">
        <v>29</v>
      </c>
      <c r="F17" s="7">
        <v>20000</v>
      </c>
      <c r="G17" s="7">
        <v>15000</v>
      </c>
      <c r="H17" s="7">
        <f t="shared" si="0"/>
        <v>35000</v>
      </c>
    </row>
    <row r="18" spans="1:8" s="30" customFormat="1" x14ac:dyDescent="0.25">
      <c r="A18" s="12">
        <v>5</v>
      </c>
      <c r="B18" s="71" t="s">
        <v>158</v>
      </c>
      <c r="C18" s="34" t="s">
        <v>9</v>
      </c>
      <c r="D18" s="34">
        <v>772566516</v>
      </c>
      <c r="E18" s="34" t="s">
        <v>8</v>
      </c>
      <c r="F18" s="7">
        <v>20000</v>
      </c>
      <c r="G18" s="7">
        <v>15000</v>
      </c>
      <c r="H18" s="7">
        <f t="shared" si="0"/>
        <v>35000</v>
      </c>
    </row>
    <row r="19" spans="1:8" s="30" customFormat="1" x14ac:dyDescent="0.25">
      <c r="A19" s="12">
        <v>6</v>
      </c>
      <c r="B19" s="71" t="s">
        <v>161</v>
      </c>
      <c r="C19" s="34" t="s">
        <v>9</v>
      </c>
      <c r="D19" s="34">
        <v>772566516</v>
      </c>
      <c r="E19" s="34" t="s">
        <v>29</v>
      </c>
      <c r="F19" s="7">
        <v>20000</v>
      </c>
      <c r="G19" s="7">
        <v>15000</v>
      </c>
      <c r="H19" s="7">
        <f t="shared" si="0"/>
        <v>35000</v>
      </c>
    </row>
    <row r="20" spans="1:8" s="30" customFormat="1" x14ac:dyDescent="0.25">
      <c r="A20" s="3">
        <v>7</v>
      </c>
      <c r="B20" s="71" t="s">
        <v>153</v>
      </c>
      <c r="C20" s="34" t="s">
        <v>9</v>
      </c>
      <c r="D20" s="34">
        <v>772566516</v>
      </c>
      <c r="E20" s="34" t="s">
        <v>16</v>
      </c>
      <c r="F20" s="7">
        <v>20000</v>
      </c>
      <c r="G20" s="7">
        <v>15000</v>
      </c>
      <c r="H20" s="7">
        <f t="shared" si="0"/>
        <v>35000</v>
      </c>
    </row>
    <row r="21" spans="1:8" s="30" customFormat="1" x14ac:dyDescent="0.25">
      <c r="A21" s="12">
        <v>8</v>
      </c>
      <c r="B21" s="71" t="s">
        <v>154</v>
      </c>
      <c r="C21" s="34" t="s">
        <v>9</v>
      </c>
      <c r="D21" s="34">
        <v>772566516</v>
      </c>
      <c r="E21" s="34" t="s">
        <v>65</v>
      </c>
      <c r="F21" s="7">
        <v>20000</v>
      </c>
      <c r="G21" s="7">
        <v>15000</v>
      </c>
      <c r="H21" s="7">
        <f t="shared" si="0"/>
        <v>35000</v>
      </c>
    </row>
    <row r="22" spans="1:8" s="30" customFormat="1" x14ac:dyDescent="0.25">
      <c r="A22" s="12">
        <v>9</v>
      </c>
      <c r="B22" s="71" t="s">
        <v>155</v>
      </c>
      <c r="C22" s="34" t="s">
        <v>9</v>
      </c>
      <c r="D22" s="34">
        <v>772566516</v>
      </c>
      <c r="E22" s="34" t="s">
        <v>44</v>
      </c>
      <c r="F22" s="7">
        <v>20000</v>
      </c>
      <c r="G22" s="7">
        <v>15000</v>
      </c>
      <c r="H22" s="7">
        <f t="shared" si="0"/>
        <v>35000</v>
      </c>
    </row>
    <row r="23" spans="1:8" s="30" customFormat="1" x14ac:dyDescent="0.25">
      <c r="A23" s="3">
        <v>10</v>
      </c>
      <c r="B23" s="71" t="s">
        <v>156</v>
      </c>
      <c r="C23" s="34" t="s">
        <v>9</v>
      </c>
      <c r="D23" s="34">
        <v>772566516</v>
      </c>
      <c r="E23" s="34" t="s">
        <v>44</v>
      </c>
      <c r="F23" s="7">
        <v>20000</v>
      </c>
      <c r="G23" s="7">
        <v>15000</v>
      </c>
      <c r="H23" s="7">
        <f t="shared" si="0"/>
        <v>35000</v>
      </c>
    </row>
    <row r="24" spans="1:8" s="30" customFormat="1" x14ac:dyDescent="0.25">
      <c r="A24" s="66"/>
      <c r="B24" s="85"/>
      <c r="C24" s="15" t="s">
        <v>3</v>
      </c>
      <c r="D24" s="15"/>
      <c r="E24" s="15"/>
      <c r="F24" s="16">
        <f>SUM(F14:F23)</f>
        <v>200000</v>
      </c>
      <c r="G24" s="16">
        <f>SUM(G14:G23)</f>
        <v>150000</v>
      </c>
      <c r="H24" s="16">
        <f>SUM(H14:H23)</f>
        <v>350000</v>
      </c>
    </row>
    <row r="25" spans="1:8" s="31" customFormat="1" x14ac:dyDescent="0.25">
      <c r="A25" s="86"/>
      <c r="B25" s="74"/>
      <c r="C25" s="3"/>
      <c r="D25" s="3"/>
      <c r="E25" s="3"/>
      <c r="F25" s="8"/>
      <c r="G25" s="8"/>
      <c r="H25" s="7">
        <f t="shared" si="0"/>
        <v>0</v>
      </c>
    </row>
    <row r="26" spans="1:8" s="30" customFormat="1" x14ac:dyDescent="0.25">
      <c r="A26" s="12">
        <v>1</v>
      </c>
      <c r="B26" s="71">
        <v>43837</v>
      </c>
      <c r="C26" s="34" t="s">
        <v>25</v>
      </c>
      <c r="D26" s="34">
        <v>779901930</v>
      </c>
      <c r="E26" s="45" t="s">
        <v>43</v>
      </c>
      <c r="F26" s="9">
        <v>20000</v>
      </c>
      <c r="G26" s="9">
        <v>15000</v>
      </c>
      <c r="H26" s="9">
        <f>F26+G26</f>
        <v>35000</v>
      </c>
    </row>
    <row r="27" spans="1:8" s="30" customFormat="1" x14ac:dyDescent="0.25">
      <c r="A27" s="12">
        <v>2</v>
      </c>
      <c r="B27" s="71">
        <v>43868</v>
      </c>
      <c r="C27" s="34" t="s">
        <v>25</v>
      </c>
      <c r="D27" s="34">
        <v>779901930</v>
      </c>
      <c r="E27" s="45" t="s">
        <v>58</v>
      </c>
      <c r="F27" s="9">
        <v>20000</v>
      </c>
      <c r="G27" s="9">
        <v>15000</v>
      </c>
      <c r="H27" s="9">
        <f t="shared" ref="H27:H56" si="1">F27+G27</f>
        <v>35000</v>
      </c>
    </row>
    <row r="28" spans="1:8" s="30" customFormat="1" x14ac:dyDescent="0.25">
      <c r="A28" s="12">
        <v>3</v>
      </c>
      <c r="B28" s="71">
        <v>43897</v>
      </c>
      <c r="C28" s="34" t="s">
        <v>25</v>
      </c>
      <c r="D28" s="34">
        <v>779901930</v>
      </c>
      <c r="E28" s="45" t="s">
        <v>157</v>
      </c>
      <c r="F28" s="9">
        <v>20000</v>
      </c>
      <c r="G28" s="9">
        <v>15000</v>
      </c>
      <c r="H28" s="9">
        <f t="shared" si="1"/>
        <v>35000</v>
      </c>
    </row>
    <row r="29" spans="1:8" s="30" customFormat="1" x14ac:dyDescent="0.25">
      <c r="A29" s="12">
        <v>4</v>
      </c>
      <c r="B29" s="71">
        <v>43928</v>
      </c>
      <c r="C29" s="34" t="s">
        <v>25</v>
      </c>
      <c r="D29" s="34">
        <v>779901930</v>
      </c>
      <c r="E29" s="45" t="s">
        <v>12</v>
      </c>
      <c r="F29" s="9">
        <v>20000</v>
      </c>
      <c r="G29" s="9">
        <v>15000</v>
      </c>
      <c r="H29" s="9">
        <f t="shared" si="1"/>
        <v>35000</v>
      </c>
    </row>
    <row r="30" spans="1:8" s="30" customFormat="1" x14ac:dyDescent="0.25">
      <c r="A30" s="12">
        <v>5</v>
      </c>
      <c r="B30" s="71">
        <v>43958</v>
      </c>
      <c r="C30" s="34" t="s">
        <v>25</v>
      </c>
      <c r="D30" s="34">
        <v>779901930</v>
      </c>
      <c r="E30" s="45" t="s">
        <v>56</v>
      </c>
      <c r="F30" s="9">
        <v>20000</v>
      </c>
      <c r="G30" s="9">
        <v>15000</v>
      </c>
      <c r="H30" s="9">
        <f t="shared" si="1"/>
        <v>35000</v>
      </c>
    </row>
    <row r="31" spans="1:8" s="30" customFormat="1" x14ac:dyDescent="0.25">
      <c r="A31" s="12">
        <v>6</v>
      </c>
      <c r="B31" s="71">
        <v>43989</v>
      </c>
      <c r="C31" s="34" t="s">
        <v>25</v>
      </c>
      <c r="D31" s="34">
        <v>779901930</v>
      </c>
      <c r="E31" s="45" t="s">
        <v>56</v>
      </c>
      <c r="F31" s="9">
        <v>20000</v>
      </c>
      <c r="G31" s="9">
        <v>15000</v>
      </c>
      <c r="H31" s="9">
        <f t="shared" si="1"/>
        <v>35000</v>
      </c>
    </row>
    <row r="32" spans="1:8" s="30" customFormat="1" x14ac:dyDescent="0.25">
      <c r="A32" s="12">
        <v>7</v>
      </c>
      <c r="B32" s="71">
        <v>44019</v>
      </c>
      <c r="C32" s="34" t="s">
        <v>25</v>
      </c>
      <c r="D32" s="34">
        <v>779901930</v>
      </c>
      <c r="E32" s="45" t="s">
        <v>34</v>
      </c>
      <c r="F32" s="9">
        <v>20000</v>
      </c>
      <c r="G32" s="9">
        <v>15000</v>
      </c>
      <c r="H32" s="9">
        <f t="shared" si="1"/>
        <v>35000</v>
      </c>
    </row>
    <row r="33" spans="1:8" s="30" customFormat="1" x14ac:dyDescent="0.25">
      <c r="A33" s="12">
        <v>8</v>
      </c>
      <c r="B33" s="71">
        <v>44019</v>
      </c>
      <c r="C33" s="34" t="s">
        <v>25</v>
      </c>
      <c r="D33" s="34">
        <v>779901930</v>
      </c>
      <c r="E33" s="45" t="s">
        <v>58</v>
      </c>
      <c r="F33" s="9"/>
      <c r="G33" s="9">
        <v>15000</v>
      </c>
      <c r="H33" s="9">
        <f t="shared" si="1"/>
        <v>15000</v>
      </c>
    </row>
    <row r="34" spans="1:8" s="30" customFormat="1" x14ac:dyDescent="0.25">
      <c r="A34" s="12">
        <v>9</v>
      </c>
      <c r="B34" s="71">
        <v>44050</v>
      </c>
      <c r="C34" s="34" t="s">
        <v>25</v>
      </c>
      <c r="D34" s="34">
        <v>779901930</v>
      </c>
      <c r="E34" s="45" t="s">
        <v>54</v>
      </c>
      <c r="F34" s="9">
        <v>20000</v>
      </c>
      <c r="G34" s="9">
        <v>15000</v>
      </c>
      <c r="H34" s="9">
        <f t="shared" si="1"/>
        <v>35000</v>
      </c>
    </row>
    <row r="35" spans="1:8" s="30" customFormat="1" x14ac:dyDescent="0.25">
      <c r="A35" s="12">
        <v>10</v>
      </c>
      <c r="B35" s="71">
        <v>44050</v>
      </c>
      <c r="C35" s="34" t="s">
        <v>25</v>
      </c>
      <c r="D35" s="34">
        <v>779901930</v>
      </c>
      <c r="E35" s="45" t="s">
        <v>43</v>
      </c>
      <c r="F35" s="9"/>
      <c r="G35" s="9">
        <v>15000</v>
      </c>
      <c r="H35" s="9">
        <f t="shared" si="1"/>
        <v>15000</v>
      </c>
    </row>
    <row r="36" spans="1:8" s="30" customFormat="1" x14ac:dyDescent="0.25">
      <c r="A36" s="12">
        <v>11</v>
      </c>
      <c r="B36" s="71">
        <v>44081</v>
      </c>
      <c r="C36" s="34" t="s">
        <v>25</v>
      </c>
      <c r="D36" s="34">
        <v>779901930</v>
      </c>
      <c r="E36" s="45" t="s">
        <v>30</v>
      </c>
      <c r="F36" s="9">
        <v>20000</v>
      </c>
      <c r="G36" s="9">
        <v>15000</v>
      </c>
      <c r="H36" s="9">
        <f t="shared" si="1"/>
        <v>35000</v>
      </c>
    </row>
    <row r="37" spans="1:8" s="30" customFormat="1" x14ac:dyDescent="0.25">
      <c r="A37" s="12">
        <v>12</v>
      </c>
      <c r="B37" s="71">
        <v>44111</v>
      </c>
      <c r="C37" s="34" t="s">
        <v>25</v>
      </c>
      <c r="D37" s="34">
        <v>779901930</v>
      </c>
      <c r="E37" s="45" t="s">
        <v>29</v>
      </c>
      <c r="F37" s="9">
        <v>20000</v>
      </c>
      <c r="G37" s="9">
        <v>15000</v>
      </c>
      <c r="H37" s="9">
        <f t="shared" si="1"/>
        <v>35000</v>
      </c>
    </row>
    <row r="38" spans="1:8" s="30" customFormat="1" x14ac:dyDescent="0.25">
      <c r="A38" s="12">
        <v>13</v>
      </c>
      <c r="B38" s="71">
        <v>44111</v>
      </c>
      <c r="C38" s="34" t="s">
        <v>25</v>
      </c>
      <c r="D38" s="34">
        <v>779901930</v>
      </c>
      <c r="E38" s="45" t="s">
        <v>29</v>
      </c>
      <c r="F38" s="9"/>
      <c r="G38" s="9">
        <v>15000</v>
      </c>
      <c r="H38" s="9">
        <f t="shared" si="1"/>
        <v>15000</v>
      </c>
    </row>
    <row r="39" spans="1:8" s="30" customFormat="1" x14ac:dyDescent="0.25">
      <c r="A39" s="12">
        <v>14</v>
      </c>
      <c r="B39" s="71">
        <v>44172</v>
      </c>
      <c r="C39" s="34" t="s">
        <v>25</v>
      </c>
      <c r="D39" s="34">
        <v>779901930</v>
      </c>
      <c r="E39" s="45" t="s">
        <v>10</v>
      </c>
      <c r="F39" s="9">
        <v>20000</v>
      </c>
      <c r="G39" s="9">
        <v>15000</v>
      </c>
      <c r="H39" s="9">
        <f t="shared" si="1"/>
        <v>35000</v>
      </c>
    </row>
    <row r="40" spans="1:8" s="30" customFormat="1" x14ac:dyDescent="0.25">
      <c r="A40" s="12">
        <v>15</v>
      </c>
      <c r="B40" s="71" t="s">
        <v>168</v>
      </c>
      <c r="C40" s="34" t="s">
        <v>25</v>
      </c>
      <c r="D40" s="34">
        <v>779901930</v>
      </c>
      <c r="E40" s="45" t="s">
        <v>14</v>
      </c>
      <c r="F40" s="9">
        <v>20000</v>
      </c>
      <c r="G40" s="9">
        <v>15000</v>
      </c>
      <c r="H40" s="9">
        <f t="shared" si="1"/>
        <v>35000</v>
      </c>
    </row>
    <row r="41" spans="1:8" s="30" customFormat="1" x14ac:dyDescent="0.25">
      <c r="A41" s="12">
        <v>16</v>
      </c>
      <c r="B41" s="71" t="s">
        <v>187</v>
      </c>
      <c r="C41" s="34" t="s">
        <v>25</v>
      </c>
      <c r="D41" s="34">
        <v>779901930</v>
      </c>
      <c r="E41" s="45" t="s">
        <v>32</v>
      </c>
      <c r="F41" s="9">
        <v>20000</v>
      </c>
      <c r="G41" s="9">
        <v>15000</v>
      </c>
      <c r="H41" s="9">
        <f t="shared" si="1"/>
        <v>35000</v>
      </c>
    </row>
    <row r="42" spans="1:8" s="30" customFormat="1" x14ac:dyDescent="0.25">
      <c r="A42" s="12">
        <v>17</v>
      </c>
      <c r="B42" s="71" t="s">
        <v>163</v>
      </c>
      <c r="C42" s="34" t="s">
        <v>25</v>
      </c>
      <c r="D42" s="34">
        <v>779901930</v>
      </c>
      <c r="E42" s="45" t="s">
        <v>188</v>
      </c>
      <c r="F42" s="9">
        <v>20000</v>
      </c>
      <c r="G42" s="9">
        <v>15000</v>
      </c>
      <c r="H42" s="9">
        <f t="shared" si="1"/>
        <v>35000</v>
      </c>
    </row>
    <row r="43" spans="1:8" s="30" customFormat="1" x14ac:dyDescent="0.25">
      <c r="A43" s="12">
        <v>18</v>
      </c>
      <c r="B43" s="71" t="s">
        <v>177</v>
      </c>
      <c r="C43" s="34" t="s">
        <v>25</v>
      </c>
      <c r="D43" s="34">
        <v>779901930</v>
      </c>
      <c r="E43" s="45" t="s">
        <v>188</v>
      </c>
      <c r="F43" s="9">
        <v>20000</v>
      </c>
      <c r="G43" s="9">
        <v>15000</v>
      </c>
      <c r="H43" s="9">
        <f t="shared" si="1"/>
        <v>35000</v>
      </c>
    </row>
    <row r="44" spans="1:8" s="30" customFormat="1" x14ac:dyDescent="0.25">
      <c r="A44" s="12">
        <v>19</v>
      </c>
      <c r="B44" s="71" t="s">
        <v>158</v>
      </c>
      <c r="C44" s="34" t="s">
        <v>25</v>
      </c>
      <c r="D44" s="34">
        <v>779901930</v>
      </c>
      <c r="E44" s="45" t="s">
        <v>8</v>
      </c>
      <c r="F44" s="9">
        <v>20000</v>
      </c>
      <c r="G44" s="9">
        <v>15000</v>
      </c>
      <c r="H44" s="9">
        <f t="shared" si="1"/>
        <v>35000</v>
      </c>
    </row>
    <row r="45" spans="1:8" s="30" customFormat="1" x14ac:dyDescent="0.25">
      <c r="A45" s="12">
        <v>20</v>
      </c>
      <c r="B45" s="71" t="s">
        <v>179</v>
      </c>
      <c r="C45" s="34" t="s">
        <v>25</v>
      </c>
      <c r="D45" s="34">
        <v>779901930</v>
      </c>
      <c r="E45" s="45" t="s">
        <v>43</v>
      </c>
      <c r="F45" s="9">
        <v>20000</v>
      </c>
      <c r="G45" s="9">
        <v>15000</v>
      </c>
      <c r="H45" s="9">
        <f t="shared" si="1"/>
        <v>35000</v>
      </c>
    </row>
    <row r="46" spans="1:8" s="30" customFormat="1" x14ac:dyDescent="0.25">
      <c r="A46" s="12">
        <v>21</v>
      </c>
      <c r="B46" s="71" t="s">
        <v>147</v>
      </c>
      <c r="C46" s="34" t="s">
        <v>25</v>
      </c>
      <c r="D46" s="34">
        <v>779901930</v>
      </c>
      <c r="E46" s="45" t="s">
        <v>56</v>
      </c>
      <c r="F46" s="9">
        <v>20000</v>
      </c>
      <c r="G46" s="9">
        <v>15000</v>
      </c>
      <c r="H46" s="9">
        <f t="shared" si="1"/>
        <v>35000</v>
      </c>
    </row>
    <row r="47" spans="1:8" s="30" customFormat="1" x14ac:dyDescent="0.25">
      <c r="A47" s="12">
        <v>22</v>
      </c>
      <c r="B47" s="71" t="s">
        <v>147</v>
      </c>
      <c r="C47" s="34" t="s">
        <v>25</v>
      </c>
      <c r="D47" s="34">
        <v>779901930</v>
      </c>
      <c r="E47" s="45" t="s">
        <v>186</v>
      </c>
      <c r="F47" s="9"/>
      <c r="G47" s="9">
        <v>15000</v>
      </c>
      <c r="H47" s="9">
        <f t="shared" si="1"/>
        <v>15000</v>
      </c>
    </row>
    <row r="48" spans="1:8" s="30" customFormat="1" x14ac:dyDescent="0.25">
      <c r="A48" s="12">
        <v>23</v>
      </c>
      <c r="B48" s="71" t="s">
        <v>180</v>
      </c>
      <c r="C48" s="34" t="s">
        <v>25</v>
      </c>
      <c r="D48" s="34">
        <v>779901930</v>
      </c>
      <c r="E48" s="45" t="s">
        <v>54</v>
      </c>
      <c r="F48" s="9">
        <v>20000</v>
      </c>
      <c r="G48" s="9">
        <v>15000</v>
      </c>
      <c r="H48" s="9">
        <f t="shared" si="1"/>
        <v>35000</v>
      </c>
    </row>
    <row r="49" spans="1:8" s="30" customFormat="1" x14ac:dyDescent="0.25">
      <c r="A49" s="12">
        <v>24</v>
      </c>
      <c r="B49" s="71" t="s">
        <v>148</v>
      </c>
      <c r="C49" s="34" t="s">
        <v>25</v>
      </c>
      <c r="D49" s="34">
        <v>779901930</v>
      </c>
      <c r="E49" s="45" t="s">
        <v>14</v>
      </c>
      <c r="F49" s="9">
        <v>20000</v>
      </c>
      <c r="G49" s="9">
        <v>15000</v>
      </c>
      <c r="H49" s="9">
        <f t="shared" si="1"/>
        <v>35000</v>
      </c>
    </row>
    <row r="50" spans="1:8" s="30" customFormat="1" x14ac:dyDescent="0.25">
      <c r="A50" s="12">
        <v>25</v>
      </c>
      <c r="B50" s="71" t="s">
        <v>149</v>
      </c>
      <c r="C50" s="34" t="s">
        <v>25</v>
      </c>
      <c r="D50" s="34">
        <v>779901930</v>
      </c>
      <c r="E50" s="45" t="s">
        <v>150</v>
      </c>
      <c r="F50" s="9">
        <v>20000</v>
      </c>
      <c r="G50" s="9">
        <v>15000</v>
      </c>
      <c r="H50" s="9">
        <f t="shared" si="1"/>
        <v>35000</v>
      </c>
    </row>
    <row r="51" spans="1:8" s="30" customFormat="1" x14ac:dyDescent="0.25">
      <c r="A51" s="12">
        <v>26</v>
      </c>
      <c r="B51" s="88" t="s">
        <v>151</v>
      </c>
      <c r="C51" s="34" t="s">
        <v>25</v>
      </c>
      <c r="D51" s="34">
        <v>779901930</v>
      </c>
      <c r="E51" s="45" t="s">
        <v>152</v>
      </c>
      <c r="F51" s="9">
        <v>20000</v>
      </c>
      <c r="G51" s="9">
        <v>15000</v>
      </c>
      <c r="H51" s="9">
        <f t="shared" si="1"/>
        <v>35000</v>
      </c>
    </row>
    <row r="52" spans="1:8" s="30" customFormat="1" x14ac:dyDescent="0.25">
      <c r="A52" s="12">
        <v>27</v>
      </c>
      <c r="B52" s="88" t="s">
        <v>161</v>
      </c>
      <c r="C52" s="34" t="s">
        <v>25</v>
      </c>
      <c r="D52" s="34">
        <v>779901930</v>
      </c>
      <c r="E52" s="45" t="s">
        <v>44</v>
      </c>
      <c r="F52" s="9">
        <v>20000</v>
      </c>
      <c r="G52" s="9">
        <v>15000</v>
      </c>
      <c r="H52" s="9">
        <f t="shared" si="1"/>
        <v>35000</v>
      </c>
    </row>
    <row r="53" spans="1:8" s="30" customFormat="1" x14ac:dyDescent="0.25">
      <c r="A53" s="12">
        <v>28</v>
      </c>
      <c r="B53" s="88" t="s">
        <v>153</v>
      </c>
      <c r="C53" s="34" t="s">
        <v>25</v>
      </c>
      <c r="D53" s="34">
        <v>779901930</v>
      </c>
      <c r="E53" s="45" t="s">
        <v>150</v>
      </c>
      <c r="F53" s="9">
        <v>20000</v>
      </c>
      <c r="G53" s="9">
        <v>15000</v>
      </c>
      <c r="H53" s="9">
        <f t="shared" si="1"/>
        <v>35000</v>
      </c>
    </row>
    <row r="54" spans="1:8" s="30" customFormat="1" x14ac:dyDescent="0.25">
      <c r="A54" s="12">
        <v>29</v>
      </c>
      <c r="B54" s="88" t="s">
        <v>154</v>
      </c>
      <c r="C54" s="34" t="s">
        <v>25</v>
      </c>
      <c r="D54" s="34">
        <v>779901930</v>
      </c>
      <c r="E54" s="45" t="s">
        <v>8</v>
      </c>
      <c r="F54" s="9">
        <v>20000</v>
      </c>
      <c r="G54" s="9">
        <v>15000</v>
      </c>
      <c r="H54" s="9">
        <f t="shared" si="1"/>
        <v>35000</v>
      </c>
    </row>
    <row r="55" spans="1:8" s="30" customFormat="1" x14ac:dyDescent="0.25">
      <c r="A55" s="12">
        <v>30</v>
      </c>
      <c r="B55" s="88" t="s">
        <v>155</v>
      </c>
      <c r="C55" s="34" t="s">
        <v>25</v>
      </c>
      <c r="D55" s="34">
        <v>779901930</v>
      </c>
      <c r="E55" s="45" t="s">
        <v>56</v>
      </c>
      <c r="F55" s="9">
        <v>20000</v>
      </c>
      <c r="G55" s="9">
        <v>15000</v>
      </c>
      <c r="H55" s="9">
        <f t="shared" si="1"/>
        <v>35000</v>
      </c>
    </row>
    <row r="56" spans="1:8" s="30" customFormat="1" x14ac:dyDescent="0.25">
      <c r="A56" s="12">
        <v>31</v>
      </c>
      <c r="B56" s="88" t="s">
        <v>156</v>
      </c>
      <c r="C56" s="34" t="s">
        <v>25</v>
      </c>
      <c r="D56" s="34">
        <v>779901930</v>
      </c>
      <c r="E56" s="45" t="s">
        <v>54</v>
      </c>
      <c r="F56" s="9">
        <v>20000</v>
      </c>
      <c r="G56" s="9">
        <v>15000</v>
      </c>
      <c r="H56" s="9">
        <f t="shared" si="1"/>
        <v>35000</v>
      </c>
    </row>
    <row r="57" spans="1:8" s="30" customFormat="1" x14ac:dyDescent="0.25">
      <c r="A57" s="66"/>
      <c r="B57" s="70"/>
      <c r="C57" s="15" t="s">
        <v>3</v>
      </c>
      <c r="D57" s="15"/>
      <c r="E57" s="21"/>
      <c r="F57" s="16">
        <f>SUM(F26:F56)</f>
        <v>540000</v>
      </c>
      <c r="G57" s="16">
        <f t="shared" ref="G57:H57" si="2">SUM(G26:G56)</f>
        <v>465000</v>
      </c>
      <c r="H57" s="16">
        <f t="shared" si="2"/>
        <v>1005000</v>
      </c>
    </row>
    <row r="58" spans="1:8" s="30" customFormat="1" x14ac:dyDescent="0.25">
      <c r="B58" s="12"/>
      <c r="C58" s="12"/>
      <c r="D58" s="12"/>
      <c r="E58" s="36"/>
      <c r="F58" s="7"/>
      <c r="G58" s="7"/>
      <c r="H58" s="7"/>
    </row>
    <row r="59" spans="1:8" s="30" customFormat="1" x14ac:dyDescent="0.25">
      <c r="A59" s="19">
        <v>1</v>
      </c>
      <c r="B59" s="33">
        <v>43928</v>
      </c>
      <c r="C59" s="12" t="s">
        <v>134</v>
      </c>
      <c r="D59" s="12">
        <v>774062894</v>
      </c>
      <c r="E59" s="36" t="s">
        <v>12</v>
      </c>
      <c r="F59" s="7">
        <v>20000</v>
      </c>
      <c r="G59" s="7">
        <v>15000</v>
      </c>
      <c r="H59" s="7">
        <f>F59+G59</f>
        <v>35000</v>
      </c>
    </row>
    <row r="60" spans="1:8" s="30" customFormat="1" x14ac:dyDescent="0.25">
      <c r="A60" s="19">
        <v>2</v>
      </c>
      <c r="B60" s="33">
        <v>43958</v>
      </c>
      <c r="C60" s="12" t="s">
        <v>134</v>
      </c>
      <c r="D60" s="12">
        <v>774062894</v>
      </c>
      <c r="E60" s="36" t="s">
        <v>8</v>
      </c>
      <c r="F60" s="7">
        <v>20000</v>
      </c>
      <c r="G60" s="7">
        <v>15000</v>
      </c>
      <c r="H60" s="7">
        <f t="shared" ref="H60:H71" si="3">F60+G60</f>
        <v>35000</v>
      </c>
    </row>
    <row r="61" spans="1:8" s="30" customFormat="1" x14ac:dyDescent="0.25">
      <c r="A61" s="19">
        <v>3</v>
      </c>
      <c r="B61" s="33">
        <v>43989</v>
      </c>
      <c r="C61" s="12" t="s">
        <v>134</v>
      </c>
      <c r="D61" s="12">
        <v>774062894</v>
      </c>
      <c r="E61" s="36" t="s">
        <v>56</v>
      </c>
      <c r="F61" s="7">
        <v>20000</v>
      </c>
      <c r="G61" s="7">
        <v>15000</v>
      </c>
      <c r="H61" s="7">
        <f t="shared" si="3"/>
        <v>35000</v>
      </c>
    </row>
    <row r="62" spans="1:8" s="30" customFormat="1" x14ac:dyDescent="0.25">
      <c r="A62" s="19">
        <v>4</v>
      </c>
      <c r="B62" s="33">
        <v>44019</v>
      </c>
      <c r="C62" s="12" t="s">
        <v>134</v>
      </c>
      <c r="D62" s="12">
        <v>774062894</v>
      </c>
      <c r="E62" s="36" t="s">
        <v>58</v>
      </c>
      <c r="F62" s="7">
        <v>20000</v>
      </c>
      <c r="G62" s="7">
        <v>15000</v>
      </c>
      <c r="H62" s="7">
        <f t="shared" si="3"/>
        <v>35000</v>
      </c>
    </row>
    <row r="63" spans="1:8" s="30" customFormat="1" x14ac:dyDescent="0.25">
      <c r="A63" s="19">
        <v>5</v>
      </c>
      <c r="B63" s="33">
        <v>44050</v>
      </c>
      <c r="C63" s="12" t="s">
        <v>134</v>
      </c>
      <c r="D63" s="12">
        <v>774062894</v>
      </c>
      <c r="E63" s="36" t="s">
        <v>43</v>
      </c>
      <c r="F63" s="7">
        <v>20000</v>
      </c>
      <c r="G63" s="7">
        <v>15000</v>
      </c>
      <c r="H63" s="7">
        <f t="shared" si="3"/>
        <v>35000</v>
      </c>
    </row>
    <row r="64" spans="1:8" s="30" customFormat="1" x14ac:dyDescent="0.25">
      <c r="A64" s="19">
        <v>6</v>
      </c>
      <c r="B64" s="33">
        <v>44111</v>
      </c>
      <c r="C64" s="12" t="s">
        <v>134</v>
      </c>
      <c r="D64" s="12">
        <v>774062894</v>
      </c>
      <c r="E64" s="36" t="s">
        <v>29</v>
      </c>
      <c r="F64" s="7">
        <v>20000</v>
      </c>
      <c r="G64" s="7">
        <v>15000</v>
      </c>
      <c r="H64" s="7">
        <f t="shared" si="3"/>
        <v>35000</v>
      </c>
    </row>
    <row r="65" spans="1:9" s="30" customFormat="1" x14ac:dyDescent="0.25">
      <c r="A65" s="19">
        <v>7</v>
      </c>
      <c r="B65" s="33">
        <v>44172</v>
      </c>
      <c r="C65" s="12" t="s">
        <v>134</v>
      </c>
      <c r="D65" s="12">
        <v>774062894</v>
      </c>
      <c r="E65" s="36" t="s">
        <v>8</v>
      </c>
      <c r="F65" s="7">
        <v>20000</v>
      </c>
      <c r="G65" s="7">
        <v>15000</v>
      </c>
      <c r="H65" s="7">
        <f t="shared" si="3"/>
        <v>35000</v>
      </c>
    </row>
    <row r="66" spans="1:9" s="30" customFormat="1" x14ac:dyDescent="0.25">
      <c r="A66" s="19">
        <v>8</v>
      </c>
      <c r="B66" s="33" t="s">
        <v>168</v>
      </c>
      <c r="C66" s="12" t="s">
        <v>134</v>
      </c>
      <c r="D66" s="12">
        <v>774062894</v>
      </c>
      <c r="E66" s="36" t="s">
        <v>14</v>
      </c>
      <c r="F66" s="7">
        <v>20000</v>
      </c>
      <c r="G66" s="7">
        <v>15000</v>
      </c>
      <c r="H66" s="7">
        <f t="shared" si="3"/>
        <v>35000</v>
      </c>
    </row>
    <row r="67" spans="1:9" s="30" customFormat="1" x14ac:dyDescent="0.25">
      <c r="A67" s="19">
        <v>9</v>
      </c>
      <c r="B67" s="33" t="s">
        <v>187</v>
      </c>
      <c r="C67" s="12" t="s">
        <v>134</v>
      </c>
      <c r="D67" s="12">
        <v>774062894</v>
      </c>
      <c r="E67" s="36" t="s">
        <v>32</v>
      </c>
      <c r="F67" s="7">
        <v>20000</v>
      </c>
      <c r="G67" s="7">
        <v>15000</v>
      </c>
      <c r="H67" s="7">
        <f t="shared" si="3"/>
        <v>35000</v>
      </c>
    </row>
    <row r="68" spans="1:9" s="30" customFormat="1" x14ac:dyDescent="0.25">
      <c r="A68" s="19">
        <v>10</v>
      </c>
      <c r="B68" s="33" t="s">
        <v>163</v>
      </c>
      <c r="C68" s="12" t="s">
        <v>134</v>
      </c>
      <c r="D68" s="12">
        <v>774062894</v>
      </c>
      <c r="E68" s="36" t="s">
        <v>188</v>
      </c>
      <c r="F68" s="7">
        <v>20000</v>
      </c>
      <c r="G68" s="7">
        <v>15000</v>
      </c>
      <c r="H68" s="7">
        <f t="shared" si="3"/>
        <v>35000</v>
      </c>
    </row>
    <row r="69" spans="1:9" s="30" customFormat="1" x14ac:dyDescent="0.25">
      <c r="A69" s="19">
        <v>11</v>
      </c>
      <c r="B69" s="33" t="s">
        <v>177</v>
      </c>
      <c r="C69" s="12" t="s">
        <v>134</v>
      </c>
      <c r="D69" s="12">
        <v>774062894</v>
      </c>
      <c r="E69" s="36" t="s">
        <v>54</v>
      </c>
      <c r="F69" s="7">
        <v>20000</v>
      </c>
      <c r="G69" s="7">
        <v>15000</v>
      </c>
      <c r="H69" s="7">
        <f t="shared" si="3"/>
        <v>35000</v>
      </c>
    </row>
    <row r="70" spans="1:9" s="30" customFormat="1" x14ac:dyDescent="0.25">
      <c r="A70" s="19">
        <v>12</v>
      </c>
      <c r="B70" s="33" t="s">
        <v>179</v>
      </c>
      <c r="C70" s="12" t="s">
        <v>134</v>
      </c>
      <c r="D70" s="12">
        <v>774062894</v>
      </c>
      <c r="E70" s="36" t="s">
        <v>43</v>
      </c>
      <c r="F70" s="7">
        <v>20000</v>
      </c>
      <c r="G70" s="7">
        <v>15000</v>
      </c>
      <c r="H70" s="7">
        <f t="shared" si="3"/>
        <v>35000</v>
      </c>
    </row>
    <row r="71" spans="1:9" s="30" customFormat="1" x14ac:dyDescent="0.25">
      <c r="A71" s="19">
        <v>13</v>
      </c>
      <c r="B71" s="33" t="s">
        <v>155</v>
      </c>
      <c r="C71" s="12" t="s">
        <v>134</v>
      </c>
      <c r="D71" s="12">
        <v>774062894</v>
      </c>
      <c r="E71" s="36" t="s">
        <v>35</v>
      </c>
      <c r="F71" s="7">
        <v>20000</v>
      </c>
      <c r="G71" s="7">
        <v>15000</v>
      </c>
      <c r="H71" s="7">
        <f t="shared" si="3"/>
        <v>35000</v>
      </c>
    </row>
    <row r="72" spans="1:9" s="30" customFormat="1" x14ac:dyDescent="0.25">
      <c r="B72" s="41"/>
      <c r="C72" s="35" t="s">
        <v>3</v>
      </c>
      <c r="D72" s="35"/>
      <c r="E72" s="21"/>
      <c r="F72" s="16">
        <f>SUM(F59:F71)</f>
        <v>260000</v>
      </c>
      <c r="G72" s="16">
        <f>SUM(G59:G71)</f>
        <v>195000</v>
      </c>
      <c r="H72" s="16">
        <f>SUM(H59:H71)</f>
        <v>455000</v>
      </c>
    </row>
    <row r="73" spans="1:9" s="30" customFormat="1" x14ac:dyDescent="0.25">
      <c r="B73" s="10"/>
      <c r="C73" s="12"/>
      <c r="D73" s="12"/>
      <c r="E73" s="25"/>
      <c r="F73" s="14"/>
      <c r="G73" s="14"/>
      <c r="H73" s="14"/>
    </row>
    <row r="74" spans="1:9" x14ac:dyDescent="0.25">
      <c r="A74" s="19">
        <v>1</v>
      </c>
      <c r="B74" s="33" t="s">
        <v>147</v>
      </c>
      <c r="C74" s="12" t="s">
        <v>27</v>
      </c>
      <c r="D74" s="12">
        <v>772182915</v>
      </c>
      <c r="E74" s="36" t="s">
        <v>186</v>
      </c>
      <c r="F74" s="7">
        <v>20000</v>
      </c>
      <c r="G74" s="7">
        <v>15000</v>
      </c>
      <c r="H74" s="9">
        <f t="shared" ref="H74:H79" si="4">F74+G74</f>
        <v>35000</v>
      </c>
    </row>
    <row r="75" spans="1:9" x14ac:dyDescent="0.25">
      <c r="A75" s="19">
        <v>2</v>
      </c>
      <c r="B75" s="33" t="s">
        <v>180</v>
      </c>
      <c r="C75" s="12" t="s">
        <v>27</v>
      </c>
      <c r="D75" s="12">
        <v>772182915</v>
      </c>
      <c r="E75" s="36" t="s">
        <v>54</v>
      </c>
      <c r="F75" s="7">
        <v>20000</v>
      </c>
      <c r="G75" s="7">
        <v>15000</v>
      </c>
      <c r="H75" s="9">
        <f t="shared" si="4"/>
        <v>35000</v>
      </c>
    </row>
    <row r="76" spans="1:9" x14ac:dyDescent="0.25">
      <c r="A76" s="19">
        <v>3</v>
      </c>
      <c r="B76" s="33" t="s">
        <v>151</v>
      </c>
      <c r="C76" s="12" t="s">
        <v>27</v>
      </c>
      <c r="D76" s="12">
        <v>772182915</v>
      </c>
      <c r="E76" s="36" t="s">
        <v>160</v>
      </c>
      <c r="F76" s="7">
        <v>20000</v>
      </c>
      <c r="G76" s="7">
        <v>15000</v>
      </c>
      <c r="H76" s="7">
        <f>F76+G76</f>
        <v>35000</v>
      </c>
    </row>
    <row r="77" spans="1:9" x14ac:dyDescent="0.25">
      <c r="A77" s="19">
        <v>4</v>
      </c>
      <c r="B77" s="33" t="s">
        <v>161</v>
      </c>
      <c r="C77" s="12" t="s">
        <v>27</v>
      </c>
      <c r="D77" s="12">
        <v>772182915</v>
      </c>
      <c r="E77" s="36" t="s">
        <v>44</v>
      </c>
      <c r="F77" s="7">
        <v>20000</v>
      </c>
      <c r="G77" s="7">
        <v>15000</v>
      </c>
      <c r="H77" s="7">
        <f t="shared" si="4"/>
        <v>35000</v>
      </c>
    </row>
    <row r="78" spans="1:9" x14ac:dyDescent="0.25">
      <c r="A78" s="19">
        <v>5</v>
      </c>
      <c r="B78" s="11" t="s">
        <v>155</v>
      </c>
      <c r="C78" s="34" t="s">
        <v>27</v>
      </c>
      <c r="D78" s="34">
        <v>772182915</v>
      </c>
      <c r="E78" s="45" t="s">
        <v>56</v>
      </c>
      <c r="F78" s="9">
        <v>20000</v>
      </c>
      <c r="G78" s="9">
        <v>15000</v>
      </c>
      <c r="H78" s="9">
        <f>F78+G78</f>
        <v>35000</v>
      </c>
    </row>
    <row r="79" spans="1:9" x14ac:dyDescent="0.25">
      <c r="A79" s="19">
        <v>6</v>
      </c>
      <c r="B79" s="11" t="s">
        <v>155</v>
      </c>
      <c r="C79" s="34" t="s">
        <v>27</v>
      </c>
      <c r="D79" s="34">
        <v>772182915</v>
      </c>
      <c r="E79" s="45" t="s">
        <v>35</v>
      </c>
      <c r="F79" s="9"/>
      <c r="G79" s="9">
        <v>15000</v>
      </c>
      <c r="H79" s="9">
        <f t="shared" si="4"/>
        <v>15000</v>
      </c>
    </row>
    <row r="80" spans="1:9" x14ac:dyDescent="0.25">
      <c r="B80" s="15"/>
      <c r="C80" s="15" t="s">
        <v>3</v>
      </c>
      <c r="D80" s="15"/>
      <c r="E80" s="21"/>
      <c r="F80" s="16">
        <f>SUM(F74:F79)</f>
        <v>100000</v>
      </c>
      <c r="G80" s="16">
        <f t="shared" ref="G80:H80" si="5">SUM(G74:G79)</f>
        <v>90000</v>
      </c>
      <c r="H80" s="16">
        <f t="shared" si="5"/>
        <v>190000</v>
      </c>
      <c r="I80" s="27"/>
    </row>
    <row r="81" spans="1:8" s="30" customFormat="1" x14ac:dyDescent="0.25">
      <c r="A81" s="19">
        <v>1</v>
      </c>
      <c r="B81" s="33">
        <v>43837</v>
      </c>
      <c r="C81" s="12" t="s">
        <v>28</v>
      </c>
      <c r="D81" s="12">
        <v>789875949</v>
      </c>
      <c r="E81" s="36" t="s">
        <v>16</v>
      </c>
      <c r="F81" s="7">
        <v>20000</v>
      </c>
      <c r="G81" s="7">
        <v>15000</v>
      </c>
      <c r="H81" s="7">
        <f>F81+G81</f>
        <v>35000</v>
      </c>
    </row>
    <row r="82" spans="1:8" s="30" customFormat="1" x14ac:dyDescent="0.25">
      <c r="A82" s="19">
        <v>2</v>
      </c>
      <c r="B82" s="33">
        <v>44050</v>
      </c>
      <c r="C82" s="12" t="s">
        <v>28</v>
      </c>
      <c r="D82" s="12">
        <v>789875949</v>
      </c>
      <c r="E82" s="36" t="s">
        <v>45</v>
      </c>
      <c r="F82" s="7">
        <v>20000</v>
      </c>
      <c r="G82" s="7">
        <v>15000</v>
      </c>
      <c r="H82" s="7">
        <f t="shared" ref="H82:H103" si="6">F82+G82</f>
        <v>35000</v>
      </c>
    </row>
    <row r="83" spans="1:8" s="30" customFormat="1" x14ac:dyDescent="0.25">
      <c r="A83" s="19">
        <v>3</v>
      </c>
      <c r="B83" s="33">
        <v>44081</v>
      </c>
      <c r="C83" s="12" t="s">
        <v>28</v>
      </c>
      <c r="D83" s="12">
        <v>789875949</v>
      </c>
      <c r="E83" s="36" t="s">
        <v>43</v>
      </c>
      <c r="F83" s="7">
        <v>20000</v>
      </c>
      <c r="G83" s="7">
        <v>15000</v>
      </c>
      <c r="H83" s="7">
        <f t="shared" si="6"/>
        <v>35000</v>
      </c>
    </row>
    <row r="84" spans="1:8" s="30" customFormat="1" x14ac:dyDescent="0.25">
      <c r="A84" s="19">
        <v>4</v>
      </c>
      <c r="B84" s="33">
        <v>44111</v>
      </c>
      <c r="C84" s="12" t="s">
        <v>28</v>
      </c>
      <c r="D84" s="12">
        <v>789875949</v>
      </c>
      <c r="E84" s="36" t="s">
        <v>162</v>
      </c>
      <c r="F84" s="7">
        <v>20000</v>
      </c>
      <c r="G84" s="7">
        <v>15000</v>
      </c>
      <c r="H84" s="7">
        <f t="shared" si="6"/>
        <v>35000</v>
      </c>
    </row>
    <row r="85" spans="1:8" s="30" customFormat="1" x14ac:dyDescent="0.25">
      <c r="A85" s="19">
        <v>5</v>
      </c>
      <c r="B85" s="33">
        <v>44142</v>
      </c>
      <c r="C85" s="12" t="s">
        <v>28</v>
      </c>
      <c r="D85" s="12">
        <v>789875949</v>
      </c>
      <c r="E85" s="36" t="s">
        <v>139</v>
      </c>
      <c r="F85" s="7">
        <v>20000</v>
      </c>
      <c r="G85" s="7">
        <v>15000</v>
      </c>
      <c r="H85" s="7">
        <f t="shared" si="6"/>
        <v>35000</v>
      </c>
    </row>
    <row r="86" spans="1:8" s="30" customFormat="1" x14ac:dyDescent="0.25">
      <c r="A86" s="19">
        <v>6</v>
      </c>
      <c r="B86" s="33">
        <v>44172</v>
      </c>
      <c r="C86" s="12" t="s">
        <v>28</v>
      </c>
      <c r="D86" s="12">
        <v>789875949</v>
      </c>
      <c r="E86" s="36" t="s">
        <v>12</v>
      </c>
      <c r="F86" s="7">
        <v>20000</v>
      </c>
      <c r="G86" s="7">
        <v>15000</v>
      </c>
      <c r="H86" s="7">
        <f t="shared" si="6"/>
        <v>35000</v>
      </c>
    </row>
    <row r="87" spans="1:8" s="30" customFormat="1" x14ac:dyDescent="0.25">
      <c r="A87" s="19">
        <v>7</v>
      </c>
      <c r="B87" s="33" t="s">
        <v>163</v>
      </c>
      <c r="C87" s="12" t="s">
        <v>28</v>
      </c>
      <c r="D87" s="12">
        <v>789875949</v>
      </c>
      <c r="E87" s="36" t="s">
        <v>140</v>
      </c>
      <c r="F87" s="7">
        <v>20000</v>
      </c>
      <c r="G87" s="7">
        <v>15000</v>
      </c>
      <c r="H87" s="7">
        <f t="shared" si="6"/>
        <v>35000</v>
      </c>
    </row>
    <row r="88" spans="1:8" s="30" customFormat="1" x14ac:dyDescent="0.25">
      <c r="A88" s="19">
        <v>8</v>
      </c>
      <c r="B88" s="33" t="s">
        <v>165</v>
      </c>
      <c r="C88" s="12" t="s">
        <v>28</v>
      </c>
      <c r="D88" s="12">
        <v>789875949</v>
      </c>
      <c r="E88" s="36" t="s">
        <v>166</v>
      </c>
      <c r="F88" s="7">
        <v>20000</v>
      </c>
      <c r="G88" s="7">
        <v>15000</v>
      </c>
      <c r="H88" s="7">
        <f t="shared" si="6"/>
        <v>35000</v>
      </c>
    </row>
    <row r="89" spans="1:8" s="30" customFormat="1" x14ac:dyDescent="0.25">
      <c r="A89" s="19">
        <v>9</v>
      </c>
      <c r="B89" s="33" t="s">
        <v>161</v>
      </c>
      <c r="C89" s="12" t="s">
        <v>28</v>
      </c>
      <c r="D89" s="12">
        <v>789875949</v>
      </c>
      <c r="E89" s="36" t="s">
        <v>81</v>
      </c>
      <c r="F89" s="7">
        <v>20000</v>
      </c>
      <c r="G89" s="7">
        <v>15000</v>
      </c>
      <c r="H89" s="7">
        <f t="shared" si="6"/>
        <v>35000</v>
      </c>
    </row>
    <row r="90" spans="1:8" s="30" customFormat="1" x14ac:dyDescent="0.25">
      <c r="A90" s="19">
        <v>10</v>
      </c>
      <c r="B90" s="33" t="s">
        <v>153</v>
      </c>
      <c r="C90" s="12" t="s">
        <v>28</v>
      </c>
      <c r="D90" s="12">
        <v>789875949</v>
      </c>
      <c r="E90" s="36" t="s">
        <v>164</v>
      </c>
      <c r="F90" s="7">
        <v>20000</v>
      </c>
      <c r="G90" s="7">
        <v>15000</v>
      </c>
      <c r="H90" s="7">
        <f t="shared" si="6"/>
        <v>35000</v>
      </c>
    </row>
    <row r="91" spans="1:8" s="30" customFormat="1" x14ac:dyDescent="0.25">
      <c r="A91" s="19">
        <v>11</v>
      </c>
      <c r="B91" s="33" t="s">
        <v>154</v>
      </c>
      <c r="C91" s="12" t="s">
        <v>28</v>
      </c>
      <c r="D91" s="12">
        <v>789875949</v>
      </c>
      <c r="E91" s="36" t="s">
        <v>46</v>
      </c>
      <c r="F91" s="7">
        <v>20000</v>
      </c>
      <c r="G91" s="7">
        <v>15000</v>
      </c>
      <c r="H91" s="7">
        <f t="shared" si="6"/>
        <v>35000</v>
      </c>
    </row>
    <row r="92" spans="1:8" s="30" customFormat="1" x14ac:dyDescent="0.25">
      <c r="B92" s="15"/>
      <c r="C92" s="15" t="s">
        <v>3</v>
      </c>
      <c r="D92" s="15"/>
      <c r="E92" s="21"/>
      <c r="F92" s="16">
        <f>SUM(F81:F91)</f>
        <v>220000</v>
      </c>
      <c r="G92" s="16">
        <f>SUM(G81:G91)</f>
        <v>165000</v>
      </c>
      <c r="H92" s="16">
        <f>SUM(H81:H91)</f>
        <v>385000</v>
      </c>
    </row>
    <row r="93" spans="1:8" s="30" customFormat="1" x14ac:dyDescent="0.25">
      <c r="B93" s="33"/>
      <c r="C93" s="12"/>
      <c r="D93" s="12"/>
      <c r="E93" s="36"/>
      <c r="F93" s="7"/>
      <c r="G93" s="7"/>
      <c r="H93" s="7">
        <f t="shared" si="6"/>
        <v>0</v>
      </c>
    </row>
    <row r="94" spans="1:8" s="30" customFormat="1" x14ac:dyDescent="0.25">
      <c r="A94" s="19">
        <v>1</v>
      </c>
      <c r="B94" s="33">
        <v>43837</v>
      </c>
      <c r="C94" s="12" t="s">
        <v>131</v>
      </c>
      <c r="D94" s="12">
        <v>704890173</v>
      </c>
      <c r="E94" s="36" t="s">
        <v>16</v>
      </c>
      <c r="F94" s="7">
        <v>20000</v>
      </c>
      <c r="G94" s="7">
        <v>15000</v>
      </c>
      <c r="H94" s="7">
        <f t="shared" si="6"/>
        <v>35000</v>
      </c>
    </row>
    <row r="95" spans="1:8" s="30" customFormat="1" x14ac:dyDescent="0.25">
      <c r="A95" s="19">
        <v>2</v>
      </c>
      <c r="B95" s="33">
        <v>44050</v>
      </c>
      <c r="C95" s="12" t="s">
        <v>131</v>
      </c>
      <c r="D95" s="12">
        <v>704890173</v>
      </c>
      <c r="E95" s="36" t="s">
        <v>45</v>
      </c>
      <c r="F95" s="7">
        <v>20000</v>
      </c>
      <c r="G95" s="7">
        <v>15000</v>
      </c>
      <c r="H95" s="7">
        <f t="shared" si="6"/>
        <v>35000</v>
      </c>
    </row>
    <row r="96" spans="1:8" s="30" customFormat="1" x14ac:dyDescent="0.25">
      <c r="A96" s="19">
        <v>3</v>
      </c>
      <c r="B96" s="33">
        <v>44081</v>
      </c>
      <c r="C96" s="12" t="s">
        <v>131</v>
      </c>
      <c r="D96" s="12">
        <v>704890173</v>
      </c>
      <c r="E96" s="36" t="s">
        <v>43</v>
      </c>
      <c r="F96" s="7">
        <v>20000</v>
      </c>
      <c r="G96" s="7">
        <v>15000</v>
      </c>
      <c r="H96" s="7">
        <f t="shared" si="6"/>
        <v>35000</v>
      </c>
    </row>
    <row r="97" spans="1:8" s="30" customFormat="1" x14ac:dyDescent="0.25">
      <c r="A97" s="19">
        <v>4</v>
      </c>
      <c r="B97" s="33">
        <v>44111</v>
      </c>
      <c r="C97" s="12" t="s">
        <v>131</v>
      </c>
      <c r="D97" s="12">
        <v>704890173</v>
      </c>
      <c r="E97" s="36" t="s">
        <v>162</v>
      </c>
      <c r="F97" s="7">
        <v>20000</v>
      </c>
      <c r="G97" s="7">
        <v>15000</v>
      </c>
      <c r="H97" s="7">
        <f t="shared" si="6"/>
        <v>35000</v>
      </c>
    </row>
    <row r="98" spans="1:8" s="30" customFormat="1" x14ac:dyDescent="0.25">
      <c r="A98" s="19">
        <v>5</v>
      </c>
      <c r="B98" s="33">
        <v>44142</v>
      </c>
      <c r="C98" s="12" t="s">
        <v>131</v>
      </c>
      <c r="D98" s="12">
        <v>704890173</v>
      </c>
      <c r="E98" s="36" t="s">
        <v>139</v>
      </c>
      <c r="F98" s="7">
        <v>20000</v>
      </c>
      <c r="G98" s="7">
        <v>15000</v>
      </c>
      <c r="H98" s="7">
        <f t="shared" si="6"/>
        <v>35000</v>
      </c>
    </row>
    <row r="99" spans="1:8" s="30" customFormat="1" x14ac:dyDescent="0.25">
      <c r="A99" s="19">
        <v>6</v>
      </c>
      <c r="B99" s="33">
        <v>44172</v>
      </c>
      <c r="C99" s="12" t="s">
        <v>131</v>
      </c>
      <c r="D99" s="12">
        <v>704890173</v>
      </c>
      <c r="E99" s="36" t="s">
        <v>12</v>
      </c>
      <c r="F99" s="7">
        <v>20000</v>
      </c>
      <c r="G99" s="7">
        <v>15000</v>
      </c>
      <c r="H99" s="7">
        <f t="shared" si="6"/>
        <v>35000</v>
      </c>
    </row>
    <row r="100" spans="1:8" s="30" customFormat="1" x14ac:dyDescent="0.25">
      <c r="A100" s="19">
        <v>7</v>
      </c>
      <c r="B100" s="33" t="s">
        <v>163</v>
      </c>
      <c r="C100" s="12" t="s">
        <v>131</v>
      </c>
      <c r="D100" s="12">
        <v>704890173</v>
      </c>
      <c r="E100" s="36" t="s">
        <v>140</v>
      </c>
      <c r="F100" s="7">
        <v>20000</v>
      </c>
      <c r="G100" s="7">
        <v>15000</v>
      </c>
      <c r="H100" s="7">
        <f t="shared" si="6"/>
        <v>35000</v>
      </c>
    </row>
    <row r="101" spans="1:8" s="30" customFormat="1" x14ac:dyDescent="0.25">
      <c r="A101" s="19">
        <v>8</v>
      </c>
      <c r="B101" s="33" t="s">
        <v>165</v>
      </c>
      <c r="C101" s="12" t="s">
        <v>131</v>
      </c>
      <c r="D101" s="12">
        <v>704890173</v>
      </c>
      <c r="E101" s="36" t="s">
        <v>166</v>
      </c>
      <c r="F101" s="7">
        <v>20000</v>
      </c>
      <c r="G101" s="7">
        <v>15000</v>
      </c>
      <c r="H101" s="7">
        <f t="shared" si="6"/>
        <v>35000</v>
      </c>
    </row>
    <row r="102" spans="1:8" s="30" customFormat="1" x14ac:dyDescent="0.25">
      <c r="A102" s="19">
        <v>9</v>
      </c>
      <c r="B102" s="33" t="s">
        <v>161</v>
      </c>
      <c r="C102" s="12" t="s">
        <v>131</v>
      </c>
      <c r="D102" s="12">
        <v>704890173</v>
      </c>
      <c r="E102" s="36" t="s">
        <v>81</v>
      </c>
      <c r="F102" s="7">
        <v>20000</v>
      </c>
      <c r="G102" s="7">
        <v>15000</v>
      </c>
      <c r="H102" s="7">
        <f t="shared" si="6"/>
        <v>35000</v>
      </c>
    </row>
    <row r="103" spans="1:8" s="30" customFormat="1" x14ac:dyDescent="0.25">
      <c r="A103" s="19">
        <v>10</v>
      </c>
      <c r="B103" s="33" t="s">
        <v>153</v>
      </c>
      <c r="C103" s="12" t="s">
        <v>131</v>
      </c>
      <c r="D103" s="12">
        <v>704890173</v>
      </c>
      <c r="E103" s="36" t="s">
        <v>164</v>
      </c>
      <c r="F103" s="7">
        <v>20000</v>
      </c>
      <c r="G103" s="7">
        <v>15000</v>
      </c>
      <c r="H103" s="7">
        <f t="shared" si="6"/>
        <v>35000</v>
      </c>
    </row>
    <row r="104" spans="1:8" s="30" customFormat="1" x14ac:dyDescent="0.25">
      <c r="B104" s="39"/>
      <c r="C104" s="35" t="s">
        <v>3</v>
      </c>
      <c r="D104" s="35"/>
      <c r="E104" s="40"/>
      <c r="F104" s="22">
        <f>SUM(F94:F103)</f>
        <v>200000</v>
      </c>
      <c r="G104" s="22">
        <f>SUM(G94:G103)</f>
        <v>150000</v>
      </c>
      <c r="H104" s="22">
        <f>SUM(H94:H103)</f>
        <v>350000</v>
      </c>
    </row>
    <row r="105" spans="1:8" x14ac:dyDescent="0.25">
      <c r="B105" s="6"/>
      <c r="C105" s="6"/>
      <c r="D105" s="6"/>
      <c r="E105" s="25"/>
      <c r="F105" s="14"/>
      <c r="G105" s="14"/>
      <c r="H105" s="14"/>
    </row>
    <row r="106" spans="1:8" s="30" customFormat="1" x14ac:dyDescent="0.25">
      <c r="A106" s="19">
        <v>1</v>
      </c>
      <c r="B106" s="11">
        <v>43837</v>
      </c>
      <c r="C106" s="34" t="s">
        <v>33</v>
      </c>
      <c r="D106" s="34">
        <v>704704022</v>
      </c>
      <c r="E106" s="45" t="s">
        <v>69</v>
      </c>
      <c r="F106" s="46">
        <v>20000</v>
      </c>
      <c r="G106" s="46">
        <v>15000</v>
      </c>
      <c r="H106" s="14">
        <f>F106+G106</f>
        <v>35000</v>
      </c>
    </row>
    <row r="107" spans="1:8" s="30" customFormat="1" x14ac:dyDescent="0.25">
      <c r="A107" s="19">
        <v>2</v>
      </c>
      <c r="B107" s="11">
        <v>43868</v>
      </c>
      <c r="C107" s="34" t="s">
        <v>33</v>
      </c>
      <c r="D107" s="34">
        <v>704704022</v>
      </c>
      <c r="E107" s="45" t="s">
        <v>29</v>
      </c>
      <c r="F107" s="46">
        <v>20000</v>
      </c>
      <c r="G107" s="46">
        <v>15000</v>
      </c>
      <c r="H107" s="9">
        <f t="shared" ref="H107" si="7">F107+G107</f>
        <v>35000</v>
      </c>
    </row>
    <row r="108" spans="1:8" s="30" customFormat="1" x14ac:dyDescent="0.25">
      <c r="A108" s="19">
        <v>3</v>
      </c>
      <c r="B108" s="11">
        <v>43897</v>
      </c>
      <c r="C108" s="34" t="s">
        <v>33</v>
      </c>
      <c r="D108" s="34">
        <v>704704022</v>
      </c>
      <c r="E108" s="34" t="s">
        <v>69</v>
      </c>
      <c r="F108" s="46">
        <v>20000</v>
      </c>
      <c r="G108" s="46">
        <v>15000</v>
      </c>
      <c r="H108" s="9">
        <f>SUM(F108:G108)</f>
        <v>35000</v>
      </c>
    </row>
    <row r="109" spans="1:8" s="30" customFormat="1" x14ac:dyDescent="0.25">
      <c r="A109" s="19">
        <v>4</v>
      </c>
      <c r="B109" s="11">
        <v>43928</v>
      </c>
      <c r="C109" s="34" t="s">
        <v>33</v>
      </c>
      <c r="D109" s="34">
        <v>704704022</v>
      </c>
      <c r="E109" s="34" t="s">
        <v>89</v>
      </c>
      <c r="F109" s="46">
        <v>20000</v>
      </c>
      <c r="G109" s="46">
        <v>15000</v>
      </c>
      <c r="H109" s="9">
        <f>SUM(F109:G109)</f>
        <v>35000</v>
      </c>
    </row>
    <row r="110" spans="1:8" s="30" customFormat="1" x14ac:dyDescent="0.25">
      <c r="A110" s="19">
        <v>5</v>
      </c>
      <c r="B110" s="11">
        <v>43958</v>
      </c>
      <c r="C110" s="34" t="s">
        <v>33</v>
      </c>
      <c r="D110" s="34">
        <v>704704022</v>
      </c>
      <c r="E110" s="34" t="s">
        <v>70</v>
      </c>
      <c r="F110" s="46">
        <v>20000</v>
      </c>
      <c r="G110" s="46">
        <v>15000</v>
      </c>
      <c r="H110" s="9">
        <f t="shared" ref="H110:H141" si="8">SUM(F110:G110)</f>
        <v>35000</v>
      </c>
    </row>
    <row r="111" spans="1:8" s="30" customFormat="1" x14ac:dyDescent="0.25">
      <c r="A111" s="19">
        <v>6</v>
      </c>
      <c r="B111" s="11">
        <v>43989</v>
      </c>
      <c r="C111" s="34" t="s">
        <v>33</v>
      </c>
      <c r="D111" s="34">
        <v>704704022</v>
      </c>
      <c r="E111" s="34" t="s">
        <v>43</v>
      </c>
      <c r="F111" s="46">
        <v>20000</v>
      </c>
      <c r="G111" s="46">
        <v>15000</v>
      </c>
      <c r="H111" s="9">
        <f t="shared" si="8"/>
        <v>35000</v>
      </c>
    </row>
    <row r="112" spans="1:8" s="30" customFormat="1" x14ac:dyDescent="0.25">
      <c r="A112" s="19">
        <v>7</v>
      </c>
      <c r="B112" s="11">
        <v>44019</v>
      </c>
      <c r="C112" s="34" t="s">
        <v>33</v>
      </c>
      <c r="D112" s="34">
        <v>704704022</v>
      </c>
      <c r="E112" s="34" t="s">
        <v>8</v>
      </c>
      <c r="F112" s="46">
        <v>20000</v>
      </c>
      <c r="G112" s="46">
        <v>15000</v>
      </c>
      <c r="H112" s="9">
        <f>SUM(F112:G112)</f>
        <v>35000</v>
      </c>
    </row>
    <row r="113" spans="1:8" s="30" customFormat="1" x14ac:dyDescent="0.25">
      <c r="A113" s="19">
        <v>8</v>
      </c>
      <c r="B113" s="11">
        <v>44019</v>
      </c>
      <c r="C113" s="34" t="s">
        <v>33</v>
      </c>
      <c r="D113" s="34">
        <v>704704022</v>
      </c>
      <c r="E113" s="34" t="s">
        <v>8</v>
      </c>
      <c r="F113" s="46"/>
      <c r="G113" s="46">
        <v>15000</v>
      </c>
      <c r="H113" s="9">
        <f t="shared" si="8"/>
        <v>15000</v>
      </c>
    </row>
    <row r="114" spans="1:8" s="30" customFormat="1" x14ac:dyDescent="0.25">
      <c r="A114" s="19">
        <v>9</v>
      </c>
      <c r="B114" s="11">
        <v>44050</v>
      </c>
      <c r="C114" s="34" t="s">
        <v>33</v>
      </c>
      <c r="D114" s="34">
        <v>704704022</v>
      </c>
      <c r="E114" s="34" t="s">
        <v>70</v>
      </c>
      <c r="F114" s="46">
        <v>20000</v>
      </c>
      <c r="G114" s="46">
        <v>15000</v>
      </c>
      <c r="H114" s="9">
        <f>SUM(F114:G114)</f>
        <v>35000</v>
      </c>
    </row>
    <row r="115" spans="1:8" s="30" customFormat="1" x14ac:dyDescent="0.25">
      <c r="A115" s="19">
        <v>10</v>
      </c>
      <c r="B115" s="11">
        <v>44081</v>
      </c>
      <c r="C115" s="34" t="s">
        <v>33</v>
      </c>
      <c r="D115" s="34">
        <v>704704022</v>
      </c>
      <c r="E115" s="34" t="s">
        <v>69</v>
      </c>
      <c r="F115" s="46">
        <v>20000</v>
      </c>
      <c r="G115" s="46">
        <v>15000</v>
      </c>
      <c r="H115" s="9">
        <f t="shared" si="8"/>
        <v>35000</v>
      </c>
    </row>
    <row r="116" spans="1:8" s="30" customFormat="1" x14ac:dyDescent="0.25">
      <c r="A116" s="19">
        <v>11</v>
      </c>
      <c r="B116" s="11">
        <v>44081</v>
      </c>
      <c r="C116" s="34" t="s">
        <v>33</v>
      </c>
      <c r="D116" s="34">
        <v>704704022</v>
      </c>
      <c r="E116" s="34" t="s">
        <v>29</v>
      </c>
      <c r="F116" s="46"/>
      <c r="G116" s="46">
        <v>15000</v>
      </c>
      <c r="H116" s="9">
        <f>SUM(F116:G116)</f>
        <v>15000</v>
      </c>
    </row>
    <row r="117" spans="1:8" s="30" customFormat="1" x14ac:dyDescent="0.25">
      <c r="A117" s="19">
        <v>12</v>
      </c>
      <c r="B117" s="11">
        <v>44111</v>
      </c>
      <c r="C117" s="34" t="s">
        <v>33</v>
      </c>
      <c r="D117" s="34">
        <v>704704022</v>
      </c>
      <c r="E117" s="34" t="s">
        <v>8</v>
      </c>
      <c r="F117" s="46">
        <v>20000</v>
      </c>
      <c r="G117" s="46">
        <v>15000</v>
      </c>
      <c r="H117" s="9">
        <f t="shared" si="8"/>
        <v>35000</v>
      </c>
    </row>
    <row r="118" spans="1:8" s="30" customFormat="1" x14ac:dyDescent="0.25">
      <c r="A118" s="19">
        <v>13</v>
      </c>
      <c r="B118" s="11">
        <v>44142</v>
      </c>
      <c r="C118" s="34" t="s">
        <v>33</v>
      </c>
      <c r="D118" s="34">
        <v>704704022</v>
      </c>
      <c r="E118" s="34" t="s">
        <v>176</v>
      </c>
      <c r="F118" s="46">
        <v>20000</v>
      </c>
      <c r="G118" s="46">
        <v>15000</v>
      </c>
      <c r="H118" s="9">
        <f>SUM(F118:G118)</f>
        <v>35000</v>
      </c>
    </row>
    <row r="119" spans="1:8" s="30" customFormat="1" x14ac:dyDescent="0.25">
      <c r="A119" s="19">
        <v>14</v>
      </c>
      <c r="B119" s="11">
        <v>44172</v>
      </c>
      <c r="C119" s="34" t="s">
        <v>33</v>
      </c>
      <c r="D119" s="34">
        <v>704704022</v>
      </c>
      <c r="E119" s="34" t="s">
        <v>26</v>
      </c>
      <c r="F119" s="46">
        <v>20000</v>
      </c>
      <c r="G119" s="46">
        <v>15000</v>
      </c>
      <c r="H119" s="9">
        <f t="shared" si="8"/>
        <v>35000</v>
      </c>
    </row>
    <row r="120" spans="1:8" s="30" customFormat="1" x14ac:dyDescent="0.25">
      <c r="A120" s="19">
        <v>15</v>
      </c>
      <c r="B120" s="34" t="s">
        <v>168</v>
      </c>
      <c r="C120" s="34" t="s">
        <v>33</v>
      </c>
      <c r="D120" s="34">
        <v>704704022</v>
      </c>
      <c r="E120" s="34" t="s">
        <v>169</v>
      </c>
      <c r="F120" s="46">
        <v>20000</v>
      </c>
      <c r="G120" s="46">
        <v>15000</v>
      </c>
      <c r="H120" s="9">
        <f t="shared" si="8"/>
        <v>35000</v>
      </c>
    </row>
    <row r="121" spans="1:8" s="30" customFormat="1" x14ac:dyDescent="0.25">
      <c r="A121" s="19">
        <v>16</v>
      </c>
      <c r="B121" s="11" t="s">
        <v>168</v>
      </c>
      <c r="C121" s="34" t="s">
        <v>33</v>
      </c>
      <c r="D121" s="34">
        <v>704704022</v>
      </c>
      <c r="E121" s="34" t="s">
        <v>69</v>
      </c>
      <c r="F121" s="46"/>
      <c r="G121" s="46">
        <v>15000</v>
      </c>
      <c r="H121" s="9">
        <f>SUM(F121:G121)</f>
        <v>15000</v>
      </c>
    </row>
    <row r="122" spans="1:8" s="30" customFormat="1" x14ac:dyDescent="0.25">
      <c r="A122" s="19">
        <v>17</v>
      </c>
      <c r="B122" s="34" t="s">
        <v>163</v>
      </c>
      <c r="C122" s="34" t="s">
        <v>33</v>
      </c>
      <c r="D122" s="34">
        <v>704704022</v>
      </c>
      <c r="E122" s="34" t="s">
        <v>170</v>
      </c>
      <c r="F122" s="46">
        <v>20000</v>
      </c>
      <c r="G122" s="46">
        <v>15000</v>
      </c>
      <c r="H122" s="9">
        <f t="shared" si="8"/>
        <v>35000</v>
      </c>
    </row>
    <row r="123" spans="1:8" s="30" customFormat="1" x14ac:dyDescent="0.25">
      <c r="A123" s="19">
        <v>18</v>
      </c>
      <c r="B123" s="11" t="s">
        <v>177</v>
      </c>
      <c r="C123" s="34" t="s">
        <v>33</v>
      </c>
      <c r="D123" s="34">
        <v>704704022</v>
      </c>
      <c r="E123" s="34" t="s">
        <v>178</v>
      </c>
      <c r="F123" s="46">
        <v>20000</v>
      </c>
      <c r="G123" s="46">
        <v>15000</v>
      </c>
      <c r="H123" s="9">
        <f>SUM(F123:G123)</f>
        <v>35000</v>
      </c>
    </row>
    <row r="124" spans="1:8" s="30" customFormat="1" x14ac:dyDescent="0.25">
      <c r="A124" s="19">
        <v>19</v>
      </c>
      <c r="B124" s="34" t="s">
        <v>158</v>
      </c>
      <c r="C124" s="34" t="s">
        <v>33</v>
      </c>
      <c r="D124" s="34">
        <v>704704022</v>
      </c>
      <c r="E124" s="34" t="s">
        <v>90</v>
      </c>
      <c r="F124" s="46">
        <v>20000</v>
      </c>
      <c r="G124" s="46">
        <v>15000</v>
      </c>
      <c r="H124" s="9">
        <f t="shared" si="8"/>
        <v>35000</v>
      </c>
    </row>
    <row r="125" spans="1:8" s="30" customFormat="1" x14ac:dyDescent="0.25">
      <c r="A125" s="19">
        <v>20</v>
      </c>
      <c r="B125" s="11" t="s">
        <v>179</v>
      </c>
      <c r="C125" s="34" t="s">
        <v>33</v>
      </c>
      <c r="D125" s="34">
        <v>704704022</v>
      </c>
      <c r="E125" s="34" t="s">
        <v>12</v>
      </c>
      <c r="F125" s="46">
        <v>20000</v>
      </c>
      <c r="G125" s="46">
        <v>15000</v>
      </c>
      <c r="H125" s="9">
        <f>SUM(F125:G125)</f>
        <v>35000</v>
      </c>
    </row>
    <row r="126" spans="1:8" s="30" customFormat="1" x14ac:dyDescent="0.25">
      <c r="A126" s="19">
        <v>21</v>
      </c>
      <c r="B126" s="34" t="s">
        <v>165</v>
      </c>
      <c r="C126" s="34" t="s">
        <v>33</v>
      </c>
      <c r="D126" s="34">
        <v>704704022</v>
      </c>
      <c r="E126" s="34" t="s">
        <v>16</v>
      </c>
      <c r="F126" s="46">
        <v>20000</v>
      </c>
      <c r="G126" s="46">
        <v>15000</v>
      </c>
      <c r="H126" s="9">
        <f t="shared" si="8"/>
        <v>35000</v>
      </c>
    </row>
    <row r="127" spans="1:8" s="30" customFormat="1" x14ac:dyDescent="0.25">
      <c r="A127" s="19">
        <v>22</v>
      </c>
      <c r="B127" s="34" t="s">
        <v>147</v>
      </c>
      <c r="C127" s="34" t="s">
        <v>33</v>
      </c>
      <c r="D127" s="34">
        <v>704704022</v>
      </c>
      <c r="E127" s="34" t="s">
        <v>96</v>
      </c>
      <c r="F127" s="46">
        <v>20000</v>
      </c>
      <c r="G127" s="46">
        <v>15000</v>
      </c>
      <c r="H127" s="9">
        <f t="shared" si="8"/>
        <v>35000</v>
      </c>
    </row>
    <row r="128" spans="1:8" s="30" customFormat="1" x14ac:dyDescent="0.25">
      <c r="A128" s="19">
        <v>23</v>
      </c>
      <c r="B128" s="34" t="s">
        <v>171</v>
      </c>
      <c r="C128" s="34" t="s">
        <v>33</v>
      </c>
      <c r="D128" s="34">
        <v>704704022</v>
      </c>
      <c r="E128" s="34" t="s">
        <v>70</v>
      </c>
      <c r="F128" s="46">
        <v>20000</v>
      </c>
      <c r="G128" s="46">
        <v>15000</v>
      </c>
      <c r="H128" s="9">
        <f t="shared" si="8"/>
        <v>35000</v>
      </c>
    </row>
    <row r="129" spans="1:11" s="30" customFormat="1" x14ac:dyDescent="0.25">
      <c r="A129" s="19">
        <v>24</v>
      </c>
      <c r="B129" s="11" t="s">
        <v>171</v>
      </c>
      <c r="C129" s="34" t="s">
        <v>33</v>
      </c>
      <c r="D129" s="34">
        <v>704704022</v>
      </c>
      <c r="E129" s="34" t="s">
        <v>54</v>
      </c>
      <c r="F129" s="46"/>
      <c r="G129" s="46">
        <v>15000</v>
      </c>
      <c r="H129" s="9">
        <f>SUM(F129:G129)</f>
        <v>15000</v>
      </c>
    </row>
    <row r="130" spans="1:11" s="30" customFormat="1" x14ac:dyDescent="0.25">
      <c r="A130" s="19">
        <v>25</v>
      </c>
      <c r="B130" s="11" t="s">
        <v>180</v>
      </c>
      <c r="C130" s="34" t="s">
        <v>33</v>
      </c>
      <c r="D130" s="34">
        <v>704704022</v>
      </c>
      <c r="E130" s="34" t="s">
        <v>181</v>
      </c>
      <c r="F130" s="46">
        <v>20000</v>
      </c>
      <c r="G130" s="46">
        <v>15000</v>
      </c>
      <c r="H130" s="9">
        <f>SUM(F130:G130)</f>
        <v>35000</v>
      </c>
    </row>
    <row r="131" spans="1:11" s="30" customFormat="1" x14ac:dyDescent="0.25">
      <c r="A131" s="19">
        <v>26</v>
      </c>
      <c r="B131" s="11" t="s">
        <v>182</v>
      </c>
      <c r="C131" s="34" t="s">
        <v>33</v>
      </c>
      <c r="D131" s="34">
        <v>704704022</v>
      </c>
      <c r="E131" s="34" t="s">
        <v>8</v>
      </c>
      <c r="F131" s="46">
        <v>20000</v>
      </c>
      <c r="G131" s="46">
        <v>15000</v>
      </c>
      <c r="H131" s="9">
        <f>SUM(F131:G131)</f>
        <v>35000</v>
      </c>
    </row>
    <row r="132" spans="1:11" s="30" customFormat="1" x14ac:dyDescent="0.25">
      <c r="A132" s="19">
        <v>27</v>
      </c>
      <c r="B132" s="34" t="s">
        <v>149</v>
      </c>
      <c r="C132" s="34" t="s">
        <v>33</v>
      </c>
      <c r="D132" s="34">
        <v>704704022</v>
      </c>
      <c r="E132" s="34" t="s">
        <v>172</v>
      </c>
      <c r="F132" s="46">
        <v>20000</v>
      </c>
      <c r="G132" s="46">
        <v>15000</v>
      </c>
      <c r="H132" s="9">
        <f t="shared" si="8"/>
        <v>35000</v>
      </c>
    </row>
    <row r="133" spans="1:11" s="30" customFormat="1" x14ac:dyDescent="0.25">
      <c r="A133" s="19">
        <v>28</v>
      </c>
      <c r="B133" s="34" t="s">
        <v>151</v>
      </c>
      <c r="C133" s="34" t="s">
        <v>33</v>
      </c>
      <c r="D133" s="34">
        <v>704704022</v>
      </c>
      <c r="E133" s="34" t="s">
        <v>16</v>
      </c>
      <c r="F133" s="46">
        <v>20000</v>
      </c>
      <c r="G133" s="46">
        <v>15000</v>
      </c>
      <c r="H133" s="9">
        <f t="shared" si="8"/>
        <v>35000</v>
      </c>
    </row>
    <row r="134" spans="1:11" s="30" customFormat="1" x14ac:dyDescent="0.25">
      <c r="A134" s="19">
        <v>29</v>
      </c>
      <c r="B134" s="11" t="s">
        <v>151</v>
      </c>
      <c r="C134" s="34" t="s">
        <v>33</v>
      </c>
      <c r="D134" s="34">
        <v>704704022</v>
      </c>
      <c r="E134" s="34" t="s">
        <v>183</v>
      </c>
      <c r="F134" s="46"/>
      <c r="G134" s="46">
        <v>15000</v>
      </c>
      <c r="H134" s="9">
        <f>SUM(F134:G134)</f>
        <v>15000</v>
      </c>
    </row>
    <row r="135" spans="1:11" s="30" customFormat="1" x14ac:dyDescent="0.25">
      <c r="A135" s="19">
        <v>30</v>
      </c>
      <c r="B135" s="34" t="s">
        <v>161</v>
      </c>
      <c r="C135" s="34" t="s">
        <v>33</v>
      </c>
      <c r="D135" s="34">
        <v>704704022</v>
      </c>
      <c r="E135" s="34" t="s">
        <v>173</v>
      </c>
      <c r="F135" s="46">
        <v>20000</v>
      </c>
      <c r="G135" s="46">
        <v>15000</v>
      </c>
      <c r="H135" s="9">
        <f t="shared" si="8"/>
        <v>35000</v>
      </c>
    </row>
    <row r="136" spans="1:11" s="30" customFormat="1" x14ac:dyDescent="0.25">
      <c r="A136" s="19">
        <v>31</v>
      </c>
      <c r="B136" s="34" t="s">
        <v>153</v>
      </c>
      <c r="C136" s="34" t="s">
        <v>33</v>
      </c>
      <c r="D136" s="34">
        <v>704704022</v>
      </c>
      <c r="E136" s="34" t="s">
        <v>54</v>
      </c>
      <c r="F136" s="46">
        <v>20000</v>
      </c>
      <c r="G136" s="46">
        <v>15000</v>
      </c>
      <c r="H136" s="9">
        <f t="shared" si="8"/>
        <v>35000</v>
      </c>
    </row>
    <row r="137" spans="1:11" s="30" customFormat="1" x14ac:dyDescent="0.25">
      <c r="A137" s="19">
        <v>32</v>
      </c>
      <c r="B137" s="11" t="s">
        <v>153</v>
      </c>
      <c r="C137" s="34" t="s">
        <v>33</v>
      </c>
      <c r="D137" s="34">
        <v>704704022</v>
      </c>
      <c r="E137" s="34" t="s">
        <v>34</v>
      </c>
      <c r="F137" s="46"/>
      <c r="G137" s="46">
        <v>15000</v>
      </c>
      <c r="H137" s="9">
        <f>SUM(F137:G137)</f>
        <v>15000</v>
      </c>
    </row>
    <row r="138" spans="1:11" s="30" customFormat="1" x14ac:dyDescent="0.25">
      <c r="A138" s="19">
        <v>33</v>
      </c>
      <c r="B138" s="11" t="s">
        <v>154</v>
      </c>
      <c r="C138" s="34" t="s">
        <v>33</v>
      </c>
      <c r="D138" s="34">
        <v>704704022</v>
      </c>
      <c r="E138" s="34" t="s">
        <v>69</v>
      </c>
      <c r="F138" s="46">
        <v>20000</v>
      </c>
      <c r="G138" s="46">
        <v>15000</v>
      </c>
      <c r="H138" s="9">
        <f>SUM(F138:G138)</f>
        <v>35000</v>
      </c>
    </row>
    <row r="139" spans="1:11" s="30" customFormat="1" x14ac:dyDescent="0.25">
      <c r="A139" s="19">
        <v>34</v>
      </c>
      <c r="B139" s="34" t="s">
        <v>154</v>
      </c>
      <c r="C139" s="34" t="s">
        <v>33</v>
      </c>
      <c r="D139" s="34">
        <v>704704022</v>
      </c>
      <c r="E139" s="34" t="s">
        <v>10</v>
      </c>
      <c r="F139" s="46"/>
      <c r="G139" s="46">
        <v>15000</v>
      </c>
      <c r="H139" s="9">
        <f t="shared" si="8"/>
        <v>15000</v>
      </c>
    </row>
    <row r="140" spans="1:11" s="30" customFormat="1" x14ac:dyDescent="0.25">
      <c r="A140" s="19">
        <v>35</v>
      </c>
      <c r="B140" s="34" t="s">
        <v>155</v>
      </c>
      <c r="C140" s="34" t="s">
        <v>33</v>
      </c>
      <c r="D140" s="34">
        <v>704704022</v>
      </c>
      <c r="E140" s="34" t="s">
        <v>174</v>
      </c>
      <c r="F140" s="46">
        <v>20000</v>
      </c>
      <c r="G140" s="46">
        <v>15000</v>
      </c>
      <c r="H140" s="9">
        <f t="shared" si="8"/>
        <v>35000</v>
      </c>
    </row>
    <row r="141" spans="1:11" s="30" customFormat="1" x14ac:dyDescent="0.25">
      <c r="A141" s="19">
        <v>36</v>
      </c>
      <c r="B141" s="34" t="s">
        <v>156</v>
      </c>
      <c r="C141" s="34" t="s">
        <v>33</v>
      </c>
      <c r="D141" s="34">
        <v>704704022</v>
      </c>
      <c r="E141" s="34" t="s">
        <v>170</v>
      </c>
      <c r="F141" s="46">
        <v>20000</v>
      </c>
      <c r="G141" s="46">
        <v>15000</v>
      </c>
      <c r="H141" s="9">
        <f t="shared" si="8"/>
        <v>35000</v>
      </c>
    </row>
    <row r="142" spans="1:11" s="30" customFormat="1" x14ac:dyDescent="0.25">
      <c r="B142" s="15"/>
      <c r="C142" s="15" t="s">
        <v>41</v>
      </c>
      <c r="D142" s="15"/>
      <c r="E142" s="15"/>
      <c r="F142" s="24">
        <f>SUM(F106:F141)</f>
        <v>580000</v>
      </c>
      <c r="G142" s="24">
        <f t="shared" ref="G142:H142" si="9">SUM(G106:G141)</f>
        <v>540000</v>
      </c>
      <c r="H142" s="24">
        <f t="shared" si="9"/>
        <v>1120000</v>
      </c>
      <c r="J142" s="32"/>
      <c r="K142" s="32"/>
    </row>
    <row r="143" spans="1:11" s="30" customFormat="1" x14ac:dyDescent="0.25">
      <c r="B143" s="12"/>
      <c r="C143" s="12"/>
      <c r="D143" s="12"/>
      <c r="E143" s="12"/>
      <c r="F143" s="12"/>
      <c r="G143" s="12"/>
      <c r="H143" s="12"/>
    </row>
    <row r="144" spans="1:11" s="30" customFormat="1" x14ac:dyDescent="0.25">
      <c r="A144" s="19">
        <v>1</v>
      </c>
      <c r="B144" s="33">
        <v>43837</v>
      </c>
      <c r="C144" s="12" t="s">
        <v>42</v>
      </c>
      <c r="D144" s="12">
        <v>783534463</v>
      </c>
      <c r="E144" s="12" t="s">
        <v>69</v>
      </c>
      <c r="F144" s="7">
        <v>20000</v>
      </c>
      <c r="G144" s="7">
        <v>15000</v>
      </c>
      <c r="H144" s="7">
        <f>F144+G144</f>
        <v>35000</v>
      </c>
    </row>
    <row r="145" spans="1:8" s="30" customFormat="1" x14ac:dyDescent="0.25">
      <c r="A145" s="19">
        <v>2</v>
      </c>
      <c r="B145" s="33">
        <v>43868</v>
      </c>
      <c r="C145" s="12" t="s">
        <v>42</v>
      </c>
      <c r="D145" s="12">
        <v>783534463</v>
      </c>
      <c r="E145" s="12" t="s">
        <v>29</v>
      </c>
      <c r="F145" s="7">
        <v>20000</v>
      </c>
      <c r="G145" s="7">
        <v>15000</v>
      </c>
      <c r="H145" s="7">
        <f t="shared" ref="H145:H165" si="10">F145+G145</f>
        <v>35000</v>
      </c>
    </row>
    <row r="146" spans="1:8" s="30" customFormat="1" x14ac:dyDescent="0.25">
      <c r="A146" s="19">
        <v>3</v>
      </c>
      <c r="B146" s="33">
        <v>43897</v>
      </c>
      <c r="C146" s="12" t="s">
        <v>42</v>
      </c>
      <c r="D146" s="12">
        <v>783534463</v>
      </c>
      <c r="E146" s="12" t="s">
        <v>69</v>
      </c>
      <c r="F146" s="7">
        <v>20000</v>
      </c>
      <c r="G146" s="7">
        <v>15000</v>
      </c>
      <c r="H146" s="7">
        <f t="shared" si="10"/>
        <v>35000</v>
      </c>
    </row>
    <row r="147" spans="1:8" s="30" customFormat="1" x14ac:dyDescent="0.25">
      <c r="A147" s="19">
        <v>4</v>
      </c>
      <c r="B147" s="33">
        <v>43958</v>
      </c>
      <c r="C147" s="12" t="s">
        <v>42</v>
      </c>
      <c r="D147" s="12">
        <v>783534463</v>
      </c>
      <c r="E147" s="12" t="s">
        <v>70</v>
      </c>
      <c r="F147" s="7">
        <v>20000</v>
      </c>
      <c r="G147" s="7">
        <v>15000</v>
      </c>
      <c r="H147" s="7">
        <f t="shared" si="10"/>
        <v>35000</v>
      </c>
    </row>
    <row r="148" spans="1:8" s="30" customFormat="1" x14ac:dyDescent="0.25">
      <c r="A148" s="19">
        <v>5</v>
      </c>
      <c r="B148" s="33">
        <v>43989</v>
      </c>
      <c r="C148" s="12" t="s">
        <v>42</v>
      </c>
      <c r="D148" s="12">
        <v>783534463</v>
      </c>
      <c r="E148" s="12" t="s">
        <v>43</v>
      </c>
      <c r="F148" s="7">
        <v>20000</v>
      </c>
      <c r="G148" s="7">
        <v>15000</v>
      </c>
      <c r="H148" s="7">
        <f t="shared" si="10"/>
        <v>35000</v>
      </c>
    </row>
    <row r="149" spans="1:8" s="30" customFormat="1" x14ac:dyDescent="0.25">
      <c r="A149" s="19">
        <v>6</v>
      </c>
      <c r="B149" s="33">
        <v>44019</v>
      </c>
      <c r="C149" s="12" t="s">
        <v>42</v>
      </c>
      <c r="D149" s="12">
        <v>783534463</v>
      </c>
      <c r="E149" s="12" t="s">
        <v>8</v>
      </c>
      <c r="F149" s="7">
        <v>20000</v>
      </c>
      <c r="G149" s="7">
        <v>15000</v>
      </c>
      <c r="H149" s="7">
        <f t="shared" si="10"/>
        <v>35000</v>
      </c>
    </row>
    <row r="150" spans="1:8" s="30" customFormat="1" x14ac:dyDescent="0.25">
      <c r="A150" s="19">
        <v>7</v>
      </c>
      <c r="B150" s="33">
        <v>44081</v>
      </c>
      <c r="C150" s="12" t="s">
        <v>42</v>
      </c>
      <c r="D150" s="12">
        <v>783534463</v>
      </c>
      <c r="E150" s="12" t="s">
        <v>69</v>
      </c>
      <c r="F150" s="7">
        <v>20000</v>
      </c>
      <c r="G150" s="7">
        <v>15000</v>
      </c>
      <c r="H150" s="7">
        <f t="shared" si="10"/>
        <v>35000</v>
      </c>
    </row>
    <row r="151" spans="1:8" s="30" customFormat="1" x14ac:dyDescent="0.25">
      <c r="A151" s="19">
        <v>8</v>
      </c>
      <c r="B151" s="33">
        <v>44111</v>
      </c>
      <c r="C151" s="12" t="s">
        <v>42</v>
      </c>
      <c r="D151" s="12">
        <v>783534463</v>
      </c>
      <c r="E151" s="12" t="s">
        <v>8</v>
      </c>
      <c r="F151" s="7">
        <v>20000</v>
      </c>
      <c r="G151" s="7">
        <v>15000</v>
      </c>
      <c r="H151" s="7">
        <f t="shared" si="10"/>
        <v>35000</v>
      </c>
    </row>
    <row r="152" spans="1:8" s="30" customFormat="1" x14ac:dyDescent="0.25">
      <c r="A152" s="19">
        <v>9</v>
      </c>
      <c r="B152" s="33">
        <v>44172</v>
      </c>
      <c r="C152" s="12" t="s">
        <v>42</v>
      </c>
      <c r="D152" s="12">
        <v>783534463</v>
      </c>
      <c r="E152" s="12" t="s">
        <v>26</v>
      </c>
      <c r="F152" s="7">
        <v>20000</v>
      </c>
      <c r="G152" s="7">
        <v>15000</v>
      </c>
      <c r="H152" s="7">
        <f t="shared" si="10"/>
        <v>35000</v>
      </c>
    </row>
    <row r="153" spans="1:8" s="30" customFormat="1" x14ac:dyDescent="0.25">
      <c r="A153" s="19">
        <v>10</v>
      </c>
      <c r="B153" s="33" t="s">
        <v>168</v>
      </c>
      <c r="C153" s="12" t="s">
        <v>42</v>
      </c>
      <c r="D153" s="12">
        <v>783534463</v>
      </c>
      <c r="E153" s="12" t="s">
        <v>169</v>
      </c>
      <c r="F153" s="7">
        <v>20000</v>
      </c>
      <c r="G153" s="7">
        <v>15000</v>
      </c>
      <c r="H153" s="7">
        <f t="shared" si="10"/>
        <v>35000</v>
      </c>
    </row>
    <row r="154" spans="1:8" s="30" customFormat="1" x14ac:dyDescent="0.25">
      <c r="A154" s="19">
        <v>11</v>
      </c>
      <c r="B154" s="33" t="s">
        <v>163</v>
      </c>
      <c r="C154" s="12" t="s">
        <v>42</v>
      </c>
      <c r="D154" s="12">
        <v>783534463</v>
      </c>
      <c r="E154" s="12" t="s">
        <v>170</v>
      </c>
      <c r="F154" s="7">
        <v>20000</v>
      </c>
      <c r="G154" s="7">
        <v>15000</v>
      </c>
      <c r="H154" s="7">
        <f t="shared" si="10"/>
        <v>35000</v>
      </c>
    </row>
    <row r="155" spans="1:8" s="30" customFormat="1" x14ac:dyDescent="0.25">
      <c r="A155" s="19">
        <v>12</v>
      </c>
      <c r="B155" s="33" t="s">
        <v>158</v>
      </c>
      <c r="C155" s="12" t="s">
        <v>42</v>
      </c>
      <c r="D155" s="12">
        <v>783534463</v>
      </c>
      <c r="E155" s="12" t="s">
        <v>90</v>
      </c>
      <c r="F155" s="7">
        <v>20000</v>
      </c>
      <c r="G155" s="7">
        <v>15000</v>
      </c>
      <c r="H155" s="7">
        <f t="shared" si="10"/>
        <v>35000</v>
      </c>
    </row>
    <row r="156" spans="1:8" s="30" customFormat="1" x14ac:dyDescent="0.25">
      <c r="A156" s="19">
        <v>13</v>
      </c>
      <c r="B156" s="33" t="s">
        <v>165</v>
      </c>
      <c r="C156" s="12" t="s">
        <v>42</v>
      </c>
      <c r="D156" s="12">
        <v>783534463</v>
      </c>
      <c r="E156" s="12" t="s">
        <v>16</v>
      </c>
      <c r="F156" s="7">
        <v>20000</v>
      </c>
      <c r="G156" s="7">
        <v>15000</v>
      </c>
      <c r="H156" s="7">
        <f t="shared" si="10"/>
        <v>35000</v>
      </c>
    </row>
    <row r="157" spans="1:8" s="30" customFormat="1" x14ac:dyDescent="0.25">
      <c r="A157" s="19">
        <v>14</v>
      </c>
      <c r="B157" s="33" t="s">
        <v>147</v>
      </c>
      <c r="C157" s="12" t="s">
        <v>42</v>
      </c>
      <c r="D157" s="12">
        <v>783534463</v>
      </c>
      <c r="E157" s="12" t="s">
        <v>96</v>
      </c>
      <c r="F157" s="7">
        <v>20000</v>
      </c>
      <c r="G157" s="7">
        <v>15000</v>
      </c>
      <c r="H157" s="7">
        <f t="shared" si="10"/>
        <v>35000</v>
      </c>
    </row>
    <row r="158" spans="1:8" s="30" customFormat="1" x14ac:dyDescent="0.25">
      <c r="A158" s="19">
        <v>15</v>
      </c>
      <c r="B158" s="33" t="s">
        <v>171</v>
      </c>
      <c r="C158" s="12" t="s">
        <v>42</v>
      </c>
      <c r="D158" s="12">
        <v>783534463</v>
      </c>
      <c r="E158" s="12" t="s">
        <v>70</v>
      </c>
      <c r="F158" s="7">
        <v>20000</v>
      </c>
      <c r="G158" s="7">
        <v>15000</v>
      </c>
      <c r="H158" s="7">
        <f t="shared" si="10"/>
        <v>35000</v>
      </c>
    </row>
    <row r="159" spans="1:8" s="30" customFormat="1" x14ac:dyDescent="0.25">
      <c r="A159" s="19">
        <v>16</v>
      </c>
      <c r="B159" s="33" t="s">
        <v>149</v>
      </c>
      <c r="C159" s="12" t="s">
        <v>42</v>
      </c>
      <c r="D159" s="12">
        <v>783534463</v>
      </c>
      <c r="E159" s="12" t="s">
        <v>172</v>
      </c>
      <c r="F159" s="7">
        <v>20000</v>
      </c>
      <c r="G159" s="7">
        <v>15000</v>
      </c>
      <c r="H159" s="7">
        <f t="shared" si="10"/>
        <v>35000</v>
      </c>
    </row>
    <row r="160" spans="1:8" s="30" customFormat="1" x14ac:dyDescent="0.25">
      <c r="A160" s="19">
        <v>17</v>
      </c>
      <c r="B160" s="33" t="s">
        <v>151</v>
      </c>
      <c r="C160" s="12" t="s">
        <v>42</v>
      </c>
      <c r="D160" s="12">
        <v>783534463</v>
      </c>
      <c r="E160" s="12" t="s">
        <v>16</v>
      </c>
      <c r="F160" s="7">
        <v>20000</v>
      </c>
      <c r="G160" s="7">
        <v>15000</v>
      </c>
      <c r="H160" s="7">
        <f t="shared" si="10"/>
        <v>35000</v>
      </c>
    </row>
    <row r="161" spans="1:12" s="30" customFormat="1" x14ac:dyDescent="0.25">
      <c r="A161" s="19">
        <v>18</v>
      </c>
      <c r="B161" s="33" t="s">
        <v>161</v>
      </c>
      <c r="C161" s="12" t="s">
        <v>42</v>
      </c>
      <c r="D161" s="12">
        <v>783534463</v>
      </c>
      <c r="E161" s="12" t="s">
        <v>173</v>
      </c>
      <c r="F161" s="7">
        <v>20000</v>
      </c>
      <c r="G161" s="7">
        <v>15000</v>
      </c>
      <c r="H161" s="7">
        <f t="shared" si="10"/>
        <v>35000</v>
      </c>
    </row>
    <row r="162" spans="1:12" s="30" customFormat="1" x14ac:dyDescent="0.25">
      <c r="A162" s="19">
        <v>19</v>
      </c>
      <c r="B162" s="33" t="s">
        <v>153</v>
      </c>
      <c r="C162" s="12" t="s">
        <v>42</v>
      </c>
      <c r="D162" s="12">
        <v>783534463</v>
      </c>
      <c r="E162" s="12" t="s">
        <v>54</v>
      </c>
      <c r="F162" s="7">
        <v>20000</v>
      </c>
      <c r="G162" s="7">
        <v>15000</v>
      </c>
      <c r="H162" s="7">
        <f t="shared" si="10"/>
        <v>35000</v>
      </c>
    </row>
    <row r="163" spans="1:12" s="30" customFormat="1" x14ac:dyDescent="0.25">
      <c r="A163" s="19">
        <v>20</v>
      </c>
      <c r="B163" s="33" t="s">
        <v>154</v>
      </c>
      <c r="C163" s="12" t="s">
        <v>42</v>
      </c>
      <c r="D163" s="12">
        <v>783534463</v>
      </c>
      <c r="E163" s="12" t="s">
        <v>10</v>
      </c>
      <c r="F163" s="7">
        <v>20000</v>
      </c>
      <c r="G163" s="7">
        <v>15000</v>
      </c>
      <c r="H163" s="7">
        <f t="shared" si="10"/>
        <v>35000</v>
      </c>
    </row>
    <row r="164" spans="1:12" s="30" customFormat="1" x14ac:dyDescent="0.25">
      <c r="A164" s="19">
        <v>21</v>
      </c>
      <c r="B164" s="33" t="s">
        <v>155</v>
      </c>
      <c r="C164" s="12" t="s">
        <v>42</v>
      </c>
      <c r="D164" s="12">
        <v>783534463</v>
      </c>
      <c r="E164" s="12" t="s">
        <v>174</v>
      </c>
      <c r="F164" s="7">
        <v>20000</v>
      </c>
      <c r="G164" s="7">
        <v>15000</v>
      </c>
      <c r="H164" s="7">
        <f t="shared" si="10"/>
        <v>35000</v>
      </c>
    </row>
    <row r="165" spans="1:12" s="30" customFormat="1" x14ac:dyDescent="0.25">
      <c r="A165" s="19">
        <v>22</v>
      </c>
      <c r="B165" s="5" t="s">
        <v>156</v>
      </c>
      <c r="C165" s="12" t="s">
        <v>42</v>
      </c>
      <c r="D165" s="12">
        <v>783534463</v>
      </c>
      <c r="E165" s="12" t="s">
        <v>170</v>
      </c>
      <c r="F165" s="7">
        <v>20000</v>
      </c>
      <c r="G165" s="7">
        <v>15000</v>
      </c>
      <c r="H165" s="7">
        <f t="shared" si="10"/>
        <v>35000</v>
      </c>
    </row>
    <row r="166" spans="1:12" x14ac:dyDescent="0.25">
      <c r="B166" s="17"/>
      <c r="C166" s="17" t="s">
        <v>3</v>
      </c>
      <c r="D166" s="17"/>
      <c r="E166" s="17"/>
      <c r="F166" s="26">
        <f>SUM(F144:F165)</f>
        <v>440000</v>
      </c>
      <c r="G166" s="26">
        <f t="shared" ref="G166:H166" si="11">SUM(G144:G165)</f>
        <v>330000</v>
      </c>
      <c r="H166" s="26">
        <f t="shared" si="11"/>
        <v>770000</v>
      </c>
      <c r="K166" s="30"/>
      <c r="L166" s="30"/>
    </row>
    <row r="168" spans="1:12" x14ac:dyDescent="0.25">
      <c r="A168">
        <v>1</v>
      </c>
      <c r="B168" s="2">
        <v>44050</v>
      </c>
      <c r="C168" s="1" t="s">
        <v>145</v>
      </c>
      <c r="D168" s="1">
        <v>782545431</v>
      </c>
      <c r="E168" s="1" t="s">
        <v>54</v>
      </c>
      <c r="F168" s="7">
        <v>20000</v>
      </c>
      <c r="G168" s="7">
        <v>15000</v>
      </c>
      <c r="H168" s="7">
        <f>F168+G168</f>
        <v>35000</v>
      </c>
    </row>
    <row r="169" spans="1:12" x14ac:dyDescent="0.25">
      <c r="A169">
        <v>2</v>
      </c>
      <c r="B169" s="1" t="s">
        <v>158</v>
      </c>
      <c r="C169" s="1" t="s">
        <v>145</v>
      </c>
      <c r="D169" s="1">
        <v>782545431</v>
      </c>
      <c r="E169" s="1" t="s">
        <v>8</v>
      </c>
      <c r="F169" s="7">
        <v>20000</v>
      </c>
      <c r="G169" s="7">
        <v>15000</v>
      </c>
      <c r="H169" s="7">
        <f t="shared" ref="H169:H170" si="12">F169+G169</f>
        <v>35000</v>
      </c>
    </row>
    <row r="170" spans="1:12" x14ac:dyDescent="0.25">
      <c r="A170">
        <v>3</v>
      </c>
      <c r="B170" s="1" t="s">
        <v>147</v>
      </c>
      <c r="C170" s="1" t="s">
        <v>145</v>
      </c>
      <c r="D170" s="1">
        <v>782545431</v>
      </c>
      <c r="E170" s="1" t="s">
        <v>56</v>
      </c>
      <c r="F170" s="7">
        <v>20000</v>
      </c>
      <c r="G170" s="7">
        <v>15000</v>
      </c>
      <c r="H170" s="7">
        <f t="shared" si="12"/>
        <v>35000</v>
      </c>
    </row>
    <row r="171" spans="1:12" x14ac:dyDescent="0.25">
      <c r="B171" s="17"/>
      <c r="C171" s="17" t="s">
        <v>3</v>
      </c>
      <c r="D171" s="17"/>
      <c r="E171" s="17"/>
      <c r="F171" s="26">
        <f>SUM(F168:F170)</f>
        <v>60000</v>
      </c>
      <c r="G171" s="26">
        <f>SUM(G168:G170)</f>
        <v>45000</v>
      </c>
      <c r="H171" s="26">
        <f>SUM(H168:H170)</f>
        <v>105000</v>
      </c>
    </row>
    <row r="173" spans="1:12" x14ac:dyDescent="0.25">
      <c r="A173">
        <v>1</v>
      </c>
      <c r="B173" s="2">
        <v>43837</v>
      </c>
      <c r="C173" s="1" t="s">
        <v>135</v>
      </c>
      <c r="D173" s="1">
        <v>772871089</v>
      </c>
      <c r="E173" s="1" t="s">
        <v>8</v>
      </c>
      <c r="F173" s="42">
        <v>20000</v>
      </c>
      <c r="G173" s="42">
        <v>15000</v>
      </c>
      <c r="H173" s="42">
        <f>F173+G173</f>
        <v>35000</v>
      </c>
    </row>
    <row r="174" spans="1:12" x14ac:dyDescent="0.25">
      <c r="A174">
        <v>2</v>
      </c>
      <c r="B174" s="2">
        <v>43868</v>
      </c>
      <c r="C174" s="1" t="s">
        <v>135</v>
      </c>
      <c r="D174" s="1">
        <v>772871089</v>
      </c>
      <c r="E174" s="1" t="s">
        <v>8</v>
      </c>
      <c r="F174" s="42">
        <v>20000</v>
      </c>
      <c r="G174" s="42">
        <v>15000</v>
      </c>
      <c r="H174" s="42">
        <f t="shared" ref="H174:H190" si="13">F174+G174</f>
        <v>35000</v>
      </c>
    </row>
    <row r="175" spans="1:12" x14ac:dyDescent="0.25">
      <c r="A175">
        <v>3</v>
      </c>
      <c r="B175" s="2" t="s">
        <v>147</v>
      </c>
      <c r="C175" s="1" t="s">
        <v>135</v>
      </c>
      <c r="D175" s="1">
        <v>772871089</v>
      </c>
      <c r="E175" s="1" t="s">
        <v>35</v>
      </c>
      <c r="F175" s="42">
        <v>20000</v>
      </c>
      <c r="G175" s="42">
        <v>15000</v>
      </c>
      <c r="H175" s="42">
        <f t="shared" si="13"/>
        <v>35000</v>
      </c>
    </row>
    <row r="176" spans="1:12" x14ac:dyDescent="0.25">
      <c r="A176">
        <v>4</v>
      </c>
      <c r="B176" s="2" t="s">
        <v>182</v>
      </c>
      <c r="C176" s="1" t="s">
        <v>135</v>
      </c>
      <c r="D176" s="1">
        <v>772871089</v>
      </c>
      <c r="E176" s="1" t="s">
        <v>184</v>
      </c>
      <c r="F176" s="42">
        <v>20000</v>
      </c>
      <c r="G176" s="42">
        <v>15000</v>
      </c>
      <c r="H176" s="42">
        <f t="shared" si="13"/>
        <v>35000</v>
      </c>
    </row>
    <row r="177" spans="1:8" x14ac:dyDescent="0.25">
      <c r="A177">
        <v>5</v>
      </c>
      <c r="B177" s="2" t="s">
        <v>148</v>
      </c>
      <c r="C177" s="1" t="s">
        <v>135</v>
      </c>
      <c r="D177" s="1">
        <v>772871089</v>
      </c>
      <c r="E177" s="1" t="s">
        <v>29</v>
      </c>
      <c r="F177" s="42">
        <v>20000</v>
      </c>
      <c r="G177" s="42">
        <v>15000</v>
      </c>
      <c r="H177" s="42">
        <f t="shared" si="13"/>
        <v>35000</v>
      </c>
    </row>
    <row r="178" spans="1:8" x14ac:dyDescent="0.25">
      <c r="A178">
        <v>6</v>
      </c>
      <c r="B178" s="2" t="s">
        <v>149</v>
      </c>
      <c r="C178" s="1" t="s">
        <v>135</v>
      </c>
      <c r="D178" s="1">
        <v>772871089</v>
      </c>
      <c r="E178" s="1" t="s">
        <v>29</v>
      </c>
      <c r="F178" s="42">
        <v>20000</v>
      </c>
      <c r="G178" s="42">
        <v>15000</v>
      </c>
      <c r="H178" s="42">
        <f t="shared" si="13"/>
        <v>35000</v>
      </c>
    </row>
    <row r="179" spans="1:8" x14ac:dyDescent="0.25">
      <c r="A179">
        <v>7</v>
      </c>
      <c r="B179" s="2" t="s">
        <v>151</v>
      </c>
      <c r="C179" s="1" t="s">
        <v>135</v>
      </c>
      <c r="D179" s="1">
        <v>772871089</v>
      </c>
      <c r="E179" s="1" t="s">
        <v>29</v>
      </c>
      <c r="F179" s="42">
        <v>20000</v>
      </c>
      <c r="G179" s="42">
        <v>15000</v>
      </c>
      <c r="H179" s="42">
        <f t="shared" si="13"/>
        <v>35000</v>
      </c>
    </row>
    <row r="180" spans="1:8" x14ac:dyDescent="0.25">
      <c r="A180">
        <v>8</v>
      </c>
      <c r="B180" s="2" t="s">
        <v>154</v>
      </c>
      <c r="C180" s="1" t="s">
        <v>135</v>
      </c>
      <c r="D180" s="1">
        <v>772871089</v>
      </c>
      <c r="E180" s="1" t="s">
        <v>8</v>
      </c>
      <c r="F180" s="42">
        <v>20000</v>
      </c>
      <c r="G180" s="42">
        <v>15000</v>
      </c>
      <c r="H180" s="42">
        <f t="shared" si="13"/>
        <v>35000</v>
      </c>
    </row>
    <row r="181" spans="1:8" x14ac:dyDescent="0.25">
      <c r="B181" s="48"/>
      <c r="C181" s="17" t="s">
        <v>3</v>
      </c>
      <c r="D181" s="17"/>
      <c r="E181" s="17"/>
      <c r="F181" s="49">
        <f>SUM(F173:F180)</f>
        <v>160000</v>
      </c>
      <c r="G181" s="49">
        <f t="shared" ref="G181:H181" si="14">SUM(G173:G180)</f>
        <v>120000</v>
      </c>
      <c r="H181" s="49">
        <f t="shared" si="14"/>
        <v>280000</v>
      </c>
    </row>
    <row r="182" spans="1:8" s="38" customFormat="1" x14ac:dyDescent="0.25">
      <c r="B182" s="47"/>
      <c r="C182" s="5"/>
      <c r="D182" s="5"/>
      <c r="E182" s="5"/>
      <c r="F182" s="50"/>
      <c r="G182" s="50"/>
      <c r="H182" s="50"/>
    </row>
    <row r="183" spans="1:8" x14ac:dyDescent="0.25">
      <c r="A183" s="38">
        <v>1</v>
      </c>
      <c r="B183" s="2">
        <v>43837</v>
      </c>
      <c r="C183" s="1" t="s">
        <v>185</v>
      </c>
      <c r="D183" s="1">
        <v>785531729</v>
      </c>
      <c r="E183" s="1" t="s">
        <v>8</v>
      </c>
      <c r="F183" s="42">
        <v>20000</v>
      </c>
      <c r="G183" s="42">
        <v>15000</v>
      </c>
      <c r="H183" s="42">
        <f t="shared" si="13"/>
        <v>35000</v>
      </c>
    </row>
    <row r="184" spans="1:8" x14ac:dyDescent="0.25">
      <c r="A184" s="38">
        <v>2</v>
      </c>
      <c r="B184" s="2">
        <v>43868</v>
      </c>
      <c r="C184" s="1" t="s">
        <v>185</v>
      </c>
      <c r="D184" s="1">
        <v>785531729</v>
      </c>
      <c r="E184" s="1" t="s">
        <v>8</v>
      </c>
      <c r="F184" s="42">
        <v>20000</v>
      </c>
      <c r="G184" s="42">
        <v>15000</v>
      </c>
      <c r="H184" s="42">
        <f t="shared" si="13"/>
        <v>35000</v>
      </c>
    </row>
    <row r="185" spans="1:8" x14ac:dyDescent="0.25">
      <c r="A185" s="38">
        <v>3</v>
      </c>
      <c r="B185" s="1" t="s">
        <v>147</v>
      </c>
      <c r="C185" s="1" t="s">
        <v>185</v>
      </c>
      <c r="D185" s="1">
        <v>785531729</v>
      </c>
      <c r="E185" s="1" t="s">
        <v>35</v>
      </c>
      <c r="F185" s="42">
        <v>20000</v>
      </c>
      <c r="G185" s="42">
        <v>15000</v>
      </c>
      <c r="H185" s="42">
        <f t="shared" si="13"/>
        <v>35000</v>
      </c>
    </row>
    <row r="186" spans="1:8" x14ac:dyDescent="0.25">
      <c r="A186" s="38">
        <v>4</v>
      </c>
      <c r="B186" s="1" t="s">
        <v>182</v>
      </c>
      <c r="C186" s="1" t="s">
        <v>185</v>
      </c>
      <c r="D186" s="1">
        <v>785531729</v>
      </c>
      <c r="E186" s="1" t="s">
        <v>184</v>
      </c>
      <c r="F186" s="42">
        <v>20000</v>
      </c>
      <c r="G186" s="42">
        <v>15000</v>
      </c>
      <c r="H186" s="42">
        <f t="shared" si="13"/>
        <v>35000</v>
      </c>
    </row>
    <row r="187" spans="1:8" x14ac:dyDescent="0.25">
      <c r="A187" s="38">
        <v>5</v>
      </c>
      <c r="B187" s="1" t="s">
        <v>148</v>
      </c>
      <c r="C187" s="1" t="s">
        <v>185</v>
      </c>
      <c r="D187" s="1">
        <v>785531729</v>
      </c>
      <c r="E187" s="1" t="s">
        <v>29</v>
      </c>
      <c r="F187" s="42">
        <v>20000</v>
      </c>
      <c r="G187" s="42">
        <v>15000</v>
      </c>
      <c r="H187" s="42">
        <f t="shared" si="13"/>
        <v>35000</v>
      </c>
    </row>
    <row r="188" spans="1:8" x14ac:dyDescent="0.25">
      <c r="A188" s="38">
        <v>6</v>
      </c>
      <c r="B188" s="1" t="s">
        <v>149</v>
      </c>
      <c r="C188" s="1" t="s">
        <v>185</v>
      </c>
      <c r="D188" s="1">
        <v>785531729</v>
      </c>
      <c r="E188" s="1" t="s">
        <v>29</v>
      </c>
      <c r="F188" s="42">
        <v>20000</v>
      </c>
      <c r="G188" s="42">
        <v>15000</v>
      </c>
      <c r="H188" s="42">
        <f t="shared" si="13"/>
        <v>35000</v>
      </c>
    </row>
    <row r="189" spans="1:8" x14ac:dyDescent="0.25">
      <c r="A189" s="38">
        <v>7</v>
      </c>
      <c r="B189" s="1" t="s">
        <v>151</v>
      </c>
      <c r="C189" s="1" t="s">
        <v>185</v>
      </c>
      <c r="D189" s="1">
        <v>785531729</v>
      </c>
      <c r="E189" s="1" t="s">
        <v>29</v>
      </c>
      <c r="F189" s="42">
        <v>20000</v>
      </c>
      <c r="G189" s="42">
        <v>15000</v>
      </c>
      <c r="H189" s="42">
        <f t="shared" si="13"/>
        <v>35000</v>
      </c>
    </row>
    <row r="190" spans="1:8" x14ac:dyDescent="0.25">
      <c r="A190" s="38">
        <v>8</v>
      </c>
      <c r="B190" s="1" t="s">
        <v>154</v>
      </c>
      <c r="C190" s="1" t="s">
        <v>185</v>
      </c>
      <c r="D190" s="1">
        <v>785531729</v>
      </c>
      <c r="E190" s="1" t="s">
        <v>8</v>
      </c>
      <c r="F190" s="42">
        <v>20000</v>
      </c>
      <c r="G190" s="42">
        <v>15000</v>
      </c>
      <c r="H190" s="42">
        <f t="shared" si="13"/>
        <v>35000</v>
      </c>
    </row>
    <row r="191" spans="1:8" x14ac:dyDescent="0.25">
      <c r="B191" s="17"/>
      <c r="C191" s="15" t="s">
        <v>3</v>
      </c>
      <c r="D191" s="15"/>
      <c r="E191" s="15"/>
      <c r="F191" s="44">
        <f>SUM(F183:F190)</f>
        <v>160000</v>
      </c>
      <c r="G191" s="44">
        <f>SUM(G183:G190)</f>
        <v>120000</v>
      </c>
      <c r="H191" s="44">
        <f>SUM(H183:H190)</f>
        <v>280000</v>
      </c>
    </row>
    <row r="192" spans="1:8" x14ac:dyDescent="0.25">
      <c r="B192" s="6"/>
      <c r="C192" s="6"/>
      <c r="D192" s="6"/>
      <c r="E192" s="6"/>
      <c r="F192" s="14"/>
      <c r="G192" s="14"/>
      <c r="H192" s="14"/>
    </row>
    <row r="193" spans="1:8" x14ac:dyDescent="0.25">
      <c r="A193" s="1">
        <v>1</v>
      </c>
      <c r="B193" s="11">
        <v>43837</v>
      </c>
      <c r="C193" s="34" t="s">
        <v>159</v>
      </c>
      <c r="D193" s="34">
        <v>77265923</v>
      </c>
      <c r="E193" s="34" t="s">
        <v>43</v>
      </c>
      <c r="F193" s="46">
        <v>20000</v>
      </c>
      <c r="G193" s="46">
        <v>15000</v>
      </c>
      <c r="H193" s="46">
        <f>F193+G193</f>
        <v>35000</v>
      </c>
    </row>
    <row r="194" spans="1:8" x14ac:dyDescent="0.25">
      <c r="A194" s="1">
        <v>2</v>
      </c>
      <c r="B194" s="11">
        <v>43868</v>
      </c>
      <c r="C194" s="34" t="s">
        <v>159</v>
      </c>
      <c r="D194" s="34">
        <v>77265923</v>
      </c>
      <c r="E194" s="34" t="s">
        <v>58</v>
      </c>
      <c r="F194" s="46">
        <v>20000</v>
      </c>
      <c r="G194" s="46">
        <v>15000</v>
      </c>
      <c r="H194" s="46">
        <f t="shared" ref="H194:H203" si="15">F194+G194</f>
        <v>35000</v>
      </c>
    </row>
    <row r="195" spans="1:8" x14ac:dyDescent="0.25">
      <c r="A195" s="1">
        <v>3</v>
      </c>
      <c r="B195" s="11">
        <v>43897</v>
      </c>
      <c r="C195" s="34" t="s">
        <v>159</v>
      </c>
      <c r="D195" s="34">
        <v>77265923</v>
      </c>
      <c r="E195" s="34" t="s">
        <v>157</v>
      </c>
      <c r="F195" s="46">
        <v>20000</v>
      </c>
      <c r="G195" s="46">
        <v>15000</v>
      </c>
      <c r="H195" s="46">
        <f t="shared" si="15"/>
        <v>35000</v>
      </c>
    </row>
    <row r="196" spans="1:8" x14ac:dyDescent="0.25">
      <c r="A196" s="1">
        <v>4</v>
      </c>
      <c r="B196" s="11">
        <v>44019</v>
      </c>
      <c r="C196" s="34" t="s">
        <v>159</v>
      </c>
      <c r="D196" s="34">
        <v>77265923</v>
      </c>
      <c r="E196" s="34" t="s">
        <v>34</v>
      </c>
      <c r="F196" s="46">
        <v>20000</v>
      </c>
      <c r="G196" s="46">
        <v>15000</v>
      </c>
      <c r="H196" s="46">
        <f t="shared" si="15"/>
        <v>35000</v>
      </c>
    </row>
    <row r="197" spans="1:8" x14ac:dyDescent="0.25">
      <c r="A197" s="1">
        <v>5</v>
      </c>
      <c r="B197" s="11">
        <v>44081</v>
      </c>
      <c r="C197" s="34" t="s">
        <v>159</v>
      </c>
      <c r="D197" s="34">
        <v>77265923</v>
      </c>
      <c r="E197" s="34" t="s">
        <v>30</v>
      </c>
      <c r="F197" s="46">
        <v>20000</v>
      </c>
      <c r="G197" s="46">
        <v>15000</v>
      </c>
      <c r="H197" s="46">
        <f t="shared" si="15"/>
        <v>35000</v>
      </c>
    </row>
    <row r="198" spans="1:8" x14ac:dyDescent="0.25">
      <c r="A198" s="1">
        <v>6</v>
      </c>
      <c r="B198" s="11">
        <v>44111</v>
      </c>
      <c r="C198" s="34" t="s">
        <v>159</v>
      </c>
      <c r="D198" s="34">
        <v>77265923</v>
      </c>
      <c r="E198" s="34" t="s">
        <v>29</v>
      </c>
      <c r="F198" s="46">
        <v>20000</v>
      </c>
      <c r="G198" s="46">
        <v>15000</v>
      </c>
      <c r="H198" s="46">
        <f t="shared" si="15"/>
        <v>35000</v>
      </c>
    </row>
    <row r="199" spans="1:8" x14ac:dyDescent="0.25">
      <c r="A199" s="1">
        <v>7</v>
      </c>
      <c r="B199" s="34" t="s">
        <v>148</v>
      </c>
      <c r="C199" s="34" t="s">
        <v>159</v>
      </c>
      <c r="D199" s="34">
        <v>77265923</v>
      </c>
      <c r="E199" s="34" t="s">
        <v>14</v>
      </c>
      <c r="F199" s="46">
        <v>20000</v>
      </c>
      <c r="G199" s="46">
        <v>15000</v>
      </c>
      <c r="H199" s="46">
        <f t="shared" si="15"/>
        <v>35000</v>
      </c>
    </row>
    <row r="200" spans="1:8" x14ac:dyDescent="0.25">
      <c r="A200" s="1">
        <v>8</v>
      </c>
      <c r="B200" s="34" t="s">
        <v>149</v>
      </c>
      <c r="C200" s="34" t="s">
        <v>159</v>
      </c>
      <c r="D200" s="34">
        <v>77265923</v>
      </c>
      <c r="E200" s="34" t="s">
        <v>150</v>
      </c>
      <c r="F200" s="46">
        <v>20000</v>
      </c>
      <c r="G200" s="46">
        <v>15000</v>
      </c>
      <c r="H200" s="46">
        <f t="shared" si="15"/>
        <v>35000</v>
      </c>
    </row>
    <row r="201" spans="1:8" x14ac:dyDescent="0.25">
      <c r="A201" s="1">
        <v>9</v>
      </c>
      <c r="B201" s="34" t="s">
        <v>153</v>
      </c>
      <c r="C201" s="34" t="s">
        <v>159</v>
      </c>
      <c r="D201" s="34">
        <v>77265923</v>
      </c>
      <c r="E201" s="34" t="s">
        <v>150</v>
      </c>
      <c r="F201" s="46">
        <v>20000</v>
      </c>
      <c r="G201" s="46">
        <v>15000</v>
      </c>
      <c r="H201" s="46">
        <f t="shared" si="15"/>
        <v>35000</v>
      </c>
    </row>
    <row r="202" spans="1:8" x14ac:dyDescent="0.25">
      <c r="A202" s="1">
        <v>10</v>
      </c>
      <c r="B202" s="34" t="s">
        <v>154</v>
      </c>
      <c r="C202" s="34" t="s">
        <v>159</v>
      </c>
      <c r="D202" s="34">
        <v>77265923</v>
      </c>
      <c r="E202" s="34" t="s">
        <v>8</v>
      </c>
      <c r="F202" s="46">
        <v>20000</v>
      </c>
      <c r="G202" s="46">
        <v>15000</v>
      </c>
      <c r="H202" s="46">
        <f t="shared" si="15"/>
        <v>35000</v>
      </c>
    </row>
    <row r="203" spans="1:8" x14ac:dyDescent="0.25">
      <c r="A203" s="1">
        <v>11</v>
      </c>
      <c r="B203" s="34" t="s">
        <v>156</v>
      </c>
      <c r="C203" s="34" t="s">
        <v>159</v>
      </c>
      <c r="D203" s="34">
        <v>77265923</v>
      </c>
      <c r="E203" s="34" t="s">
        <v>54</v>
      </c>
      <c r="F203" s="46">
        <v>20000</v>
      </c>
      <c r="G203" s="46">
        <v>15000</v>
      </c>
      <c r="H203" s="46">
        <f t="shared" si="15"/>
        <v>35000</v>
      </c>
    </row>
    <row r="204" spans="1:8" x14ac:dyDescent="0.25">
      <c r="B204" s="17"/>
      <c r="C204" s="15" t="s">
        <v>3</v>
      </c>
      <c r="D204" s="15"/>
      <c r="E204" s="15"/>
      <c r="F204" s="16">
        <f>SUM(F193:F203)</f>
        <v>220000</v>
      </c>
      <c r="G204" s="16">
        <f>SUM(G193:G203)</f>
        <v>165000</v>
      </c>
      <c r="H204" s="16">
        <f>SUM(H193:H203)</f>
        <v>385000</v>
      </c>
    </row>
    <row r="205" spans="1:8" x14ac:dyDescent="0.25">
      <c r="B205" s="5"/>
      <c r="C205" s="34"/>
      <c r="D205" s="34"/>
      <c r="E205" s="34"/>
      <c r="F205" s="9"/>
      <c r="G205" s="9"/>
      <c r="H205" s="9"/>
    </row>
    <row r="206" spans="1:8" x14ac:dyDescent="0.25">
      <c r="A206">
        <v>1</v>
      </c>
      <c r="B206" s="5" t="s">
        <v>165</v>
      </c>
      <c r="C206" s="34" t="s">
        <v>167</v>
      </c>
      <c r="D206" s="34">
        <v>782611018</v>
      </c>
      <c r="E206" s="34" t="s">
        <v>166</v>
      </c>
      <c r="F206" s="9">
        <v>20000</v>
      </c>
      <c r="G206" s="9">
        <v>15000</v>
      </c>
      <c r="H206" s="9">
        <f>F206+G206</f>
        <v>35000</v>
      </c>
    </row>
    <row r="207" spans="1:8" x14ac:dyDescent="0.25">
      <c r="B207" s="17"/>
      <c r="C207" s="35" t="s">
        <v>3</v>
      </c>
      <c r="D207" s="35"/>
      <c r="E207" s="35"/>
      <c r="F207" s="22">
        <f>SUM(F206:F206)</f>
        <v>20000</v>
      </c>
      <c r="G207" s="22">
        <f>SUM(G206:G206)</f>
        <v>15000</v>
      </c>
      <c r="H207" s="22">
        <f>SUM(H206:H206)</f>
        <v>35000</v>
      </c>
    </row>
    <row r="208" spans="1:8" x14ac:dyDescent="0.25">
      <c r="B208" s="5"/>
      <c r="C208" s="34"/>
      <c r="D208" s="34"/>
      <c r="E208" s="34"/>
      <c r="F208" s="9"/>
      <c r="G208" s="9"/>
      <c r="H208" s="9"/>
    </row>
    <row r="209" spans="1:8" x14ac:dyDescent="0.25">
      <c r="A209" s="1">
        <v>1</v>
      </c>
      <c r="B209" s="47">
        <v>43928</v>
      </c>
      <c r="C209" s="34" t="s">
        <v>175</v>
      </c>
      <c r="D209" s="34">
        <v>702966776</v>
      </c>
      <c r="E209" s="34" t="s">
        <v>89</v>
      </c>
      <c r="F209" s="9">
        <v>20000</v>
      </c>
      <c r="G209" s="9">
        <v>15000</v>
      </c>
      <c r="H209" s="9">
        <f>F209+G209</f>
        <v>35000</v>
      </c>
    </row>
    <row r="210" spans="1:8" x14ac:dyDescent="0.25">
      <c r="A210" s="1">
        <v>2</v>
      </c>
      <c r="B210" s="47">
        <v>44019</v>
      </c>
      <c r="C210" s="34" t="s">
        <v>175</v>
      </c>
      <c r="D210" s="34">
        <v>702966776</v>
      </c>
      <c r="E210" s="34" t="s">
        <v>8</v>
      </c>
      <c r="F210" s="9">
        <v>20000</v>
      </c>
      <c r="G210" s="9">
        <v>15000</v>
      </c>
      <c r="H210" s="9">
        <f t="shared" ref="H210:H223" si="16">F210+G210</f>
        <v>35000</v>
      </c>
    </row>
    <row r="211" spans="1:8" x14ac:dyDescent="0.25">
      <c r="A211" s="1">
        <v>3</v>
      </c>
      <c r="B211" s="47">
        <v>44050</v>
      </c>
      <c r="C211" s="34" t="s">
        <v>175</v>
      </c>
      <c r="D211" s="34">
        <v>702966776</v>
      </c>
      <c r="E211" s="34" t="s">
        <v>70</v>
      </c>
      <c r="F211" s="9">
        <v>20000</v>
      </c>
      <c r="G211" s="9">
        <v>15000</v>
      </c>
      <c r="H211" s="9">
        <f t="shared" si="16"/>
        <v>35000</v>
      </c>
    </row>
    <row r="212" spans="1:8" x14ac:dyDescent="0.25">
      <c r="A212" s="1">
        <v>4</v>
      </c>
      <c r="B212" s="47">
        <v>44081</v>
      </c>
      <c r="C212" s="34" t="s">
        <v>175</v>
      </c>
      <c r="D212" s="34">
        <v>702966776</v>
      </c>
      <c r="E212" s="34" t="s">
        <v>29</v>
      </c>
      <c r="F212" s="9">
        <v>20000</v>
      </c>
      <c r="G212" s="9">
        <v>15000</v>
      </c>
      <c r="H212" s="9">
        <f t="shared" si="16"/>
        <v>35000</v>
      </c>
    </row>
    <row r="213" spans="1:8" x14ac:dyDescent="0.25">
      <c r="A213" s="1">
        <v>5</v>
      </c>
      <c r="B213" s="47">
        <v>44142</v>
      </c>
      <c r="C213" s="34" t="s">
        <v>175</v>
      </c>
      <c r="D213" s="34">
        <v>702966776</v>
      </c>
      <c r="E213" s="34" t="s">
        <v>176</v>
      </c>
      <c r="F213" s="9">
        <v>20000</v>
      </c>
      <c r="G213" s="9">
        <v>15000</v>
      </c>
      <c r="H213" s="9">
        <f t="shared" si="16"/>
        <v>35000</v>
      </c>
    </row>
    <row r="214" spans="1:8" x14ac:dyDescent="0.25">
      <c r="A214" s="1">
        <v>6</v>
      </c>
      <c r="B214" s="5" t="s">
        <v>168</v>
      </c>
      <c r="C214" s="34" t="s">
        <v>175</v>
      </c>
      <c r="D214" s="34">
        <v>702966776</v>
      </c>
      <c r="E214" s="34" t="s">
        <v>69</v>
      </c>
      <c r="F214" s="9">
        <v>20000</v>
      </c>
      <c r="G214" s="9">
        <v>15000</v>
      </c>
      <c r="H214" s="9">
        <f t="shared" si="16"/>
        <v>35000</v>
      </c>
    </row>
    <row r="215" spans="1:8" x14ac:dyDescent="0.25">
      <c r="A215" s="1">
        <v>7</v>
      </c>
      <c r="B215" s="5" t="s">
        <v>177</v>
      </c>
      <c r="C215" s="34" t="s">
        <v>175</v>
      </c>
      <c r="D215" s="34">
        <v>702966776</v>
      </c>
      <c r="E215" s="34" t="s">
        <v>178</v>
      </c>
      <c r="F215" s="9">
        <v>20000</v>
      </c>
      <c r="G215" s="9">
        <v>15000</v>
      </c>
      <c r="H215" s="9">
        <f t="shared" si="16"/>
        <v>35000</v>
      </c>
    </row>
    <row r="216" spans="1:8" x14ac:dyDescent="0.25">
      <c r="A216" s="1">
        <v>8</v>
      </c>
      <c r="B216" s="5" t="s">
        <v>179</v>
      </c>
      <c r="C216" s="34" t="s">
        <v>175</v>
      </c>
      <c r="D216" s="34">
        <v>702966776</v>
      </c>
      <c r="E216" s="34" t="s">
        <v>12</v>
      </c>
      <c r="F216" s="9">
        <v>20000</v>
      </c>
      <c r="G216" s="9">
        <v>15000</v>
      </c>
      <c r="H216" s="9">
        <f t="shared" si="16"/>
        <v>35000</v>
      </c>
    </row>
    <row r="217" spans="1:8" x14ac:dyDescent="0.25">
      <c r="A217" s="1">
        <v>9</v>
      </c>
      <c r="B217" s="5" t="s">
        <v>171</v>
      </c>
      <c r="C217" s="34" t="s">
        <v>175</v>
      </c>
      <c r="D217" s="34">
        <v>702966776</v>
      </c>
      <c r="E217" s="34" t="s">
        <v>54</v>
      </c>
      <c r="F217" s="9">
        <v>20000</v>
      </c>
      <c r="G217" s="9">
        <v>15000</v>
      </c>
      <c r="H217" s="9">
        <f t="shared" si="16"/>
        <v>35000</v>
      </c>
    </row>
    <row r="218" spans="1:8" x14ac:dyDescent="0.25">
      <c r="A218" s="1">
        <v>10</v>
      </c>
      <c r="B218" s="5" t="s">
        <v>180</v>
      </c>
      <c r="C218" s="34" t="s">
        <v>175</v>
      </c>
      <c r="D218" s="34">
        <v>702966776</v>
      </c>
      <c r="E218" s="34" t="s">
        <v>181</v>
      </c>
      <c r="F218" s="9">
        <v>20000</v>
      </c>
      <c r="G218" s="9">
        <v>15000</v>
      </c>
      <c r="H218" s="9">
        <f t="shared" si="16"/>
        <v>35000</v>
      </c>
    </row>
    <row r="219" spans="1:8" x14ac:dyDescent="0.25">
      <c r="A219" s="1">
        <v>11</v>
      </c>
      <c r="B219" s="5" t="s">
        <v>182</v>
      </c>
      <c r="C219" s="34" t="s">
        <v>175</v>
      </c>
      <c r="D219" s="34">
        <v>702966776</v>
      </c>
      <c r="E219" s="34" t="s">
        <v>8</v>
      </c>
      <c r="F219" s="9">
        <v>20000</v>
      </c>
      <c r="G219" s="9">
        <v>15000</v>
      </c>
      <c r="H219" s="9">
        <f t="shared" si="16"/>
        <v>35000</v>
      </c>
    </row>
    <row r="220" spans="1:8" x14ac:dyDescent="0.25">
      <c r="A220" s="1">
        <v>12</v>
      </c>
      <c r="B220" s="5" t="s">
        <v>151</v>
      </c>
      <c r="C220" s="34" t="s">
        <v>175</v>
      </c>
      <c r="D220" s="34">
        <v>702966776</v>
      </c>
      <c r="E220" s="34" t="s">
        <v>183</v>
      </c>
      <c r="F220" s="9">
        <v>20000</v>
      </c>
      <c r="G220" s="9">
        <v>15000</v>
      </c>
      <c r="H220" s="9">
        <f t="shared" si="16"/>
        <v>35000</v>
      </c>
    </row>
    <row r="221" spans="1:8" x14ac:dyDescent="0.25">
      <c r="A221" s="1">
        <v>13</v>
      </c>
      <c r="B221" s="5" t="s">
        <v>153</v>
      </c>
      <c r="C221" s="34" t="s">
        <v>175</v>
      </c>
      <c r="D221" s="34">
        <v>702966776</v>
      </c>
      <c r="E221" s="34" t="s">
        <v>34</v>
      </c>
      <c r="F221" s="9">
        <v>20000</v>
      </c>
      <c r="G221" s="9">
        <v>15000</v>
      </c>
      <c r="H221" s="9">
        <f t="shared" si="16"/>
        <v>35000</v>
      </c>
    </row>
    <row r="222" spans="1:8" x14ac:dyDescent="0.25">
      <c r="A222" s="1">
        <v>14</v>
      </c>
      <c r="B222" s="5" t="s">
        <v>154</v>
      </c>
      <c r="C222" s="34" t="s">
        <v>175</v>
      </c>
      <c r="D222" s="34">
        <v>702966776</v>
      </c>
      <c r="E222" s="34" t="s">
        <v>69</v>
      </c>
      <c r="F222" s="9">
        <v>20000</v>
      </c>
      <c r="G222" s="9">
        <v>15000</v>
      </c>
      <c r="H222" s="9">
        <f t="shared" si="16"/>
        <v>35000</v>
      </c>
    </row>
    <row r="223" spans="1:8" x14ac:dyDescent="0.25">
      <c r="B223" s="5"/>
      <c r="C223" s="34"/>
      <c r="D223" s="34"/>
      <c r="E223" s="34"/>
      <c r="F223" s="9"/>
      <c r="G223" s="9"/>
      <c r="H223" s="9">
        <f t="shared" si="16"/>
        <v>0</v>
      </c>
    </row>
    <row r="224" spans="1:8" x14ac:dyDescent="0.25">
      <c r="B224" s="17"/>
      <c r="C224" s="35"/>
      <c r="D224" s="35"/>
      <c r="E224" s="35"/>
      <c r="F224" s="22">
        <f>SUM(F209:F223)</f>
        <v>280000</v>
      </c>
      <c r="G224" s="22">
        <f t="shared" ref="G224:H224" si="17">SUM(G209:G223)</f>
        <v>210000</v>
      </c>
      <c r="H224" s="22">
        <f t="shared" si="17"/>
        <v>490000</v>
      </c>
    </row>
    <row r="225" spans="2:8" x14ac:dyDescent="0.25">
      <c r="B225" s="6"/>
      <c r="C225" s="6"/>
      <c r="D225" s="6"/>
      <c r="E225" s="6"/>
      <c r="F225" s="14"/>
      <c r="G225" s="14"/>
      <c r="H225" s="14"/>
    </row>
    <row r="226" spans="2:8" x14ac:dyDescent="0.25">
      <c r="B226" s="89"/>
      <c r="C226" s="89" t="s">
        <v>60</v>
      </c>
      <c r="D226" s="89"/>
      <c r="E226" s="89"/>
      <c r="F226" s="90">
        <f>F224+F207+F204+F191+F181+F171+F166+F142+F104+F92+F80+F72+F57+F24+F12</f>
        <v>3640000</v>
      </c>
      <c r="G226" s="90">
        <f>G224+G207+G204+G191+G181+G171+G166+G142+G104+G92+G80+G72+G57+G24+G12</f>
        <v>2910000</v>
      </c>
      <c r="H226" s="90">
        <f>H224+H207+H204+H191+H181+H171+H166+H142+H104+H92+H80+H72+H57+H24+H12</f>
        <v>6550000</v>
      </c>
    </row>
    <row r="237" spans="2:8" x14ac:dyDescent="0.25">
      <c r="B237" s="28"/>
      <c r="C237" s="28"/>
      <c r="D237" s="28"/>
      <c r="E237" s="28"/>
      <c r="F237" s="29"/>
      <c r="G237" s="29"/>
      <c r="H237" s="29"/>
    </row>
  </sheetData>
  <pageMargins left="0.7" right="0.7" top="0.75" bottom="0.75" header="0.3" footer="0.3"/>
  <pageSetup paperSize="9"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195" workbookViewId="0">
      <selection activeCell="I38" sqref="I38"/>
    </sheetView>
  </sheetViews>
  <sheetFormatPr defaultRowHeight="15" x14ac:dyDescent="0.25"/>
  <cols>
    <col min="1" max="1" width="5.5703125" style="1" customWidth="1"/>
    <col min="2" max="2" width="9.7109375" bestFit="1" customWidth="1"/>
    <col min="3" max="3" width="20.7109375" bestFit="1" customWidth="1"/>
    <col min="4" max="4" width="11.42578125" bestFit="1" customWidth="1"/>
    <col min="5" max="5" width="18.7109375" customWidth="1"/>
    <col min="6" max="6" width="10.5703125" bestFit="1" customWidth="1"/>
    <col min="7" max="7" width="12.140625" bestFit="1" customWidth="1"/>
    <col min="8" max="8" width="12.85546875" customWidth="1"/>
    <col min="9" max="9" width="13.85546875" customWidth="1"/>
  </cols>
  <sheetData>
    <row r="1" spans="1:9" s="4" customFormat="1" x14ac:dyDescent="0.25">
      <c r="A1" s="3"/>
      <c r="B1" s="67" t="s">
        <v>0</v>
      </c>
      <c r="C1" s="23" t="s">
        <v>5</v>
      </c>
      <c r="D1" s="23" t="s">
        <v>4</v>
      </c>
      <c r="E1" s="23" t="s">
        <v>6</v>
      </c>
      <c r="F1" s="23" t="s">
        <v>1</v>
      </c>
      <c r="G1" s="23" t="s">
        <v>2</v>
      </c>
      <c r="H1" s="23" t="s">
        <v>3</v>
      </c>
    </row>
    <row r="2" spans="1:9" s="30" customFormat="1" x14ac:dyDescent="0.25">
      <c r="A2" s="87">
        <v>1</v>
      </c>
      <c r="B2" s="83">
        <v>43929</v>
      </c>
      <c r="C2" s="12" t="s">
        <v>7</v>
      </c>
      <c r="D2" s="12">
        <v>773202444</v>
      </c>
      <c r="E2" s="12" t="s">
        <v>65</v>
      </c>
      <c r="F2" s="7">
        <v>20000</v>
      </c>
      <c r="G2" s="7">
        <v>15000</v>
      </c>
      <c r="H2" s="7">
        <f>F2+G2</f>
        <v>35000</v>
      </c>
    </row>
    <row r="3" spans="1:9" s="30" customFormat="1" x14ac:dyDescent="0.25">
      <c r="A3" s="87">
        <v>2</v>
      </c>
      <c r="B3" s="83">
        <v>43990</v>
      </c>
      <c r="C3" s="12" t="s">
        <v>7</v>
      </c>
      <c r="D3" s="12">
        <v>773202444</v>
      </c>
      <c r="E3" s="12" t="s">
        <v>69</v>
      </c>
      <c r="F3" s="7">
        <v>20000</v>
      </c>
      <c r="G3" s="7">
        <v>15000</v>
      </c>
      <c r="H3" s="7">
        <f t="shared" ref="H3:H18" si="0">F3+G3</f>
        <v>35000</v>
      </c>
    </row>
    <row r="4" spans="1:9" s="30" customFormat="1" x14ac:dyDescent="0.25">
      <c r="A4" s="87">
        <v>3</v>
      </c>
      <c r="B4" s="83">
        <v>44173</v>
      </c>
      <c r="C4" s="12" t="s">
        <v>7</v>
      </c>
      <c r="D4" s="12">
        <v>773202444</v>
      </c>
      <c r="E4" s="12" t="s">
        <v>78</v>
      </c>
      <c r="F4" s="7">
        <v>20000</v>
      </c>
      <c r="G4" s="7">
        <v>15000</v>
      </c>
      <c r="H4" s="7">
        <f t="shared" si="0"/>
        <v>35000</v>
      </c>
    </row>
    <row r="5" spans="1:9" s="30" customFormat="1" x14ac:dyDescent="0.25">
      <c r="A5" s="87">
        <v>4</v>
      </c>
      <c r="B5" s="83" t="s">
        <v>189</v>
      </c>
      <c r="C5" s="12" t="s">
        <v>7</v>
      </c>
      <c r="D5" s="12">
        <v>773202444</v>
      </c>
      <c r="E5" s="12" t="s">
        <v>59</v>
      </c>
      <c r="F5" s="7">
        <v>20000</v>
      </c>
      <c r="G5" s="7">
        <v>15000</v>
      </c>
      <c r="H5" s="7">
        <f t="shared" si="0"/>
        <v>35000</v>
      </c>
    </row>
    <row r="6" spans="1:9" s="30" customFormat="1" x14ac:dyDescent="0.25">
      <c r="A6" s="87">
        <v>5</v>
      </c>
      <c r="B6" s="83" t="s">
        <v>190</v>
      </c>
      <c r="C6" s="12" t="s">
        <v>7</v>
      </c>
      <c r="D6" s="12">
        <v>773202444</v>
      </c>
      <c r="E6" s="12" t="s">
        <v>59</v>
      </c>
      <c r="F6" s="7">
        <v>20000</v>
      </c>
      <c r="G6" s="7">
        <v>15000</v>
      </c>
      <c r="H6" s="7">
        <f t="shared" si="0"/>
        <v>35000</v>
      </c>
    </row>
    <row r="7" spans="1:9" s="30" customFormat="1" x14ac:dyDescent="0.25">
      <c r="A7" s="87">
        <v>6</v>
      </c>
      <c r="B7" s="83" t="s">
        <v>191</v>
      </c>
      <c r="C7" s="12" t="s">
        <v>7</v>
      </c>
      <c r="D7" s="12">
        <v>773202444</v>
      </c>
      <c r="E7" s="12" t="s">
        <v>8</v>
      </c>
      <c r="F7" s="7">
        <v>20000</v>
      </c>
      <c r="G7" s="7">
        <v>15000</v>
      </c>
      <c r="H7" s="7">
        <f t="shared" si="0"/>
        <v>35000</v>
      </c>
    </row>
    <row r="8" spans="1:9" s="30" customFormat="1" x14ac:dyDescent="0.25">
      <c r="A8" s="66"/>
      <c r="B8" s="70"/>
      <c r="C8" s="15" t="s">
        <v>3</v>
      </c>
      <c r="D8" s="15"/>
      <c r="E8" s="15"/>
      <c r="F8" s="16">
        <f>SUM(F2:F7)</f>
        <v>120000</v>
      </c>
      <c r="G8" s="16">
        <f t="shared" ref="G8:H8" si="1">SUM(G2:G7)</f>
        <v>90000</v>
      </c>
      <c r="H8" s="16">
        <f t="shared" si="1"/>
        <v>210000</v>
      </c>
      <c r="I8" s="30">
        <f>6</f>
        <v>6</v>
      </c>
    </row>
    <row r="9" spans="1:9" s="30" customFormat="1" x14ac:dyDescent="0.25">
      <c r="A9" s="66"/>
      <c r="B9" s="84"/>
      <c r="C9" s="12"/>
      <c r="D9" s="12"/>
      <c r="E9" s="12"/>
      <c r="F9" s="7"/>
      <c r="G9" s="7"/>
      <c r="H9" s="7">
        <f t="shared" si="0"/>
        <v>0</v>
      </c>
    </row>
    <row r="10" spans="1:9" s="31" customFormat="1" x14ac:dyDescent="0.25">
      <c r="A10" s="87">
        <v>1</v>
      </c>
      <c r="B10" s="71">
        <v>43929</v>
      </c>
      <c r="C10" s="12" t="s">
        <v>9</v>
      </c>
      <c r="D10" s="12">
        <v>772566516</v>
      </c>
      <c r="E10" s="12" t="s">
        <v>65</v>
      </c>
      <c r="F10" s="7">
        <v>20000</v>
      </c>
      <c r="G10" s="7">
        <v>15000</v>
      </c>
      <c r="H10" s="7">
        <f t="shared" si="0"/>
        <v>35000</v>
      </c>
    </row>
    <row r="11" spans="1:9" s="30" customFormat="1" x14ac:dyDescent="0.25">
      <c r="A11" s="87">
        <v>2</v>
      </c>
      <c r="B11" s="83">
        <v>43990</v>
      </c>
      <c r="C11" s="34" t="s">
        <v>9</v>
      </c>
      <c r="D11" s="34">
        <v>772566516</v>
      </c>
      <c r="E11" s="34" t="s">
        <v>69</v>
      </c>
      <c r="F11" s="7">
        <v>20000</v>
      </c>
      <c r="G11" s="7">
        <v>15000</v>
      </c>
      <c r="H11" s="7">
        <f t="shared" si="0"/>
        <v>35000</v>
      </c>
    </row>
    <row r="12" spans="1:9" s="30" customFormat="1" x14ac:dyDescent="0.25">
      <c r="A12" s="87">
        <v>3</v>
      </c>
      <c r="B12" s="83">
        <v>44173</v>
      </c>
      <c r="C12" s="34" t="s">
        <v>9</v>
      </c>
      <c r="D12" s="34">
        <v>772566516</v>
      </c>
      <c r="E12" s="34" t="s">
        <v>78</v>
      </c>
      <c r="F12" s="7">
        <v>20000</v>
      </c>
      <c r="G12" s="7">
        <v>15000</v>
      </c>
      <c r="H12" s="7">
        <f t="shared" si="0"/>
        <v>35000</v>
      </c>
    </row>
    <row r="13" spans="1:9" s="30" customFormat="1" x14ac:dyDescent="0.25">
      <c r="A13" s="87">
        <v>4</v>
      </c>
      <c r="B13" s="71" t="s">
        <v>189</v>
      </c>
      <c r="C13" s="34" t="s">
        <v>9</v>
      </c>
      <c r="D13" s="34">
        <v>772566516</v>
      </c>
      <c r="E13" s="34" t="s">
        <v>59</v>
      </c>
      <c r="F13" s="7">
        <v>20000</v>
      </c>
      <c r="G13" s="7">
        <v>15000</v>
      </c>
      <c r="H13" s="7">
        <f t="shared" si="0"/>
        <v>35000</v>
      </c>
    </row>
    <row r="14" spans="1:9" s="30" customFormat="1" x14ac:dyDescent="0.25">
      <c r="A14" s="87">
        <v>5</v>
      </c>
      <c r="B14" s="71" t="s">
        <v>190</v>
      </c>
      <c r="C14" s="34" t="s">
        <v>9</v>
      </c>
      <c r="D14" s="34">
        <v>772566516</v>
      </c>
      <c r="E14" s="34" t="s">
        <v>59</v>
      </c>
      <c r="F14" s="7">
        <v>20000</v>
      </c>
      <c r="G14" s="7">
        <v>15000</v>
      </c>
      <c r="H14" s="7">
        <f t="shared" si="0"/>
        <v>35000</v>
      </c>
    </row>
    <row r="15" spans="1:9" s="30" customFormat="1" x14ac:dyDescent="0.25">
      <c r="A15" s="87">
        <v>6</v>
      </c>
      <c r="B15" s="71" t="s">
        <v>191</v>
      </c>
      <c r="C15" s="34" t="s">
        <v>9</v>
      </c>
      <c r="D15" s="34">
        <v>772566516</v>
      </c>
      <c r="E15" s="34" t="s">
        <v>8</v>
      </c>
      <c r="F15" s="7">
        <v>20000</v>
      </c>
      <c r="G15" s="7">
        <v>15000</v>
      </c>
      <c r="H15" s="7">
        <f t="shared" si="0"/>
        <v>35000</v>
      </c>
    </row>
    <row r="16" spans="1:9" s="30" customFormat="1" x14ac:dyDescent="0.25">
      <c r="A16" s="66"/>
      <c r="B16" s="85"/>
      <c r="C16" s="15" t="s">
        <v>3</v>
      </c>
      <c r="D16" s="15"/>
      <c r="E16" s="15"/>
      <c r="F16" s="16">
        <f>SUM(F10:F15)</f>
        <v>120000</v>
      </c>
      <c r="G16" s="16">
        <f t="shared" ref="G16:H16" si="2">SUM(G10:G15)</f>
        <v>90000</v>
      </c>
      <c r="H16" s="16">
        <f t="shared" si="2"/>
        <v>210000</v>
      </c>
      <c r="I16" s="30">
        <f>6</f>
        <v>6</v>
      </c>
    </row>
    <row r="17" spans="1:8" s="30" customFormat="1" x14ac:dyDescent="0.25">
      <c r="A17" s="66"/>
      <c r="B17" s="88"/>
      <c r="C17" s="6"/>
      <c r="D17" s="6"/>
      <c r="E17" s="6"/>
      <c r="F17" s="14"/>
      <c r="G17" s="14"/>
      <c r="H17" s="14"/>
    </row>
    <row r="18" spans="1:8" s="31" customFormat="1" x14ac:dyDescent="0.25">
      <c r="A18" s="87">
        <v>1</v>
      </c>
      <c r="B18" s="76">
        <v>43898</v>
      </c>
      <c r="C18" s="6" t="s">
        <v>25</v>
      </c>
      <c r="D18" s="6">
        <v>779901930</v>
      </c>
      <c r="E18" s="6" t="s">
        <v>81</v>
      </c>
      <c r="F18" s="14">
        <v>20000</v>
      </c>
      <c r="G18" s="14">
        <v>15000</v>
      </c>
      <c r="H18" s="9">
        <f t="shared" si="0"/>
        <v>35000</v>
      </c>
    </row>
    <row r="19" spans="1:8" s="30" customFormat="1" x14ac:dyDescent="0.25">
      <c r="A19" s="87">
        <v>2</v>
      </c>
      <c r="B19" s="71">
        <v>43929</v>
      </c>
      <c r="C19" s="34" t="s">
        <v>25</v>
      </c>
      <c r="D19" s="34">
        <v>779901930</v>
      </c>
      <c r="E19" s="45" t="s">
        <v>216</v>
      </c>
      <c r="F19" s="9">
        <v>20000</v>
      </c>
      <c r="G19" s="9">
        <v>15000</v>
      </c>
      <c r="H19" s="9">
        <f>F19+G19</f>
        <v>35000</v>
      </c>
    </row>
    <row r="20" spans="1:8" s="30" customFormat="1" x14ac:dyDescent="0.25">
      <c r="A20" s="87">
        <v>3</v>
      </c>
      <c r="B20" s="71">
        <v>43959</v>
      </c>
      <c r="C20" s="34" t="s">
        <v>25</v>
      </c>
      <c r="D20" s="34">
        <v>779901930</v>
      </c>
      <c r="E20" s="45" t="s">
        <v>54</v>
      </c>
      <c r="F20" s="9">
        <v>20000</v>
      </c>
      <c r="G20" s="9">
        <v>15000</v>
      </c>
      <c r="H20" s="9">
        <f t="shared" ref="H20:H37" si="3">F20+G20</f>
        <v>35000</v>
      </c>
    </row>
    <row r="21" spans="1:8" s="30" customFormat="1" x14ac:dyDescent="0.25">
      <c r="A21" s="87">
        <v>4</v>
      </c>
      <c r="B21" s="71">
        <v>43959</v>
      </c>
      <c r="C21" s="34" t="s">
        <v>25</v>
      </c>
      <c r="D21" s="34">
        <v>779901930</v>
      </c>
      <c r="E21" s="45" t="s">
        <v>65</v>
      </c>
      <c r="F21" s="9"/>
      <c r="G21" s="9">
        <v>15000</v>
      </c>
      <c r="H21" s="9">
        <f t="shared" si="3"/>
        <v>15000</v>
      </c>
    </row>
    <row r="22" spans="1:8" s="30" customFormat="1" x14ac:dyDescent="0.25">
      <c r="A22" s="87">
        <v>5</v>
      </c>
      <c r="B22" s="71">
        <v>43990</v>
      </c>
      <c r="C22" s="34" t="s">
        <v>25</v>
      </c>
      <c r="D22" s="34">
        <v>779901930</v>
      </c>
      <c r="E22" s="45" t="s">
        <v>216</v>
      </c>
      <c r="F22" s="9">
        <v>20000</v>
      </c>
      <c r="G22" s="9">
        <v>15000</v>
      </c>
      <c r="H22" s="9">
        <f t="shared" si="3"/>
        <v>35000</v>
      </c>
    </row>
    <row r="23" spans="1:8" s="52" customFormat="1" x14ac:dyDescent="0.25">
      <c r="A23" s="87">
        <v>6</v>
      </c>
      <c r="B23" s="71">
        <v>44020</v>
      </c>
      <c r="C23" s="34" t="s">
        <v>25</v>
      </c>
      <c r="D23" s="34">
        <v>779901930</v>
      </c>
      <c r="E23" s="45" t="s">
        <v>46</v>
      </c>
      <c r="F23" s="9">
        <v>20000</v>
      </c>
      <c r="G23" s="9">
        <v>15000</v>
      </c>
      <c r="H23" s="9">
        <f t="shared" si="3"/>
        <v>35000</v>
      </c>
    </row>
    <row r="24" spans="1:8" s="30" customFormat="1" x14ac:dyDescent="0.25">
      <c r="A24" s="87">
        <v>7</v>
      </c>
      <c r="B24" s="83">
        <v>44112</v>
      </c>
      <c r="C24" s="12" t="s">
        <v>25</v>
      </c>
      <c r="D24" s="12">
        <v>779901930</v>
      </c>
      <c r="E24" s="36" t="s">
        <v>216</v>
      </c>
      <c r="F24" s="7">
        <v>20000</v>
      </c>
      <c r="G24" s="7">
        <v>15000</v>
      </c>
      <c r="H24" s="7">
        <f t="shared" si="3"/>
        <v>35000</v>
      </c>
    </row>
    <row r="25" spans="1:8" s="30" customFormat="1" x14ac:dyDescent="0.25">
      <c r="A25" s="87">
        <v>8</v>
      </c>
      <c r="B25" s="83">
        <v>44143</v>
      </c>
      <c r="C25" s="12" t="s">
        <v>25</v>
      </c>
      <c r="D25" s="12">
        <v>779901930</v>
      </c>
      <c r="E25" s="36" t="s">
        <v>219</v>
      </c>
      <c r="F25" s="7">
        <v>20000</v>
      </c>
      <c r="G25" s="7">
        <v>15000</v>
      </c>
      <c r="H25" s="7">
        <f t="shared" si="3"/>
        <v>35000</v>
      </c>
    </row>
    <row r="26" spans="1:8" s="30" customFormat="1" x14ac:dyDescent="0.25">
      <c r="A26" s="87">
        <v>9</v>
      </c>
      <c r="B26" s="83">
        <v>44173</v>
      </c>
      <c r="C26" s="12" t="s">
        <v>25</v>
      </c>
      <c r="D26" s="12">
        <v>779901930</v>
      </c>
      <c r="E26" s="36" t="s">
        <v>220</v>
      </c>
      <c r="F26" s="7">
        <v>20000</v>
      </c>
      <c r="G26" s="7">
        <v>15000</v>
      </c>
      <c r="H26" s="7">
        <f t="shared" si="3"/>
        <v>35000</v>
      </c>
    </row>
    <row r="27" spans="1:8" s="30" customFormat="1" x14ac:dyDescent="0.25">
      <c r="A27" s="87">
        <v>10</v>
      </c>
      <c r="B27" s="83" t="s">
        <v>199</v>
      </c>
      <c r="C27" s="12" t="s">
        <v>25</v>
      </c>
      <c r="D27" s="12">
        <v>779901930</v>
      </c>
      <c r="E27" s="36" t="s">
        <v>69</v>
      </c>
      <c r="F27" s="7">
        <v>20000</v>
      </c>
      <c r="G27" s="7">
        <v>15000</v>
      </c>
      <c r="H27" s="7">
        <f t="shared" si="3"/>
        <v>35000</v>
      </c>
    </row>
    <row r="28" spans="1:8" s="30" customFormat="1" x14ac:dyDescent="0.25">
      <c r="A28" s="87">
        <v>11</v>
      </c>
      <c r="B28" s="83" t="s">
        <v>200</v>
      </c>
      <c r="C28" s="12" t="s">
        <v>25</v>
      </c>
      <c r="D28" s="12">
        <v>779901930</v>
      </c>
      <c r="E28" s="36" t="s">
        <v>113</v>
      </c>
      <c r="F28" s="7">
        <v>20000</v>
      </c>
      <c r="G28" s="7">
        <v>15000</v>
      </c>
      <c r="H28" s="7">
        <f t="shared" si="3"/>
        <v>35000</v>
      </c>
    </row>
    <row r="29" spans="1:8" s="30" customFormat="1" x14ac:dyDescent="0.25">
      <c r="A29" s="87">
        <v>12</v>
      </c>
      <c r="B29" s="84" t="s">
        <v>201</v>
      </c>
      <c r="C29" s="12" t="s">
        <v>25</v>
      </c>
      <c r="D29" s="12">
        <v>779901930</v>
      </c>
      <c r="E29" s="36" t="s">
        <v>217</v>
      </c>
      <c r="F29" s="7">
        <v>20000</v>
      </c>
      <c r="G29" s="7">
        <v>15000</v>
      </c>
      <c r="H29" s="7">
        <f t="shared" si="3"/>
        <v>35000</v>
      </c>
    </row>
    <row r="30" spans="1:8" s="30" customFormat="1" x14ac:dyDescent="0.25">
      <c r="A30" s="87">
        <v>13</v>
      </c>
      <c r="B30" s="84" t="s">
        <v>190</v>
      </c>
      <c r="C30" s="12" t="s">
        <v>25</v>
      </c>
      <c r="D30" s="12">
        <v>779901930</v>
      </c>
      <c r="E30" s="36" t="s">
        <v>69</v>
      </c>
      <c r="F30" s="7">
        <v>20000</v>
      </c>
      <c r="G30" s="7">
        <v>15000</v>
      </c>
      <c r="H30" s="7">
        <f t="shared" si="3"/>
        <v>35000</v>
      </c>
    </row>
    <row r="31" spans="1:8" s="30" customFormat="1" x14ac:dyDescent="0.25">
      <c r="A31" s="87">
        <v>14</v>
      </c>
      <c r="B31" s="84" t="s">
        <v>202</v>
      </c>
      <c r="C31" s="12" t="s">
        <v>25</v>
      </c>
      <c r="D31" s="12">
        <v>779901930</v>
      </c>
      <c r="E31" s="36" t="s">
        <v>20</v>
      </c>
      <c r="F31" s="7">
        <v>20000</v>
      </c>
      <c r="G31" s="7">
        <v>15000</v>
      </c>
      <c r="H31" s="7">
        <f t="shared" si="3"/>
        <v>35000</v>
      </c>
    </row>
    <row r="32" spans="1:8" s="30" customFormat="1" x14ac:dyDescent="0.25">
      <c r="A32" s="87">
        <v>15</v>
      </c>
      <c r="B32" s="84" t="s">
        <v>218</v>
      </c>
      <c r="C32" s="12" t="s">
        <v>25</v>
      </c>
      <c r="D32" s="12">
        <v>779901930</v>
      </c>
      <c r="E32" s="36" t="s">
        <v>214</v>
      </c>
      <c r="F32" s="7">
        <v>20000</v>
      </c>
      <c r="G32" s="7">
        <v>15000</v>
      </c>
      <c r="H32" s="7">
        <f t="shared" si="3"/>
        <v>35000</v>
      </c>
    </row>
    <row r="33" spans="1:9" s="30" customFormat="1" x14ac:dyDescent="0.25">
      <c r="A33" s="87">
        <v>16</v>
      </c>
      <c r="B33" s="84" t="s">
        <v>204</v>
      </c>
      <c r="C33" s="12" t="s">
        <v>25</v>
      </c>
      <c r="D33" s="12">
        <v>779901930</v>
      </c>
      <c r="E33" s="36" t="s">
        <v>54</v>
      </c>
      <c r="F33" s="7">
        <v>20000</v>
      </c>
      <c r="G33" s="7">
        <v>15000</v>
      </c>
      <c r="H33" s="7">
        <f t="shared" si="3"/>
        <v>35000</v>
      </c>
    </row>
    <row r="34" spans="1:9" s="30" customFormat="1" x14ac:dyDescent="0.25">
      <c r="A34" s="87">
        <v>17</v>
      </c>
      <c r="B34" s="84" t="s">
        <v>191</v>
      </c>
      <c r="C34" s="12" t="s">
        <v>25</v>
      </c>
      <c r="D34" s="12">
        <v>779901930</v>
      </c>
      <c r="E34" s="36" t="s">
        <v>29</v>
      </c>
      <c r="F34" s="7">
        <v>20000</v>
      </c>
      <c r="G34" s="7">
        <v>15000</v>
      </c>
      <c r="H34" s="7">
        <f t="shared" si="3"/>
        <v>35000</v>
      </c>
    </row>
    <row r="35" spans="1:9" s="30" customFormat="1" x14ac:dyDescent="0.25">
      <c r="A35" s="87">
        <v>18</v>
      </c>
      <c r="B35" s="84" t="s">
        <v>209</v>
      </c>
      <c r="C35" s="12" t="s">
        <v>25</v>
      </c>
      <c r="D35" s="12">
        <v>779901930</v>
      </c>
      <c r="E35" s="36" t="s">
        <v>78</v>
      </c>
      <c r="F35" s="7">
        <v>20000</v>
      </c>
      <c r="G35" s="7">
        <v>15000</v>
      </c>
      <c r="H35" s="7">
        <f t="shared" si="3"/>
        <v>35000</v>
      </c>
    </row>
    <row r="36" spans="1:9" s="30" customFormat="1" x14ac:dyDescent="0.25">
      <c r="A36" s="87">
        <v>19</v>
      </c>
      <c r="B36" s="84" t="s">
        <v>213</v>
      </c>
      <c r="C36" s="12" t="s">
        <v>25</v>
      </c>
      <c r="D36" s="12">
        <v>779901930</v>
      </c>
      <c r="E36" s="36" t="s">
        <v>221</v>
      </c>
      <c r="F36" s="7">
        <v>20000</v>
      </c>
      <c r="G36" s="7">
        <v>15000</v>
      </c>
      <c r="H36" s="7">
        <f t="shared" si="3"/>
        <v>35000</v>
      </c>
    </row>
    <row r="37" spans="1:9" s="30" customFormat="1" x14ac:dyDescent="0.25">
      <c r="A37" s="87">
        <v>20</v>
      </c>
      <c r="B37" s="84" t="s">
        <v>222</v>
      </c>
      <c r="C37" s="12" t="s">
        <v>25</v>
      </c>
      <c r="D37" s="12">
        <v>779901930</v>
      </c>
      <c r="E37" s="36" t="s">
        <v>221</v>
      </c>
      <c r="F37" s="7">
        <v>20000</v>
      </c>
      <c r="G37" s="7">
        <v>15000</v>
      </c>
      <c r="H37" s="7">
        <f t="shared" si="3"/>
        <v>35000</v>
      </c>
    </row>
    <row r="38" spans="1:9" s="30" customFormat="1" x14ac:dyDescent="0.25">
      <c r="A38" s="66"/>
      <c r="B38" s="70"/>
      <c r="C38" s="15" t="s">
        <v>3</v>
      </c>
      <c r="D38" s="15"/>
      <c r="E38" s="21"/>
      <c r="F38" s="16">
        <f>SUM(F18:F37)</f>
        <v>380000</v>
      </c>
      <c r="G38" s="16">
        <f t="shared" ref="G38:H38" si="4">SUM(G18:G37)</f>
        <v>300000</v>
      </c>
      <c r="H38" s="16">
        <f t="shared" si="4"/>
        <v>680000</v>
      </c>
      <c r="I38" s="30">
        <f>14+6</f>
        <v>20</v>
      </c>
    </row>
    <row r="39" spans="1:9" s="30" customFormat="1" x14ac:dyDescent="0.25">
      <c r="A39" s="66"/>
      <c r="B39" s="84"/>
      <c r="C39" s="12"/>
      <c r="D39" s="12"/>
      <c r="E39" s="36"/>
      <c r="F39" s="7"/>
      <c r="G39" s="7"/>
      <c r="H39" s="7"/>
    </row>
    <row r="40" spans="1:9" s="30" customFormat="1" x14ac:dyDescent="0.25">
      <c r="A40" s="87">
        <v>1</v>
      </c>
      <c r="B40" s="83">
        <v>44020</v>
      </c>
      <c r="C40" s="12" t="s">
        <v>134</v>
      </c>
      <c r="D40" s="12">
        <v>774062894</v>
      </c>
      <c r="E40" s="36" t="s">
        <v>46</v>
      </c>
      <c r="F40" s="7">
        <v>20000</v>
      </c>
      <c r="G40" s="7">
        <v>15000</v>
      </c>
      <c r="H40" s="7">
        <f>F40+G40</f>
        <v>35000</v>
      </c>
    </row>
    <row r="41" spans="1:9" s="30" customFormat="1" x14ac:dyDescent="0.25">
      <c r="A41" s="87">
        <v>2</v>
      </c>
      <c r="B41" s="83">
        <v>44112</v>
      </c>
      <c r="C41" s="12" t="s">
        <v>134</v>
      </c>
      <c r="D41" s="12">
        <v>774062894</v>
      </c>
      <c r="E41" s="36" t="s">
        <v>81</v>
      </c>
      <c r="F41" s="7">
        <v>20000</v>
      </c>
      <c r="G41" s="7">
        <v>15000</v>
      </c>
      <c r="H41" s="7">
        <f t="shared" ref="H41:H46" si="5">F41+G41</f>
        <v>35000</v>
      </c>
    </row>
    <row r="42" spans="1:9" s="30" customFormat="1" x14ac:dyDescent="0.25">
      <c r="A42" s="87">
        <v>3</v>
      </c>
      <c r="B42" s="83" t="s">
        <v>201</v>
      </c>
      <c r="C42" s="12" t="s">
        <v>134</v>
      </c>
      <c r="D42" s="12">
        <v>774062894</v>
      </c>
      <c r="E42" s="36" t="s">
        <v>217</v>
      </c>
      <c r="F42" s="7">
        <v>20000</v>
      </c>
      <c r="G42" s="7">
        <v>15000</v>
      </c>
      <c r="H42" s="7">
        <f t="shared" si="5"/>
        <v>35000</v>
      </c>
    </row>
    <row r="43" spans="1:9" s="30" customFormat="1" x14ac:dyDescent="0.25">
      <c r="A43" s="87">
        <v>4</v>
      </c>
      <c r="B43" s="83" t="s">
        <v>190</v>
      </c>
      <c r="C43" s="12" t="s">
        <v>134</v>
      </c>
      <c r="D43" s="12">
        <v>774062894</v>
      </c>
      <c r="E43" s="36" t="s">
        <v>69</v>
      </c>
      <c r="F43" s="7">
        <v>20000</v>
      </c>
      <c r="G43" s="7">
        <v>15000</v>
      </c>
      <c r="H43" s="7">
        <f t="shared" si="5"/>
        <v>35000</v>
      </c>
    </row>
    <row r="44" spans="1:9" s="30" customFormat="1" x14ac:dyDescent="0.25">
      <c r="A44" s="87">
        <v>5</v>
      </c>
      <c r="B44" s="83" t="s">
        <v>202</v>
      </c>
      <c r="C44" s="12" t="s">
        <v>134</v>
      </c>
      <c r="D44" s="12">
        <v>774062894</v>
      </c>
      <c r="E44" s="36" t="s">
        <v>20</v>
      </c>
      <c r="F44" s="7">
        <v>20000</v>
      </c>
      <c r="G44" s="7">
        <v>15000</v>
      </c>
      <c r="H44" s="7">
        <f t="shared" si="5"/>
        <v>35000</v>
      </c>
    </row>
    <row r="45" spans="1:9" s="30" customFormat="1" x14ac:dyDescent="0.25">
      <c r="A45" s="87">
        <v>6</v>
      </c>
      <c r="B45" s="83" t="s">
        <v>218</v>
      </c>
      <c r="C45" s="12" t="s">
        <v>134</v>
      </c>
      <c r="D45" s="12">
        <v>774062894</v>
      </c>
      <c r="E45" s="36" t="s">
        <v>214</v>
      </c>
      <c r="F45" s="7">
        <v>20000</v>
      </c>
      <c r="G45" s="7">
        <v>15000</v>
      </c>
      <c r="H45" s="7">
        <f t="shared" si="5"/>
        <v>35000</v>
      </c>
    </row>
    <row r="46" spans="1:9" s="30" customFormat="1" x14ac:dyDescent="0.25">
      <c r="A46" s="87">
        <v>7</v>
      </c>
      <c r="B46" s="83" t="s">
        <v>209</v>
      </c>
      <c r="C46" s="12" t="s">
        <v>134</v>
      </c>
      <c r="D46" s="12">
        <v>774062894</v>
      </c>
      <c r="E46" s="36" t="s">
        <v>78</v>
      </c>
      <c r="F46" s="7">
        <v>20000</v>
      </c>
      <c r="G46" s="7">
        <v>15000</v>
      </c>
      <c r="H46" s="7">
        <f t="shared" si="5"/>
        <v>35000</v>
      </c>
    </row>
    <row r="47" spans="1:9" s="30" customFormat="1" x14ac:dyDescent="0.25">
      <c r="A47" s="66"/>
      <c r="B47" s="93"/>
      <c r="C47" s="35" t="s">
        <v>3</v>
      </c>
      <c r="D47" s="35"/>
      <c r="E47" s="21"/>
      <c r="F47" s="16">
        <f>SUM(F40:F46)</f>
        <v>140000</v>
      </c>
      <c r="G47" s="16">
        <f t="shared" ref="G47:H47" si="6">SUM(G40:G46)</f>
        <v>105000</v>
      </c>
      <c r="H47" s="16">
        <f t="shared" si="6"/>
        <v>245000</v>
      </c>
      <c r="I47" s="30">
        <v>7</v>
      </c>
    </row>
    <row r="48" spans="1:9" s="30" customFormat="1" x14ac:dyDescent="0.25">
      <c r="A48" s="66"/>
      <c r="B48" s="76"/>
      <c r="C48" s="12"/>
      <c r="D48" s="12"/>
      <c r="E48" s="25"/>
      <c r="F48" s="14"/>
      <c r="G48" s="14"/>
      <c r="H48" s="14"/>
    </row>
    <row r="49" spans="1:8" x14ac:dyDescent="0.25">
      <c r="A49" s="12">
        <v>1</v>
      </c>
      <c r="B49" s="83">
        <v>43898</v>
      </c>
      <c r="C49" s="12" t="s">
        <v>185</v>
      </c>
      <c r="D49" s="12">
        <v>785531729</v>
      </c>
      <c r="E49" s="36" t="s">
        <v>143</v>
      </c>
      <c r="F49" s="7">
        <v>20000</v>
      </c>
      <c r="G49" s="7">
        <v>15000</v>
      </c>
      <c r="H49" s="7">
        <f>F49+G49</f>
        <v>35000</v>
      </c>
    </row>
    <row r="50" spans="1:8" x14ac:dyDescent="0.25">
      <c r="A50" s="12">
        <v>2</v>
      </c>
      <c r="B50" s="83">
        <v>43990</v>
      </c>
      <c r="C50" s="12" t="s">
        <v>185</v>
      </c>
      <c r="D50" s="12">
        <v>785531729</v>
      </c>
      <c r="E50" s="36" t="s">
        <v>224</v>
      </c>
      <c r="F50" s="7">
        <v>20000</v>
      </c>
      <c r="G50" s="7">
        <v>15000</v>
      </c>
      <c r="H50" s="7">
        <f t="shared" ref="H50:H70" si="7">F50+G50</f>
        <v>35000</v>
      </c>
    </row>
    <row r="51" spans="1:8" x14ac:dyDescent="0.25">
      <c r="A51" s="12">
        <v>3</v>
      </c>
      <c r="B51" s="83">
        <v>44020</v>
      </c>
      <c r="C51" s="12" t="s">
        <v>185</v>
      </c>
      <c r="D51" s="12">
        <v>785531729</v>
      </c>
      <c r="E51" s="36" t="s">
        <v>8</v>
      </c>
      <c r="F51" s="7">
        <v>20000</v>
      </c>
      <c r="G51" s="7">
        <v>15000</v>
      </c>
      <c r="H51" s="7">
        <f t="shared" si="7"/>
        <v>35000</v>
      </c>
    </row>
    <row r="52" spans="1:8" x14ac:dyDescent="0.25">
      <c r="A52" s="12">
        <v>4</v>
      </c>
      <c r="B52" s="83">
        <v>44051</v>
      </c>
      <c r="C52" s="12" t="s">
        <v>185</v>
      </c>
      <c r="D52" s="12">
        <v>785531729</v>
      </c>
      <c r="E52" s="36" t="s">
        <v>54</v>
      </c>
      <c r="F52" s="7">
        <v>20000</v>
      </c>
      <c r="G52" s="7">
        <v>15000</v>
      </c>
      <c r="H52" s="7">
        <f t="shared" si="7"/>
        <v>35000</v>
      </c>
    </row>
    <row r="53" spans="1:8" x14ac:dyDescent="0.25">
      <c r="A53" s="12">
        <v>5</v>
      </c>
      <c r="B53" s="83">
        <v>44082</v>
      </c>
      <c r="C53" s="12" t="s">
        <v>185</v>
      </c>
      <c r="D53" s="12">
        <v>785531729</v>
      </c>
      <c r="E53" s="36" t="s">
        <v>81</v>
      </c>
      <c r="F53" s="7">
        <v>20000</v>
      </c>
      <c r="G53" s="7">
        <v>15000</v>
      </c>
      <c r="H53" s="7">
        <f t="shared" si="7"/>
        <v>35000</v>
      </c>
    </row>
    <row r="54" spans="1:8" x14ac:dyDescent="0.25">
      <c r="A54" s="12">
        <v>6</v>
      </c>
      <c r="B54" s="83">
        <v>44143</v>
      </c>
      <c r="C54" s="12" t="s">
        <v>185</v>
      </c>
      <c r="D54" s="12">
        <v>785531729</v>
      </c>
      <c r="E54" s="36" t="s">
        <v>181</v>
      </c>
      <c r="F54" s="7">
        <v>20000</v>
      </c>
      <c r="G54" s="7">
        <v>15000</v>
      </c>
      <c r="H54" s="7">
        <f t="shared" si="7"/>
        <v>35000</v>
      </c>
    </row>
    <row r="55" spans="1:8" x14ac:dyDescent="0.25">
      <c r="A55" s="12">
        <v>7</v>
      </c>
      <c r="B55" s="83">
        <v>44173</v>
      </c>
      <c r="C55" s="12" t="s">
        <v>185</v>
      </c>
      <c r="D55" s="12">
        <v>785531729</v>
      </c>
      <c r="E55" s="36" t="s">
        <v>83</v>
      </c>
      <c r="F55" s="7">
        <v>20000</v>
      </c>
      <c r="G55" s="7">
        <v>15000</v>
      </c>
      <c r="H55" s="7">
        <f t="shared" si="7"/>
        <v>35000</v>
      </c>
    </row>
    <row r="56" spans="1:8" x14ac:dyDescent="0.25">
      <c r="A56" s="12">
        <v>8</v>
      </c>
      <c r="B56" s="83" t="s">
        <v>196</v>
      </c>
      <c r="C56" s="12" t="s">
        <v>185</v>
      </c>
      <c r="D56" s="12">
        <v>785531729</v>
      </c>
      <c r="E56" s="36" t="s">
        <v>34</v>
      </c>
      <c r="F56" s="7">
        <v>20000</v>
      </c>
      <c r="G56" s="7">
        <v>15000</v>
      </c>
      <c r="H56" s="7">
        <f t="shared" si="7"/>
        <v>35000</v>
      </c>
    </row>
    <row r="57" spans="1:8" x14ac:dyDescent="0.25">
      <c r="A57" s="12">
        <v>9</v>
      </c>
      <c r="B57" s="83" t="s">
        <v>198</v>
      </c>
      <c r="C57" s="12" t="s">
        <v>185</v>
      </c>
      <c r="D57" s="12">
        <v>785531729</v>
      </c>
      <c r="E57" s="36" t="s">
        <v>225</v>
      </c>
      <c r="F57" s="7">
        <v>20000</v>
      </c>
      <c r="G57" s="7">
        <v>15000</v>
      </c>
      <c r="H57" s="7">
        <f t="shared" si="7"/>
        <v>35000</v>
      </c>
    </row>
    <row r="58" spans="1:8" x14ac:dyDescent="0.25">
      <c r="A58" s="12">
        <v>10</v>
      </c>
      <c r="B58" s="83" t="s">
        <v>189</v>
      </c>
      <c r="C58" s="12" t="s">
        <v>185</v>
      </c>
      <c r="D58" s="12">
        <v>785531729</v>
      </c>
      <c r="E58" s="36" t="s">
        <v>35</v>
      </c>
      <c r="F58" s="7">
        <v>20000</v>
      </c>
      <c r="G58" s="7">
        <v>15000</v>
      </c>
      <c r="H58" s="7">
        <f t="shared" si="7"/>
        <v>35000</v>
      </c>
    </row>
    <row r="59" spans="1:8" x14ac:dyDescent="0.25">
      <c r="A59" s="12">
        <v>11</v>
      </c>
      <c r="B59" s="83" t="s">
        <v>190</v>
      </c>
      <c r="C59" s="12" t="s">
        <v>185</v>
      </c>
      <c r="D59" s="12">
        <v>785531729</v>
      </c>
      <c r="E59" s="36" t="s">
        <v>61</v>
      </c>
      <c r="F59" s="7">
        <v>20000</v>
      </c>
      <c r="G59" s="7">
        <v>15000</v>
      </c>
      <c r="H59" s="7">
        <f t="shared" si="7"/>
        <v>35000</v>
      </c>
    </row>
    <row r="60" spans="1:8" x14ac:dyDescent="0.25">
      <c r="A60" s="12">
        <v>12</v>
      </c>
      <c r="B60" s="83" t="s">
        <v>202</v>
      </c>
      <c r="C60" s="12" t="s">
        <v>185</v>
      </c>
      <c r="D60" s="12">
        <v>785531729</v>
      </c>
      <c r="E60" s="36" t="s">
        <v>29</v>
      </c>
      <c r="F60" s="7">
        <v>20000</v>
      </c>
      <c r="G60" s="7">
        <v>15000</v>
      </c>
      <c r="H60" s="7">
        <f t="shared" si="7"/>
        <v>35000</v>
      </c>
    </row>
    <row r="61" spans="1:8" x14ac:dyDescent="0.25">
      <c r="A61" s="12">
        <v>13</v>
      </c>
      <c r="B61" s="83" t="s">
        <v>203</v>
      </c>
      <c r="C61" s="12" t="s">
        <v>185</v>
      </c>
      <c r="D61" s="12">
        <v>785531729</v>
      </c>
      <c r="E61" s="36" t="s">
        <v>44</v>
      </c>
      <c r="F61" s="7">
        <v>20000</v>
      </c>
      <c r="G61" s="7">
        <v>15000</v>
      </c>
      <c r="H61" s="7">
        <f t="shared" si="7"/>
        <v>35000</v>
      </c>
    </row>
    <row r="62" spans="1:8" x14ac:dyDescent="0.25">
      <c r="A62" s="12">
        <v>14</v>
      </c>
      <c r="B62" s="83" t="s">
        <v>218</v>
      </c>
      <c r="C62" s="12" t="s">
        <v>185</v>
      </c>
      <c r="D62" s="12">
        <v>785531729</v>
      </c>
      <c r="E62" s="36" t="s">
        <v>83</v>
      </c>
      <c r="F62" s="7">
        <v>20000</v>
      </c>
      <c r="G62" s="7">
        <v>15000</v>
      </c>
      <c r="H62" s="7">
        <f t="shared" si="7"/>
        <v>35000</v>
      </c>
    </row>
    <row r="63" spans="1:8" x14ac:dyDescent="0.25">
      <c r="A63" s="12">
        <v>15</v>
      </c>
      <c r="B63" s="83" t="s">
        <v>204</v>
      </c>
      <c r="C63" s="12" t="s">
        <v>185</v>
      </c>
      <c r="D63" s="12">
        <v>785531729</v>
      </c>
      <c r="E63" s="36" t="s">
        <v>14</v>
      </c>
      <c r="F63" s="7">
        <v>20000</v>
      </c>
      <c r="G63" s="7">
        <v>15000</v>
      </c>
      <c r="H63" s="7">
        <f t="shared" si="7"/>
        <v>35000</v>
      </c>
    </row>
    <row r="64" spans="1:8" x14ac:dyDescent="0.25">
      <c r="A64" s="12">
        <v>16</v>
      </c>
      <c r="B64" s="83" t="s">
        <v>191</v>
      </c>
      <c r="C64" s="12" t="s">
        <v>185</v>
      </c>
      <c r="D64" s="12">
        <v>785531729</v>
      </c>
      <c r="E64" s="36" t="s">
        <v>65</v>
      </c>
      <c r="F64" s="7">
        <v>20000</v>
      </c>
      <c r="G64" s="7">
        <v>15000</v>
      </c>
      <c r="H64" s="7">
        <f t="shared" si="7"/>
        <v>35000</v>
      </c>
    </row>
    <row r="65" spans="1:9" x14ac:dyDescent="0.25">
      <c r="A65" s="12">
        <v>17</v>
      </c>
      <c r="B65" s="83" t="s">
        <v>205</v>
      </c>
      <c r="C65" s="12" t="s">
        <v>185</v>
      </c>
      <c r="D65" s="12">
        <v>785531729</v>
      </c>
      <c r="E65" s="36" t="s">
        <v>83</v>
      </c>
      <c r="F65" s="7">
        <v>20000</v>
      </c>
      <c r="G65" s="7">
        <v>15000</v>
      </c>
      <c r="H65" s="7">
        <f t="shared" si="7"/>
        <v>35000</v>
      </c>
    </row>
    <row r="66" spans="1:9" x14ac:dyDescent="0.25">
      <c r="A66" s="12">
        <v>18</v>
      </c>
      <c r="B66" s="83" t="s">
        <v>207</v>
      </c>
      <c r="C66" s="12" t="s">
        <v>185</v>
      </c>
      <c r="D66" s="12">
        <v>785531729</v>
      </c>
      <c r="E66" s="36" t="s">
        <v>14</v>
      </c>
      <c r="F66" s="7">
        <v>20000</v>
      </c>
      <c r="G66" s="7">
        <v>15000</v>
      </c>
      <c r="H66" s="7">
        <f t="shared" si="7"/>
        <v>35000</v>
      </c>
    </row>
    <row r="67" spans="1:9" x14ac:dyDescent="0.25">
      <c r="A67" s="12">
        <v>19</v>
      </c>
      <c r="B67" s="83" t="s">
        <v>209</v>
      </c>
      <c r="C67" s="12" t="s">
        <v>185</v>
      </c>
      <c r="D67" s="12">
        <v>785531729</v>
      </c>
      <c r="E67" s="36" t="s">
        <v>89</v>
      </c>
      <c r="F67" s="7">
        <v>20000</v>
      </c>
      <c r="G67" s="7">
        <v>15000</v>
      </c>
      <c r="H67" s="7">
        <f t="shared" si="7"/>
        <v>35000</v>
      </c>
    </row>
    <row r="68" spans="1:9" x14ac:dyDescent="0.25">
      <c r="A68" s="12">
        <v>20</v>
      </c>
      <c r="B68" s="83" t="s">
        <v>212</v>
      </c>
      <c r="C68" s="12" t="s">
        <v>185</v>
      </c>
      <c r="D68" s="12">
        <v>785531729</v>
      </c>
      <c r="E68" s="36" t="s">
        <v>65</v>
      </c>
      <c r="F68" s="7">
        <v>20000</v>
      </c>
      <c r="G68" s="7">
        <v>15000</v>
      </c>
      <c r="H68" s="7">
        <f t="shared" si="7"/>
        <v>35000</v>
      </c>
    </row>
    <row r="69" spans="1:9" x14ac:dyDescent="0.25">
      <c r="A69" s="12">
        <v>21</v>
      </c>
      <c r="B69" s="83" t="s">
        <v>213</v>
      </c>
      <c r="C69" s="12" t="s">
        <v>185</v>
      </c>
      <c r="D69" s="12">
        <v>785531729</v>
      </c>
      <c r="E69" s="36" t="s">
        <v>43</v>
      </c>
      <c r="F69" s="7">
        <v>20000</v>
      </c>
      <c r="G69" s="7">
        <v>15000</v>
      </c>
      <c r="H69" s="7">
        <f t="shared" si="7"/>
        <v>35000</v>
      </c>
    </row>
    <row r="70" spans="1:9" x14ac:dyDescent="0.25">
      <c r="A70" s="12">
        <v>22</v>
      </c>
      <c r="B70" s="83" t="s">
        <v>222</v>
      </c>
      <c r="C70" s="12" t="s">
        <v>185</v>
      </c>
      <c r="D70" s="12">
        <v>785531729</v>
      </c>
      <c r="E70" s="36" t="s">
        <v>29</v>
      </c>
      <c r="F70" s="7">
        <v>20000</v>
      </c>
      <c r="G70" s="7">
        <v>15000</v>
      </c>
      <c r="H70" s="7">
        <f t="shared" si="7"/>
        <v>35000</v>
      </c>
    </row>
    <row r="71" spans="1:9" x14ac:dyDescent="0.25">
      <c r="A71" s="12"/>
      <c r="B71" s="70"/>
      <c r="C71" s="15" t="s">
        <v>3</v>
      </c>
      <c r="D71" s="15"/>
      <c r="E71" s="21"/>
      <c r="F71" s="16">
        <f>SUM(F49:F70)</f>
        <v>440000</v>
      </c>
      <c r="G71" s="16">
        <f t="shared" ref="G71:H71" si="8">SUM(G49:G70)</f>
        <v>330000</v>
      </c>
      <c r="H71" s="16">
        <f t="shared" si="8"/>
        <v>770000</v>
      </c>
      <c r="I71" s="27">
        <v>22</v>
      </c>
    </row>
    <row r="72" spans="1:9" x14ac:dyDescent="0.25">
      <c r="A72" s="12"/>
      <c r="B72" s="84"/>
      <c r="C72" s="12"/>
      <c r="D72" s="12"/>
      <c r="E72" s="36"/>
      <c r="F72" s="7"/>
      <c r="G72" s="7"/>
      <c r="H72" s="7">
        <f t="shared" ref="H72:H73" si="9">F72+G72</f>
        <v>0</v>
      </c>
    </row>
    <row r="73" spans="1:9" x14ac:dyDescent="0.25">
      <c r="A73" s="12"/>
      <c r="B73" s="84"/>
      <c r="C73" s="12"/>
      <c r="D73" s="12"/>
      <c r="E73" s="36"/>
      <c r="F73" s="7"/>
      <c r="G73" s="7"/>
      <c r="H73" s="7">
        <f t="shared" si="9"/>
        <v>0</v>
      </c>
    </row>
    <row r="74" spans="1:9" s="30" customFormat="1" x14ac:dyDescent="0.25">
      <c r="A74" s="87">
        <v>1</v>
      </c>
      <c r="B74" s="83">
        <v>43959</v>
      </c>
      <c r="C74" s="12" t="s">
        <v>28</v>
      </c>
      <c r="D74" s="12">
        <v>789875949</v>
      </c>
      <c r="E74" s="36" t="s">
        <v>194</v>
      </c>
      <c r="F74" s="7">
        <v>20000</v>
      </c>
      <c r="G74" s="7">
        <v>15000</v>
      </c>
      <c r="H74" s="7">
        <f>F74+G74</f>
        <v>35000</v>
      </c>
    </row>
    <row r="75" spans="1:9" s="30" customFormat="1" x14ac:dyDescent="0.25">
      <c r="A75" s="87">
        <v>2</v>
      </c>
      <c r="B75" s="83">
        <v>44082</v>
      </c>
      <c r="C75" s="12" t="s">
        <v>28</v>
      </c>
      <c r="D75" s="12">
        <v>789875949</v>
      </c>
      <c r="E75" s="36" t="s">
        <v>43</v>
      </c>
      <c r="F75" s="7">
        <v>20000</v>
      </c>
      <c r="G75" s="7">
        <v>15000</v>
      </c>
      <c r="H75" s="7">
        <f t="shared" ref="H75:H79" si="10">F75+G75</f>
        <v>35000</v>
      </c>
    </row>
    <row r="76" spans="1:9" s="30" customFormat="1" x14ac:dyDescent="0.25">
      <c r="A76" s="87"/>
      <c r="B76" s="70"/>
      <c r="C76" s="15" t="s">
        <v>3</v>
      </c>
      <c r="D76" s="15"/>
      <c r="E76" s="21"/>
      <c r="F76" s="16">
        <f>SUM(F74:F75)</f>
        <v>40000</v>
      </c>
      <c r="G76" s="16">
        <f>SUM(G74:G75)</f>
        <v>30000</v>
      </c>
      <c r="H76" s="16">
        <f>SUM(H74:H75)</f>
        <v>70000</v>
      </c>
      <c r="I76" s="30">
        <v>2</v>
      </c>
    </row>
    <row r="77" spans="1:9" s="30" customFormat="1" x14ac:dyDescent="0.25">
      <c r="A77" s="87"/>
      <c r="B77" s="83"/>
      <c r="C77" s="12"/>
      <c r="D77" s="12"/>
      <c r="E77" s="36"/>
      <c r="F77" s="7"/>
      <c r="G77" s="7"/>
      <c r="H77" s="7">
        <f t="shared" si="10"/>
        <v>0</v>
      </c>
    </row>
    <row r="78" spans="1:9" s="30" customFormat="1" x14ac:dyDescent="0.25">
      <c r="A78" s="87">
        <v>1</v>
      </c>
      <c r="B78" s="83">
        <v>43959</v>
      </c>
      <c r="C78" s="12" t="s">
        <v>131</v>
      </c>
      <c r="D78" s="12">
        <v>704890173</v>
      </c>
      <c r="E78" s="36" t="s">
        <v>194</v>
      </c>
      <c r="F78" s="7">
        <v>20000</v>
      </c>
      <c r="G78" s="7">
        <v>15000</v>
      </c>
      <c r="H78" s="7">
        <f t="shared" si="10"/>
        <v>35000</v>
      </c>
    </row>
    <row r="79" spans="1:9" s="30" customFormat="1" x14ac:dyDescent="0.25">
      <c r="A79" s="87">
        <v>2</v>
      </c>
      <c r="B79" s="83">
        <v>44082</v>
      </c>
      <c r="C79" s="12" t="s">
        <v>131</v>
      </c>
      <c r="D79" s="12">
        <v>704890173</v>
      </c>
      <c r="E79" s="36" t="s">
        <v>43</v>
      </c>
      <c r="F79" s="7">
        <v>20000</v>
      </c>
      <c r="G79" s="7">
        <v>15000</v>
      </c>
      <c r="H79" s="7">
        <f t="shared" si="10"/>
        <v>35000</v>
      </c>
    </row>
    <row r="80" spans="1:9" s="30" customFormat="1" x14ac:dyDescent="0.25">
      <c r="A80" s="66"/>
      <c r="B80" s="94"/>
      <c r="C80" s="35" t="s">
        <v>3</v>
      </c>
      <c r="D80" s="35"/>
      <c r="E80" s="40"/>
      <c r="F80" s="22">
        <f>SUM(F78:F79)</f>
        <v>40000</v>
      </c>
      <c r="G80" s="22">
        <f>SUM(G78:G79)</f>
        <v>30000</v>
      </c>
      <c r="H80" s="22">
        <f>SUM(H78:H79)</f>
        <v>70000</v>
      </c>
      <c r="I80" s="30">
        <v>2</v>
      </c>
    </row>
    <row r="81" spans="1:8" s="43" customFormat="1" x14ac:dyDescent="0.25">
      <c r="A81" s="53"/>
      <c r="B81" s="71"/>
      <c r="C81" s="34"/>
      <c r="D81" s="34"/>
      <c r="E81" s="45"/>
      <c r="F81" s="9"/>
      <c r="G81" s="9"/>
      <c r="H81" s="9"/>
    </row>
    <row r="82" spans="1:8" x14ac:dyDescent="0.25">
      <c r="A82" s="87">
        <v>1</v>
      </c>
      <c r="B82" s="71">
        <v>43838</v>
      </c>
      <c r="C82" s="34" t="s">
        <v>33</v>
      </c>
      <c r="D82" s="34">
        <v>704704022</v>
      </c>
      <c r="E82" s="45" t="s">
        <v>107</v>
      </c>
      <c r="F82" s="46">
        <v>20000</v>
      </c>
      <c r="G82" s="46">
        <v>15000</v>
      </c>
      <c r="H82" s="46">
        <f>F82+G82</f>
        <v>35000</v>
      </c>
    </row>
    <row r="83" spans="1:8" x14ac:dyDescent="0.25">
      <c r="A83" s="87">
        <v>2</v>
      </c>
      <c r="B83" s="71">
        <v>43869</v>
      </c>
      <c r="C83" s="34" t="s">
        <v>33</v>
      </c>
      <c r="D83" s="34">
        <v>704704022</v>
      </c>
      <c r="E83" s="45" t="s">
        <v>29</v>
      </c>
      <c r="F83" s="46">
        <v>20000</v>
      </c>
      <c r="G83" s="46">
        <v>15000</v>
      </c>
      <c r="H83" s="46">
        <f>F83+G83</f>
        <v>35000</v>
      </c>
    </row>
    <row r="84" spans="1:8" s="30" customFormat="1" x14ac:dyDescent="0.25">
      <c r="A84" s="87">
        <v>3</v>
      </c>
      <c r="B84" s="71">
        <v>43869</v>
      </c>
      <c r="C84" s="34" t="s">
        <v>33</v>
      </c>
      <c r="D84" s="34">
        <v>704704022</v>
      </c>
      <c r="E84" s="45" t="s">
        <v>29</v>
      </c>
      <c r="F84" s="46"/>
      <c r="G84" s="46">
        <v>15000</v>
      </c>
      <c r="H84" s="46">
        <f>F84+G84</f>
        <v>15000</v>
      </c>
    </row>
    <row r="85" spans="1:8" s="30" customFormat="1" x14ac:dyDescent="0.25">
      <c r="A85" s="87">
        <v>4</v>
      </c>
      <c r="B85" s="71">
        <v>43898</v>
      </c>
      <c r="C85" s="34" t="s">
        <v>33</v>
      </c>
      <c r="D85" s="34">
        <v>704704022</v>
      </c>
      <c r="E85" s="45" t="s">
        <v>8</v>
      </c>
      <c r="F85" s="46">
        <v>20000</v>
      </c>
      <c r="G85" s="46">
        <v>15000</v>
      </c>
      <c r="H85" s="9">
        <f t="shared" ref="H85:H86" si="11">F85+G85</f>
        <v>35000</v>
      </c>
    </row>
    <row r="86" spans="1:8" s="30" customFormat="1" x14ac:dyDescent="0.25">
      <c r="A86" s="87">
        <v>5</v>
      </c>
      <c r="B86" s="71">
        <v>43929</v>
      </c>
      <c r="C86" s="34" t="s">
        <v>33</v>
      </c>
      <c r="D86" s="34">
        <v>704704022</v>
      </c>
      <c r="E86" s="45" t="s">
        <v>81</v>
      </c>
      <c r="F86" s="46">
        <v>20000</v>
      </c>
      <c r="G86" s="46">
        <v>15000</v>
      </c>
      <c r="H86" s="9">
        <f t="shared" si="11"/>
        <v>35000</v>
      </c>
    </row>
    <row r="87" spans="1:8" s="30" customFormat="1" x14ac:dyDescent="0.25">
      <c r="A87" s="87">
        <v>6</v>
      </c>
      <c r="B87" s="71">
        <v>43929</v>
      </c>
      <c r="C87" s="34" t="s">
        <v>33</v>
      </c>
      <c r="D87" s="34">
        <v>704704022</v>
      </c>
      <c r="E87" s="34" t="s">
        <v>194</v>
      </c>
      <c r="F87" s="46"/>
      <c r="G87" s="46">
        <v>15000</v>
      </c>
      <c r="H87" s="9">
        <f>SUM(F87:G87)</f>
        <v>15000</v>
      </c>
    </row>
    <row r="88" spans="1:8" s="43" customFormat="1" x14ac:dyDescent="0.25">
      <c r="A88" s="87">
        <v>7</v>
      </c>
      <c r="B88" s="71">
        <v>43959</v>
      </c>
      <c r="C88" s="34" t="s">
        <v>33</v>
      </c>
      <c r="D88" s="34">
        <v>704704022</v>
      </c>
      <c r="E88" s="34" t="s">
        <v>16</v>
      </c>
      <c r="F88" s="46">
        <v>20000</v>
      </c>
      <c r="G88" s="46">
        <v>15000</v>
      </c>
      <c r="H88" s="9">
        <f t="shared" ref="H88:H118" si="12">SUM(F88:G88)</f>
        <v>35000</v>
      </c>
    </row>
    <row r="89" spans="1:8" s="43" customFormat="1" x14ac:dyDescent="0.25">
      <c r="A89" s="87">
        <v>8</v>
      </c>
      <c r="B89" s="71">
        <v>43959</v>
      </c>
      <c r="C89" s="34" t="s">
        <v>33</v>
      </c>
      <c r="D89" s="34">
        <v>704704022</v>
      </c>
      <c r="E89" s="34" t="s">
        <v>54</v>
      </c>
      <c r="F89" s="46"/>
      <c r="G89" s="46">
        <v>15000</v>
      </c>
      <c r="H89" s="9">
        <f t="shared" si="12"/>
        <v>15000</v>
      </c>
    </row>
    <row r="90" spans="1:8" s="43" customFormat="1" x14ac:dyDescent="0.25">
      <c r="A90" s="87">
        <v>9</v>
      </c>
      <c r="B90" s="71">
        <v>43990</v>
      </c>
      <c r="C90" s="34" t="s">
        <v>33</v>
      </c>
      <c r="D90" s="34">
        <v>704704022</v>
      </c>
      <c r="E90" s="34" t="s">
        <v>81</v>
      </c>
      <c r="F90" s="46">
        <v>20000</v>
      </c>
      <c r="G90" s="46">
        <v>15000</v>
      </c>
      <c r="H90" s="9">
        <f t="shared" si="12"/>
        <v>35000</v>
      </c>
    </row>
    <row r="91" spans="1:8" s="43" customFormat="1" x14ac:dyDescent="0.25">
      <c r="A91" s="87">
        <v>10</v>
      </c>
      <c r="B91" s="71">
        <v>43990</v>
      </c>
      <c r="C91" s="34" t="s">
        <v>33</v>
      </c>
      <c r="D91" s="34">
        <v>704704022</v>
      </c>
      <c r="E91" s="34" t="s">
        <v>8</v>
      </c>
      <c r="F91" s="46"/>
      <c r="G91" s="46">
        <v>15000</v>
      </c>
      <c r="H91" s="9">
        <f t="shared" si="12"/>
        <v>15000</v>
      </c>
    </row>
    <row r="92" spans="1:8" s="43" customFormat="1" x14ac:dyDescent="0.25">
      <c r="A92" s="87">
        <v>11</v>
      </c>
      <c r="B92" s="71">
        <v>44020</v>
      </c>
      <c r="C92" s="34" t="s">
        <v>33</v>
      </c>
      <c r="D92" s="34">
        <v>704704022</v>
      </c>
      <c r="E92" s="34" t="s">
        <v>20</v>
      </c>
      <c r="F92" s="46">
        <v>20000</v>
      </c>
      <c r="G92" s="46">
        <v>15000</v>
      </c>
      <c r="H92" s="9">
        <f t="shared" si="12"/>
        <v>35000</v>
      </c>
    </row>
    <row r="93" spans="1:8" s="43" customFormat="1" x14ac:dyDescent="0.25">
      <c r="A93" s="87">
        <v>12</v>
      </c>
      <c r="B93" s="71">
        <v>44051</v>
      </c>
      <c r="C93" s="34" t="s">
        <v>33</v>
      </c>
      <c r="D93" s="34">
        <v>704704022</v>
      </c>
      <c r="E93" s="34" t="s">
        <v>96</v>
      </c>
      <c r="F93" s="46">
        <v>20000</v>
      </c>
      <c r="G93" s="46">
        <v>15000</v>
      </c>
      <c r="H93" s="9">
        <f t="shared" si="12"/>
        <v>35000</v>
      </c>
    </row>
    <row r="94" spans="1:8" s="43" customFormat="1" x14ac:dyDescent="0.25">
      <c r="A94" s="87">
        <v>13</v>
      </c>
      <c r="B94" s="71">
        <v>44082</v>
      </c>
      <c r="C94" s="34" t="s">
        <v>33</v>
      </c>
      <c r="D94" s="34">
        <v>704704022</v>
      </c>
      <c r="E94" s="34" t="s">
        <v>195</v>
      </c>
      <c r="F94" s="46">
        <v>20000</v>
      </c>
      <c r="G94" s="46">
        <v>15000</v>
      </c>
      <c r="H94" s="9">
        <f t="shared" si="12"/>
        <v>35000</v>
      </c>
    </row>
    <row r="95" spans="1:8" s="43" customFormat="1" x14ac:dyDescent="0.25">
      <c r="A95" s="87">
        <v>14</v>
      </c>
      <c r="B95" s="71">
        <v>44112</v>
      </c>
      <c r="C95" s="34" t="s">
        <v>33</v>
      </c>
      <c r="D95" s="34">
        <v>704704022</v>
      </c>
      <c r="E95" s="34" t="s">
        <v>54</v>
      </c>
      <c r="F95" s="46">
        <v>20000</v>
      </c>
      <c r="G95" s="46">
        <v>15000</v>
      </c>
      <c r="H95" s="9">
        <f t="shared" si="12"/>
        <v>35000</v>
      </c>
    </row>
    <row r="96" spans="1:8" s="43" customFormat="1" x14ac:dyDescent="0.25">
      <c r="A96" s="87">
        <v>15</v>
      </c>
      <c r="B96" s="71">
        <v>44143</v>
      </c>
      <c r="C96" s="34" t="s">
        <v>33</v>
      </c>
      <c r="D96" s="34">
        <v>704704022</v>
      </c>
      <c r="E96" s="34" t="s">
        <v>8</v>
      </c>
      <c r="F96" s="46">
        <v>20000</v>
      </c>
      <c r="G96" s="46">
        <v>15000</v>
      </c>
      <c r="H96" s="9">
        <f t="shared" si="12"/>
        <v>35000</v>
      </c>
    </row>
    <row r="97" spans="1:8" s="43" customFormat="1" x14ac:dyDescent="0.25">
      <c r="A97" s="87">
        <v>16</v>
      </c>
      <c r="B97" s="71">
        <v>44173</v>
      </c>
      <c r="C97" s="34" t="s">
        <v>33</v>
      </c>
      <c r="D97" s="34">
        <v>704704022</v>
      </c>
      <c r="E97" s="34" t="s">
        <v>54</v>
      </c>
      <c r="F97" s="46">
        <v>20000</v>
      </c>
      <c r="G97" s="46">
        <v>15000</v>
      </c>
      <c r="H97" s="9">
        <f t="shared" si="12"/>
        <v>35000</v>
      </c>
    </row>
    <row r="98" spans="1:8" s="43" customFormat="1" x14ac:dyDescent="0.25">
      <c r="A98" s="87">
        <v>17</v>
      </c>
      <c r="B98" s="88" t="s">
        <v>196</v>
      </c>
      <c r="C98" s="34" t="s">
        <v>33</v>
      </c>
      <c r="D98" s="34">
        <v>704704022</v>
      </c>
      <c r="E98" s="34" t="s">
        <v>197</v>
      </c>
      <c r="F98" s="46">
        <v>20000</v>
      </c>
      <c r="G98" s="46">
        <v>15000</v>
      </c>
      <c r="H98" s="9">
        <f t="shared" si="12"/>
        <v>35000</v>
      </c>
    </row>
    <row r="99" spans="1:8" s="43" customFormat="1" x14ac:dyDescent="0.25">
      <c r="A99" s="87">
        <v>18</v>
      </c>
      <c r="B99" s="88" t="s">
        <v>198</v>
      </c>
      <c r="C99" s="34" t="s">
        <v>33</v>
      </c>
      <c r="D99" s="34">
        <v>704704022</v>
      </c>
      <c r="E99" s="34" t="s">
        <v>81</v>
      </c>
      <c r="F99" s="46">
        <v>20000</v>
      </c>
      <c r="G99" s="46">
        <v>15000</v>
      </c>
      <c r="H99" s="9">
        <f t="shared" si="12"/>
        <v>35000</v>
      </c>
    </row>
    <row r="100" spans="1:8" s="43" customFormat="1" x14ac:dyDescent="0.25">
      <c r="A100" s="87">
        <v>19</v>
      </c>
      <c r="B100" s="88" t="s">
        <v>199</v>
      </c>
      <c r="C100" s="34" t="s">
        <v>33</v>
      </c>
      <c r="D100" s="34">
        <v>704704022</v>
      </c>
      <c r="E100" s="34" t="s">
        <v>26</v>
      </c>
      <c r="F100" s="46">
        <v>20000</v>
      </c>
      <c r="G100" s="46">
        <v>15000</v>
      </c>
      <c r="H100" s="9">
        <f t="shared" si="12"/>
        <v>35000</v>
      </c>
    </row>
    <row r="101" spans="1:8" s="43" customFormat="1" x14ac:dyDescent="0.25">
      <c r="A101" s="87">
        <v>20</v>
      </c>
      <c r="B101" s="88" t="s">
        <v>199</v>
      </c>
      <c r="C101" s="34" t="s">
        <v>33</v>
      </c>
      <c r="D101" s="34">
        <v>704704022</v>
      </c>
      <c r="E101" s="34" t="s">
        <v>69</v>
      </c>
      <c r="F101" s="46"/>
      <c r="G101" s="46">
        <v>15000</v>
      </c>
      <c r="H101" s="9">
        <f t="shared" si="12"/>
        <v>15000</v>
      </c>
    </row>
    <row r="102" spans="1:8" s="43" customFormat="1" x14ac:dyDescent="0.25">
      <c r="A102" s="87">
        <v>21</v>
      </c>
      <c r="B102" s="88" t="s">
        <v>189</v>
      </c>
      <c r="C102" s="34" t="s">
        <v>33</v>
      </c>
      <c r="D102" s="34">
        <v>704704022</v>
      </c>
      <c r="E102" s="34" t="s">
        <v>81</v>
      </c>
      <c r="F102" s="46">
        <v>20000</v>
      </c>
      <c r="G102" s="46">
        <v>15000</v>
      </c>
      <c r="H102" s="9">
        <f t="shared" si="12"/>
        <v>35000</v>
      </c>
    </row>
    <row r="103" spans="1:8" s="43" customFormat="1" x14ac:dyDescent="0.25">
      <c r="A103" s="87">
        <v>22</v>
      </c>
      <c r="B103" s="88" t="s">
        <v>200</v>
      </c>
      <c r="C103" s="34" t="s">
        <v>33</v>
      </c>
      <c r="D103" s="34">
        <v>704704022</v>
      </c>
      <c r="E103" s="34" t="s">
        <v>172</v>
      </c>
      <c r="F103" s="46"/>
      <c r="G103" s="46">
        <v>15000</v>
      </c>
      <c r="H103" s="9">
        <f t="shared" si="12"/>
        <v>15000</v>
      </c>
    </row>
    <row r="104" spans="1:8" s="43" customFormat="1" x14ac:dyDescent="0.25">
      <c r="A104" s="87">
        <v>23</v>
      </c>
      <c r="B104" s="88" t="s">
        <v>200</v>
      </c>
      <c r="C104" s="34" t="s">
        <v>33</v>
      </c>
      <c r="D104" s="34">
        <v>704704022</v>
      </c>
      <c r="E104" s="34" t="s">
        <v>113</v>
      </c>
      <c r="F104" s="46">
        <v>20000</v>
      </c>
      <c r="G104" s="46">
        <v>15000</v>
      </c>
      <c r="H104" s="9">
        <f t="shared" si="12"/>
        <v>35000</v>
      </c>
    </row>
    <row r="105" spans="1:8" s="43" customFormat="1" x14ac:dyDescent="0.25">
      <c r="A105" s="87">
        <v>24</v>
      </c>
      <c r="B105" s="88" t="s">
        <v>201</v>
      </c>
      <c r="C105" s="34" t="s">
        <v>33</v>
      </c>
      <c r="D105" s="34">
        <v>704704022</v>
      </c>
      <c r="E105" s="34" t="s">
        <v>184</v>
      </c>
      <c r="F105" s="46">
        <v>20000</v>
      </c>
      <c r="G105" s="46">
        <v>15000</v>
      </c>
      <c r="H105" s="9">
        <f t="shared" si="12"/>
        <v>35000</v>
      </c>
    </row>
    <row r="106" spans="1:8" s="43" customFormat="1" x14ac:dyDescent="0.25">
      <c r="A106" s="87">
        <v>25</v>
      </c>
      <c r="B106" s="88" t="s">
        <v>190</v>
      </c>
      <c r="C106" s="34" t="s">
        <v>33</v>
      </c>
      <c r="D106" s="34">
        <v>704704022</v>
      </c>
      <c r="E106" s="34" t="s">
        <v>8</v>
      </c>
      <c r="F106" s="46">
        <v>20000</v>
      </c>
      <c r="G106" s="46">
        <v>15000</v>
      </c>
      <c r="H106" s="9">
        <f t="shared" si="12"/>
        <v>35000</v>
      </c>
    </row>
    <row r="107" spans="1:8" s="43" customFormat="1" x14ac:dyDescent="0.25">
      <c r="A107" s="87">
        <v>26</v>
      </c>
      <c r="B107" s="88" t="s">
        <v>202</v>
      </c>
      <c r="C107" s="34" t="s">
        <v>33</v>
      </c>
      <c r="D107" s="34">
        <v>704704022</v>
      </c>
      <c r="E107" s="34" t="s">
        <v>34</v>
      </c>
      <c r="F107" s="46">
        <v>20000</v>
      </c>
      <c r="G107" s="46">
        <v>15000</v>
      </c>
      <c r="H107" s="9">
        <f t="shared" si="12"/>
        <v>35000</v>
      </c>
    </row>
    <row r="108" spans="1:8" s="43" customFormat="1" x14ac:dyDescent="0.25">
      <c r="A108" s="87">
        <v>27</v>
      </c>
      <c r="B108" s="88" t="s">
        <v>203</v>
      </c>
      <c r="C108" s="34" t="s">
        <v>33</v>
      </c>
      <c r="D108" s="34">
        <v>704704022</v>
      </c>
      <c r="E108" s="34" t="s">
        <v>12</v>
      </c>
      <c r="F108" s="46">
        <v>20000</v>
      </c>
      <c r="G108" s="46">
        <v>15000</v>
      </c>
      <c r="H108" s="9">
        <f t="shared" si="12"/>
        <v>35000</v>
      </c>
    </row>
    <row r="109" spans="1:8" s="52" customFormat="1" x14ac:dyDescent="0.25">
      <c r="A109" s="87">
        <v>28</v>
      </c>
      <c r="B109" s="88" t="s">
        <v>204</v>
      </c>
      <c r="C109" s="34" t="s">
        <v>33</v>
      </c>
      <c r="D109" s="34">
        <v>704704022</v>
      </c>
      <c r="E109" s="34" t="s">
        <v>43</v>
      </c>
      <c r="F109" s="46"/>
      <c r="G109" s="46">
        <v>15000</v>
      </c>
      <c r="H109" s="9">
        <f t="shared" si="12"/>
        <v>15000</v>
      </c>
    </row>
    <row r="110" spans="1:8" s="43" customFormat="1" x14ac:dyDescent="0.25">
      <c r="A110" s="87">
        <v>29</v>
      </c>
      <c r="B110" s="88" t="s">
        <v>204</v>
      </c>
      <c r="C110" s="34" t="s">
        <v>33</v>
      </c>
      <c r="D110" s="34">
        <v>704704022</v>
      </c>
      <c r="E110" s="34" t="s">
        <v>54</v>
      </c>
      <c r="F110" s="46">
        <v>20000</v>
      </c>
      <c r="G110" s="46">
        <v>15000</v>
      </c>
      <c r="H110" s="9">
        <f t="shared" si="12"/>
        <v>35000</v>
      </c>
    </row>
    <row r="111" spans="1:8" s="43" customFormat="1" x14ac:dyDescent="0.25">
      <c r="A111" s="87">
        <v>30</v>
      </c>
      <c r="B111" s="88" t="s">
        <v>191</v>
      </c>
      <c r="C111" s="34" t="s">
        <v>33</v>
      </c>
      <c r="D111" s="34">
        <v>704704022</v>
      </c>
      <c r="E111" s="34" t="s">
        <v>29</v>
      </c>
      <c r="F111" s="46">
        <v>20000</v>
      </c>
      <c r="G111" s="46">
        <v>15000</v>
      </c>
      <c r="H111" s="9">
        <f t="shared" si="12"/>
        <v>35000</v>
      </c>
    </row>
    <row r="112" spans="1:8" s="43" customFormat="1" x14ac:dyDescent="0.25">
      <c r="A112" s="87">
        <v>31</v>
      </c>
      <c r="B112" s="88" t="s">
        <v>205</v>
      </c>
      <c r="C112" s="34" t="s">
        <v>33</v>
      </c>
      <c r="D112" s="34">
        <v>704704022</v>
      </c>
      <c r="E112" s="34" t="s">
        <v>206</v>
      </c>
      <c r="F112" s="46">
        <v>20000</v>
      </c>
      <c r="G112" s="46">
        <v>15000</v>
      </c>
      <c r="H112" s="9">
        <f t="shared" si="12"/>
        <v>35000</v>
      </c>
    </row>
    <row r="113" spans="1:11" s="43" customFormat="1" x14ac:dyDescent="0.25">
      <c r="A113" s="87">
        <v>32</v>
      </c>
      <c r="B113" s="71" t="s">
        <v>207</v>
      </c>
      <c r="C113" s="34" t="s">
        <v>33</v>
      </c>
      <c r="D113" s="34">
        <v>704704022</v>
      </c>
      <c r="E113" s="34" t="s">
        <v>208</v>
      </c>
      <c r="F113" s="46">
        <v>20000</v>
      </c>
      <c r="G113" s="46">
        <v>15000</v>
      </c>
      <c r="H113" s="9">
        <f t="shared" si="12"/>
        <v>35000</v>
      </c>
    </row>
    <row r="114" spans="1:11" s="43" customFormat="1" x14ac:dyDescent="0.25">
      <c r="A114" s="87">
        <v>33</v>
      </c>
      <c r="B114" s="71" t="s">
        <v>209</v>
      </c>
      <c r="C114" s="34" t="s">
        <v>33</v>
      </c>
      <c r="D114" s="34">
        <v>704704022</v>
      </c>
      <c r="E114" s="34" t="s">
        <v>210</v>
      </c>
      <c r="F114" s="46">
        <v>20000</v>
      </c>
      <c r="G114" s="46">
        <v>15000</v>
      </c>
      <c r="H114" s="9">
        <f t="shared" si="12"/>
        <v>35000</v>
      </c>
    </row>
    <row r="115" spans="1:11" s="43" customFormat="1" x14ac:dyDescent="0.25">
      <c r="A115" s="87">
        <v>34</v>
      </c>
      <c r="B115" s="71" t="s">
        <v>209</v>
      </c>
      <c r="C115" s="34" t="s">
        <v>33</v>
      </c>
      <c r="D115" s="34">
        <v>704704022</v>
      </c>
      <c r="E115" s="34" t="s">
        <v>211</v>
      </c>
      <c r="F115" s="46"/>
      <c r="G115" s="46">
        <v>15000</v>
      </c>
      <c r="H115" s="9">
        <f t="shared" si="12"/>
        <v>15000</v>
      </c>
    </row>
    <row r="116" spans="1:11" s="30" customFormat="1" x14ac:dyDescent="0.25">
      <c r="A116" s="87">
        <v>35</v>
      </c>
      <c r="B116" s="71" t="s">
        <v>212</v>
      </c>
      <c r="C116" s="34" t="s">
        <v>33</v>
      </c>
      <c r="D116" s="34">
        <v>704704022</v>
      </c>
      <c r="E116" s="34" t="s">
        <v>26</v>
      </c>
      <c r="F116" s="46">
        <v>20000</v>
      </c>
      <c r="G116" s="46">
        <v>15000</v>
      </c>
      <c r="H116" s="9">
        <f t="shared" si="12"/>
        <v>35000</v>
      </c>
    </row>
    <row r="117" spans="1:11" s="30" customFormat="1" x14ac:dyDescent="0.25">
      <c r="A117" s="87">
        <v>36</v>
      </c>
      <c r="B117" s="71" t="s">
        <v>212</v>
      </c>
      <c r="C117" s="34" t="s">
        <v>33</v>
      </c>
      <c r="D117" s="34">
        <v>704704022</v>
      </c>
      <c r="E117" s="34" t="s">
        <v>29</v>
      </c>
      <c r="F117" s="46"/>
      <c r="G117" s="46">
        <v>15000</v>
      </c>
      <c r="H117" s="9">
        <f t="shared" si="12"/>
        <v>15000</v>
      </c>
    </row>
    <row r="118" spans="1:11" s="30" customFormat="1" x14ac:dyDescent="0.25">
      <c r="A118" s="87">
        <v>37</v>
      </c>
      <c r="B118" s="71" t="s">
        <v>213</v>
      </c>
      <c r="C118" s="34" t="s">
        <v>33</v>
      </c>
      <c r="D118" s="34">
        <v>704704022</v>
      </c>
      <c r="E118" s="34" t="s">
        <v>214</v>
      </c>
      <c r="F118" s="46">
        <v>20000</v>
      </c>
      <c r="G118" s="46">
        <v>15000</v>
      </c>
      <c r="H118" s="9">
        <f t="shared" si="12"/>
        <v>35000</v>
      </c>
    </row>
    <row r="119" spans="1:11" s="30" customFormat="1" x14ac:dyDescent="0.25">
      <c r="A119" s="66"/>
      <c r="B119" s="70"/>
      <c r="C119" s="15" t="s">
        <v>41</v>
      </c>
      <c r="D119" s="15"/>
      <c r="E119" s="15"/>
      <c r="F119" s="24">
        <f>SUM(F82:F118)</f>
        <v>560000</v>
      </c>
      <c r="G119" s="24">
        <f t="shared" ref="G119:H119" si="13">SUM(G82:G118)</f>
        <v>555000</v>
      </c>
      <c r="H119" s="24">
        <f t="shared" si="13"/>
        <v>1115000</v>
      </c>
      <c r="I119" s="30">
        <f>10+27</f>
        <v>37</v>
      </c>
      <c r="J119" s="32"/>
      <c r="K119" s="32"/>
    </row>
    <row r="120" spans="1:11" s="30" customFormat="1" x14ac:dyDescent="0.25">
      <c r="A120" s="66"/>
      <c r="B120" s="84"/>
      <c r="C120" s="12"/>
      <c r="D120" s="12"/>
      <c r="E120" s="12"/>
      <c r="F120" s="12"/>
      <c r="G120" s="12"/>
      <c r="H120" s="12"/>
    </row>
    <row r="121" spans="1:11" s="30" customFormat="1" x14ac:dyDescent="0.25">
      <c r="A121" s="87">
        <v>1</v>
      </c>
      <c r="B121" s="83">
        <v>43869</v>
      </c>
      <c r="C121" s="12" t="s">
        <v>42</v>
      </c>
      <c r="D121" s="12">
        <v>783534463</v>
      </c>
      <c r="E121" s="12" t="s">
        <v>29</v>
      </c>
      <c r="F121" s="7">
        <v>20000</v>
      </c>
      <c r="G121" s="7">
        <v>15000</v>
      </c>
      <c r="H121" s="7">
        <f>F121+G121</f>
        <v>35000</v>
      </c>
    </row>
    <row r="122" spans="1:11" s="30" customFormat="1" x14ac:dyDescent="0.25">
      <c r="A122" s="87">
        <v>2</v>
      </c>
      <c r="B122" s="83">
        <v>43898</v>
      </c>
      <c r="C122" s="12" t="s">
        <v>42</v>
      </c>
      <c r="D122" s="12">
        <v>783534463</v>
      </c>
      <c r="E122" s="12" t="s">
        <v>8</v>
      </c>
      <c r="F122" s="7">
        <v>20000</v>
      </c>
      <c r="G122" s="7">
        <v>15000</v>
      </c>
      <c r="H122" s="7">
        <f t="shared" ref="H122:H147" si="14">F122+G122</f>
        <v>35000</v>
      </c>
    </row>
    <row r="123" spans="1:11" s="30" customFormat="1" x14ac:dyDescent="0.25">
      <c r="A123" s="87">
        <v>3</v>
      </c>
      <c r="B123" s="83">
        <v>43929</v>
      </c>
      <c r="C123" s="12" t="s">
        <v>42</v>
      </c>
      <c r="D123" s="12">
        <v>783534463</v>
      </c>
      <c r="E123" s="12" t="s">
        <v>194</v>
      </c>
      <c r="F123" s="7">
        <v>20000</v>
      </c>
      <c r="G123" s="7">
        <v>15000</v>
      </c>
      <c r="H123" s="7">
        <f t="shared" si="14"/>
        <v>35000</v>
      </c>
    </row>
    <row r="124" spans="1:11" s="30" customFormat="1" x14ac:dyDescent="0.25">
      <c r="A124" s="87">
        <v>4</v>
      </c>
      <c r="B124" s="83">
        <v>43959</v>
      </c>
      <c r="C124" s="12" t="s">
        <v>42</v>
      </c>
      <c r="D124" s="12">
        <v>783534463</v>
      </c>
      <c r="E124" s="12" t="s">
        <v>16</v>
      </c>
      <c r="F124" s="7">
        <v>20000</v>
      </c>
      <c r="G124" s="7">
        <v>15000</v>
      </c>
      <c r="H124" s="7">
        <f t="shared" si="14"/>
        <v>35000</v>
      </c>
    </row>
    <row r="125" spans="1:11" s="30" customFormat="1" x14ac:dyDescent="0.25">
      <c r="A125" s="87">
        <v>5</v>
      </c>
      <c r="B125" s="83">
        <v>43990</v>
      </c>
      <c r="C125" s="12" t="s">
        <v>42</v>
      </c>
      <c r="D125" s="12">
        <v>783534463</v>
      </c>
      <c r="E125" s="12" t="s">
        <v>8</v>
      </c>
      <c r="F125" s="7">
        <v>20000</v>
      </c>
      <c r="G125" s="7">
        <v>15000</v>
      </c>
      <c r="H125" s="7">
        <f t="shared" si="14"/>
        <v>35000</v>
      </c>
    </row>
    <row r="126" spans="1:11" s="30" customFormat="1" x14ac:dyDescent="0.25">
      <c r="A126" s="87">
        <v>6</v>
      </c>
      <c r="B126" s="83">
        <v>44020</v>
      </c>
      <c r="C126" s="12" t="s">
        <v>42</v>
      </c>
      <c r="D126" s="12">
        <v>783534463</v>
      </c>
      <c r="E126" s="12" t="s">
        <v>20</v>
      </c>
      <c r="F126" s="7">
        <v>20000</v>
      </c>
      <c r="G126" s="7">
        <v>15000</v>
      </c>
      <c r="H126" s="7">
        <f t="shared" si="14"/>
        <v>35000</v>
      </c>
    </row>
    <row r="127" spans="1:11" s="30" customFormat="1" x14ac:dyDescent="0.25">
      <c r="A127" s="87">
        <v>7</v>
      </c>
      <c r="B127" s="83">
        <v>44051</v>
      </c>
      <c r="C127" s="12" t="s">
        <v>42</v>
      </c>
      <c r="D127" s="12">
        <v>783534463</v>
      </c>
      <c r="E127" s="12" t="s">
        <v>96</v>
      </c>
      <c r="F127" s="7">
        <v>20000</v>
      </c>
      <c r="G127" s="7">
        <v>15000</v>
      </c>
      <c r="H127" s="7">
        <f t="shared" si="14"/>
        <v>35000</v>
      </c>
    </row>
    <row r="128" spans="1:11" s="30" customFormat="1" x14ac:dyDescent="0.25">
      <c r="A128" s="87">
        <v>8</v>
      </c>
      <c r="B128" s="83">
        <v>44082</v>
      </c>
      <c r="C128" s="12" t="s">
        <v>42</v>
      </c>
      <c r="D128" s="12">
        <v>783534463</v>
      </c>
      <c r="E128" s="12" t="s">
        <v>195</v>
      </c>
      <c r="F128" s="7">
        <v>20000</v>
      </c>
      <c r="G128" s="7">
        <v>15000</v>
      </c>
      <c r="H128" s="7">
        <f t="shared" si="14"/>
        <v>35000</v>
      </c>
    </row>
    <row r="129" spans="1:8" s="30" customFormat="1" x14ac:dyDescent="0.25">
      <c r="A129" s="87">
        <v>9</v>
      </c>
      <c r="B129" s="83">
        <v>44112</v>
      </c>
      <c r="C129" s="12" t="s">
        <v>42</v>
      </c>
      <c r="D129" s="12">
        <v>783534463</v>
      </c>
      <c r="E129" s="12" t="s">
        <v>54</v>
      </c>
      <c r="F129" s="7">
        <v>20000</v>
      </c>
      <c r="G129" s="7">
        <v>15000</v>
      </c>
      <c r="H129" s="7">
        <f t="shared" si="14"/>
        <v>35000</v>
      </c>
    </row>
    <row r="130" spans="1:8" s="30" customFormat="1" x14ac:dyDescent="0.25">
      <c r="A130" s="87">
        <v>10</v>
      </c>
      <c r="B130" s="83">
        <v>44143</v>
      </c>
      <c r="C130" s="12" t="s">
        <v>42</v>
      </c>
      <c r="D130" s="12">
        <v>783534463</v>
      </c>
      <c r="E130" s="12" t="s">
        <v>8</v>
      </c>
      <c r="F130" s="7">
        <v>20000</v>
      </c>
      <c r="G130" s="7">
        <v>15000</v>
      </c>
      <c r="H130" s="7">
        <f t="shared" si="14"/>
        <v>35000</v>
      </c>
    </row>
    <row r="131" spans="1:8" s="30" customFormat="1" x14ac:dyDescent="0.25">
      <c r="A131" s="87">
        <v>11</v>
      </c>
      <c r="B131" s="83">
        <v>44173</v>
      </c>
      <c r="C131" s="12" t="s">
        <v>42</v>
      </c>
      <c r="D131" s="12">
        <v>783534463</v>
      </c>
      <c r="E131" s="12" t="s">
        <v>54</v>
      </c>
      <c r="F131" s="7">
        <v>20000</v>
      </c>
      <c r="G131" s="7">
        <v>15000</v>
      </c>
      <c r="H131" s="7">
        <f t="shared" si="14"/>
        <v>35000</v>
      </c>
    </row>
    <row r="132" spans="1:8" s="30" customFormat="1" x14ac:dyDescent="0.25">
      <c r="A132" s="87">
        <v>12</v>
      </c>
      <c r="B132" s="83" t="s">
        <v>196</v>
      </c>
      <c r="C132" s="12" t="s">
        <v>42</v>
      </c>
      <c r="D132" s="12">
        <v>783534463</v>
      </c>
      <c r="E132" s="12" t="s">
        <v>197</v>
      </c>
      <c r="F132" s="7">
        <v>20000</v>
      </c>
      <c r="G132" s="7">
        <v>15000</v>
      </c>
      <c r="H132" s="7">
        <f t="shared" si="14"/>
        <v>35000</v>
      </c>
    </row>
    <row r="133" spans="1:8" s="30" customFormat="1" x14ac:dyDescent="0.25">
      <c r="A133" s="87">
        <v>13</v>
      </c>
      <c r="B133" s="83" t="s">
        <v>198</v>
      </c>
      <c r="C133" s="12" t="s">
        <v>42</v>
      </c>
      <c r="D133" s="12">
        <v>783534463</v>
      </c>
      <c r="E133" s="12" t="s">
        <v>81</v>
      </c>
      <c r="F133" s="7">
        <v>20000</v>
      </c>
      <c r="G133" s="7">
        <v>15000</v>
      </c>
      <c r="H133" s="7">
        <f t="shared" si="14"/>
        <v>35000</v>
      </c>
    </row>
    <row r="134" spans="1:8" s="30" customFormat="1" x14ac:dyDescent="0.25">
      <c r="A134" s="87">
        <v>14</v>
      </c>
      <c r="B134" s="83" t="s">
        <v>199</v>
      </c>
      <c r="C134" s="12" t="s">
        <v>42</v>
      </c>
      <c r="D134" s="12">
        <v>783534463</v>
      </c>
      <c r="E134" s="12" t="s">
        <v>26</v>
      </c>
      <c r="F134" s="7">
        <v>20000</v>
      </c>
      <c r="G134" s="7">
        <v>15000</v>
      </c>
      <c r="H134" s="7">
        <f t="shared" si="14"/>
        <v>35000</v>
      </c>
    </row>
    <row r="135" spans="1:8" s="30" customFormat="1" x14ac:dyDescent="0.25">
      <c r="A135" s="87">
        <v>15</v>
      </c>
      <c r="B135" s="83" t="s">
        <v>189</v>
      </c>
      <c r="C135" s="12" t="s">
        <v>42</v>
      </c>
      <c r="D135" s="12">
        <v>783534463</v>
      </c>
      <c r="E135" s="12" t="s">
        <v>81</v>
      </c>
      <c r="F135" s="7">
        <v>20000</v>
      </c>
      <c r="G135" s="7">
        <v>15000</v>
      </c>
      <c r="H135" s="7">
        <f t="shared" si="14"/>
        <v>35000</v>
      </c>
    </row>
    <row r="136" spans="1:8" s="30" customFormat="1" x14ac:dyDescent="0.25">
      <c r="A136" s="87">
        <v>16</v>
      </c>
      <c r="B136" s="83" t="s">
        <v>200</v>
      </c>
      <c r="C136" s="12" t="s">
        <v>42</v>
      </c>
      <c r="D136" s="12">
        <v>783534463</v>
      </c>
      <c r="E136" s="12" t="s">
        <v>172</v>
      </c>
      <c r="F136" s="7">
        <v>20000</v>
      </c>
      <c r="G136" s="7">
        <v>15000</v>
      </c>
      <c r="H136" s="7">
        <f t="shared" si="14"/>
        <v>35000</v>
      </c>
    </row>
    <row r="137" spans="1:8" s="30" customFormat="1" x14ac:dyDescent="0.25">
      <c r="A137" s="87">
        <v>17</v>
      </c>
      <c r="B137" s="83" t="s">
        <v>201</v>
      </c>
      <c r="C137" s="12" t="s">
        <v>42</v>
      </c>
      <c r="D137" s="12">
        <v>783534463</v>
      </c>
      <c r="E137" s="12" t="s">
        <v>184</v>
      </c>
      <c r="F137" s="7">
        <v>20000</v>
      </c>
      <c r="G137" s="7">
        <v>15000</v>
      </c>
      <c r="H137" s="7">
        <f t="shared" si="14"/>
        <v>35000</v>
      </c>
    </row>
    <row r="138" spans="1:8" s="30" customFormat="1" x14ac:dyDescent="0.25">
      <c r="A138" s="87">
        <v>18</v>
      </c>
      <c r="B138" s="83" t="s">
        <v>190</v>
      </c>
      <c r="C138" s="12" t="s">
        <v>42</v>
      </c>
      <c r="D138" s="12">
        <v>783534463</v>
      </c>
      <c r="E138" s="12" t="s">
        <v>8</v>
      </c>
      <c r="F138" s="7">
        <v>20000</v>
      </c>
      <c r="G138" s="7">
        <v>15000</v>
      </c>
      <c r="H138" s="7">
        <f t="shared" si="14"/>
        <v>35000</v>
      </c>
    </row>
    <row r="139" spans="1:8" s="30" customFormat="1" x14ac:dyDescent="0.25">
      <c r="A139" s="87">
        <v>19</v>
      </c>
      <c r="B139" s="83" t="s">
        <v>202</v>
      </c>
      <c r="C139" s="12" t="s">
        <v>42</v>
      </c>
      <c r="D139" s="12">
        <v>783534463</v>
      </c>
      <c r="E139" s="12" t="s">
        <v>34</v>
      </c>
      <c r="F139" s="7">
        <v>20000</v>
      </c>
      <c r="G139" s="7">
        <v>15000</v>
      </c>
      <c r="H139" s="7">
        <f t="shared" si="14"/>
        <v>35000</v>
      </c>
    </row>
    <row r="140" spans="1:8" s="30" customFormat="1" x14ac:dyDescent="0.25">
      <c r="A140" s="87">
        <v>20</v>
      </c>
      <c r="B140" s="83" t="s">
        <v>203</v>
      </c>
      <c r="C140" s="12" t="s">
        <v>42</v>
      </c>
      <c r="D140" s="12">
        <v>783534463</v>
      </c>
      <c r="E140" s="12" t="s">
        <v>12</v>
      </c>
      <c r="F140" s="7">
        <v>20000</v>
      </c>
      <c r="G140" s="7">
        <v>15000</v>
      </c>
      <c r="H140" s="7">
        <f t="shared" si="14"/>
        <v>35000</v>
      </c>
    </row>
    <row r="141" spans="1:8" s="30" customFormat="1" x14ac:dyDescent="0.25">
      <c r="A141" s="87">
        <v>21</v>
      </c>
      <c r="B141" s="83" t="s">
        <v>204</v>
      </c>
      <c r="C141" s="12" t="s">
        <v>42</v>
      </c>
      <c r="D141" s="12">
        <v>783534463</v>
      </c>
      <c r="E141" s="12" t="s">
        <v>43</v>
      </c>
      <c r="F141" s="7">
        <v>20000</v>
      </c>
      <c r="G141" s="7">
        <v>15000</v>
      </c>
      <c r="H141" s="7">
        <f t="shared" si="14"/>
        <v>35000</v>
      </c>
    </row>
    <row r="142" spans="1:8" s="30" customFormat="1" x14ac:dyDescent="0.25">
      <c r="A142" s="87">
        <v>22</v>
      </c>
      <c r="B142" s="83" t="s">
        <v>205</v>
      </c>
      <c r="C142" s="12" t="s">
        <v>42</v>
      </c>
      <c r="D142" s="12">
        <v>783534463</v>
      </c>
      <c r="E142" s="12" t="s">
        <v>206</v>
      </c>
      <c r="F142" s="7">
        <v>20000</v>
      </c>
      <c r="G142" s="7">
        <v>15000</v>
      </c>
      <c r="H142" s="7">
        <f t="shared" si="14"/>
        <v>35000</v>
      </c>
    </row>
    <row r="143" spans="1:8" s="30" customFormat="1" x14ac:dyDescent="0.25">
      <c r="A143" s="87">
        <v>23</v>
      </c>
      <c r="B143" s="83" t="s">
        <v>207</v>
      </c>
      <c r="C143" s="12" t="s">
        <v>42</v>
      </c>
      <c r="D143" s="12">
        <v>783534463</v>
      </c>
      <c r="E143" s="12" t="s">
        <v>208</v>
      </c>
      <c r="F143" s="7">
        <v>20000</v>
      </c>
      <c r="G143" s="7">
        <v>15000</v>
      </c>
      <c r="H143" s="7">
        <f t="shared" si="14"/>
        <v>35000</v>
      </c>
    </row>
    <row r="144" spans="1:8" s="30" customFormat="1" x14ac:dyDescent="0.25">
      <c r="A144" s="87">
        <v>24</v>
      </c>
      <c r="B144" s="71" t="s">
        <v>209</v>
      </c>
      <c r="C144" s="34" t="s">
        <v>42</v>
      </c>
      <c r="D144" s="34">
        <v>783534463</v>
      </c>
      <c r="E144" s="34" t="s">
        <v>210</v>
      </c>
      <c r="F144" s="9"/>
      <c r="G144" s="9">
        <v>15000</v>
      </c>
      <c r="H144" s="9">
        <f t="shared" si="14"/>
        <v>15000</v>
      </c>
    </row>
    <row r="145" spans="1:9" s="30" customFormat="1" x14ac:dyDescent="0.25">
      <c r="A145" s="87">
        <v>25</v>
      </c>
      <c r="B145" s="83" t="s">
        <v>209</v>
      </c>
      <c r="C145" s="12" t="s">
        <v>42</v>
      </c>
      <c r="D145" s="12">
        <v>783534463</v>
      </c>
      <c r="E145" s="12" t="s">
        <v>211</v>
      </c>
      <c r="F145" s="7">
        <v>20000</v>
      </c>
      <c r="G145" s="7">
        <v>15000</v>
      </c>
      <c r="H145" s="7">
        <f t="shared" si="14"/>
        <v>35000</v>
      </c>
    </row>
    <row r="146" spans="1:9" s="30" customFormat="1" x14ac:dyDescent="0.25">
      <c r="A146" s="87">
        <v>26</v>
      </c>
      <c r="B146" s="83" t="s">
        <v>212</v>
      </c>
      <c r="C146" s="12" t="s">
        <v>42</v>
      </c>
      <c r="D146" s="12">
        <v>783534463</v>
      </c>
      <c r="E146" s="12" t="s">
        <v>26</v>
      </c>
      <c r="F146" s="7">
        <v>20000</v>
      </c>
      <c r="G146" s="7">
        <v>15000</v>
      </c>
      <c r="H146" s="7">
        <f t="shared" si="14"/>
        <v>35000</v>
      </c>
    </row>
    <row r="147" spans="1:9" s="30" customFormat="1" x14ac:dyDescent="0.25">
      <c r="A147" s="87">
        <v>27</v>
      </c>
      <c r="B147" s="83" t="s">
        <v>213</v>
      </c>
      <c r="C147" s="12" t="s">
        <v>42</v>
      </c>
      <c r="D147" s="12">
        <v>783534463</v>
      </c>
      <c r="E147" s="12" t="s">
        <v>214</v>
      </c>
      <c r="F147" s="7">
        <v>20000</v>
      </c>
      <c r="G147" s="7">
        <v>15000</v>
      </c>
      <c r="H147" s="7">
        <f t="shared" si="14"/>
        <v>35000</v>
      </c>
    </row>
    <row r="148" spans="1:9" x14ac:dyDescent="0.25">
      <c r="A148" s="12"/>
      <c r="B148" s="73"/>
      <c r="C148" s="17" t="s">
        <v>3</v>
      </c>
      <c r="D148" s="17"/>
      <c r="E148" s="17"/>
      <c r="F148" s="26">
        <f>SUM(F121:F147)</f>
        <v>520000</v>
      </c>
      <c r="G148" s="26">
        <f t="shared" ref="G148:H148" si="15">SUM(G121:G147)</f>
        <v>405000</v>
      </c>
      <c r="H148" s="26">
        <f t="shared" si="15"/>
        <v>925000</v>
      </c>
      <c r="I148">
        <v>27</v>
      </c>
    </row>
    <row r="149" spans="1:9" s="38" customFormat="1" x14ac:dyDescent="0.25">
      <c r="A149" s="34"/>
      <c r="B149" s="72"/>
      <c r="C149" s="5"/>
      <c r="D149" s="5"/>
      <c r="E149" s="5"/>
      <c r="F149" s="37"/>
      <c r="G149" s="37"/>
      <c r="H149" s="37"/>
    </row>
    <row r="150" spans="1:9" x14ac:dyDescent="0.25">
      <c r="A150" s="12">
        <v>1</v>
      </c>
      <c r="B150" s="68">
        <v>43898</v>
      </c>
      <c r="C150" s="1" t="s">
        <v>159</v>
      </c>
      <c r="D150" s="5">
        <v>77265923</v>
      </c>
      <c r="E150" s="1" t="s">
        <v>81</v>
      </c>
      <c r="F150" s="7">
        <v>20000</v>
      </c>
      <c r="G150" s="7">
        <v>15000</v>
      </c>
      <c r="H150" s="7">
        <f>F150+G150</f>
        <v>35000</v>
      </c>
    </row>
    <row r="151" spans="1:9" x14ac:dyDescent="0.25">
      <c r="A151" s="12">
        <v>2</v>
      </c>
      <c r="B151" s="2">
        <v>43959</v>
      </c>
      <c r="C151" s="1" t="s">
        <v>159</v>
      </c>
      <c r="D151" s="5">
        <v>77265923</v>
      </c>
      <c r="E151" t="s">
        <v>65</v>
      </c>
      <c r="F151" s="7">
        <v>20000</v>
      </c>
      <c r="G151" s="7">
        <v>15000</v>
      </c>
      <c r="H151" s="7">
        <f t="shared" ref="H151:H155" si="16">F151+G151</f>
        <v>35000</v>
      </c>
    </row>
    <row r="152" spans="1:9" x14ac:dyDescent="0.25">
      <c r="A152" s="12">
        <v>3</v>
      </c>
      <c r="B152" s="51">
        <v>44143</v>
      </c>
      <c r="C152" s="1" t="s">
        <v>159</v>
      </c>
      <c r="D152" s="5">
        <v>77265923</v>
      </c>
      <c r="E152" t="s">
        <v>107</v>
      </c>
      <c r="F152" s="7">
        <v>20000</v>
      </c>
      <c r="G152" s="7">
        <v>15000</v>
      </c>
      <c r="H152" s="7">
        <f t="shared" si="16"/>
        <v>35000</v>
      </c>
    </row>
    <row r="153" spans="1:9" x14ac:dyDescent="0.25">
      <c r="A153" s="12">
        <v>4</v>
      </c>
      <c r="B153" s="68">
        <v>44173</v>
      </c>
      <c r="C153" s="1" t="s">
        <v>159</v>
      </c>
      <c r="D153" s="5">
        <v>77265923</v>
      </c>
      <c r="E153" s="1" t="s">
        <v>223</v>
      </c>
      <c r="F153" s="7">
        <v>20000</v>
      </c>
      <c r="G153" s="7">
        <v>15000</v>
      </c>
      <c r="H153" s="7">
        <f t="shared" si="16"/>
        <v>35000</v>
      </c>
    </row>
    <row r="154" spans="1:9" x14ac:dyDescent="0.25">
      <c r="A154" s="12">
        <v>5</v>
      </c>
      <c r="B154" s="69" t="s">
        <v>213</v>
      </c>
      <c r="C154" s="1" t="s">
        <v>159</v>
      </c>
      <c r="D154" s="5">
        <v>77265923</v>
      </c>
      <c r="E154" s="1" t="s">
        <v>221</v>
      </c>
      <c r="F154" s="7">
        <v>20000</v>
      </c>
      <c r="G154" s="7">
        <v>15000</v>
      </c>
      <c r="H154" s="7">
        <f t="shared" si="16"/>
        <v>35000</v>
      </c>
    </row>
    <row r="155" spans="1:9" x14ac:dyDescent="0.25">
      <c r="A155" s="12">
        <v>6</v>
      </c>
      <c r="B155" s="69" t="s">
        <v>222</v>
      </c>
      <c r="C155" s="1" t="s">
        <v>159</v>
      </c>
      <c r="D155" s="5">
        <v>77265923</v>
      </c>
      <c r="E155" s="1" t="s">
        <v>221</v>
      </c>
      <c r="F155" s="7">
        <v>20000</v>
      </c>
      <c r="G155" s="7">
        <v>15000</v>
      </c>
      <c r="H155" s="7">
        <f t="shared" si="16"/>
        <v>35000</v>
      </c>
    </row>
    <row r="156" spans="1:9" x14ac:dyDescent="0.25">
      <c r="A156" s="12"/>
      <c r="B156" s="73"/>
      <c r="C156" s="17" t="s">
        <v>3</v>
      </c>
      <c r="D156" s="17"/>
      <c r="E156" s="17"/>
      <c r="F156" s="22">
        <f>SUM(F150:F155)</f>
        <v>120000</v>
      </c>
      <c r="G156" s="22">
        <f t="shared" ref="G156:H156" si="17">SUM(G150:G155)</f>
        <v>90000</v>
      </c>
      <c r="H156" s="22">
        <f t="shared" si="17"/>
        <v>210000</v>
      </c>
      <c r="I156">
        <v>6</v>
      </c>
    </row>
    <row r="157" spans="1:9" x14ac:dyDescent="0.25">
      <c r="A157" s="12"/>
      <c r="B157" s="69"/>
      <c r="C157" s="1"/>
      <c r="D157" s="1"/>
      <c r="E157" s="1"/>
      <c r="F157" s="1"/>
      <c r="G157" s="1"/>
      <c r="H157" s="1"/>
    </row>
    <row r="158" spans="1:9" x14ac:dyDescent="0.25">
      <c r="A158" s="12">
        <v>1</v>
      </c>
      <c r="B158" s="68">
        <v>43990</v>
      </c>
      <c r="C158" s="1" t="s">
        <v>138</v>
      </c>
      <c r="D158" s="1">
        <v>700609854</v>
      </c>
      <c r="E158" s="1" t="s">
        <v>170</v>
      </c>
      <c r="F158" s="42">
        <v>20000</v>
      </c>
      <c r="G158" s="42">
        <v>15000</v>
      </c>
      <c r="H158" s="42">
        <f>F158+G158</f>
        <v>35000</v>
      </c>
    </row>
    <row r="159" spans="1:9" x14ac:dyDescent="0.25">
      <c r="A159" s="12">
        <v>2</v>
      </c>
      <c r="B159" s="68">
        <v>44143</v>
      </c>
      <c r="C159" s="1" t="s">
        <v>138</v>
      </c>
      <c r="D159" s="1">
        <v>700609854</v>
      </c>
      <c r="E159" s="1" t="s">
        <v>83</v>
      </c>
      <c r="F159" s="42">
        <v>20000</v>
      </c>
      <c r="G159" s="42">
        <v>15000</v>
      </c>
      <c r="H159" s="42">
        <f t="shared" ref="H159:H163" si="18">F159+G159</f>
        <v>35000</v>
      </c>
    </row>
    <row r="160" spans="1:9" x14ac:dyDescent="0.25">
      <c r="A160" s="12">
        <v>3</v>
      </c>
      <c r="B160" s="68" t="s">
        <v>189</v>
      </c>
      <c r="C160" s="1" t="s">
        <v>138</v>
      </c>
      <c r="D160" s="1">
        <v>700609854</v>
      </c>
      <c r="E160" s="1" t="s">
        <v>43</v>
      </c>
      <c r="F160" s="42">
        <v>20000</v>
      </c>
      <c r="G160" s="42">
        <v>15000</v>
      </c>
      <c r="H160" s="42">
        <f t="shared" si="18"/>
        <v>35000</v>
      </c>
    </row>
    <row r="161" spans="1:9" x14ac:dyDescent="0.25">
      <c r="A161" s="12">
        <v>4</v>
      </c>
      <c r="B161" s="68" t="s">
        <v>190</v>
      </c>
      <c r="C161" s="1" t="s">
        <v>138</v>
      </c>
      <c r="D161" s="1">
        <v>700609854</v>
      </c>
      <c r="E161" s="1" t="s">
        <v>16</v>
      </c>
      <c r="F161" s="42">
        <v>20000</v>
      </c>
      <c r="G161" s="42">
        <v>15000</v>
      </c>
      <c r="H161" s="42">
        <f t="shared" si="18"/>
        <v>35000</v>
      </c>
    </row>
    <row r="162" spans="1:9" x14ac:dyDescent="0.25">
      <c r="A162" s="12">
        <v>5</v>
      </c>
      <c r="B162" s="68" t="s">
        <v>192</v>
      </c>
      <c r="C162" s="1" t="s">
        <v>138</v>
      </c>
      <c r="D162" s="1">
        <v>700609854</v>
      </c>
      <c r="E162" s="1" t="s">
        <v>170</v>
      </c>
      <c r="F162" s="42">
        <v>20000</v>
      </c>
      <c r="G162" s="42">
        <v>15000</v>
      </c>
      <c r="H162" s="42">
        <f t="shared" si="18"/>
        <v>35000</v>
      </c>
    </row>
    <row r="163" spans="1:9" x14ac:dyDescent="0.25">
      <c r="A163" s="12">
        <v>6</v>
      </c>
      <c r="B163" s="68" t="s">
        <v>193</v>
      </c>
      <c r="C163" s="1" t="s">
        <v>138</v>
      </c>
      <c r="D163" s="1">
        <v>700609854</v>
      </c>
      <c r="E163" s="1" t="s">
        <v>29</v>
      </c>
      <c r="F163" s="42">
        <v>20000</v>
      </c>
      <c r="G163" s="42">
        <v>15000</v>
      </c>
      <c r="H163" s="42">
        <f t="shared" si="18"/>
        <v>35000</v>
      </c>
    </row>
    <row r="164" spans="1:9" x14ac:dyDescent="0.25">
      <c r="A164" s="12"/>
      <c r="B164" s="73"/>
      <c r="C164" s="17" t="s">
        <v>3</v>
      </c>
      <c r="D164" s="17"/>
      <c r="E164" s="17"/>
      <c r="F164" s="26">
        <f>SUM(F158:F163)</f>
        <v>120000</v>
      </c>
      <c r="G164" s="26">
        <f t="shared" ref="G164:H164" si="19">SUM(G158:G163)</f>
        <v>90000</v>
      </c>
      <c r="H164" s="26">
        <f t="shared" si="19"/>
        <v>210000</v>
      </c>
      <c r="I164">
        <v>6</v>
      </c>
    </row>
    <row r="165" spans="1:9" x14ac:dyDescent="0.25">
      <c r="A165" s="12"/>
    </row>
    <row r="166" spans="1:9" x14ac:dyDescent="0.25">
      <c r="A166" s="12">
        <v>1</v>
      </c>
      <c r="B166" s="68">
        <v>43898</v>
      </c>
      <c r="C166" s="1" t="s">
        <v>135</v>
      </c>
      <c r="D166" s="1">
        <v>772871089</v>
      </c>
      <c r="E166" s="1" t="s">
        <v>143</v>
      </c>
      <c r="F166" s="42">
        <v>20000</v>
      </c>
      <c r="G166" s="42">
        <v>15000</v>
      </c>
      <c r="H166" s="42">
        <f>F166+G166</f>
        <v>35000</v>
      </c>
    </row>
    <row r="167" spans="1:9" x14ac:dyDescent="0.25">
      <c r="A167" s="12">
        <v>2</v>
      </c>
      <c r="B167" s="68">
        <v>43990</v>
      </c>
      <c r="C167" s="1" t="s">
        <v>135</v>
      </c>
      <c r="D167" s="1">
        <v>772871089</v>
      </c>
      <c r="E167" s="1" t="s">
        <v>224</v>
      </c>
      <c r="F167" s="42">
        <v>20000</v>
      </c>
      <c r="G167" s="42">
        <v>15000</v>
      </c>
      <c r="H167" s="42">
        <f t="shared" ref="H167:H187" si="20">F167+G167</f>
        <v>35000</v>
      </c>
    </row>
    <row r="168" spans="1:9" x14ac:dyDescent="0.25">
      <c r="A168" s="12">
        <v>3</v>
      </c>
      <c r="B168" s="68">
        <v>44020</v>
      </c>
      <c r="C168" s="1" t="s">
        <v>135</v>
      </c>
      <c r="D168" s="1">
        <v>772871089</v>
      </c>
      <c r="E168" s="1" t="s">
        <v>8</v>
      </c>
      <c r="F168" s="42">
        <v>20000</v>
      </c>
      <c r="G168" s="42">
        <v>15000</v>
      </c>
      <c r="H168" s="42">
        <f t="shared" si="20"/>
        <v>35000</v>
      </c>
    </row>
    <row r="169" spans="1:9" x14ac:dyDescent="0.25">
      <c r="A169" s="12">
        <v>4</v>
      </c>
      <c r="B169" s="68">
        <v>44051</v>
      </c>
      <c r="C169" s="1" t="s">
        <v>135</v>
      </c>
      <c r="D169" s="1">
        <v>772871089</v>
      </c>
      <c r="E169" s="1" t="s">
        <v>54</v>
      </c>
      <c r="F169" s="42">
        <v>20000</v>
      </c>
      <c r="G169" s="42">
        <v>15000</v>
      </c>
      <c r="H169" s="42">
        <f t="shared" si="20"/>
        <v>35000</v>
      </c>
    </row>
    <row r="170" spans="1:9" x14ac:dyDescent="0.25">
      <c r="A170" s="12">
        <v>5</v>
      </c>
      <c r="B170" s="68">
        <v>44082</v>
      </c>
      <c r="C170" s="1" t="s">
        <v>135</v>
      </c>
      <c r="D170" s="1">
        <v>772871089</v>
      </c>
      <c r="E170" s="1" t="s">
        <v>81</v>
      </c>
      <c r="F170" s="42">
        <v>20000</v>
      </c>
      <c r="G170" s="42">
        <v>15000</v>
      </c>
      <c r="H170" s="42">
        <f t="shared" si="20"/>
        <v>35000</v>
      </c>
    </row>
    <row r="171" spans="1:9" x14ac:dyDescent="0.25">
      <c r="A171" s="12">
        <v>6</v>
      </c>
      <c r="B171" s="68">
        <v>44143</v>
      </c>
      <c r="C171" s="1" t="s">
        <v>135</v>
      </c>
      <c r="D171" s="1">
        <v>772871089</v>
      </c>
      <c r="E171" s="1" t="s">
        <v>181</v>
      </c>
      <c r="F171" s="42">
        <v>20000</v>
      </c>
      <c r="G171" s="42">
        <v>15000</v>
      </c>
      <c r="H171" s="42">
        <f t="shared" si="20"/>
        <v>35000</v>
      </c>
    </row>
    <row r="172" spans="1:9" x14ac:dyDescent="0.25">
      <c r="A172" s="12">
        <v>7</v>
      </c>
      <c r="B172" s="68">
        <v>44173</v>
      </c>
      <c r="C172" s="1" t="s">
        <v>135</v>
      </c>
      <c r="D172" s="1">
        <v>772871089</v>
      </c>
      <c r="E172" s="1" t="s">
        <v>83</v>
      </c>
      <c r="F172" s="42">
        <v>20000</v>
      </c>
      <c r="G172" s="42">
        <v>15000</v>
      </c>
      <c r="H172" s="42">
        <f t="shared" si="20"/>
        <v>35000</v>
      </c>
    </row>
    <row r="173" spans="1:9" x14ac:dyDescent="0.25">
      <c r="A173" s="12">
        <v>8</v>
      </c>
      <c r="B173" s="68" t="s">
        <v>196</v>
      </c>
      <c r="C173" s="1" t="s">
        <v>135</v>
      </c>
      <c r="D173" s="1">
        <v>772871089</v>
      </c>
      <c r="E173" s="1" t="s">
        <v>34</v>
      </c>
      <c r="F173" s="42">
        <v>20000</v>
      </c>
      <c r="G173" s="42">
        <v>15000</v>
      </c>
      <c r="H173" s="42">
        <f t="shared" si="20"/>
        <v>35000</v>
      </c>
    </row>
    <row r="174" spans="1:9" x14ac:dyDescent="0.25">
      <c r="A174" s="12">
        <v>9</v>
      </c>
      <c r="B174" s="68" t="s">
        <v>198</v>
      </c>
      <c r="C174" s="1" t="s">
        <v>135</v>
      </c>
      <c r="D174" s="1">
        <v>772871089</v>
      </c>
      <c r="E174" s="1" t="s">
        <v>225</v>
      </c>
      <c r="F174" s="42">
        <v>20000</v>
      </c>
      <c r="G174" s="42">
        <v>15000</v>
      </c>
      <c r="H174" s="42">
        <f t="shared" si="20"/>
        <v>35000</v>
      </c>
    </row>
    <row r="175" spans="1:9" x14ac:dyDescent="0.25">
      <c r="A175" s="12">
        <v>10</v>
      </c>
      <c r="B175" s="68" t="s">
        <v>189</v>
      </c>
      <c r="C175" s="1" t="s">
        <v>135</v>
      </c>
      <c r="D175" s="1">
        <v>772871089</v>
      </c>
      <c r="E175" s="1" t="s">
        <v>35</v>
      </c>
      <c r="F175" s="42">
        <v>20000</v>
      </c>
      <c r="G175" s="42">
        <v>15000</v>
      </c>
      <c r="H175" s="42">
        <f t="shared" si="20"/>
        <v>35000</v>
      </c>
    </row>
    <row r="176" spans="1:9" x14ac:dyDescent="0.25">
      <c r="A176" s="12">
        <v>11</v>
      </c>
      <c r="B176" s="68" t="s">
        <v>190</v>
      </c>
      <c r="C176" s="1" t="s">
        <v>135</v>
      </c>
      <c r="D176" s="1">
        <v>772871089</v>
      </c>
      <c r="E176" s="1" t="s">
        <v>61</v>
      </c>
      <c r="F176" s="42">
        <v>20000</v>
      </c>
      <c r="G176" s="42">
        <v>15000</v>
      </c>
      <c r="H176" s="42">
        <f t="shared" si="20"/>
        <v>35000</v>
      </c>
    </row>
    <row r="177" spans="1:9" x14ac:dyDescent="0.25">
      <c r="A177" s="12">
        <v>12</v>
      </c>
      <c r="B177" s="68" t="s">
        <v>202</v>
      </c>
      <c r="C177" s="1" t="s">
        <v>135</v>
      </c>
      <c r="D177" s="1">
        <v>772871089</v>
      </c>
      <c r="E177" s="1" t="s">
        <v>29</v>
      </c>
      <c r="F177" s="42">
        <v>20000</v>
      </c>
      <c r="G177" s="42">
        <v>15000</v>
      </c>
      <c r="H177" s="42">
        <f t="shared" si="20"/>
        <v>35000</v>
      </c>
    </row>
    <row r="178" spans="1:9" x14ac:dyDescent="0.25">
      <c r="A178" s="12">
        <v>13</v>
      </c>
      <c r="B178" s="68" t="s">
        <v>203</v>
      </c>
      <c r="C178" s="1" t="s">
        <v>135</v>
      </c>
      <c r="D178" s="1">
        <v>772871089</v>
      </c>
      <c r="E178" s="1" t="s">
        <v>44</v>
      </c>
      <c r="F178" s="42">
        <v>20000</v>
      </c>
      <c r="G178" s="42">
        <v>15000</v>
      </c>
      <c r="H178" s="42">
        <f t="shared" si="20"/>
        <v>35000</v>
      </c>
    </row>
    <row r="179" spans="1:9" x14ac:dyDescent="0.25">
      <c r="A179" s="12">
        <v>14</v>
      </c>
      <c r="B179" s="69" t="s">
        <v>218</v>
      </c>
      <c r="C179" s="1" t="s">
        <v>135</v>
      </c>
      <c r="D179" s="1">
        <v>772871089</v>
      </c>
      <c r="E179" s="1" t="s">
        <v>83</v>
      </c>
      <c r="F179" s="42">
        <v>20000</v>
      </c>
      <c r="G179" s="42">
        <v>15000</v>
      </c>
      <c r="H179" s="42">
        <f t="shared" si="20"/>
        <v>35000</v>
      </c>
    </row>
    <row r="180" spans="1:9" x14ac:dyDescent="0.25">
      <c r="A180" s="12">
        <v>15</v>
      </c>
      <c r="B180" s="69" t="s">
        <v>204</v>
      </c>
      <c r="C180" s="1" t="s">
        <v>135</v>
      </c>
      <c r="D180" s="1">
        <v>772871089</v>
      </c>
      <c r="E180" s="1" t="s">
        <v>14</v>
      </c>
      <c r="F180" s="42">
        <v>20000</v>
      </c>
      <c r="G180" s="42">
        <v>15000</v>
      </c>
      <c r="H180" s="42">
        <f t="shared" si="20"/>
        <v>35000</v>
      </c>
    </row>
    <row r="181" spans="1:9" x14ac:dyDescent="0.25">
      <c r="A181" s="12">
        <v>16</v>
      </c>
      <c r="B181" s="69" t="s">
        <v>191</v>
      </c>
      <c r="C181" s="1" t="s">
        <v>135</v>
      </c>
      <c r="D181" s="1">
        <v>772871089</v>
      </c>
      <c r="E181" s="1" t="s">
        <v>65</v>
      </c>
      <c r="F181" s="42">
        <v>20000</v>
      </c>
      <c r="G181" s="42">
        <v>15000</v>
      </c>
      <c r="H181" s="42">
        <f t="shared" si="20"/>
        <v>35000</v>
      </c>
    </row>
    <row r="182" spans="1:9" x14ac:dyDescent="0.25">
      <c r="A182" s="12">
        <v>17</v>
      </c>
      <c r="B182" s="69" t="s">
        <v>205</v>
      </c>
      <c r="C182" s="1" t="s">
        <v>135</v>
      </c>
      <c r="D182" s="1">
        <v>772871089</v>
      </c>
      <c r="E182" s="1" t="s">
        <v>83</v>
      </c>
      <c r="F182" s="42">
        <v>20000</v>
      </c>
      <c r="G182" s="42">
        <v>15000</v>
      </c>
      <c r="H182" s="42">
        <f t="shared" si="20"/>
        <v>35000</v>
      </c>
    </row>
    <row r="183" spans="1:9" x14ac:dyDescent="0.25">
      <c r="A183" s="12">
        <v>18</v>
      </c>
      <c r="B183" s="69" t="s">
        <v>207</v>
      </c>
      <c r="C183" s="1" t="s">
        <v>135</v>
      </c>
      <c r="D183" s="1">
        <v>772871089</v>
      </c>
      <c r="E183" s="1" t="s">
        <v>14</v>
      </c>
      <c r="F183" s="42">
        <v>20000</v>
      </c>
      <c r="G183" s="42">
        <v>15000</v>
      </c>
      <c r="H183" s="42">
        <f t="shared" si="20"/>
        <v>35000</v>
      </c>
    </row>
    <row r="184" spans="1:9" x14ac:dyDescent="0.25">
      <c r="A184" s="12">
        <v>19</v>
      </c>
      <c r="B184" s="69" t="s">
        <v>209</v>
      </c>
      <c r="C184" s="1" t="s">
        <v>135</v>
      </c>
      <c r="D184" s="1">
        <v>772871089</v>
      </c>
      <c r="E184" s="1" t="s">
        <v>89</v>
      </c>
      <c r="F184" s="42">
        <v>20000</v>
      </c>
      <c r="G184" s="42">
        <v>15000</v>
      </c>
      <c r="H184" s="42">
        <f t="shared" si="20"/>
        <v>35000</v>
      </c>
    </row>
    <row r="185" spans="1:9" x14ac:dyDescent="0.25">
      <c r="A185" s="12">
        <v>20</v>
      </c>
      <c r="B185" s="69" t="s">
        <v>212</v>
      </c>
      <c r="C185" s="1" t="s">
        <v>135</v>
      </c>
      <c r="D185" s="1">
        <v>772871089</v>
      </c>
      <c r="E185" s="1" t="s">
        <v>65</v>
      </c>
      <c r="F185" s="42">
        <v>20000</v>
      </c>
      <c r="G185" s="42">
        <v>15000</v>
      </c>
      <c r="H185" s="42">
        <f t="shared" si="20"/>
        <v>35000</v>
      </c>
    </row>
    <row r="186" spans="1:9" x14ac:dyDescent="0.25">
      <c r="A186" s="12">
        <v>21</v>
      </c>
      <c r="B186" s="69" t="s">
        <v>213</v>
      </c>
      <c r="C186" s="1" t="s">
        <v>135</v>
      </c>
      <c r="D186" s="1">
        <v>772871089</v>
      </c>
      <c r="E186" s="1" t="s">
        <v>43</v>
      </c>
      <c r="F186" s="42">
        <v>20000</v>
      </c>
      <c r="G186" s="42">
        <v>15000</v>
      </c>
      <c r="H186" s="42">
        <f t="shared" si="20"/>
        <v>35000</v>
      </c>
    </row>
    <row r="187" spans="1:9" x14ac:dyDescent="0.25">
      <c r="A187" s="12">
        <v>22</v>
      </c>
      <c r="B187" s="69" t="s">
        <v>222</v>
      </c>
      <c r="C187" s="1" t="s">
        <v>135</v>
      </c>
      <c r="D187" s="1">
        <v>772871089</v>
      </c>
      <c r="E187" s="1" t="s">
        <v>29</v>
      </c>
      <c r="F187" s="42">
        <v>20000</v>
      </c>
      <c r="G187" s="42">
        <v>15000</v>
      </c>
      <c r="H187" s="42">
        <f t="shared" si="20"/>
        <v>35000</v>
      </c>
    </row>
    <row r="188" spans="1:9" x14ac:dyDescent="0.25">
      <c r="A188" s="12"/>
      <c r="B188" s="73"/>
      <c r="C188" s="15" t="s">
        <v>3</v>
      </c>
      <c r="D188" s="15"/>
      <c r="E188" s="15"/>
      <c r="F188" s="44">
        <f>SUM(F166:F187)</f>
        <v>440000</v>
      </c>
      <c r="G188" s="44">
        <f t="shared" ref="G188:H188" si="21">SUM(G166:G187)</f>
        <v>330000</v>
      </c>
      <c r="H188" s="44">
        <f t="shared" si="21"/>
        <v>770000</v>
      </c>
      <c r="I188">
        <v>22</v>
      </c>
    </row>
    <row r="189" spans="1:9" x14ac:dyDescent="0.25">
      <c r="A189" s="12"/>
      <c r="B189" s="69"/>
      <c r="C189" s="1"/>
      <c r="D189" s="1"/>
      <c r="E189" s="1"/>
      <c r="F189" s="1"/>
      <c r="G189" s="1"/>
      <c r="H189" s="1"/>
    </row>
    <row r="190" spans="1:9" x14ac:dyDescent="0.25">
      <c r="A190" s="12">
        <v>1</v>
      </c>
      <c r="B190" s="68">
        <v>43990</v>
      </c>
      <c r="C190" s="1" t="s">
        <v>142</v>
      </c>
      <c r="D190" s="1">
        <v>772316914</v>
      </c>
      <c r="E190" s="1" t="s">
        <v>170</v>
      </c>
      <c r="F190" s="7">
        <v>20000</v>
      </c>
      <c r="G190" s="7">
        <v>15000</v>
      </c>
      <c r="H190" s="7">
        <f>F190+G190</f>
        <v>35000</v>
      </c>
    </row>
    <row r="191" spans="1:9" x14ac:dyDescent="0.25">
      <c r="A191" s="12">
        <v>2</v>
      </c>
      <c r="B191" s="68">
        <v>44143</v>
      </c>
      <c r="C191" s="1" t="s">
        <v>142</v>
      </c>
      <c r="D191" s="1">
        <v>772316914</v>
      </c>
      <c r="E191" s="1" t="s">
        <v>83</v>
      </c>
      <c r="F191" s="7">
        <v>20000</v>
      </c>
      <c r="G191" s="7">
        <v>15000</v>
      </c>
      <c r="H191" s="7">
        <f t="shared" ref="H191:H193" si="22">F191+G191</f>
        <v>35000</v>
      </c>
    </row>
    <row r="192" spans="1:9" x14ac:dyDescent="0.25">
      <c r="A192" s="12">
        <v>3</v>
      </c>
      <c r="B192" s="68" t="s">
        <v>189</v>
      </c>
      <c r="C192" s="1" t="s">
        <v>142</v>
      </c>
      <c r="D192" s="1">
        <v>772316914</v>
      </c>
      <c r="E192" s="1" t="s">
        <v>43</v>
      </c>
      <c r="F192" s="7">
        <v>20000</v>
      </c>
      <c r="G192" s="7">
        <v>15000</v>
      </c>
      <c r="H192" s="7">
        <f t="shared" si="22"/>
        <v>35000</v>
      </c>
    </row>
    <row r="193" spans="1:10" x14ac:dyDescent="0.25">
      <c r="A193" s="12">
        <v>4</v>
      </c>
      <c r="B193" s="68" t="s">
        <v>190</v>
      </c>
      <c r="C193" s="1" t="s">
        <v>142</v>
      </c>
      <c r="D193" s="1">
        <v>772316914</v>
      </c>
      <c r="E193" s="1" t="s">
        <v>16</v>
      </c>
      <c r="F193" s="7">
        <v>20000</v>
      </c>
      <c r="G193" s="7">
        <v>15000</v>
      </c>
      <c r="H193" s="7">
        <f t="shared" si="22"/>
        <v>35000</v>
      </c>
    </row>
    <row r="194" spans="1:10" x14ac:dyDescent="0.25">
      <c r="A194" s="12">
        <v>5</v>
      </c>
      <c r="B194" s="69" t="s">
        <v>192</v>
      </c>
      <c r="C194" s="1" t="s">
        <v>142</v>
      </c>
      <c r="D194" s="1">
        <v>772316914</v>
      </c>
      <c r="E194" s="1" t="s">
        <v>170</v>
      </c>
      <c r="F194" s="7">
        <v>20000</v>
      </c>
      <c r="G194" s="7">
        <v>15000</v>
      </c>
      <c r="H194" s="7">
        <f t="shared" ref="H194:H195" si="23">F194+G194</f>
        <v>35000</v>
      </c>
    </row>
    <row r="195" spans="1:10" x14ac:dyDescent="0.25">
      <c r="A195" s="12">
        <v>6</v>
      </c>
      <c r="B195" s="69" t="s">
        <v>193</v>
      </c>
      <c r="C195" s="1" t="s">
        <v>142</v>
      </c>
      <c r="D195" s="1">
        <v>772316914</v>
      </c>
      <c r="E195" s="1" t="s">
        <v>29</v>
      </c>
      <c r="F195" s="7">
        <v>20000</v>
      </c>
      <c r="G195" s="7">
        <v>15000</v>
      </c>
      <c r="H195" s="7">
        <f t="shared" si="23"/>
        <v>35000</v>
      </c>
    </row>
    <row r="196" spans="1:10" x14ac:dyDescent="0.25">
      <c r="A196" s="12"/>
      <c r="B196" s="70"/>
      <c r="C196" s="15" t="s">
        <v>3</v>
      </c>
      <c r="D196" s="15"/>
      <c r="E196" s="15"/>
      <c r="F196" s="16">
        <f>SUM(F190:F195)</f>
        <v>120000</v>
      </c>
      <c r="G196" s="16">
        <f t="shared" ref="G196:H196" si="24">SUM(G190:G195)</f>
        <v>90000</v>
      </c>
      <c r="H196" s="16">
        <f t="shared" si="24"/>
        <v>210000</v>
      </c>
      <c r="I196">
        <v>6</v>
      </c>
    </row>
    <row r="197" spans="1:10" s="38" customFormat="1" x14ac:dyDescent="0.25">
      <c r="A197" s="34"/>
      <c r="B197" s="75"/>
      <c r="C197" s="6"/>
      <c r="D197" s="6"/>
      <c r="E197" s="6"/>
      <c r="F197" s="14"/>
      <c r="G197" s="14"/>
      <c r="H197" s="14"/>
    </row>
    <row r="198" spans="1:10" x14ac:dyDescent="0.25">
      <c r="A198" s="12">
        <v>1</v>
      </c>
      <c r="B198" s="71">
        <v>43838</v>
      </c>
      <c r="C198" s="34" t="s">
        <v>108</v>
      </c>
      <c r="D198" s="34">
        <v>704209117</v>
      </c>
      <c r="E198" s="34" t="s">
        <v>107</v>
      </c>
      <c r="F198" s="46">
        <v>20000</v>
      </c>
      <c r="G198" s="46">
        <v>15000</v>
      </c>
      <c r="H198" s="46">
        <f>F198+G198</f>
        <v>35000</v>
      </c>
    </row>
    <row r="199" spans="1:10" x14ac:dyDescent="0.25">
      <c r="A199" s="12">
        <v>2</v>
      </c>
      <c r="B199" s="71">
        <v>43869</v>
      </c>
      <c r="C199" s="34" t="s">
        <v>108</v>
      </c>
      <c r="D199" s="34">
        <v>704209117</v>
      </c>
      <c r="E199" s="34" t="s">
        <v>29</v>
      </c>
      <c r="F199" s="46">
        <v>20000</v>
      </c>
      <c r="G199" s="46">
        <v>15000</v>
      </c>
      <c r="H199" s="46">
        <f t="shared" ref="H199:H200" si="25">F199+G199</f>
        <v>35000</v>
      </c>
    </row>
    <row r="200" spans="1:10" x14ac:dyDescent="0.25">
      <c r="A200" s="12">
        <v>3</v>
      </c>
      <c r="B200" s="88" t="s">
        <v>212</v>
      </c>
      <c r="C200" s="34" t="s">
        <v>108</v>
      </c>
      <c r="D200" s="34">
        <v>704209117</v>
      </c>
      <c r="E200" s="34" t="s">
        <v>215</v>
      </c>
      <c r="F200" s="46">
        <v>20000</v>
      </c>
      <c r="G200" s="46">
        <v>15000</v>
      </c>
      <c r="H200" s="46">
        <f t="shared" si="25"/>
        <v>35000</v>
      </c>
    </row>
    <row r="201" spans="1:10" x14ac:dyDescent="0.25">
      <c r="A201" s="12"/>
      <c r="B201" s="70"/>
      <c r="C201" s="15"/>
      <c r="D201" s="15"/>
      <c r="E201" s="15"/>
      <c r="F201" s="16">
        <f>SUM(F198:F200)</f>
        <v>60000</v>
      </c>
      <c r="G201" s="16">
        <f>SUM(G198:G200)</f>
        <v>45000</v>
      </c>
      <c r="H201" s="16">
        <f>SUM(H198:H200)</f>
        <v>105000</v>
      </c>
      <c r="I201">
        <v>3</v>
      </c>
      <c r="J201" s="27"/>
    </row>
    <row r="202" spans="1:10" x14ac:dyDescent="0.25">
      <c r="B202" s="69"/>
      <c r="C202" s="1"/>
      <c r="D202" s="1"/>
      <c r="E202" s="1"/>
      <c r="F202" s="1"/>
      <c r="G202" s="1"/>
      <c r="H202" s="1"/>
    </row>
    <row r="203" spans="1:10" x14ac:dyDescent="0.25">
      <c r="B203" s="95"/>
      <c r="C203" s="89" t="s">
        <v>60</v>
      </c>
      <c r="D203" s="89"/>
      <c r="E203" s="89"/>
      <c r="F203" s="90">
        <f>F201+F196+F188+F164+F156+F119+F80+F76+F71+F47+F38+F16+F8+F148</f>
        <v>3220000</v>
      </c>
      <c r="G203" s="90">
        <f t="shared" ref="G203:H203" si="26">G201+G196+G188+G164+G156+G119+G80+G76+G71+G47+G38+G16+G8+G148</f>
        <v>2580000</v>
      </c>
      <c r="H203" s="90">
        <f t="shared" si="26"/>
        <v>5800000</v>
      </c>
    </row>
    <row r="204" spans="1:10" x14ac:dyDescent="0.25">
      <c r="A204"/>
    </row>
    <row r="205" spans="1:10" x14ac:dyDescent="0.25">
      <c r="A205"/>
    </row>
    <row r="206" spans="1:10" x14ac:dyDescent="0.25">
      <c r="A206"/>
    </row>
    <row r="207" spans="1:10" x14ac:dyDescent="0.25">
      <c r="A207"/>
    </row>
    <row r="208" spans="1:10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</sheetData>
  <pageMargins left="0.7" right="0.7" top="0.75" bottom="0.75" header="0.3" footer="0.3"/>
  <pageSetup paperSize="9" scale="8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opLeftCell="A301" workbookViewId="0">
      <selection activeCell="P19" sqref="P19"/>
    </sheetView>
  </sheetViews>
  <sheetFormatPr defaultRowHeight="15" x14ac:dyDescent="0.25"/>
  <cols>
    <col min="1" max="1" width="7.28515625" style="1" customWidth="1"/>
    <col min="2" max="2" width="9.7109375" bestFit="1" customWidth="1"/>
    <col min="3" max="3" width="20.7109375" bestFit="1" customWidth="1"/>
    <col min="4" max="4" width="11.42578125" bestFit="1" customWidth="1"/>
    <col min="5" max="5" width="18.7109375" customWidth="1"/>
    <col min="6" max="6" width="11.5703125" bestFit="1" customWidth="1"/>
    <col min="7" max="7" width="12.28515625" bestFit="1" customWidth="1"/>
    <col min="8" max="8" width="12.85546875" customWidth="1"/>
    <col min="9" max="9" width="13.85546875" customWidth="1"/>
  </cols>
  <sheetData>
    <row r="1" spans="1:9" ht="18.75" x14ac:dyDescent="0.3">
      <c r="C1" s="91" t="s">
        <v>357</v>
      </c>
      <c r="D1" s="91"/>
      <c r="E1" s="91"/>
    </row>
    <row r="2" spans="1:9" s="4" customFormat="1" x14ac:dyDescent="0.25">
      <c r="A2" s="3"/>
      <c r="B2" s="67" t="s">
        <v>0</v>
      </c>
      <c r="C2" s="23" t="s">
        <v>5</v>
      </c>
      <c r="D2" s="23" t="s">
        <v>4</v>
      </c>
      <c r="E2" s="23" t="s">
        <v>6</v>
      </c>
      <c r="F2" s="23" t="s">
        <v>1</v>
      </c>
      <c r="G2" s="23" t="s">
        <v>2</v>
      </c>
      <c r="H2" s="23" t="s">
        <v>3</v>
      </c>
    </row>
    <row r="3" spans="1:9" s="30" customFormat="1" x14ac:dyDescent="0.25">
      <c r="A3" s="87">
        <v>1</v>
      </c>
      <c r="B3" s="77">
        <v>43839</v>
      </c>
      <c r="C3" s="87" t="s">
        <v>7</v>
      </c>
      <c r="D3" s="87">
        <v>773202444</v>
      </c>
      <c r="E3" s="87" t="s">
        <v>32</v>
      </c>
      <c r="F3" s="100">
        <v>20000</v>
      </c>
      <c r="G3" s="100">
        <v>15000</v>
      </c>
      <c r="H3" s="100">
        <f>F3+G3</f>
        <v>35000</v>
      </c>
      <c r="I3" s="18"/>
    </row>
    <row r="4" spans="1:9" s="30" customFormat="1" x14ac:dyDescent="0.25">
      <c r="A4" s="87">
        <v>2</v>
      </c>
      <c r="B4" s="77">
        <v>44021</v>
      </c>
      <c r="C4" s="87" t="s">
        <v>7</v>
      </c>
      <c r="D4" s="87">
        <v>773202444</v>
      </c>
      <c r="E4" s="87" t="s">
        <v>90</v>
      </c>
      <c r="F4" s="100">
        <v>20000</v>
      </c>
      <c r="G4" s="100">
        <v>15000</v>
      </c>
      <c r="H4" s="100">
        <f t="shared" ref="H4:H20" si="0">F4+G4</f>
        <v>35000</v>
      </c>
      <c r="I4" s="18"/>
    </row>
    <row r="5" spans="1:9" s="30" customFormat="1" x14ac:dyDescent="0.25">
      <c r="A5" s="87">
        <v>3</v>
      </c>
      <c r="B5" s="77" t="s">
        <v>226</v>
      </c>
      <c r="C5" s="87" t="s">
        <v>7</v>
      </c>
      <c r="D5" s="87">
        <v>773202444</v>
      </c>
      <c r="E5" s="87" t="s">
        <v>61</v>
      </c>
      <c r="F5" s="100">
        <v>20000</v>
      </c>
      <c r="G5" s="100">
        <v>15000</v>
      </c>
      <c r="H5" s="100">
        <f t="shared" si="0"/>
        <v>35000</v>
      </c>
      <c r="I5" s="18"/>
    </row>
    <row r="6" spans="1:9" s="30" customFormat="1" x14ac:dyDescent="0.25">
      <c r="A6" s="87">
        <v>4</v>
      </c>
      <c r="B6" s="77" t="s">
        <v>227</v>
      </c>
      <c r="C6" s="87" t="s">
        <v>7</v>
      </c>
      <c r="D6" s="87">
        <v>773202444</v>
      </c>
      <c r="E6" s="87" t="s">
        <v>65</v>
      </c>
      <c r="F6" s="100">
        <v>20000</v>
      </c>
      <c r="G6" s="100">
        <v>15000</v>
      </c>
      <c r="H6" s="100">
        <f t="shared" si="0"/>
        <v>35000</v>
      </c>
      <c r="I6" s="18"/>
    </row>
    <row r="7" spans="1:9" s="30" customFormat="1" x14ac:dyDescent="0.25">
      <c r="A7" s="87">
        <v>5</v>
      </c>
      <c r="B7" s="77" t="s">
        <v>228</v>
      </c>
      <c r="C7" s="87" t="s">
        <v>7</v>
      </c>
      <c r="D7" s="87">
        <v>773202444</v>
      </c>
      <c r="E7" s="87" t="s">
        <v>92</v>
      </c>
      <c r="F7" s="100">
        <v>20000</v>
      </c>
      <c r="G7" s="100">
        <v>15000</v>
      </c>
      <c r="H7" s="100">
        <f t="shared" si="0"/>
        <v>35000</v>
      </c>
      <c r="I7" s="18"/>
    </row>
    <row r="8" spans="1:9" s="30" customFormat="1" x14ac:dyDescent="0.25">
      <c r="A8" s="87">
        <v>6</v>
      </c>
      <c r="B8" s="77" t="s">
        <v>229</v>
      </c>
      <c r="C8" s="87" t="s">
        <v>7</v>
      </c>
      <c r="D8" s="87">
        <v>773202444</v>
      </c>
      <c r="E8" s="87" t="s">
        <v>29</v>
      </c>
      <c r="F8" s="100">
        <v>20000</v>
      </c>
      <c r="G8" s="100">
        <v>15000</v>
      </c>
      <c r="H8" s="100">
        <f t="shared" si="0"/>
        <v>35000</v>
      </c>
      <c r="I8" s="18"/>
    </row>
    <row r="9" spans="1:9" s="30" customFormat="1" x14ac:dyDescent="0.25">
      <c r="A9" s="87">
        <v>7</v>
      </c>
      <c r="B9" s="77" t="s">
        <v>230</v>
      </c>
      <c r="C9" s="87" t="s">
        <v>7</v>
      </c>
      <c r="D9" s="87">
        <v>773202444</v>
      </c>
      <c r="E9" s="87" t="s">
        <v>20</v>
      </c>
      <c r="F9" s="100">
        <v>20000</v>
      </c>
      <c r="G9" s="100">
        <v>15000</v>
      </c>
      <c r="H9" s="100">
        <f t="shared" si="0"/>
        <v>35000</v>
      </c>
      <c r="I9" s="18"/>
    </row>
    <row r="10" spans="1:9" s="30" customFormat="1" x14ac:dyDescent="0.25">
      <c r="A10" s="87">
        <v>8</v>
      </c>
      <c r="B10" s="77" t="s">
        <v>231</v>
      </c>
      <c r="C10" s="87" t="s">
        <v>7</v>
      </c>
      <c r="D10" s="87">
        <v>773202444</v>
      </c>
      <c r="E10" s="87" t="s">
        <v>85</v>
      </c>
      <c r="F10" s="100">
        <v>20000</v>
      </c>
      <c r="G10" s="100">
        <v>15000</v>
      </c>
      <c r="H10" s="100">
        <f t="shared" si="0"/>
        <v>35000</v>
      </c>
      <c r="I10" s="18"/>
    </row>
    <row r="11" spans="1:9" s="30" customFormat="1" x14ac:dyDescent="0.25">
      <c r="A11" s="87">
        <v>9</v>
      </c>
      <c r="B11" s="77" t="s">
        <v>233</v>
      </c>
      <c r="C11" s="87" t="s">
        <v>7</v>
      </c>
      <c r="D11" s="87">
        <v>773202444</v>
      </c>
      <c r="E11" s="87" t="s">
        <v>12</v>
      </c>
      <c r="F11" s="100">
        <v>20000</v>
      </c>
      <c r="G11" s="100">
        <v>15000</v>
      </c>
      <c r="H11" s="100">
        <f t="shared" si="0"/>
        <v>35000</v>
      </c>
      <c r="I11" s="18"/>
    </row>
    <row r="12" spans="1:9" s="30" customFormat="1" x14ac:dyDescent="0.25">
      <c r="A12" s="87">
        <v>10</v>
      </c>
      <c r="B12" s="77" t="s">
        <v>234</v>
      </c>
      <c r="C12" s="87" t="s">
        <v>7</v>
      </c>
      <c r="D12" s="87">
        <v>773202444</v>
      </c>
      <c r="E12" s="87" t="s">
        <v>29</v>
      </c>
      <c r="F12" s="100">
        <v>20000</v>
      </c>
      <c r="G12" s="100">
        <v>15000</v>
      </c>
      <c r="H12" s="100">
        <f t="shared" si="0"/>
        <v>35000</v>
      </c>
      <c r="I12" s="18"/>
    </row>
    <row r="13" spans="1:9" s="30" customFormat="1" x14ac:dyDescent="0.25">
      <c r="A13" s="87">
        <v>11</v>
      </c>
      <c r="B13" s="77" t="s">
        <v>235</v>
      </c>
      <c r="C13" s="87" t="s">
        <v>7</v>
      </c>
      <c r="D13" s="87">
        <v>773202444</v>
      </c>
      <c r="E13" s="87" t="s">
        <v>43</v>
      </c>
      <c r="F13" s="100">
        <v>20000</v>
      </c>
      <c r="G13" s="100">
        <v>15000</v>
      </c>
      <c r="H13" s="100">
        <f t="shared" si="0"/>
        <v>35000</v>
      </c>
      <c r="I13" s="18"/>
    </row>
    <row r="14" spans="1:9" s="30" customFormat="1" x14ac:dyDescent="0.25">
      <c r="A14" s="87">
        <v>12</v>
      </c>
      <c r="B14" s="79" t="s">
        <v>236</v>
      </c>
      <c r="C14" s="56" t="s">
        <v>7</v>
      </c>
      <c r="D14" s="56">
        <v>773202444</v>
      </c>
      <c r="E14" s="56" t="s">
        <v>139</v>
      </c>
      <c r="F14" s="57">
        <v>20000</v>
      </c>
      <c r="G14" s="57">
        <v>15000</v>
      </c>
      <c r="H14" s="57">
        <f t="shared" si="0"/>
        <v>35000</v>
      </c>
      <c r="I14" s="18"/>
    </row>
    <row r="15" spans="1:9" s="30" customFormat="1" x14ac:dyDescent="0.25">
      <c r="A15" s="87">
        <v>13</v>
      </c>
      <c r="B15" s="79" t="s">
        <v>237</v>
      </c>
      <c r="C15" s="56" t="s">
        <v>7</v>
      </c>
      <c r="D15" s="56">
        <v>773202444</v>
      </c>
      <c r="E15" s="56" t="s">
        <v>35</v>
      </c>
      <c r="F15" s="57">
        <v>20000</v>
      </c>
      <c r="G15" s="57">
        <v>15000</v>
      </c>
      <c r="H15" s="57">
        <f t="shared" si="0"/>
        <v>35000</v>
      </c>
      <c r="I15" s="18"/>
    </row>
    <row r="16" spans="1:9" s="30" customFormat="1" x14ac:dyDescent="0.25">
      <c r="A16" s="87">
        <v>14</v>
      </c>
      <c r="B16" s="79" t="s">
        <v>237</v>
      </c>
      <c r="C16" s="56" t="s">
        <v>7</v>
      </c>
      <c r="D16" s="56">
        <v>773202444</v>
      </c>
      <c r="E16" s="56" t="s">
        <v>48</v>
      </c>
      <c r="F16" s="57"/>
      <c r="G16" s="57">
        <v>15000</v>
      </c>
      <c r="H16" s="57">
        <f t="shared" si="0"/>
        <v>15000</v>
      </c>
      <c r="I16" s="18"/>
    </row>
    <row r="17" spans="1:9" s="30" customFormat="1" x14ac:dyDescent="0.25">
      <c r="A17" s="87">
        <v>15</v>
      </c>
      <c r="B17" s="79" t="s">
        <v>238</v>
      </c>
      <c r="C17" s="56" t="s">
        <v>7</v>
      </c>
      <c r="D17" s="56">
        <v>773202444</v>
      </c>
      <c r="E17" s="56" t="s">
        <v>22</v>
      </c>
      <c r="F17" s="57">
        <v>20000</v>
      </c>
      <c r="G17" s="57">
        <v>15000</v>
      </c>
      <c r="H17" s="57">
        <f t="shared" si="0"/>
        <v>35000</v>
      </c>
      <c r="I17" s="18"/>
    </row>
    <row r="18" spans="1:9" s="30" customFormat="1" x14ac:dyDescent="0.25">
      <c r="A18" s="87">
        <v>16</v>
      </c>
      <c r="B18" s="79" t="s">
        <v>232</v>
      </c>
      <c r="C18" s="56" t="s">
        <v>7</v>
      </c>
      <c r="D18" s="56">
        <v>773202444</v>
      </c>
      <c r="E18" s="56" t="s">
        <v>170</v>
      </c>
      <c r="F18" s="57">
        <v>20000</v>
      </c>
      <c r="G18" s="57">
        <v>15000</v>
      </c>
      <c r="H18" s="57">
        <f t="shared" si="0"/>
        <v>35000</v>
      </c>
      <c r="I18" s="18"/>
    </row>
    <row r="19" spans="1:9" s="30" customFormat="1" x14ac:dyDescent="0.25">
      <c r="A19" s="87">
        <v>17</v>
      </c>
      <c r="B19" s="79" t="s">
        <v>232</v>
      </c>
      <c r="C19" s="56" t="s">
        <v>7</v>
      </c>
      <c r="D19" s="56">
        <v>773202444</v>
      </c>
      <c r="E19" s="56" t="s">
        <v>16</v>
      </c>
      <c r="F19" s="57"/>
      <c r="G19" s="57">
        <v>15000</v>
      </c>
      <c r="H19" s="57">
        <f t="shared" si="0"/>
        <v>15000</v>
      </c>
      <c r="I19" s="18"/>
    </row>
    <row r="20" spans="1:9" s="30" customFormat="1" x14ac:dyDescent="0.25">
      <c r="A20" s="87">
        <v>18</v>
      </c>
      <c r="B20" s="79" t="s">
        <v>232</v>
      </c>
      <c r="C20" s="56" t="s">
        <v>7</v>
      </c>
      <c r="D20" s="56">
        <v>773202444</v>
      </c>
      <c r="E20" s="56" t="s">
        <v>65</v>
      </c>
      <c r="F20" s="57"/>
      <c r="G20" s="57">
        <v>15000</v>
      </c>
      <c r="H20" s="57">
        <f t="shared" si="0"/>
        <v>15000</v>
      </c>
      <c r="I20" s="18"/>
    </row>
    <row r="21" spans="1:9" s="30" customFormat="1" x14ac:dyDescent="0.25">
      <c r="A21" s="87"/>
      <c r="B21" s="101"/>
      <c r="C21" s="58" t="s">
        <v>3</v>
      </c>
      <c r="D21" s="58"/>
      <c r="E21" s="58"/>
      <c r="F21" s="102">
        <f>SUM(F3:F20)</f>
        <v>300000</v>
      </c>
      <c r="G21" s="102">
        <f t="shared" ref="G21:H21" si="1">SUM(G3:G20)</f>
        <v>270000</v>
      </c>
      <c r="H21" s="102">
        <f t="shared" si="1"/>
        <v>570000</v>
      </c>
      <c r="I21" s="18">
        <v>18</v>
      </c>
    </row>
    <row r="22" spans="1:9" s="30" customFormat="1" x14ac:dyDescent="0.25">
      <c r="A22" s="66"/>
      <c r="B22" s="84"/>
      <c r="C22" s="12"/>
      <c r="D22" s="12"/>
      <c r="E22" s="12"/>
      <c r="F22" s="7"/>
      <c r="G22" s="7"/>
      <c r="H22" s="7">
        <f t="shared" ref="H22:H43" si="2">F22+G22</f>
        <v>0</v>
      </c>
    </row>
    <row r="23" spans="1:9" s="31" customFormat="1" x14ac:dyDescent="0.25">
      <c r="A23" s="87">
        <v>1</v>
      </c>
      <c r="B23" s="79">
        <v>43839</v>
      </c>
      <c r="C23" s="87" t="s">
        <v>9</v>
      </c>
      <c r="D23" s="87">
        <v>772566516</v>
      </c>
      <c r="E23" s="87" t="s">
        <v>32</v>
      </c>
      <c r="F23" s="100">
        <v>20000</v>
      </c>
      <c r="G23" s="100">
        <v>15000</v>
      </c>
      <c r="H23" s="100">
        <f t="shared" si="2"/>
        <v>35000</v>
      </c>
    </row>
    <row r="24" spans="1:9" s="30" customFormat="1" x14ac:dyDescent="0.25">
      <c r="A24" s="87">
        <v>2</v>
      </c>
      <c r="B24" s="77">
        <v>44021</v>
      </c>
      <c r="C24" s="56" t="s">
        <v>9</v>
      </c>
      <c r="D24" s="56">
        <v>772566516</v>
      </c>
      <c r="E24" s="56" t="s">
        <v>90</v>
      </c>
      <c r="F24" s="100">
        <v>20000</v>
      </c>
      <c r="G24" s="100">
        <v>15000</v>
      </c>
      <c r="H24" s="100">
        <f t="shared" si="2"/>
        <v>35000</v>
      </c>
    </row>
    <row r="25" spans="1:9" s="30" customFormat="1" x14ac:dyDescent="0.25">
      <c r="A25" s="87">
        <v>3</v>
      </c>
      <c r="B25" s="77" t="s">
        <v>226</v>
      </c>
      <c r="C25" s="56" t="s">
        <v>9</v>
      </c>
      <c r="D25" s="56">
        <v>772566516</v>
      </c>
      <c r="E25" s="56" t="s">
        <v>61</v>
      </c>
      <c r="F25" s="100">
        <v>20000</v>
      </c>
      <c r="G25" s="100">
        <v>15000</v>
      </c>
      <c r="H25" s="100">
        <f t="shared" si="2"/>
        <v>35000</v>
      </c>
    </row>
    <row r="26" spans="1:9" s="30" customFormat="1" x14ac:dyDescent="0.25">
      <c r="A26" s="87">
        <v>4</v>
      </c>
      <c r="B26" s="79" t="s">
        <v>227</v>
      </c>
      <c r="C26" s="56" t="s">
        <v>9</v>
      </c>
      <c r="D26" s="56">
        <v>772566516</v>
      </c>
      <c r="E26" s="56" t="s">
        <v>65</v>
      </c>
      <c r="F26" s="100">
        <v>20000</v>
      </c>
      <c r="G26" s="100">
        <v>15000</v>
      </c>
      <c r="H26" s="100">
        <f t="shared" si="2"/>
        <v>35000</v>
      </c>
    </row>
    <row r="27" spans="1:9" s="30" customFormat="1" x14ac:dyDescent="0.25">
      <c r="A27" s="87">
        <v>5</v>
      </c>
      <c r="B27" s="79" t="s">
        <v>228</v>
      </c>
      <c r="C27" s="56" t="s">
        <v>9</v>
      </c>
      <c r="D27" s="56">
        <v>772566516</v>
      </c>
      <c r="E27" s="56" t="s">
        <v>92</v>
      </c>
      <c r="F27" s="100">
        <v>20000</v>
      </c>
      <c r="G27" s="100">
        <v>15000</v>
      </c>
      <c r="H27" s="100">
        <f t="shared" si="2"/>
        <v>35000</v>
      </c>
    </row>
    <row r="28" spans="1:9" s="30" customFormat="1" x14ac:dyDescent="0.25">
      <c r="A28" s="87">
        <v>6</v>
      </c>
      <c r="B28" s="79" t="s">
        <v>229</v>
      </c>
      <c r="C28" s="56" t="s">
        <v>9</v>
      </c>
      <c r="D28" s="56">
        <v>772566516</v>
      </c>
      <c r="E28" s="56" t="s">
        <v>29</v>
      </c>
      <c r="F28" s="100">
        <v>20000</v>
      </c>
      <c r="G28" s="100">
        <v>15000</v>
      </c>
      <c r="H28" s="100">
        <f t="shared" si="2"/>
        <v>35000</v>
      </c>
    </row>
    <row r="29" spans="1:9" s="30" customFormat="1" x14ac:dyDescent="0.25">
      <c r="A29" s="87">
        <v>7</v>
      </c>
      <c r="B29" s="79" t="s">
        <v>230</v>
      </c>
      <c r="C29" s="56" t="s">
        <v>9</v>
      </c>
      <c r="D29" s="56">
        <v>772566516</v>
      </c>
      <c r="E29" s="56" t="s">
        <v>20</v>
      </c>
      <c r="F29" s="100">
        <v>20000</v>
      </c>
      <c r="G29" s="100">
        <v>15000</v>
      </c>
      <c r="H29" s="100">
        <f t="shared" si="2"/>
        <v>35000</v>
      </c>
    </row>
    <row r="30" spans="1:9" s="30" customFormat="1" x14ac:dyDescent="0.25">
      <c r="A30" s="87">
        <v>8</v>
      </c>
      <c r="B30" s="79" t="s">
        <v>231</v>
      </c>
      <c r="C30" s="56" t="s">
        <v>9</v>
      </c>
      <c r="D30" s="56">
        <v>772566516</v>
      </c>
      <c r="E30" s="56" t="s">
        <v>85</v>
      </c>
      <c r="F30" s="100">
        <v>20000</v>
      </c>
      <c r="G30" s="100">
        <v>15000</v>
      </c>
      <c r="H30" s="100">
        <f t="shared" si="2"/>
        <v>35000</v>
      </c>
    </row>
    <row r="31" spans="1:9" s="30" customFormat="1" x14ac:dyDescent="0.25">
      <c r="A31" s="87">
        <v>9</v>
      </c>
      <c r="B31" s="79" t="s">
        <v>233</v>
      </c>
      <c r="C31" s="56" t="s">
        <v>9</v>
      </c>
      <c r="D31" s="56">
        <v>772566516</v>
      </c>
      <c r="E31" s="56" t="s">
        <v>12</v>
      </c>
      <c r="F31" s="100">
        <v>20000</v>
      </c>
      <c r="G31" s="100">
        <v>15000</v>
      </c>
      <c r="H31" s="100">
        <f t="shared" si="2"/>
        <v>35000</v>
      </c>
    </row>
    <row r="32" spans="1:9" s="30" customFormat="1" x14ac:dyDescent="0.25">
      <c r="A32" s="87">
        <v>10</v>
      </c>
      <c r="B32" s="79" t="s">
        <v>234</v>
      </c>
      <c r="C32" s="56" t="s">
        <v>9</v>
      </c>
      <c r="D32" s="56">
        <v>772566516</v>
      </c>
      <c r="E32" s="56" t="s">
        <v>29</v>
      </c>
      <c r="F32" s="100">
        <v>20000</v>
      </c>
      <c r="G32" s="100">
        <v>15000</v>
      </c>
      <c r="H32" s="100">
        <f t="shared" si="2"/>
        <v>35000</v>
      </c>
    </row>
    <row r="33" spans="1:8" s="30" customFormat="1" x14ac:dyDescent="0.25">
      <c r="A33" s="87">
        <v>11</v>
      </c>
      <c r="B33" s="79" t="s">
        <v>235</v>
      </c>
      <c r="C33" s="56" t="s">
        <v>9</v>
      </c>
      <c r="D33" s="56">
        <v>772566516</v>
      </c>
      <c r="E33" s="56" t="s">
        <v>43</v>
      </c>
      <c r="F33" s="100">
        <v>20000</v>
      </c>
      <c r="G33" s="100">
        <v>15000</v>
      </c>
      <c r="H33" s="100">
        <f t="shared" si="2"/>
        <v>35000</v>
      </c>
    </row>
    <row r="34" spans="1:8" s="30" customFormat="1" x14ac:dyDescent="0.25">
      <c r="A34" s="87">
        <v>12</v>
      </c>
      <c r="B34" s="79" t="s">
        <v>236</v>
      </c>
      <c r="C34" s="56" t="s">
        <v>9</v>
      </c>
      <c r="D34" s="56">
        <v>772566516</v>
      </c>
      <c r="E34" s="56" t="s">
        <v>139</v>
      </c>
      <c r="F34" s="100">
        <v>20000</v>
      </c>
      <c r="G34" s="100">
        <v>15000</v>
      </c>
      <c r="H34" s="100">
        <f t="shared" si="2"/>
        <v>35000</v>
      </c>
    </row>
    <row r="35" spans="1:8" s="30" customFormat="1" x14ac:dyDescent="0.25">
      <c r="A35" s="87">
        <v>13</v>
      </c>
      <c r="B35" s="79" t="s">
        <v>237</v>
      </c>
      <c r="C35" s="56" t="s">
        <v>9</v>
      </c>
      <c r="D35" s="56">
        <v>772566516</v>
      </c>
      <c r="E35" s="56" t="s">
        <v>35</v>
      </c>
      <c r="F35" s="57">
        <v>20000</v>
      </c>
      <c r="G35" s="57">
        <v>15000</v>
      </c>
      <c r="H35" s="57">
        <f t="shared" si="2"/>
        <v>35000</v>
      </c>
    </row>
    <row r="36" spans="1:8" s="30" customFormat="1" x14ac:dyDescent="0.25">
      <c r="A36" s="87">
        <v>14</v>
      </c>
      <c r="B36" s="79" t="s">
        <v>237</v>
      </c>
      <c r="C36" s="56" t="s">
        <v>9</v>
      </c>
      <c r="D36" s="56">
        <v>772566516</v>
      </c>
      <c r="E36" s="56" t="s">
        <v>48</v>
      </c>
      <c r="F36" s="57"/>
      <c r="G36" s="57">
        <v>15000</v>
      </c>
      <c r="H36" s="57">
        <f t="shared" si="2"/>
        <v>15000</v>
      </c>
    </row>
    <row r="37" spans="1:8" s="30" customFormat="1" x14ac:dyDescent="0.25">
      <c r="A37" s="87">
        <v>15</v>
      </c>
      <c r="B37" s="79" t="s">
        <v>238</v>
      </c>
      <c r="C37" s="56" t="s">
        <v>9</v>
      </c>
      <c r="D37" s="56">
        <v>772566516</v>
      </c>
      <c r="E37" s="56" t="s">
        <v>22</v>
      </c>
      <c r="F37" s="57">
        <v>20000</v>
      </c>
      <c r="G37" s="57">
        <v>15000</v>
      </c>
      <c r="H37" s="57">
        <f t="shared" si="2"/>
        <v>35000</v>
      </c>
    </row>
    <row r="38" spans="1:8" s="30" customFormat="1" x14ac:dyDescent="0.25">
      <c r="A38" s="87">
        <v>16</v>
      </c>
      <c r="B38" s="79" t="s">
        <v>232</v>
      </c>
      <c r="C38" s="56" t="s">
        <v>9</v>
      </c>
      <c r="D38" s="56">
        <v>772566516</v>
      </c>
      <c r="E38" s="56" t="s">
        <v>170</v>
      </c>
      <c r="F38" s="57">
        <v>20000</v>
      </c>
      <c r="G38" s="57">
        <v>15000</v>
      </c>
      <c r="H38" s="57">
        <f t="shared" si="2"/>
        <v>35000</v>
      </c>
    </row>
    <row r="39" spans="1:8" s="30" customFormat="1" x14ac:dyDescent="0.25">
      <c r="A39" s="87">
        <v>17</v>
      </c>
      <c r="B39" s="79" t="s">
        <v>232</v>
      </c>
      <c r="C39" s="56" t="s">
        <v>9</v>
      </c>
      <c r="D39" s="56">
        <v>772566516</v>
      </c>
      <c r="E39" s="56" t="s">
        <v>16</v>
      </c>
      <c r="F39" s="57"/>
      <c r="G39" s="57">
        <v>15000</v>
      </c>
      <c r="H39" s="57">
        <f t="shared" si="2"/>
        <v>15000</v>
      </c>
    </row>
    <row r="40" spans="1:8" s="30" customFormat="1" x14ac:dyDescent="0.25">
      <c r="A40" s="87">
        <v>18</v>
      </c>
      <c r="B40" s="79" t="s">
        <v>232</v>
      </c>
      <c r="C40" s="56" t="s">
        <v>9</v>
      </c>
      <c r="D40" s="56">
        <v>772566516</v>
      </c>
      <c r="E40" s="56" t="s">
        <v>65</v>
      </c>
      <c r="F40" s="57"/>
      <c r="G40" s="57">
        <v>15000</v>
      </c>
      <c r="H40" s="57">
        <f t="shared" si="2"/>
        <v>15000</v>
      </c>
    </row>
    <row r="41" spans="1:8" s="30" customFormat="1" x14ac:dyDescent="0.25">
      <c r="A41" s="66"/>
      <c r="B41" s="85"/>
      <c r="C41" s="15" t="s">
        <v>3</v>
      </c>
      <c r="D41" s="15"/>
      <c r="E41" s="15"/>
      <c r="F41" s="16">
        <f>SUM(F23:F40)</f>
        <v>300000</v>
      </c>
      <c r="G41" s="16">
        <f t="shared" ref="G41:H41" si="3">SUM(G23:G40)</f>
        <v>270000</v>
      </c>
      <c r="H41" s="16">
        <f t="shared" si="3"/>
        <v>570000</v>
      </c>
    </row>
    <row r="42" spans="1:8" s="30" customFormat="1" x14ac:dyDescent="0.25">
      <c r="A42" s="66"/>
      <c r="B42" s="88"/>
      <c r="C42" s="6"/>
      <c r="D42" s="6"/>
      <c r="E42" s="6"/>
      <c r="F42" s="14"/>
      <c r="G42" s="14"/>
      <c r="H42" s="14"/>
    </row>
    <row r="43" spans="1:8" s="31" customFormat="1" x14ac:dyDescent="0.25">
      <c r="A43" s="87">
        <v>1</v>
      </c>
      <c r="B43" s="77">
        <v>44021</v>
      </c>
      <c r="C43" s="87" t="s">
        <v>25</v>
      </c>
      <c r="D43" s="87">
        <v>779901930</v>
      </c>
      <c r="E43" s="99" t="s">
        <v>53</v>
      </c>
      <c r="F43" s="100">
        <v>20000</v>
      </c>
      <c r="G43" s="100">
        <v>15000</v>
      </c>
      <c r="H43" s="100">
        <f t="shared" si="2"/>
        <v>35000</v>
      </c>
    </row>
    <row r="44" spans="1:8" s="30" customFormat="1" x14ac:dyDescent="0.25">
      <c r="A44" s="87">
        <v>2</v>
      </c>
      <c r="B44" s="77">
        <v>44083</v>
      </c>
      <c r="C44" s="87" t="s">
        <v>25</v>
      </c>
      <c r="D44" s="87">
        <v>779901930</v>
      </c>
      <c r="E44" s="103" t="s">
        <v>252</v>
      </c>
      <c r="F44" s="100">
        <v>20000</v>
      </c>
      <c r="G44" s="100">
        <v>15000</v>
      </c>
      <c r="H44" s="100">
        <f>F44+G44</f>
        <v>35000</v>
      </c>
    </row>
    <row r="45" spans="1:8" s="30" customFormat="1" x14ac:dyDescent="0.25">
      <c r="A45" s="87">
        <v>3</v>
      </c>
      <c r="B45" s="79" t="s">
        <v>239</v>
      </c>
      <c r="C45" s="56" t="s">
        <v>25</v>
      </c>
      <c r="D45" s="56">
        <v>779901930</v>
      </c>
      <c r="E45" s="104" t="s">
        <v>54</v>
      </c>
      <c r="F45" s="100">
        <v>20000</v>
      </c>
      <c r="G45" s="100">
        <v>15000</v>
      </c>
      <c r="H45" s="57">
        <f t="shared" ref="H45:H60" si="4">F45+G45</f>
        <v>35000</v>
      </c>
    </row>
    <row r="46" spans="1:8" s="30" customFormat="1" x14ac:dyDescent="0.25">
      <c r="A46" s="87">
        <v>4</v>
      </c>
      <c r="B46" s="79" t="s">
        <v>253</v>
      </c>
      <c r="C46" s="56" t="s">
        <v>25</v>
      </c>
      <c r="D46" s="56">
        <v>779901930</v>
      </c>
      <c r="E46" s="104" t="s">
        <v>70</v>
      </c>
      <c r="F46" s="100">
        <v>20000</v>
      </c>
      <c r="G46" s="100">
        <v>15000</v>
      </c>
      <c r="H46" s="57">
        <f t="shared" si="4"/>
        <v>35000</v>
      </c>
    </row>
    <row r="47" spans="1:8" s="30" customFormat="1" x14ac:dyDescent="0.25">
      <c r="A47" s="87">
        <v>5</v>
      </c>
      <c r="B47" s="79" t="s">
        <v>240</v>
      </c>
      <c r="C47" s="56" t="s">
        <v>25</v>
      </c>
      <c r="D47" s="56">
        <v>779901930</v>
      </c>
      <c r="E47" s="104" t="s">
        <v>141</v>
      </c>
      <c r="F47" s="100">
        <v>20000</v>
      </c>
      <c r="G47" s="100">
        <v>15000</v>
      </c>
      <c r="H47" s="57">
        <f t="shared" si="4"/>
        <v>35000</v>
      </c>
    </row>
    <row r="48" spans="1:8" s="52" customFormat="1" x14ac:dyDescent="0.25">
      <c r="A48" s="87">
        <v>6</v>
      </c>
      <c r="B48" s="79" t="s">
        <v>226</v>
      </c>
      <c r="C48" s="56" t="s">
        <v>25</v>
      </c>
      <c r="D48" s="56">
        <v>779901930</v>
      </c>
      <c r="E48" s="104" t="s">
        <v>81</v>
      </c>
      <c r="F48" s="100">
        <v>20000</v>
      </c>
      <c r="G48" s="100">
        <v>15000</v>
      </c>
      <c r="H48" s="57">
        <f t="shared" si="4"/>
        <v>35000</v>
      </c>
    </row>
    <row r="49" spans="1:9" s="30" customFormat="1" x14ac:dyDescent="0.25">
      <c r="A49" s="87">
        <v>7</v>
      </c>
      <c r="B49" s="79" t="s">
        <v>241</v>
      </c>
      <c r="C49" s="56" t="s">
        <v>25</v>
      </c>
      <c r="D49" s="56">
        <v>779901930</v>
      </c>
      <c r="E49" s="104" t="s">
        <v>65</v>
      </c>
      <c r="F49" s="100">
        <v>20000</v>
      </c>
      <c r="G49" s="100">
        <v>15000</v>
      </c>
      <c r="H49" s="57">
        <f t="shared" si="4"/>
        <v>35000</v>
      </c>
    </row>
    <row r="50" spans="1:9" s="30" customFormat="1" x14ac:dyDescent="0.25">
      <c r="A50" s="87">
        <v>8</v>
      </c>
      <c r="B50" s="77" t="s">
        <v>227</v>
      </c>
      <c r="C50" s="87" t="s">
        <v>25</v>
      </c>
      <c r="D50" s="87">
        <v>779901930</v>
      </c>
      <c r="E50" s="103" t="s">
        <v>89</v>
      </c>
      <c r="F50" s="100">
        <v>20000</v>
      </c>
      <c r="G50" s="100">
        <v>15000</v>
      </c>
      <c r="H50" s="100">
        <f t="shared" si="4"/>
        <v>35000</v>
      </c>
    </row>
    <row r="51" spans="1:9" s="30" customFormat="1" x14ac:dyDescent="0.25">
      <c r="A51" s="87">
        <v>9</v>
      </c>
      <c r="B51" s="77" t="s">
        <v>228</v>
      </c>
      <c r="C51" s="87" t="s">
        <v>25</v>
      </c>
      <c r="D51" s="87">
        <v>779901930</v>
      </c>
      <c r="E51" s="103" t="s">
        <v>254</v>
      </c>
      <c r="F51" s="100">
        <v>20000</v>
      </c>
      <c r="G51" s="100">
        <v>15000</v>
      </c>
      <c r="H51" s="100">
        <f t="shared" si="4"/>
        <v>35000</v>
      </c>
    </row>
    <row r="52" spans="1:9" s="30" customFormat="1" x14ac:dyDescent="0.25">
      <c r="A52" s="87">
        <v>10</v>
      </c>
      <c r="B52" s="77" t="s">
        <v>230</v>
      </c>
      <c r="C52" s="87" t="s">
        <v>25</v>
      </c>
      <c r="D52" s="87">
        <v>779901930</v>
      </c>
      <c r="E52" s="103" t="s">
        <v>29</v>
      </c>
      <c r="F52" s="100">
        <v>20000</v>
      </c>
      <c r="G52" s="100">
        <v>15000</v>
      </c>
      <c r="H52" s="100">
        <f t="shared" si="4"/>
        <v>35000</v>
      </c>
    </row>
    <row r="53" spans="1:9" s="30" customFormat="1" x14ac:dyDescent="0.25">
      <c r="A53" s="87">
        <v>11</v>
      </c>
      <c r="B53" s="77" t="s">
        <v>231</v>
      </c>
      <c r="C53" s="87" t="s">
        <v>25</v>
      </c>
      <c r="D53" s="87">
        <v>779901930</v>
      </c>
      <c r="E53" s="103" t="s">
        <v>32</v>
      </c>
      <c r="F53" s="100">
        <v>20000</v>
      </c>
      <c r="G53" s="100">
        <v>15000</v>
      </c>
      <c r="H53" s="100">
        <f t="shared" si="4"/>
        <v>35000</v>
      </c>
    </row>
    <row r="54" spans="1:9" s="30" customFormat="1" x14ac:dyDescent="0.25">
      <c r="A54" s="87">
        <v>12</v>
      </c>
      <c r="B54" s="78" t="s">
        <v>233</v>
      </c>
      <c r="C54" s="87" t="s">
        <v>25</v>
      </c>
      <c r="D54" s="87">
        <v>779901930</v>
      </c>
      <c r="E54" s="103" t="s">
        <v>14</v>
      </c>
      <c r="F54" s="100">
        <v>20000</v>
      </c>
      <c r="G54" s="100">
        <v>15000</v>
      </c>
      <c r="H54" s="100">
        <f t="shared" si="4"/>
        <v>35000</v>
      </c>
    </row>
    <row r="55" spans="1:9" s="30" customFormat="1" x14ac:dyDescent="0.25">
      <c r="A55" s="87">
        <v>13</v>
      </c>
      <c r="B55" s="78" t="s">
        <v>234</v>
      </c>
      <c r="C55" s="87" t="s">
        <v>25</v>
      </c>
      <c r="D55" s="87">
        <v>779901930</v>
      </c>
      <c r="E55" s="103" t="s">
        <v>34</v>
      </c>
      <c r="F55" s="100">
        <v>20000</v>
      </c>
      <c r="G55" s="100">
        <v>15000</v>
      </c>
      <c r="H55" s="100">
        <f t="shared" si="4"/>
        <v>35000</v>
      </c>
    </row>
    <row r="56" spans="1:9" s="30" customFormat="1" x14ac:dyDescent="0.25">
      <c r="A56" s="87">
        <v>14</v>
      </c>
      <c r="B56" s="78" t="s">
        <v>235</v>
      </c>
      <c r="C56" s="87" t="s">
        <v>25</v>
      </c>
      <c r="D56" s="87">
        <v>779901930</v>
      </c>
      <c r="E56" s="103" t="s">
        <v>255</v>
      </c>
      <c r="F56" s="100">
        <v>20000</v>
      </c>
      <c r="G56" s="100">
        <v>15000</v>
      </c>
      <c r="H56" s="100">
        <f t="shared" si="4"/>
        <v>35000</v>
      </c>
    </row>
    <row r="57" spans="1:9" s="30" customFormat="1" x14ac:dyDescent="0.25">
      <c r="A57" s="87">
        <v>15</v>
      </c>
      <c r="B57" s="81" t="s">
        <v>236</v>
      </c>
      <c r="C57" s="56" t="s">
        <v>25</v>
      </c>
      <c r="D57" s="56">
        <v>779901930</v>
      </c>
      <c r="E57" s="104" t="s">
        <v>70</v>
      </c>
      <c r="F57" s="57">
        <v>20000</v>
      </c>
      <c r="G57" s="57">
        <v>15000</v>
      </c>
      <c r="H57" s="57">
        <f t="shared" si="4"/>
        <v>35000</v>
      </c>
    </row>
    <row r="58" spans="1:9" s="30" customFormat="1" x14ac:dyDescent="0.25">
      <c r="A58" s="87">
        <v>16</v>
      </c>
      <c r="B58" s="81" t="s">
        <v>236</v>
      </c>
      <c r="C58" s="56" t="s">
        <v>25</v>
      </c>
      <c r="D58" s="56">
        <v>779901930</v>
      </c>
      <c r="E58" s="104" t="s">
        <v>65</v>
      </c>
      <c r="F58" s="57"/>
      <c r="G58" s="57">
        <v>15000</v>
      </c>
      <c r="H58" s="57">
        <f t="shared" si="4"/>
        <v>15000</v>
      </c>
    </row>
    <row r="59" spans="1:9" s="30" customFormat="1" x14ac:dyDescent="0.25">
      <c r="A59" s="87">
        <v>17</v>
      </c>
      <c r="B59" s="81" t="s">
        <v>236</v>
      </c>
      <c r="C59" s="56" t="s">
        <v>25</v>
      </c>
      <c r="D59" s="56">
        <v>779901930</v>
      </c>
      <c r="E59" s="104" t="s">
        <v>257</v>
      </c>
      <c r="F59" s="57"/>
      <c r="G59" s="57">
        <v>15000</v>
      </c>
      <c r="H59" s="57">
        <f t="shared" si="4"/>
        <v>15000</v>
      </c>
    </row>
    <row r="60" spans="1:9" s="30" customFormat="1" x14ac:dyDescent="0.25">
      <c r="A60" s="87">
        <v>18</v>
      </c>
      <c r="B60" s="81" t="s">
        <v>236</v>
      </c>
      <c r="C60" s="56" t="s">
        <v>25</v>
      </c>
      <c r="D60" s="56">
        <v>779901930</v>
      </c>
      <c r="E60" s="104" t="s">
        <v>46</v>
      </c>
      <c r="F60" s="57"/>
      <c r="G60" s="57">
        <v>15000</v>
      </c>
      <c r="H60" s="57">
        <f t="shared" si="4"/>
        <v>15000</v>
      </c>
    </row>
    <row r="61" spans="1:9" s="30" customFormat="1" x14ac:dyDescent="0.25">
      <c r="A61" s="66"/>
      <c r="B61" s="70"/>
      <c r="C61" s="15" t="s">
        <v>3</v>
      </c>
      <c r="D61" s="15"/>
      <c r="E61" s="21"/>
      <c r="F61" s="16">
        <f>SUM(F43:F60)</f>
        <v>300000</v>
      </c>
      <c r="G61" s="16">
        <f t="shared" ref="G61:H61" si="5">SUM(G43:G60)</f>
        <v>270000</v>
      </c>
      <c r="H61" s="16">
        <f t="shared" si="5"/>
        <v>570000</v>
      </c>
      <c r="I61" s="30">
        <f>4+14</f>
        <v>18</v>
      </c>
    </row>
    <row r="62" spans="1:9" s="30" customFormat="1" x14ac:dyDescent="0.25">
      <c r="A62" s="66"/>
      <c r="B62" s="84"/>
      <c r="C62" s="12"/>
      <c r="D62" s="12"/>
      <c r="E62" s="36"/>
      <c r="F62" s="7"/>
      <c r="G62" s="7"/>
      <c r="H62" s="7"/>
    </row>
    <row r="63" spans="1:9" s="30" customFormat="1" x14ac:dyDescent="0.25">
      <c r="A63" s="87">
        <v>1</v>
      </c>
      <c r="B63" s="77">
        <v>44021</v>
      </c>
      <c r="C63" s="87" t="s">
        <v>134</v>
      </c>
      <c r="D63" s="87">
        <v>774062894</v>
      </c>
      <c r="E63" s="103" t="s">
        <v>53</v>
      </c>
      <c r="F63" s="100">
        <v>20000</v>
      </c>
      <c r="G63" s="100">
        <v>15000</v>
      </c>
      <c r="H63" s="100">
        <f>F63+G63</f>
        <v>35000</v>
      </c>
    </row>
    <row r="64" spans="1:9" s="30" customFormat="1" x14ac:dyDescent="0.25">
      <c r="A64" s="87">
        <v>2</v>
      </c>
      <c r="B64" s="77">
        <v>44083</v>
      </c>
      <c r="C64" s="87" t="s">
        <v>134</v>
      </c>
      <c r="D64" s="87">
        <v>774062894</v>
      </c>
      <c r="E64" s="103" t="s">
        <v>252</v>
      </c>
      <c r="F64" s="100">
        <v>20000</v>
      </c>
      <c r="G64" s="100">
        <v>15000</v>
      </c>
      <c r="H64" s="100">
        <f t="shared" ref="H64:H76" si="6">F64+G64</f>
        <v>35000</v>
      </c>
    </row>
    <row r="65" spans="1:9" s="30" customFormat="1" x14ac:dyDescent="0.25">
      <c r="A65" s="87">
        <v>3</v>
      </c>
      <c r="B65" s="77" t="s">
        <v>239</v>
      </c>
      <c r="C65" s="87" t="s">
        <v>134</v>
      </c>
      <c r="D65" s="87">
        <v>774062894</v>
      </c>
      <c r="E65" s="103" t="s">
        <v>54</v>
      </c>
      <c r="F65" s="100">
        <v>20000</v>
      </c>
      <c r="G65" s="100">
        <v>15000</v>
      </c>
      <c r="H65" s="100">
        <f t="shared" si="6"/>
        <v>35000</v>
      </c>
    </row>
    <row r="66" spans="1:9" s="30" customFormat="1" x14ac:dyDescent="0.25">
      <c r="A66" s="87">
        <v>4</v>
      </c>
      <c r="B66" s="77" t="s">
        <v>253</v>
      </c>
      <c r="C66" s="87" t="s">
        <v>134</v>
      </c>
      <c r="D66" s="87">
        <v>774062894</v>
      </c>
      <c r="E66" s="103" t="s">
        <v>70</v>
      </c>
      <c r="F66" s="100">
        <v>20000</v>
      </c>
      <c r="G66" s="100">
        <v>15000</v>
      </c>
      <c r="H66" s="100">
        <f t="shared" si="6"/>
        <v>35000</v>
      </c>
    </row>
    <row r="67" spans="1:9" s="30" customFormat="1" x14ac:dyDescent="0.25">
      <c r="A67" s="87">
        <v>5</v>
      </c>
      <c r="B67" s="77" t="s">
        <v>240</v>
      </c>
      <c r="C67" s="87" t="s">
        <v>134</v>
      </c>
      <c r="D67" s="87">
        <v>774062894</v>
      </c>
      <c r="E67" s="103" t="s">
        <v>141</v>
      </c>
      <c r="F67" s="100">
        <v>20000</v>
      </c>
      <c r="G67" s="100">
        <v>15000</v>
      </c>
      <c r="H67" s="100">
        <f t="shared" si="6"/>
        <v>35000</v>
      </c>
    </row>
    <row r="68" spans="1:9" s="30" customFormat="1" x14ac:dyDescent="0.25">
      <c r="A68" s="87">
        <v>6</v>
      </c>
      <c r="B68" s="77" t="s">
        <v>226</v>
      </c>
      <c r="C68" s="87" t="s">
        <v>134</v>
      </c>
      <c r="D68" s="87">
        <v>774062894</v>
      </c>
      <c r="E68" s="103" t="s">
        <v>81</v>
      </c>
      <c r="F68" s="100">
        <v>20000</v>
      </c>
      <c r="G68" s="100">
        <v>15000</v>
      </c>
      <c r="H68" s="100">
        <f t="shared" si="6"/>
        <v>35000</v>
      </c>
    </row>
    <row r="69" spans="1:9" s="30" customFormat="1" x14ac:dyDescent="0.25">
      <c r="A69" s="87">
        <v>7</v>
      </c>
      <c r="B69" s="77" t="s">
        <v>241</v>
      </c>
      <c r="C69" s="87" t="s">
        <v>134</v>
      </c>
      <c r="D69" s="87">
        <v>774062894</v>
      </c>
      <c r="E69" s="103" t="s">
        <v>65</v>
      </c>
      <c r="F69" s="100">
        <v>20000</v>
      </c>
      <c r="G69" s="100">
        <v>15000</v>
      </c>
      <c r="H69" s="100">
        <f t="shared" si="6"/>
        <v>35000</v>
      </c>
    </row>
    <row r="70" spans="1:9" s="30" customFormat="1" x14ac:dyDescent="0.25">
      <c r="A70" s="87">
        <v>8</v>
      </c>
      <c r="B70" s="77" t="s">
        <v>227</v>
      </c>
      <c r="C70" s="87" t="s">
        <v>134</v>
      </c>
      <c r="D70" s="87">
        <v>774062894</v>
      </c>
      <c r="E70" s="103" t="s">
        <v>89</v>
      </c>
      <c r="F70" s="100">
        <v>20000</v>
      </c>
      <c r="G70" s="100">
        <v>15000</v>
      </c>
      <c r="H70" s="100">
        <f t="shared" si="6"/>
        <v>35000</v>
      </c>
    </row>
    <row r="71" spans="1:9" s="30" customFormat="1" x14ac:dyDescent="0.25">
      <c r="A71" s="87">
        <v>9</v>
      </c>
      <c r="B71" s="77" t="s">
        <v>228</v>
      </c>
      <c r="C71" s="87" t="s">
        <v>134</v>
      </c>
      <c r="D71" s="87">
        <v>774062894</v>
      </c>
      <c r="E71" s="103" t="s">
        <v>254</v>
      </c>
      <c r="F71" s="100">
        <v>20000</v>
      </c>
      <c r="G71" s="100">
        <v>15000</v>
      </c>
      <c r="H71" s="100">
        <f t="shared" si="6"/>
        <v>35000</v>
      </c>
    </row>
    <row r="72" spans="1:9" s="30" customFormat="1" x14ac:dyDescent="0.25">
      <c r="A72" s="87">
        <v>10</v>
      </c>
      <c r="B72" s="77" t="s">
        <v>230</v>
      </c>
      <c r="C72" s="87" t="s">
        <v>134</v>
      </c>
      <c r="D72" s="87">
        <v>774062894</v>
      </c>
      <c r="E72" s="103" t="s">
        <v>29</v>
      </c>
      <c r="F72" s="100">
        <v>20000</v>
      </c>
      <c r="G72" s="100">
        <v>15000</v>
      </c>
      <c r="H72" s="100">
        <f t="shared" si="6"/>
        <v>35000</v>
      </c>
    </row>
    <row r="73" spans="1:9" s="30" customFormat="1" x14ac:dyDescent="0.25">
      <c r="A73" s="87">
        <v>11</v>
      </c>
      <c r="B73" s="77" t="s">
        <v>231</v>
      </c>
      <c r="C73" s="87" t="s">
        <v>134</v>
      </c>
      <c r="D73" s="87">
        <v>774062894</v>
      </c>
      <c r="E73" s="103" t="s">
        <v>32</v>
      </c>
      <c r="F73" s="100">
        <v>20000</v>
      </c>
      <c r="G73" s="100">
        <v>15000</v>
      </c>
      <c r="H73" s="100">
        <f t="shared" si="6"/>
        <v>35000</v>
      </c>
    </row>
    <row r="74" spans="1:9" s="30" customFormat="1" x14ac:dyDescent="0.25">
      <c r="A74" s="87">
        <v>12</v>
      </c>
      <c r="B74" s="77" t="s">
        <v>233</v>
      </c>
      <c r="C74" s="87" t="s">
        <v>134</v>
      </c>
      <c r="D74" s="87">
        <v>774062894</v>
      </c>
      <c r="E74" s="103" t="s">
        <v>14</v>
      </c>
      <c r="F74" s="100">
        <v>20000</v>
      </c>
      <c r="G74" s="100">
        <v>15000</v>
      </c>
      <c r="H74" s="100">
        <f t="shared" si="6"/>
        <v>35000</v>
      </c>
    </row>
    <row r="75" spans="1:9" s="30" customFormat="1" x14ac:dyDescent="0.25">
      <c r="A75" s="87">
        <v>13</v>
      </c>
      <c r="B75" s="77" t="s">
        <v>234</v>
      </c>
      <c r="C75" s="87" t="s">
        <v>134</v>
      </c>
      <c r="D75" s="87">
        <v>774062894</v>
      </c>
      <c r="E75" s="103" t="s">
        <v>34</v>
      </c>
      <c r="F75" s="100">
        <v>20000</v>
      </c>
      <c r="G75" s="100">
        <v>15000</v>
      </c>
      <c r="H75" s="100">
        <f t="shared" si="6"/>
        <v>35000</v>
      </c>
    </row>
    <row r="76" spans="1:9" s="30" customFormat="1" x14ac:dyDescent="0.25">
      <c r="A76" s="87">
        <v>14</v>
      </c>
      <c r="B76" s="77" t="s">
        <v>235</v>
      </c>
      <c r="C76" s="87" t="s">
        <v>134</v>
      </c>
      <c r="D76" s="87">
        <v>774062894</v>
      </c>
      <c r="E76" s="103" t="s">
        <v>255</v>
      </c>
      <c r="F76" s="100">
        <v>20000</v>
      </c>
      <c r="G76" s="100">
        <v>15000</v>
      </c>
      <c r="H76" s="100">
        <f t="shared" si="6"/>
        <v>35000</v>
      </c>
    </row>
    <row r="77" spans="1:9" s="30" customFormat="1" x14ac:dyDescent="0.25">
      <c r="A77" s="66"/>
      <c r="B77" s="93"/>
      <c r="C77" s="35" t="s">
        <v>3</v>
      </c>
      <c r="D77" s="35"/>
      <c r="E77" s="21"/>
      <c r="F77" s="16">
        <f>SUM(F63:F76)</f>
        <v>280000</v>
      </c>
      <c r="G77" s="16">
        <f t="shared" ref="G77:H77" si="7">SUM(G63:G76)</f>
        <v>210000</v>
      </c>
      <c r="H77" s="16">
        <f t="shared" si="7"/>
        <v>490000</v>
      </c>
      <c r="I77" s="30">
        <f>14</f>
        <v>14</v>
      </c>
    </row>
    <row r="78" spans="1:9" s="30" customFormat="1" x14ac:dyDescent="0.25">
      <c r="A78" s="66"/>
      <c r="B78" s="76"/>
      <c r="C78" s="12"/>
      <c r="D78" s="12"/>
      <c r="E78" s="25"/>
      <c r="F78" s="14"/>
      <c r="G78" s="14"/>
      <c r="H78" s="14"/>
    </row>
    <row r="79" spans="1:9" x14ac:dyDescent="0.25">
      <c r="A79" s="1">
        <v>1</v>
      </c>
      <c r="B79" s="77">
        <v>44144</v>
      </c>
      <c r="C79" s="87" t="s">
        <v>185</v>
      </c>
      <c r="D79" s="87">
        <v>785531729</v>
      </c>
      <c r="E79" s="103" t="s">
        <v>150</v>
      </c>
      <c r="F79" s="100">
        <v>20000</v>
      </c>
      <c r="G79" s="100">
        <v>15000</v>
      </c>
      <c r="H79" s="100">
        <f>F79+G79</f>
        <v>35000</v>
      </c>
    </row>
    <row r="80" spans="1:9" x14ac:dyDescent="0.25">
      <c r="A80" s="1">
        <v>2</v>
      </c>
      <c r="B80" s="77" t="s">
        <v>247</v>
      </c>
      <c r="C80" s="87" t="s">
        <v>185</v>
      </c>
      <c r="D80" s="87">
        <v>785531729</v>
      </c>
      <c r="E80" s="103" t="s">
        <v>29</v>
      </c>
      <c r="F80" s="100">
        <v>20000</v>
      </c>
      <c r="G80" s="100">
        <v>15000</v>
      </c>
      <c r="H80" s="100">
        <f t="shared" ref="H80:H95" si="8">F80+G80</f>
        <v>35000</v>
      </c>
    </row>
    <row r="81" spans="1:9" x14ac:dyDescent="0.25">
      <c r="A81" s="1">
        <v>3</v>
      </c>
      <c r="B81" s="77" t="s">
        <v>240</v>
      </c>
      <c r="C81" s="87" t="s">
        <v>185</v>
      </c>
      <c r="D81" s="87">
        <v>785531729</v>
      </c>
      <c r="E81" s="103" t="s">
        <v>162</v>
      </c>
      <c r="F81" s="100">
        <v>20000</v>
      </c>
      <c r="G81" s="100">
        <v>15000</v>
      </c>
      <c r="H81" s="100">
        <f t="shared" si="8"/>
        <v>35000</v>
      </c>
    </row>
    <row r="82" spans="1:9" x14ac:dyDescent="0.25">
      <c r="A82" s="1">
        <v>4</v>
      </c>
      <c r="B82" s="77" t="s">
        <v>226</v>
      </c>
      <c r="C82" s="87" t="s">
        <v>185</v>
      </c>
      <c r="D82" s="87">
        <v>785531729</v>
      </c>
      <c r="E82" s="103" t="s">
        <v>83</v>
      </c>
      <c r="F82" s="100">
        <v>20000</v>
      </c>
      <c r="G82" s="100">
        <v>15000</v>
      </c>
      <c r="H82" s="100">
        <f t="shared" si="8"/>
        <v>35000</v>
      </c>
    </row>
    <row r="83" spans="1:9" x14ac:dyDescent="0.25">
      <c r="A83" s="1">
        <v>5</v>
      </c>
      <c r="B83" s="77" t="s">
        <v>241</v>
      </c>
      <c r="C83" s="87" t="s">
        <v>185</v>
      </c>
      <c r="D83" s="87">
        <v>785531729</v>
      </c>
      <c r="E83" s="103" t="s">
        <v>81</v>
      </c>
      <c r="F83" s="100">
        <v>20000</v>
      </c>
      <c r="G83" s="100">
        <v>15000</v>
      </c>
      <c r="H83" s="100">
        <f t="shared" si="8"/>
        <v>35000</v>
      </c>
    </row>
    <row r="84" spans="1:9" x14ac:dyDescent="0.25">
      <c r="A84" s="1">
        <v>6</v>
      </c>
      <c r="B84" s="77" t="s">
        <v>227</v>
      </c>
      <c r="C84" s="87" t="s">
        <v>185</v>
      </c>
      <c r="D84" s="87">
        <v>785531729</v>
      </c>
      <c r="E84" s="103" t="s">
        <v>61</v>
      </c>
      <c r="F84" s="100">
        <v>20000</v>
      </c>
      <c r="G84" s="100">
        <v>15000</v>
      </c>
      <c r="H84" s="100">
        <f t="shared" si="8"/>
        <v>35000</v>
      </c>
    </row>
    <row r="85" spans="1:9" x14ac:dyDescent="0.25">
      <c r="A85" s="1">
        <v>7</v>
      </c>
      <c r="B85" s="77" t="s">
        <v>228</v>
      </c>
      <c r="C85" s="87" t="s">
        <v>185</v>
      </c>
      <c r="D85" s="87">
        <v>785531729</v>
      </c>
      <c r="E85" s="103" t="s">
        <v>89</v>
      </c>
      <c r="F85" s="100">
        <v>20000</v>
      </c>
      <c r="G85" s="100">
        <v>15000</v>
      </c>
      <c r="H85" s="100">
        <f t="shared" si="8"/>
        <v>35000</v>
      </c>
    </row>
    <row r="86" spans="1:9" x14ac:dyDescent="0.25">
      <c r="A86" s="1">
        <v>8</v>
      </c>
      <c r="B86" s="77" t="s">
        <v>229</v>
      </c>
      <c r="C86" s="87" t="s">
        <v>185</v>
      </c>
      <c r="D86" s="87">
        <v>785531729</v>
      </c>
      <c r="E86" s="103" t="s">
        <v>65</v>
      </c>
      <c r="F86" s="100">
        <v>20000</v>
      </c>
      <c r="G86" s="100">
        <v>15000</v>
      </c>
      <c r="H86" s="100">
        <f t="shared" si="8"/>
        <v>35000</v>
      </c>
    </row>
    <row r="87" spans="1:9" x14ac:dyDescent="0.25">
      <c r="A87" s="1">
        <v>9</v>
      </c>
      <c r="B87" s="77" t="s">
        <v>230</v>
      </c>
      <c r="C87" s="87" t="s">
        <v>185</v>
      </c>
      <c r="D87" s="87">
        <v>785531729</v>
      </c>
      <c r="E87" s="103" t="s">
        <v>8</v>
      </c>
      <c r="F87" s="100">
        <v>20000</v>
      </c>
      <c r="G87" s="100">
        <v>15000</v>
      </c>
      <c r="H87" s="100">
        <f t="shared" si="8"/>
        <v>35000</v>
      </c>
    </row>
    <row r="88" spans="1:9" x14ac:dyDescent="0.25">
      <c r="A88" s="1">
        <v>10</v>
      </c>
      <c r="B88" s="77" t="s">
        <v>231</v>
      </c>
      <c r="C88" s="87" t="s">
        <v>185</v>
      </c>
      <c r="D88" s="87">
        <v>785531729</v>
      </c>
      <c r="E88" s="103" t="s">
        <v>29</v>
      </c>
      <c r="F88" s="100">
        <v>20000</v>
      </c>
      <c r="G88" s="100">
        <v>15000</v>
      </c>
      <c r="H88" s="100">
        <f t="shared" si="8"/>
        <v>35000</v>
      </c>
    </row>
    <row r="89" spans="1:9" x14ac:dyDescent="0.25">
      <c r="A89" s="1">
        <v>11</v>
      </c>
      <c r="B89" s="77" t="s">
        <v>233</v>
      </c>
      <c r="C89" s="87" t="s">
        <v>185</v>
      </c>
      <c r="D89" s="87">
        <v>785531729</v>
      </c>
      <c r="E89" s="103" t="s">
        <v>29</v>
      </c>
      <c r="F89" s="100">
        <v>20000</v>
      </c>
      <c r="G89" s="100">
        <v>15000</v>
      </c>
      <c r="H89" s="100">
        <f t="shared" si="8"/>
        <v>35000</v>
      </c>
    </row>
    <row r="90" spans="1:9" x14ac:dyDescent="0.25">
      <c r="A90" s="1">
        <v>12</v>
      </c>
      <c r="B90" s="77" t="s">
        <v>234</v>
      </c>
      <c r="C90" s="87" t="s">
        <v>185</v>
      </c>
      <c r="D90" s="87">
        <v>785531729</v>
      </c>
      <c r="E90" s="103" t="s">
        <v>136</v>
      </c>
      <c r="F90" s="100">
        <v>20000</v>
      </c>
      <c r="G90" s="100">
        <v>15000</v>
      </c>
      <c r="H90" s="100">
        <f t="shared" si="8"/>
        <v>35000</v>
      </c>
    </row>
    <row r="91" spans="1:9" x14ac:dyDescent="0.25">
      <c r="A91" s="1">
        <v>13</v>
      </c>
      <c r="B91" s="77" t="s">
        <v>237</v>
      </c>
      <c r="C91" s="87" t="s">
        <v>185</v>
      </c>
      <c r="D91" s="87">
        <v>785531729</v>
      </c>
      <c r="E91" s="103" t="s">
        <v>8</v>
      </c>
      <c r="F91" s="100">
        <v>20000</v>
      </c>
      <c r="G91" s="100">
        <v>15000</v>
      </c>
      <c r="H91" s="100">
        <f t="shared" si="8"/>
        <v>35000</v>
      </c>
    </row>
    <row r="92" spans="1:9" x14ac:dyDescent="0.25">
      <c r="A92" s="1">
        <v>14</v>
      </c>
      <c r="B92" s="79" t="s">
        <v>238</v>
      </c>
      <c r="C92" s="56" t="s">
        <v>185</v>
      </c>
      <c r="D92" s="56">
        <v>785531729</v>
      </c>
      <c r="E92" s="104" t="s">
        <v>89</v>
      </c>
      <c r="F92" s="57">
        <v>20000</v>
      </c>
      <c r="G92" s="57">
        <v>15000</v>
      </c>
      <c r="H92" s="57">
        <f t="shared" si="8"/>
        <v>35000</v>
      </c>
    </row>
    <row r="93" spans="1:9" x14ac:dyDescent="0.25">
      <c r="A93" s="1">
        <v>15</v>
      </c>
      <c r="B93" s="79" t="s">
        <v>238</v>
      </c>
      <c r="C93" s="56" t="s">
        <v>185</v>
      </c>
      <c r="D93" s="56">
        <v>785531729</v>
      </c>
      <c r="E93" s="104" t="s">
        <v>26</v>
      </c>
      <c r="F93" s="57"/>
      <c r="G93" s="57">
        <v>15000</v>
      </c>
      <c r="H93" s="57">
        <f>F93+G93</f>
        <v>15000</v>
      </c>
    </row>
    <row r="94" spans="1:9" x14ac:dyDescent="0.25">
      <c r="A94" s="1">
        <v>16</v>
      </c>
      <c r="B94" s="79" t="s">
        <v>232</v>
      </c>
      <c r="C94" s="56" t="s">
        <v>185</v>
      </c>
      <c r="D94" s="56">
        <v>785531729</v>
      </c>
      <c r="E94" s="104" t="s">
        <v>29</v>
      </c>
      <c r="F94" s="57">
        <v>20000</v>
      </c>
      <c r="G94" s="57">
        <v>15000</v>
      </c>
      <c r="H94" s="57">
        <f t="shared" si="8"/>
        <v>35000</v>
      </c>
    </row>
    <row r="95" spans="1:9" x14ac:dyDescent="0.25">
      <c r="A95" s="1">
        <v>17</v>
      </c>
      <c r="B95" s="79" t="s">
        <v>232</v>
      </c>
      <c r="C95" s="56" t="s">
        <v>185</v>
      </c>
      <c r="D95" s="56">
        <v>785531729</v>
      </c>
      <c r="E95" s="104" t="s">
        <v>8</v>
      </c>
      <c r="F95" s="57"/>
      <c r="G95" s="57">
        <v>15000</v>
      </c>
      <c r="H95" s="57">
        <f t="shared" si="8"/>
        <v>15000</v>
      </c>
    </row>
    <row r="96" spans="1:9" x14ac:dyDescent="0.25">
      <c r="B96" s="70"/>
      <c r="C96" s="15" t="s">
        <v>3</v>
      </c>
      <c r="D96" s="15"/>
      <c r="E96" s="21"/>
      <c r="F96" s="16">
        <f>SUM(F79:F95)</f>
        <v>300000</v>
      </c>
      <c r="G96" s="16">
        <f t="shared" ref="G96:H96" si="9">SUM(G79:G95)</f>
        <v>255000</v>
      </c>
      <c r="H96" s="16">
        <f t="shared" si="9"/>
        <v>555000</v>
      </c>
      <c r="I96" s="27">
        <f>15+2</f>
        <v>17</v>
      </c>
    </row>
    <row r="97" spans="1:8" x14ac:dyDescent="0.25">
      <c r="B97" s="84"/>
      <c r="C97" s="12"/>
      <c r="D97" s="12"/>
      <c r="E97" s="36"/>
      <c r="F97" s="7"/>
      <c r="G97" s="7"/>
      <c r="H97" s="7">
        <f t="shared" ref="H97:H98" si="10">F97+G97</f>
        <v>0</v>
      </c>
    </row>
    <row r="98" spans="1:8" x14ac:dyDescent="0.25">
      <c r="A98" s="87">
        <v>1</v>
      </c>
      <c r="B98" s="77">
        <v>44021</v>
      </c>
      <c r="C98" s="12" t="s">
        <v>28</v>
      </c>
      <c r="D98" s="12">
        <v>789875949</v>
      </c>
      <c r="E98" s="36" t="s">
        <v>44</v>
      </c>
      <c r="F98" s="7">
        <v>20000</v>
      </c>
      <c r="G98" s="7">
        <v>15000</v>
      </c>
      <c r="H98" s="7">
        <f t="shared" si="10"/>
        <v>35000</v>
      </c>
    </row>
    <row r="99" spans="1:8" s="30" customFormat="1" x14ac:dyDescent="0.25">
      <c r="A99" s="87">
        <v>2</v>
      </c>
      <c r="B99" s="77" t="s">
        <v>239</v>
      </c>
      <c r="C99" s="12" t="s">
        <v>28</v>
      </c>
      <c r="D99" s="12">
        <v>789875949</v>
      </c>
      <c r="E99" s="36" t="s">
        <v>14</v>
      </c>
      <c r="F99" s="7">
        <v>20000</v>
      </c>
      <c r="G99" s="7">
        <v>15000</v>
      </c>
      <c r="H99" s="7">
        <f>F99+G99</f>
        <v>35000</v>
      </c>
    </row>
    <row r="100" spans="1:8" s="30" customFormat="1" x14ac:dyDescent="0.25">
      <c r="A100" s="87">
        <v>3</v>
      </c>
      <c r="B100" s="77" t="s">
        <v>240</v>
      </c>
      <c r="C100" s="12" t="s">
        <v>28</v>
      </c>
      <c r="D100" s="12">
        <v>789875949</v>
      </c>
      <c r="E100" s="36" t="s">
        <v>8</v>
      </c>
      <c r="F100" s="7">
        <v>20000</v>
      </c>
      <c r="G100" s="7">
        <v>15000</v>
      </c>
      <c r="H100" s="7">
        <f t="shared" ref="H100:H113" si="11">F100+G100</f>
        <v>35000</v>
      </c>
    </row>
    <row r="101" spans="1:8" s="30" customFormat="1" x14ac:dyDescent="0.25">
      <c r="A101" s="87">
        <v>4</v>
      </c>
      <c r="B101" s="77" t="s">
        <v>241</v>
      </c>
      <c r="C101" s="12" t="s">
        <v>28</v>
      </c>
      <c r="D101" s="12">
        <v>789875949</v>
      </c>
      <c r="E101" s="36" t="s">
        <v>12</v>
      </c>
      <c r="F101" s="7">
        <v>20000</v>
      </c>
      <c r="G101" s="7">
        <v>15000</v>
      </c>
      <c r="H101" s="7">
        <f t="shared" si="11"/>
        <v>35000</v>
      </c>
    </row>
    <row r="102" spans="1:8" s="30" customFormat="1" x14ac:dyDescent="0.25">
      <c r="A102" s="87">
        <v>5</v>
      </c>
      <c r="B102" s="77" t="s">
        <v>228</v>
      </c>
      <c r="C102" s="12" t="s">
        <v>28</v>
      </c>
      <c r="D102" s="12">
        <v>789875949</v>
      </c>
      <c r="E102" s="36" t="s">
        <v>35</v>
      </c>
      <c r="F102" s="7">
        <v>20000</v>
      </c>
      <c r="G102" s="7">
        <v>15000</v>
      </c>
      <c r="H102" s="7">
        <f t="shared" si="11"/>
        <v>35000</v>
      </c>
    </row>
    <row r="103" spans="1:8" s="30" customFormat="1" x14ac:dyDescent="0.25">
      <c r="A103" s="87">
        <v>6</v>
      </c>
      <c r="B103" s="77" t="s">
        <v>229</v>
      </c>
      <c r="C103" s="12" t="s">
        <v>28</v>
      </c>
      <c r="D103" s="12">
        <v>789875949</v>
      </c>
      <c r="E103" s="36" t="s">
        <v>29</v>
      </c>
      <c r="F103" s="7">
        <v>20000</v>
      </c>
      <c r="G103" s="7">
        <v>15000</v>
      </c>
      <c r="H103" s="7">
        <f t="shared" si="11"/>
        <v>35000</v>
      </c>
    </row>
    <row r="104" spans="1:8" s="30" customFormat="1" x14ac:dyDescent="0.25">
      <c r="A104" s="87">
        <v>7</v>
      </c>
      <c r="B104" s="77" t="s">
        <v>230</v>
      </c>
      <c r="C104" s="12" t="s">
        <v>28</v>
      </c>
      <c r="D104" s="12">
        <v>789875949</v>
      </c>
      <c r="E104" s="36" t="s">
        <v>16</v>
      </c>
      <c r="F104" s="7">
        <v>20000</v>
      </c>
      <c r="G104" s="7">
        <v>15000</v>
      </c>
      <c r="H104" s="7">
        <f t="shared" si="11"/>
        <v>35000</v>
      </c>
    </row>
    <row r="105" spans="1:8" s="30" customFormat="1" x14ac:dyDescent="0.25">
      <c r="A105" s="87">
        <v>8</v>
      </c>
      <c r="B105" s="77" t="s">
        <v>231</v>
      </c>
      <c r="C105" s="12" t="s">
        <v>28</v>
      </c>
      <c r="D105" s="12">
        <v>789875949</v>
      </c>
      <c r="E105" s="36" t="s">
        <v>20</v>
      </c>
      <c r="F105" s="7">
        <v>20000</v>
      </c>
      <c r="G105" s="7">
        <v>15000</v>
      </c>
      <c r="H105" s="7">
        <f t="shared" si="11"/>
        <v>35000</v>
      </c>
    </row>
    <row r="106" spans="1:8" s="30" customFormat="1" x14ac:dyDescent="0.25">
      <c r="A106" s="87">
        <v>9</v>
      </c>
      <c r="B106" s="77" t="s">
        <v>233</v>
      </c>
      <c r="C106" s="12" t="s">
        <v>28</v>
      </c>
      <c r="D106" s="12">
        <v>789875949</v>
      </c>
      <c r="E106" s="36" t="s">
        <v>54</v>
      </c>
      <c r="F106" s="7">
        <v>20000</v>
      </c>
      <c r="G106" s="7">
        <v>15000</v>
      </c>
      <c r="H106" s="7">
        <f t="shared" si="11"/>
        <v>35000</v>
      </c>
    </row>
    <row r="107" spans="1:8" s="30" customFormat="1" x14ac:dyDescent="0.25">
      <c r="A107" s="87">
        <v>10</v>
      </c>
      <c r="B107" s="77" t="s">
        <v>234</v>
      </c>
      <c r="C107" s="12" t="s">
        <v>28</v>
      </c>
      <c r="D107" s="12">
        <v>789875949</v>
      </c>
      <c r="E107" s="36" t="s">
        <v>81</v>
      </c>
      <c r="F107" s="7">
        <v>20000</v>
      </c>
      <c r="G107" s="7">
        <v>15000</v>
      </c>
      <c r="H107" s="7">
        <f t="shared" si="11"/>
        <v>35000</v>
      </c>
    </row>
    <row r="108" spans="1:8" s="30" customFormat="1" x14ac:dyDescent="0.25">
      <c r="A108" s="87">
        <v>11</v>
      </c>
      <c r="B108" s="77" t="s">
        <v>235</v>
      </c>
      <c r="C108" s="12" t="s">
        <v>28</v>
      </c>
      <c r="D108" s="12">
        <v>789875949</v>
      </c>
      <c r="E108" s="36" t="s">
        <v>242</v>
      </c>
      <c r="F108" s="7">
        <v>20000</v>
      </c>
      <c r="G108" s="7">
        <v>15000</v>
      </c>
      <c r="H108" s="7">
        <f t="shared" si="11"/>
        <v>35000</v>
      </c>
    </row>
    <row r="109" spans="1:8" s="30" customFormat="1" x14ac:dyDescent="0.25">
      <c r="A109" s="87">
        <v>12</v>
      </c>
      <c r="B109" s="77" t="s">
        <v>237</v>
      </c>
      <c r="C109" s="12" t="s">
        <v>28</v>
      </c>
      <c r="D109" s="12">
        <v>789875949</v>
      </c>
      <c r="E109" s="36" t="s">
        <v>44</v>
      </c>
      <c r="F109" s="7">
        <v>20000</v>
      </c>
      <c r="G109" s="7">
        <v>15000</v>
      </c>
      <c r="H109" s="7">
        <f t="shared" si="11"/>
        <v>35000</v>
      </c>
    </row>
    <row r="110" spans="1:8" s="30" customFormat="1" x14ac:dyDescent="0.25">
      <c r="A110" s="87">
        <v>13</v>
      </c>
      <c r="B110" s="79" t="s">
        <v>238</v>
      </c>
      <c r="C110" s="34" t="s">
        <v>28</v>
      </c>
      <c r="D110" s="34">
        <v>789875949</v>
      </c>
      <c r="E110" s="45" t="s">
        <v>243</v>
      </c>
      <c r="F110" s="9">
        <v>20000</v>
      </c>
      <c r="G110" s="9">
        <v>15000</v>
      </c>
      <c r="H110" s="9">
        <f t="shared" si="11"/>
        <v>35000</v>
      </c>
    </row>
    <row r="111" spans="1:8" s="30" customFormat="1" x14ac:dyDescent="0.25">
      <c r="A111" s="87">
        <v>14</v>
      </c>
      <c r="B111" s="79" t="s">
        <v>238</v>
      </c>
      <c r="C111" s="34" t="s">
        <v>28</v>
      </c>
      <c r="D111" s="34">
        <v>789875949</v>
      </c>
      <c r="E111" s="45" t="s">
        <v>243</v>
      </c>
      <c r="F111" s="9"/>
      <c r="G111" s="9">
        <v>15000</v>
      </c>
      <c r="H111" s="9">
        <f t="shared" si="11"/>
        <v>15000</v>
      </c>
    </row>
    <row r="112" spans="1:8" s="30" customFormat="1" x14ac:dyDescent="0.25">
      <c r="A112" s="87">
        <v>15</v>
      </c>
      <c r="B112" s="79" t="s">
        <v>232</v>
      </c>
      <c r="C112" s="34" t="s">
        <v>28</v>
      </c>
      <c r="D112" s="34">
        <v>789875949</v>
      </c>
      <c r="E112" s="45" t="s">
        <v>35</v>
      </c>
      <c r="F112" s="9">
        <v>20000</v>
      </c>
      <c r="G112" s="9">
        <v>15000</v>
      </c>
      <c r="H112" s="9">
        <f t="shared" si="11"/>
        <v>35000</v>
      </c>
    </row>
    <row r="113" spans="1:9" s="30" customFormat="1" x14ac:dyDescent="0.25">
      <c r="A113" s="87">
        <v>16</v>
      </c>
      <c r="B113" s="79" t="s">
        <v>232</v>
      </c>
      <c r="C113" s="34" t="s">
        <v>28</v>
      </c>
      <c r="D113" s="34">
        <v>789875949</v>
      </c>
      <c r="E113" s="45" t="s">
        <v>170</v>
      </c>
      <c r="F113" s="9"/>
      <c r="G113" s="9">
        <v>15000</v>
      </c>
      <c r="H113" s="9">
        <f t="shared" si="11"/>
        <v>15000</v>
      </c>
    </row>
    <row r="114" spans="1:9" s="30" customFormat="1" x14ac:dyDescent="0.25">
      <c r="A114" s="66"/>
      <c r="B114" s="70"/>
      <c r="C114" s="15" t="s">
        <v>3</v>
      </c>
      <c r="D114" s="15"/>
      <c r="E114" s="21"/>
      <c r="F114" s="16">
        <f>SUM(F98:F113)</f>
        <v>280000</v>
      </c>
      <c r="G114" s="16">
        <f t="shared" ref="G114:H114" si="12">SUM(G98:G113)</f>
        <v>240000</v>
      </c>
      <c r="H114" s="16">
        <f t="shared" si="12"/>
        <v>520000</v>
      </c>
      <c r="I114" s="30">
        <f>4+12</f>
        <v>16</v>
      </c>
    </row>
    <row r="115" spans="1:9" s="30" customFormat="1" x14ac:dyDescent="0.25">
      <c r="A115" s="66"/>
      <c r="B115" s="83"/>
      <c r="C115" s="12"/>
      <c r="D115" s="12"/>
      <c r="E115" s="36"/>
      <c r="F115" s="7"/>
      <c r="G115" s="7"/>
      <c r="H115" s="7">
        <f t="shared" ref="H115:H127" si="13">F115+G115</f>
        <v>0</v>
      </c>
    </row>
    <row r="116" spans="1:9" s="30" customFormat="1" x14ac:dyDescent="0.25">
      <c r="A116" s="87">
        <v>1</v>
      </c>
      <c r="B116" s="79" t="s">
        <v>239</v>
      </c>
      <c r="C116" s="56" t="s">
        <v>131</v>
      </c>
      <c r="D116" s="56">
        <v>704890173</v>
      </c>
      <c r="E116" s="104" t="s">
        <v>14</v>
      </c>
      <c r="F116" s="57">
        <v>20000</v>
      </c>
      <c r="G116" s="57">
        <v>15000</v>
      </c>
      <c r="H116" s="57">
        <f t="shared" si="13"/>
        <v>35000</v>
      </c>
    </row>
    <row r="117" spans="1:9" s="30" customFormat="1" x14ac:dyDescent="0.25">
      <c r="A117" s="87">
        <v>2</v>
      </c>
      <c r="B117" s="79" t="s">
        <v>240</v>
      </c>
      <c r="C117" s="56" t="s">
        <v>131</v>
      </c>
      <c r="D117" s="56">
        <v>704890173</v>
      </c>
      <c r="E117" s="104" t="s">
        <v>8</v>
      </c>
      <c r="F117" s="57">
        <v>20000</v>
      </c>
      <c r="G117" s="57">
        <v>15000</v>
      </c>
      <c r="H117" s="57">
        <f t="shared" si="13"/>
        <v>35000</v>
      </c>
    </row>
    <row r="118" spans="1:9" s="30" customFormat="1" x14ac:dyDescent="0.25">
      <c r="A118" s="87">
        <v>3</v>
      </c>
      <c r="B118" s="79" t="s">
        <v>241</v>
      </c>
      <c r="C118" s="56" t="s">
        <v>131</v>
      </c>
      <c r="D118" s="56">
        <v>704890173</v>
      </c>
      <c r="E118" s="104" t="s">
        <v>12</v>
      </c>
      <c r="F118" s="57">
        <v>20000</v>
      </c>
      <c r="G118" s="57">
        <v>15000</v>
      </c>
      <c r="H118" s="57">
        <f t="shared" si="13"/>
        <v>35000</v>
      </c>
    </row>
    <row r="119" spans="1:9" s="30" customFormat="1" x14ac:dyDescent="0.25">
      <c r="A119" s="87">
        <v>4</v>
      </c>
      <c r="B119" s="79" t="s">
        <v>228</v>
      </c>
      <c r="C119" s="56" t="s">
        <v>131</v>
      </c>
      <c r="D119" s="56">
        <v>704890173</v>
      </c>
      <c r="E119" s="104" t="s">
        <v>35</v>
      </c>
      <c r="F119" s="57">
        <v>20000</v>
      </c>
      <c r="G119" s="57">
        <v>15000</v>
      </c>
      <c r="H119" s="57">
        <f t="shared" si="13"/>
        <v>35000</v>
      </c>
    </row>
    <row r="120" spans="1:9" s="30" customFormat="1" x14ac:dyDescent="0.25">
      <c r="A120" s="87">
        <v>5</v>
      </c>
      <c r="B120" s="79" t="s">
        <v>231</v>
      </c>
      <c r="C120" s="56" t="s">
        <v>131</v>
      </c>
      <c r="D120" s="56">
        <v>704890173</v>
      </c>
      <c r="E120" s="104" t="s">
        <v>20</v>
      </c>
      <c r="F120" s="57">
        <v>20000</v>
      </c>
      <c r="G120" s="57">
        <v>15000</v>
      </c>
      <c r="H120" s="57">
        <f t="shared" si="13"/>
        <v>35000</v>
      </c>
    </row>
    <row r="121" spans="1:9" s="30" customFormat="1" x14ac:dyDescent="0.25">
      <c r="A121" s="87">
        <v>6</v>
      </c>
      <c r="B121" s="79" t="s">
        <v>233</v>
      </c>
      <c r="C121" s="56" t="s">
        <v>131</v>
      </c>
      <c r="D121" s="56">
        <v>704890173</v>
      </c>
      <c r="E121" s="104" t="s">
        <v>54</v>
      </c>
      <c r="F121" s="57">
        <v>20000</v>
      </c>
      <c r="G121" s="57">
        <v>15000</v>
      </c>
      <c r="H121" s="57">
        <f t="shared" si="13"/>
        <v>35000</v>
      </c>
    </row>
    <row r="122" spans="1:9" s="30" customFormat="1" x14ac:dyDescent="0.25">
      <c r="A122" s="87">
        <v>7</v>
      </c>
      <c r="B122" s="79" t="s">
        <v>234</v>
      </c>
      <c r="C122" s="56" t="s">
        <v>131</v>
      </c>
      <c r="D122" s="56">
        <v>704890173</v>
      </c>
      <c r="E122" s="104" t="s">
        <v>81</v>
      </c>
      <c r="F122" s="57">
        <v>20000</v>
      </c>
      <c r="G122" s="57">
        <v>15000</v>
      </c>
      <c r="H122" s="57">
        <f t="shared" si="13"/>
        <v>35000</v>
      </c>
    </row>
    <row r="123" spans="1:9" s="30" customFormat="1" x14ac:dyDescent="0.25">
      <c r="A123" s="87">
        <v>8</v>
      </c>
      <c r="B123" s="79" t="s">
        <v>235</v>
      </c>
      <c r="C123" s="56" t="s">
        <v>131</v>
      </c>
      <c r="D123" s="56">
        <v>704890173</v>
      </c>
      <c r="E123" s="104" t="s">
        <v>242</v>
      </c>
      <c r="F123" s="57">
        <v>20000</v>
      </c>
      <c r="G123" s="57">
        <v>15000</v>
      </c>
      <c r="H123" s="57">
        <f t="shared" si="13"/>
        <v>35000</v>
      </c>
    </row>
    <row r="124" spans="1:9" s="30" customFormat="1" x14ac:dyDescent="0.25">
      <c r="A124" s="87">
        <v>9</v>
      </c>
      <c r="B124" s="79" t="s">
        <v>237</v>
      </c>
      <c r="C124" s="56" t="s">
        <v>131</v>
      </c>
      <c r="D124" s="56">
        <v>704890173</v>
      </c>
      <c r="E124" s="104" t="s">
        <v>44</v>
      </c>
      <c r="F124" s="57">
        <v>20000</v>
      </c>
      <c r="G124" s="57">
        <v>15000</v>
      </c>
      <c r="H124" s="57">
        <f t="shared" si="13"/>
        <v>35000</v>
      </c>
    </row>
    <row r="125" spans="1:9" s="30" customFormat="1" x14ac:dyDescent="0.25">
      <c r="A125" s="87">
        <v>10</v>
      </c>
      <c r="B125" s="79" t="s">
        <v>238</v>
      </c>
      <c r="C125" s="56" t="s">
        <v>131</v>
      </c>
      <c r="D125" s="56">
        <v>704890173</v>
      </c>
      <c r="E125" s="104" t="s">
        <v>243</v>
      </c>
      <c r="F125" s="57">
        <v>20000</v>
      </c>
      <c r="G125" s="57">
        <v>15000</v>
      </c>
      <c r="H125" s="57">
        <f t="shared" si="13"/>
        <v>35000</v>
      </c>
    </row>
    <row r="126" spans="1:9" s="30" customFormat="1" x14ac:dyDescent="0.25">
      <c r="A126" s="87">
        <v>11</v>
      </c>
      <c r="B126" s="79" t="s">
        <v>232</v>
      </c>
      <c r="C126" s="56" t="s">
        <v>131</v>
      </c>
      <c r="D126" s="56">
        <v>704890173</v>
      </c>
      <c r="E126" s="104" t="s">
        <v>35</v>
      </c>
      <c r="F126" s="57">
        <v>20000</v>
      </c>
      <c r="G126" s="57">
        <v>15000</v>
      </c>
      <c r="H126" s="57">
        <f t="shared" si="13"/>
        <v>35000</v>
      </c>
    </row>
    <row r="127" spans="1:9" s="30" customFormat="1" x14ac:dyDescent="0.25">
      <c r="A127" s="87">
        <v>12</v>
      </c>
      <c r="B127" s="79" t="s">
        <v>232</v>
      </c>
      <c r="C127" s="56" t="s">
        <v>131</v>
      </c>
      <c r="D127" s="56">
        <v>704890173</v>
      </c>
      <c r="E127" s="104" t="s">
        <v>170</v>
      </c>
      <c r="F127" s="57"/>
      <c r="G127" s="57">
        <v>15000</v>
      </c>
      <c r="H127" s="57">
        <f t="shared" si="13"/>
        <v>15000</v>
      </c>
    </row>
    <row r="128" spans="1:9" s="30" customFormat="1" x14ac:dyDescent="0.25">
      <c r="A128" s="66"/>
      <c r="B128" s="94"/>
      <c r="C128" s="15" t="s">
        <v>3</v>
      </c>
      <c r="D128" s="15"/>
      <c r="E128" s="21"/>
      <c r="F128" s="16">
        <f>SUM(F116:F127)</f>
        <v>220000</v>
      </c>
      <c r="G128" s="16">
        <f t="shared" ref="G128:H128" si="14">SUM(G116:G127)</f>
        <v>180000</v>
      </c>
      <c r="H128" s="16">
        <f t="shared" si="14"/>
        <v>400000</v>
      </c>
      <c r="I128" s="30">
        <f>12</f>
        <v>12</v>
      </c>
    </row>
    <row r="129" spans="1:8" s="43" customFormat="1" x14ac:dyDescent="0.25">
      <c r="A129" s="53"/>
      <c r="B129" s="71"/>
      <c r="C129" s="34"/>
      <c r="D129" s="34"/>
      <c r="E129" s="45"/>
      <c r="F129" s="9"/>
      <c r="G129" s="9"/>
      <c r="H129" s="9"/>
    </row>
    <row r="130" spans="1:8" x14ac:dyDescent="0.25">
      <c r="A130" s="87">
        <v>1</v>
      </c>
      <c r="B130" s="79">
        <v>43839</v>
      </c>
      <c r="C130" s="34" t="s">
        <v>33</v>
      </c>
      <c r="D130" s="34">
        <v>704704022</v>
      </c>
      <c r="E130" s="45" t="s">
        <v>70</v>
      </c>
      <c r="F130" s="46">
        <v>20000</v>
      </c>
      <c r="G130" s="46">
        <v>15000</v>
      </c>
      <c r="H130" s="46">
        <f>F130+G130</f>
        <v>35000</v>
      </c>
    </row>
    <row r="131" spans="1:8" x14ac:dyDescent="0.25">
      <c r="A131" s="87">
        <v>2</v>
      </c>
      <c r="B131" s="79">
        <v>43870</v>
      </c>
      <c r="C131" s="34" t="s">
        <v>33</v>
      </c>
      <c r="D131" s="34">
        <v>704704022</v>
      </c>
      <c r="E131" s="45" t="s">
        <v>8</v>
      </c>
      <c r="F131" s="46">
        <v>20000</v>
      </c>
      <c r="G131" s="46">
        <v>15000</v>
      </c>
      <c r="H131" s="46">
        <f>F131+G131</f>
        <v>35000</v>
      </c>
    </row>
    <row r="132" spans="1:8" x14ac:dyDescent="0.25">
      <c r="A132" s="87">
        <v>3</v>
      </c>
      <c r="B132" s="79">
        <v>43899</v>
      </c>
      <c r="C132" s="34" t="s">
        <v>33</v>
      </c>
      <c r="D132" s="34">
        <v>704704022</v>
      </c>
      <c r="E132" s="34" t="s">
        <v>214</v>
      </c>
      <c r="F132" s="46">
        <v>20000</v>
      </c>
      <c r="G132" s="46">
        <v>15000</v>
      </c>
      <c r="H132" s="9">
        <f>SUM(F132:G132)</f>
        <v>35000</v>
      </c>
    </row>
    <row r="133" spans="1:8" x14ac:dyDescent="0.25">
      <c r="A133" s="87">
        <v>4</v>
      </c>
      <c r="B133" s="79">
        <v>43930</v>
      </c>
      <c r="C133" s="34" t="s">
        <v>33</v>
      </c>
      <c r="D133" s="34">
        <v>704704022</v>
      </c>
      <c r="E133" s="34" t="s">
        <v>90</v>
      </c>
      <c r="F133" s="46">
        <v>20000</v>
      </c>
      <c r="G133" s="46">
        <v>15000</v>
      </c>
      <c r="H133" s="9">
        <f>SUM(F133:G133)</f>
        <v>35000</v>
      </c>
    </row>
    <row r="134" spans="1:8" s="30" customFormat="1" x14ac:dyDescent="0.25">
      <c r="A134" s="87">
        <v>5</v>
      </c>
      <c r="B134" s="79">
        <v>43960</v>
      </c>
      <c r="C134" s="34" t="s">
        <v>33</v>
      </c>
      <c r="D134" s="34">
        <v>704704022</v>
      </c>
      <c r="E134" s="45" t="s">
        <v>69</v>
      </c>
      <c r="F134" s="46">
        <v>20000</v>
      </c>
      <c r="G134" s="46">
        <v>15000</v>
      </c>
      <c r="H134" s="46">
        <f>F134+G134</f>
        <v>35000</v>
      </c>
    </row>
    <row r="135" spans="1:8" s="30" customFormat="1" x14ac:dyDescent="0.25">
      <c r="A135" s="87">
        <v>6</v>
      </c>
      <c r="B135" s="79">
        <v>43991</v>
      </c>
      <c r="C135" s="34" t="s">
        <v>33</v>
      </c>
      <c r="D135" s="34">
        <v>704704022</v>
      </c>
      <c r="E135" s="34" t="s">
        <v>12</v>
      </c>
      <c r="F135" s="46">
        <v>20000</v>
      </c>
      <c r="G135" s="46">
        <v>15000</v>
      </c>
      <c r="H135" s="9">
        <f>SUM(F135:G135)</f>
        <v>35000</v>
      </c>
    </row>
    <row r="136" spans="1:8" s="30" customFormat="1" x14ac:dyDescent="0.25">
      <c r="A136" s="87">
        <v>7</v>
      </c>
      <c r="B136" s="79">
        <v>44021</v>
      </c>
      <c r="C136" s="34" t="s">
        <v>33</v>
      </c>
      <c r="D136" s="34">
        <v>704704022</v>
      </c>
      <c r="E136" s="45" t="s">
        <v>54</v>
      </c>
      <c r="F136" s="46">
        <v>20000</v>
      </c>
      <c r="G136" s="46">
        <v>15000</v>
      </c>
      <c r="H136" s="9">
        <f t="shared" ref="H136:H137" si="15">F136+G136</f>
        <v>35000</v>
      </c>
    </row>
    <row r="137" spans="1:8" s="30" customFormat="1" x14ac:dyDescent="0.25">
      <c r="A137" s="87">
        <v>8</v>
      </c>
      <c r="B137" s="79">
        <v>44083</v>
      </c>
      <c r="C137" s="34" t="s">
        <v>33</v>
      </c>
      <c r="D137" s="34">
        <v>704704022</v>
      </c>
      <c r="E137" s="45" t="s">
        <v>43</v>
      </c>
      <c r="F137" s="46">
        <v>20000</v>
      </c>
      <c r="G137" s="46">
        <v>15000</v>
      </c>
      <c r="H137" s="9">
        <f t="shared" si="15"/>
        <v>35000</v>
      </c>
    </row>
    <row r="138" spans="1:8" s="30" customFormat="1" x14ac:dyDescent="0.25">
      <c r="A138" s="87">
        <v>9</v>
      </c>
      <c r="B138" s="79">
        <v>44113</v>
      </c>
      <c r="C138" s="34" t="s">
        <v>33</v>
      </c>
      <c r="D138" s="34">
        <v>704704022</v>
      </c>
      <c r="E138" s="34" t="s">
        <v>26</v>
      </c>
      <c r="F138" s="46">
        <v>20000</v>
      </c>
      <c r="G138" s="46">
        <v>15000</v>
      </c>
      <c r="H138" s="9">
        <f>SUM(F138:G138)</f>
        <v>35000</v>
      </c>
    </row>
    <row r="139" spans="1:8" s="30" customFormat="1" x14ac:dyDescent="0.25">
      <c r="A139" s="87">
        <v>10</v>
      </c>
      <c r="B139" s="79">
        <v>44113</v>
      </c>
      <c r="C139" s="34" t="s">
        <v>33</v>
      </c>
      <c r="D139" s="34">
        <v>704704022</v>
      </c>
      <c r="E139" s="34" t="s">
        <v>48</v>
      </c>
      <c r="F139" s="46"/>
      <c r="G139" s="46">
        <v>15000</v>
      </c>
      <c r="H139" s="9">
        <f>SUM(F139:G139)</f>
        <v>15000</v>
      </c>
    </row>
    <row r="140" spans="1:8" s="43" customFormat="1" x14ac:dyDescent="0.25">
      <c r="A140" s="87">
        <v>11</v>
      </c>
      <c r="B140" s="79">
        <v>44174</v>
      </c>
      <c r="C140" s="34" t="s">
        <v>33</v>
      </c>
      <c r="D140" s="34">
        <v>704704022</v>
      </c>
      <c r="E140" s="34" t="s">
        <v>170</v>
      </c>
      <c r="F140" s="46">
        <v>20000</v>
      </c>
      <c r="G140" s="46">
        <v>15000</v>
      </c>
      <c r="H140" s="9">
        <f t="shared" ref="H140:H177" si="16">SUM(F140:G140)</f>
        <v>35000</v>
      </c>
    </row>
    <row r="141" spans="1:8" s="43" customFormat="1" x14ac:dyDescent="0.25">
      <c r="A141" s="87">
        <v>12</v>
      </c>
      <c r="B141" s="79" t="s">
        <v>247</v>
      </c>
      <c r="C141" s="34" t="s">
        <v>33</v>
      </c>
      <c r="D141" s="34">
        <v>704704022</v>
      </c>
      <c r="E141" s="34" t="s">
        <v>8</v>
      </c>
      <c r="F141" s="46">
        <v>20000</v>
      </c>
      <c r="G141" s="46">
        <v>15000</v>
      </c>
      <c r="H141" s="9">
        <f t="shared" si="16"/>
        <v>35000</v>
      </c>
    </row>
    <row r="142" spans="1:8" s="43" customFormat="1" x14ac:dyDescent="0.25">
      <c r="A142" s="87">
        <v>13</v>
      </c>
      <c r="B142" s="79" t="s">
        <v>239</v>
      </c>
      <c r="C142" s="34" t="s">
        <v>33</v>
      </c>
      <c r="D142" s="34">
        <v>704704022</v>
      </c>
      <c r="E142" s="34" t="s">
        <v>256</v>
      </c>
      <c r="F142" s="46">
        <v>20000</v>
      </c>
      <c r="G142" s="46">
        <v>15000</v>
      </c>
      <c r="H142" s="9">
        <f t="shared" si="16"/>
        <v>35000</v>
      </c>
    </row>
    <row r="143" spans="1:8" s="43" customFormat="1" x14ac:dyDescent="0.25">
      <c r="A143" s="87">
        <v>14</v>
      </c>
      <c r="B143" s="79" t="s">
        <v>239</v>
      </c>
      <c r="C143" s="34" t="s">
        <v>33</v>
      </c>
      <c r="D143" s="34">
        <v>704704022</v>
      </c>
      <c r="E143" s="34" t="s">
        <v>136</v>
      </c>
      <c r="F143" s="46"/>
      <c r="G143" s="46">
        <v>15000</v>
      </c>
      <c r="H143" s="9">
        <f>SUM(F143:G143)</f>
        <v>15000</v>
      </c>
    </row>
    <row r="144" spans="1:8" s="43" customFormat="1" x14ac:dyDescent="0.25">
      <c r="A144" s="87">
        <v>15</v>
      </c>
      <c r="B144" s="79" t="s">
        <v>253</v>
      </c>
      <c r="C144" s="34" t="s">
        <v>33</v>
      </c>
      <c r="D144" s="34">
        <v>704704022</v>
      </c>
      <c r="E144" s="34" t="s">
        <v>29</v>
      </c>
      <c r="F144" s="46">
        <v>20000</v>
      </c>
      <c r="G144" s="46">
        <v>15000</v>
      </c>
      <c r="H144" s="9">
        <f>SUM(F144:G144)</f>
        <v>35000</v>
      </c>
    </row>
    <row r="145" spans="1:8" s="43" customFormat="1" x14ac:dyDescent="0.25">
      <c r="A145" s="87">
        <v>16</v>
      </c>
      <c r="B145" s="79" t="s">
        <v>240</v>
      </c>
      <c r="C145" s="34" t="s">
        <v>33</v>
      </c>
      <c r="D145" s="34">
        <v>704704022</v>
      </c>
      <c r="E145" s="34" t="s">
        <v>107</v>
      </c>
      <c r="F145" s="46">
        <v>20000</v>
      </c>
      <c r="G145" s="46">
        <v>15000</v>
      </c>
      <c r="H145" s="9">
        <f t="shared" si="16"/>
        <v>35000</v>
      </c>
    </row>
    <row r="146" spans="1:8" s="43" customFormat="1" x14ac:dyDescent="0.25">
      <c r="A146" s="87">
        <v>17</v>
      </c>
      <c r="B146" s="79" t="s">
        <v>240</v>
      </c>
      <c r="C146" s="34" t="s">
        <v>33</v>
      </c>
      <c r="D146" s="34">
        <v>704704022</v>
      </c>
      <c r="E146" s="34" t="s">
        <v>129</v>
      </c>
      <c r="F146" s="46"/>
      <c r="G146" s="46">
        <v>15000</v>
      </c>
      <c r="H146" s="9">
        <f t="shared" si="16"/>
        <v>15000</v>
      </c>
    </row>
    <row r="147" spans="1:8" s="43" customFormat="1" x14ac:dyDescent="0.25">
      <c r="A147" s="87">
        <v>18</v>
      </c>
      <c r="B147" s="79" t="s">
        <v>226</v>
      </c>
      <c r="C147" s="34" t="s">
        <v>33</v>
      </c>
      <c r="D147" s="34">
        <v>704704022</v>
      </c>
      <c r="E147" s="34" t="s">
        <v>248</v>
      </c>
      <c r="F147" s="46">
        <v>20000</v>
      </c>
      <c r="G147" s="46">
        <v>15000</v>
      </c>
      <c r="H147" s="9">
        <f t="shared" si="16"/>
        <v>35000</v>
      </c>
    </row>
    <row r="148" spans="1:8" s="43" customFormat="1" x14ac:dyDescent="0.25">
      <c r="A148" s="87">
        <v>19</v>
      </c>
      <c r="B148" s="79" t="s">
        <v>226</v>
      </c>
      <c r="C148" s="34" t="s">
        <v>33</v>
      </c>
      <c r="D148" s="34">
        <v>704704022</v>
      </c>
      <c r="E148" s="34" t="s">
        <v>32</v>
      </c>
      <c r="F148" s="46"/>
      <c r="G148" s="46">
        <v>15000</v>
      </c>
      <c r="H148" s="9">
        <f>SUM(F148:G148)</f>
        <v>15000</v>
      </c>
    </row>
    <row r="149" spans="1:8" s="43" customFormat="1" x14ac:dyDescent="0.25">
      <c r="A149" s="87">
        <v>20</v>
      </c>
      <c r="B149" s="79" t="s">
        <v>241</v>
      </c>
      <c r="C149" s="34" t="s">
        <v>33</v>
      </c>
      <c r="D149" s="34">
        <v>704704022</v>
      </c>
      <c r="E149" s="34" t="s">
        <v>69</v>
      </c>
      <c r="F149" s="46">
        <v>20000</v>
      </c>
      <c r="G149" s="46">
        <v>15000</v>
      </c>
      <c r="H149" s="9">
        <f t="shared" si="16"/>
        <v>35000</v>
      </c>
    </row>
    <row r="150" spans="1:8" s="43" customFormat="1" x14ac:dyDescent="0.25">
      <c r="A150" s="87">
        <v>21</v>
      </c>
      <c r="B150" s="79" t="s">
        <v>227</v>
      </c>
      <c r="C150" s="34" t="s">
        <v>33</v>
      </c>
      <c r="D150" s="34">
        <v>704704022</v>
      </c>
      <c r="E150" s="34" t="s">
        <v>20</v>
      </c>
      <c r="F150" s="46">
        <v>20000</v>
      </c>
      <c r="G150" s="46">
        <v>15000</v>
      </c>
      <c r="H150" s="9">
        <f t="shared" si="16"/>
        <v>35000</v>
      </c>
    </row>
    <row r="151" spans="1:8" s="43" customFormat="1" x14ac:dyDescent="0.25">
      <c r="A151" s="87">
        <v>22</v>
      </c>
      <c r="B151" s="79" t="s">
        <v>227</v>
      </c>
      <c r="C151" s="34" t="s">
        <v>33</v>
      </c>
      <c r="D151" s="34">
        <v>704704022</v>
      </c>
      <c r="E151" s="34" t="s">
        <v>32</v>
      </c>
      <c r="F151" s="46"/>
      <c r="G151" s="46">
        <v>15000</v>
      </c>
      <c r="H151" s="9">
        <f t="shared" si="16"/>
        <v>15000</v>
      </c>
    </row>
    <row r="152" spans="1:8" s="43" customFormat="1" x14ac:dyDescent="0.25">
      <c r="A152" s="87">
        <v>23</v>
      </c>
      <c r="B152" s="79" t="s">
        <v>227</v>
      </c>
      <c r="C152" s="34" t="s">
        <v>33</v>
      </c>
      <c r="D152" s="34">
        <v>704704022</v>
      </c>
      <c r="E152" s="34" t="s">
        <v>249</v>
      </c>
      <c r="F152" s="46"/>
      <c r="G152" s="46">
        <v>15000</v>
      </c>
      <c r="H152" s="9">
        <f t="shared" si="16"/>
        <v>15000</v>
      </c>
    </row>
    <row r="153" spans="1:8" s="43" customFormat="1" x14ac:dyDescent="0.25">
      <c r="A153" s="87">
        <v>24</v>
      </c>
      <c r="B153" s="79" t="s">
        <v>229</v>
      </c>
      <c r="C153" s="34" t="s">
        <v>33</v>
      </c>
      <c r="D153" s="34">
        <v>704704022</v>
      </c>
      <c r="E153" s="34" t="s">
        <v>22</v>
      </c>
      <c r="F153" s="46">
        <v>20000</v>
      </c>
      <c r="G153" s="46">
        <v>15000</v>
      </c>
      <c r="H153" s="9">
        <f t="shared" si="16"/>
        <v>35000</v>
      </c>
    </row>
    <row r="154" spans="1:8" s="43" customFormat="1" x14ac:dyDescent="0.25">
      <c r="A154" s="87">
        <v>25</v>
      </c>
      <c r="B154" s="79" t="s">
        <v>230</v>
      </c>
      <c r="C154" s="34" t="s">
        <v>33</v>
      </c>
      <c r="D154" s="34">
        <v>704704022</v>
      </c>
      <c r="E154" s="34" t="s">
        <v>250</v>
      </c>
      <c r="F154" s="46">
        <v>20000</v>
      </c>
      <c r="G154" s="46">
        <v>15000</v>
      </c>
      <c r="H154" s="9">
        <f t="shared" si="16"/>
        <v>35000</v>
      </c>
    </row>
    <row r="155" spans="1:8" s="43" customFormat="1" x14ac:dyDescent="0.25">
      <c r="A155" s="87">
        <v>26</v>
      </c>
      <c r="B155" s="79" t="s">
        <v>230</v>
      </c>
      <c r="C155" s="34" t="s">
        <v>33</v>
      </c>
      <c r="D155" s="34">
        <v>704704022</v>
      </c>
      <c r="E155" s="34" t="s">
        <v>65</v>
      </c>
      <c r="F155" s="46"/>
      <c r="G155" s="46">
        <v>15000</v>
      </c>
      <c r="H155" s="9">
        <f t="shared" si="16"/>
        <v>15000</v>
      </c>
    </row>
    <row r="156" spans="1:8" s="43" customFormat="1" x14ac:dyDescent="0.25">
      <c r="A156" s="87">
        <v>27</v>
      </c>
      <c r="B156" s="81" t="s">
        <v>231</v>
      </c>
      <c r="C156" s="34" t="s">
        <v>33</v>
      </c>
      <c r="D156" s="34">
        <v>704704022</v>
      </c>
      <c r="E156" s="34" t="s">
        <v>251</v>
      </c>
      <c r="F156" s="46">
        <v>20000</v>
      </c>
      <c r="G156" s="46">
        <v>15000</v>
      </c>
      <c r="H156" s="9">
        <f t="shared" si="16"/>
        <v>35000</v>
      </c>
    </row>
    <row r="157" spans="1:8" s="43" customFormat="1" x14ac:dyDescent="0.25">
      <c r="A157" s="87">
        <v>28</v>
      </c>
      <c r="B157" s="81" t="s">
        <v>233</v>
      </c>
      <c r="C157" s="34" t="s">
        <v>33</v>
      </c>
      <c r="D157" s="34">
        <v>704704022</v>
      </c>
      <c r="E157" s="34" t="s">
        <v>184</v>
      </c>
      <c r="F157" s="46">
        <v>20000</v>
      </c>
      <c r="G157" s="46">
        <v>15000</v>
      </c>
      <c r="H157" s="9">
        <f t="shared" si="16"/>
        <v>35000</v>
      </c>
    </row>
    <row r="158" spans="1:8" s="43" customFormat="1" x14ac:dyDescent="0.25">
      <c r="A158" s="87">
        <v>29</v>
      </c>
      <c r="B158" s="81" t="s">
        <v>234</v>
      </c>
      <c r="C158" s="34" t="s">
        <v>33</v>
      </c>
      <c r="D158" s="34">
        <v>704704022</v>
      </c>
      <c r="E158" s="34" t="s">
        <v>20</v>
      </c>
      <c r="F158" s="46">
        <v>20000</v>
      </c>
      <c r="G158" s="46">
        <v>15000</v>
      </c>
      <c r="H158" s="9">
        <f t="shared" si="16"/>
        <v>35000</v>
      </c>
    </row>
    <row r="159" spans="1:8" s="43" customFormat="1" x14ac:dyDescent="0.25">
      <c r="A159" s="87">
        <v>30</v>
      </c>
      <c r="B159" s="79" t="s">
        <v>234</v>
      </c>
      <c r="C159" s="34" t="s">
        <v>33</v>
      </c>
      <c r="D159" s="34">
        <v>704704022</v>
      </c>
      <c r="E159" s="34" t="s">
        <v>54</v>
      </c>
      <c r="F159" s="46">
        <v>20000</v>
      </c>
      <c r="G159" s="46">
        <v>15000</v>
      </c>
      <c r="H159" s="9">
        <f>SUM(F159:G159)</f>
        <v>35000</v>
      </c>
    </row>
    <row r="160" spans="1:8" s="43" customFormat="1" x14ac:dyDescent="0.25">
      <c r="A160" s="87">
        <v>31</v>
      </c>
      <c r="B160" s="81" t="s">
        <v>235</v>
      </c>
      <c r="C160" s="34" t="s">
        <v>33</v>
      </c>
      <c r="D160" s="34">
        <v>704704022</v>
      </c>
      <c r="E160" s="34" t="s">
        <v>216</v>
      </c>
      <c r="F160" s="46">
        <v>20000</v>
      </c>
      <c r="G160" s="46">
        <v>15000</v>
      </c>
      <c r="H160" s="9">
        <f t="shared" si="16"/>
        <v>35000</v>
      </c>
    </row>
    <row r="161" spans="1:8" s="43" customFormat="1" x14ac:dyDescent="0.25">
      <c r="A161" s="87">
        <v>32</v>
      </c>
      <c r="B161" s="81" t="s">
        <v>235</v>
      </c>
      <c r="C161" s="34" t="s">
        <v>33</v>
      </c>
      <c r="D161" s="34">
        <v>704704022</v>
      </c>
      <c r="E161" s="34" t="s">
        <v>65</v>
      </c>
      <c r="F161" s="46"/>
      <c r="G161" s="46">
        <v>15000</v>
      </c>
      <c r="H161" s="9">
        <f t="shared" si="16"/>
        <v>15000</v>
      </c>
    </row>
    <row r="162" spans="1:8" s="43" customFormat="1" x14ac:dyDescent="0.25">
      <c r="A162" s="87">
        <v>33</v>
      </c>
      <c r="B162" s="81" t="s">
        <v>235</v>
      </c>
      <c r="C162" s="34" t="s">
        <v>33</v>
      </c>
      <c r="D162" s="34">
        <v>704704022</v>
      </c>
      <c r="E162" s="34" t="s">
        <v>89</v>
      </c>
      <c r="F162" s="46"/>
      <c r="G162" s="46">
        <v>15000</v>
      </c>
      <c r="H162" s="9">
        <f t="shared" si="16"/>
        <v>15000</v>
      </c>
    </row>
    <row r="163" spans="1:8" s="43" customFormat="1" x14ac:dyDescent="0.25">
      <c r="A163" s="87">
        <v>34</v>
      </c>
      <c r="B163" s="81" t="s">
        <v>235</v>
      </c>
      <c r="C163" s="34" t="s">
        <v>33</v>
      </c>
      <c r="D163" s="34">
        <v>704704022</v>
      </c>
      <c r="E163" s="34" t="s">
        <v>70</v>
      </c>
      <c r="F163" s="46"/>
      <c r="G163" s="46">
        <v>15000</v>
      </c>
      <c r="H163" s="9">
        <f t="shared" si="16"/>
        <v>15000</v>
      </c>
    </row>
    <row r="164" spans="1:8" s="43" customFormat="1" x14ac:dyDescent="0.25">
      <c r="A164" s="87">
        <v>35</v>
      </c>
      <c r="B164" s="81" t="s">
        <v>236</v>
      </c>
      <c r="C164" s="34" t="s">
        <v>33</v>
      </c>
      <c r="D164" s="34">
        <v>704704022</v>
      </c>
      <c r="E164" s="34" t="s">
        <v>34</v>
      </c>
      <c r="F164" s="46">
        <v>20000</v>
      </c>
      <c r="G164" s="46">
        <v>15000</v>
      </c>
      <c r="H164" s="9">
        <f t="shared" si="16"/>
        <v>35000</v>
      </c>
    </row>
    <row r="165" spans="1:8" s="43" customFormat="1" x14ac:dyDescent="0.25">
      <c r="A165" s="87">
        <v>36</v>
      </c>
      <c r="B165" s="81" t="s">
        <v>236</v>
      </c>
      <c r="C165" s="34" t="s">
        <v>33</v>
      </c>
      <c r="D165" s="34">
        <v>704704022</v>
      </c>
      <c r="E165" s="34" t="s">
        <v>70</v>
      </c>
      <c r="F165" s="46"/>
      <c r="G165" s="46">
        <v>15000</v>
      </c>
      <c r="H165" s="9">
        <f t="shared" si="16"/>
        <v>15000</v>
      </c>
    </row>
    <row r="166" spans="1:8" s="43" customFormat="1" x14ac:dyDescent="0.25">
      <c r="A166" s="87">
        <v>37</v>
      </c>
      <c r="B166" s="81" t="s">
        <v>236</v>
      </c>
      <c r="C166" s="34" t="s">
        <v>33</v>
      </c>
      <c r="D166" s="34">
        <v>704704022</v>
      </c>
      <c r="E166" s="34" t="s">
        <v>65</v>
      </c>
      <c r="F166" s="46"/>
      <c r="G166" s="46">
        <v>15000</v>
      </c>
      <c r="H166" s="9">
        <f t="shared" si="16"/>
        <v>15000</v>
      </c>
    </row>
    <row r="167" spans="1:8" s="43" customFormat="1" x14ac:dyDescent="0.25">
      <c r="A167" s="87">
        <v>38</v>
      </c>
      <c r="B167" s="81" t="s">
        <v>236</v>
      </c>
      <c r="C167" s="34" t="s">
        <v>33</v>
      </c>
      <c r="D167" s="34">
        <v>704704022</v>
      </c>
      <c r="E167" s="34" t="s">
        <v>257</v>
      </c>
      <c r="F167" s="46"/>
      <c r="G167" s="46">
        <v>15000</v>
      </c>
      <c r="H167" s="9">
        <f t="shared" si="16"/>
        <v>15000</v>
      </c>
    </row>
    <row r="168" spans="1:8" s="43" customFormat="1" x14ac:dyDescent="0.25">
      <c r="A168" s="87">
        <v>39</v>
      </c>
      <c r="B168" s="81" t="s">
        <v>236</v>
      </c>
      <c r="C168" s="34" t="s">
        <v>33</v>
      </c>
      <c r="D168" s="34">
        <v>704704022</v>
      </c>
      <c r="E168" s="34" t="s">
        <v>46</v>
      </c>
      <c r="F168" s="46"/>
      <c r="G168" s="46">
        <v>15000</v>
      </c>
      <c r="H168" s="9">
        <f t="shared" si="16"/>
        <v>15000</v>
      </c>
    </row>
    <row r="169" spans="1:8" s="43" customFormat="1" x14ac:dyDescent="0.25">
      <c r="A169" s="87">
        <v>40</v>
      </c>
      <c r="B169" s="81" t="s">
        <v>237</v>
      </c>
      <c r="C169" s="34" t="s">
        <v>33</v>
      </c>
      <c r="D169" s="34">
        <v>704704022</v>
      </c>
      <c r="E169" s="34" t="s">
        <v>258</v>
      </c>
      <c r="F169" s="46">
        <v>20000</v>
      </c>
      <c r="G169" s="46">
        <v>15000</v>
      </c>
      <c r="H169" s="9">
        <f t="shared" si="16"/>
        <v>35000</v>
      </c>
    </row>
    <row r="170" spans="1:8" s="43" customFormat="1" x14ac:dyDescent="0.25">
      <c r="A170" s="87">
        <v>41</v>
      </c>
      <c r="B170" s="81" t="s">
        <v>237</v>
      </c>
      <c r="C170" s="34" t="s">
        <v>33</v>
      </c>
      <c r="D170" s="34">
        <v>704704022</v>
      </c>
      <c r="E170" s="34" t="s">
        <v>250</v>
      </c>
      <c r="F170" s="46"/>
      <c r="G170" s="46">
        <v>15000</v>
      </c>
      <c r="H170" s="9">
        <f t="shared" si="16"/>
        <v>15000</v>
      </c>
    </row>
    <row r="171" spans="1:8" s="43" customFormat="1" x14ac:dyDescent="0.25">
      <c r="A171" s="87">
        <v>42</v>
      </c>
      <c r="B171" s="81" t="s">
        <v>238</v>
      </c>
      <c r="C171" s="34" t="s">
        <v>33</v>
      </c>
      <c r="D171" s="34">
        <v>704704022</v>
      </c>
      <c r="E171" s="34" t="s">
        <v>53</v>
      </c>
      <c r="F171" s="46">
        <v>20000</v>
      </c>
      <c r="G171" s="46">
        <v>15000</v>
      </c>
      <c r="H171" s="9">
        <f t="shared" si="16"/>
        <v>35000</v>
      </c>
    </row>
    <row r="172" spans="1:8" s="43" customFormat="1" x14ac:dyDescent="0.25">
      <c r="A172" s="87">
        <v>43</v>
      </c>
      <c r="B172" s="81" t="s">
        <v>238</v>
      </c>
      <c r="C172" s="34" t="s">
        <v>33</v>
      </c>
      <c r="D172" s="34">
        <v>704704022</v>
      </c>
      <c r="E172" s="34" t="s">
        <v>16</v>
      </c>
      <c r="F172" s="46"/>
      <c r="G172" s="46">
        <v>15000</v>
      </c>
      <c r="H172" s="9">
        <f t="shared" si="16"/>
        <v>15000</v>
      </c>
    </row>
    <row r="173" spans="1:8" s="43" customFormat="1" x14ac:dyDescent="0.25">
      <c r="A173" s="87">
        <v>44</v>
      </c>
      <c r="B173" s="81" t="s">
        <v>238</v>
      </c>
      <c r="C173" s="34" t="s">
        <v>33</v>
      </c>
      <c r="D173" s="34">
        <v>704704022</v>
      </c>
      <c r="E173" s="34" t="s">
        <v>259</v>
      </c>
      <c r="F173" s="46"/>
      <c r="G173" s="46">
        <v>15000</v>
      </c>
      <c r="H173" s="9">
        <f t="shared" si="16"/>
        <v>15000</v>
      </c>
    </row>
    <row r="174" spans="1:8" s="43" customFormat="1" x14ac:dyDescent="0.25">
      <c r="A174" s="87">
        <v>45</v>
      </c>
      <c r="B174" s="81" t="s">
        <v>238</v>
      </c>
      <c r="C174" s="34" t="s">
        <v>33</v>
      </c>
      <c r="D174" s="34">
        <v>704704022</v>
      </c>
      <c r="E174" s="34" t="s">
        <v>48</v>
      </c>
      <c r="F174" s="46"/>
      <c r="G174" s="46">
        <v>15000</v>
      </c>
      <c r="H174" s="9">
        <f t="shared" si="16"/>
        <v>15000</v>
      </c>
    </row>
    <row r="175" spans="1:8" s="43" customFormat="1" x14ac:dyDescent="0.25">
      <c r="A175" s="87">
        <v>46</v>
      </c>
      <c r="B175" s="81" t="s">
        <v>232</v>
      </c>
      <c r="C175" s="34" t="s">
        <v>33</v>
      </c>
      <c r="D175" s="34">
        <v>704704022</v>
      </c>
      <c r="E175" s="34" t="s">
        <v>46</v>
      </c>
      <c r="F175" s="46">
        <v>20000</v>
      </c>
      <c r="G175" s="46">
        <v>15000</v>
      </c>
      <c r="H175" s="9">
        <f t="shared" si="16"/>
        <v>35000</v>
      </c>
    </row>
    <row r="176" spans="1:8" s="43" customFormat="1" x14ac:dyDescent="0.25">
      <c r="A176" s="87">
        <v>47</v>
      </c>
      <c r="B176" s="81" t="s">
        <v>232</v>
      </c>
      <c r="C176" s="34" t="s">
        <v>33</v>
      </c>
      <c r="D176" s="34">
        <v>704704022</v>
      </c>
      <c r="E176" s="34" t="s">
        <v>34</v>
      </c>
      <c r="F176" s="46"/>
      <c r="G176" s="46">
        <v>15000</v>
      </c>
      <c r="H176" s="9">
        <f t="shared" si="16"/>
        <v>15000</v>
      </c>
    </row>
    <row r="177" spans="1:9" s="43" customFormat="1" x14ac:dyDescent="0.25">
      <c r="A177" s="87">
        <v>48</v>
      </c>
      <c r="B177" s="81" t="s">
        <v>232</v>
      </c>
      <c r="C177" s="34" t="s">
        <v>33</v>
      </c>
      <c r="D177" s="34">
        <v>704704022</v>
      </c>
      <c r="E177" s="34" t="s">
        <v>184</v>
      </c>
      <c r="F177" s="46"/>
      <c r="G177" s="46">
        <v>15000</v>
      </c>
      <c r="H177" s="9">
        <f t="shared" si="16"/>
        <v>15000</v>
      </c>
    </row>
    <row r="178" spans="1:9" s="43" customFormat="1" x14ac:dyDescent="0.25">
      <c r="A178" s="53"/>
      <c r="B178" s="96"/>
      <c r="C178" s="15" t="s">
        <v>3</v>
      </c>
      <c r="D178" s="15"/>
      <c r="E178" s="54"/>
      <c r="F178" s="55">
        <f>SUM(F130:F177)</f>
        <v>560000</v>
      </c>
      <c r="G178" s="55">
        <f t="shared" ref="G178:H178" si="17">SUM(G130:G177)</f>
        <v>720000</v>
      </c>
      <c r="H178" s="55">
        <f t="shared" si="17"/>
        <v>1280000</v>
      </c>
      <c r="I178" s="43">
        <f>16+27+5</f>
        <v>48</v>
      </c>
    </row>
    <row r="179" spans="1:9" s="43" customFormat="1" x14ac:dyDescent="0.25">
      <c r="A179" s="53"/>
      <c r="B179" s="97"/>
      <c r="C179" s="34"/>
      <c r="D179" s="34"/>
      <c r="E179" s="53"/>
      <c r="F179" s="53"/>
      <c r="G179" s="53"/>
      <c r="H179" s="53"/>
    </row>
    <row r="180" spans="1:9" s="43" customFormat="1" x14ac:dyDescent="0.25">
      <c r="A180" s="56">
        <v>1</v>
      </c>
      <c r="B180" s="79">
        <v>44021</v>
      </c>
      <c r="C180" s="56" t="s">
        <v>142</v>
      </c>
      <c r="D180" s="56">
        <v>772316914</v>
      </c>
      <c r="E180" s="56" t="s">
        <v>44</v>
      </c>
      <c r="F180" s="57">
        <v>20000</v>
      </c>
      <c r="G180" s="57">
        <v>15000</v>
      </c>
      <c r="H180" s="57">
        <f>F180+G180</f>
        <v>35000</v>
      </c>
    </row>
    <row r="181" spans="1:9" s="43" customFormat="1" x14ac:dyDescent="0.25">
      <c r="A181" s="56">
        <v>2</v>
      </c>
      <c r="B181" s="81" t="s">
        <v>229</v>
      </c>
      <c r="C181" s="56" t="s">
        <v>142</v>
      </c>
      <c r="D181" s="56">
        <v>772316914</v>
      </c>
      <c r="E181" s="56" t="s">
        <v>29</v>
      </c>
      <c r="F181" s="57">
        <v>20000</v>
      </c>
      <c r="G181" s="57">
        <v>15000</v>
      </c>
      <c r="H181" s="57">
        <f t="shared" ref="H181:H183" si="18">F181+G181</f>
        <v>35000</v>
      </c>
    </row>
    <row r="182" spans="1:9" s="43" customFormat="1" x14ac:dyDescent="0.25">
      <c r="A182" s="56">
        <v>3</v>
      </c>
      <c r="B182" s="81" t="s">
        <v>230</v>
      </c>
      <c r="C182" s="56" t="s">
        <v>142</v>
      </c>
      <c r="D182" s="56">
        <v>772316914</v>
      </c>
      <c r="E182" s="56" t="s">
        <v>169</v>
      </c>
      <c r="F182" s="57">
        <v>20000</v>
      </c>
      <c r="G182" s="57">
        <v>15000</v>
      </c>
      <c r="H182" s="57">
        <f t="shared" si="18"/>
        <v>35000</v>
      </c>
    </row>
    <row r="183" spans="1:9" s="43" customFormat="1" x14ac:dyDescent="0.25">
      <c r="A183" s="56">
        <v>4</v>
      </c>
      <c r="B183" s="81" t="s">
        <v>238</v>
      </c>
      <c r="C183" s="56" t="s">
        <v>142</v>
      </c>
      <c r="D183" s="56">
        <v>772316914</v>
      </c>
      <c r="E183" s="56" t="s">
        <v>243</v>
      </c>
      <c r="F183" s="57">
        <v>20000</v>
      </c>
      <c r="G183" s="57">
        <v>15000</v>
      </c>
      <c r="H183" s="57">
        <f t="shared" si="18"/>
        <v>35000</v>
      </c>
    </row>
    <row r="184" spans="1:9" s="30" customFormat="1" x14ac:dyDescent="0.25">
      <c r="A184" s="66"/>
      <c r="B184" s="98"/>
      <c r="C184" s="58" t="s">
        <v>3</v>
      </c>
      <c r="D184" s="58"/>
      <c r="E184" s="58"/>
      <c r="F184" s="55">
        <f>SUM(F180:F183)</f>
        <v>80000</v>
      </c>
      <c r="G184" s="55">
        <f t="shared" ref="G184:H184" si="19">SUM(G180:G183)</f>
        <v>60000</v>
      </c>
      <c r="H184" s="55">
        <f t="shared" si="19"/>
        <v>140000</v>
      </c>
      <c r="I184" s="30">
        <f>4</f>
        <v>4</v>
      </c>
    </row>
    <row r="185" spans="1:9" s="30" customFormat="1" x14ac:dyDescent="0.25">
      <c r="A185" s="66"/>
      <c r="B185" s="71"/>
      <c r="C185" s="34"/>
      <c r="D185" s="34"/>
      <c r="E185" s="34"/>
      <c r="F185" s="46"/>
      <c r="G185" s="46"/>
      <c r="H185" s="9"/>
    </row>
    <row r="186" spans="1:9" s="30" customFormat="1" x14ac:dyDescent="0.25">
      <c r="A186" s="87">
        <v>1</v>
      </c>
      <c r="B186" s="77">
        <v>43839</v>
      </c>
      <c r="C186" s="12" t="s">
        <v>42</v>
      </c>
      <c r="D186" s="12">
        <v>783534463</v>
      </c>
      <c r="E186" s="12" t="s">
        <v>70</v>
      </c>
      <c r="F186" s="7">
        <v>20000</v>
      </c>
      <c r="G186" s="7">
        <v>15000</v>
      </c>
      <c r="H186" s="7">
        <f>F186+G186</f>
        <v>35000</v>
      </c>
    </row>
    <row r="187" spans="1:9" s="30" customFormat="1" x14ac:dyDescent="0.25">
      <c r="A187" s="87">
        <v>2</v>
      </c>
      <c r="B187" s="77">
        <v>43870</v>
      </c>
      <c r="C187" s="12" t="s">
        <v>42</v>
      </c>
      <c r="D187" s="12">
        <v>783534463</v>
      </c>
      <c r="E187" s="12" t="s">
        <v>8</v>
      </c>
      <c r="F187" s="7">
        <v>20000</v>
      </c>
      <c r="G187" s="7">
        <v>15000</v>
      </c>
      <c r="H187" s="7">
        <f t="shared" ref="H187:H212" si="20">F187+G187</f>
        <v>35000</v>
      </c>
    </row>
    <row r="188" spans="1:9" s="30" customFormat="1" x14ac:dyDescent="0.25">
      <c r="A188" s="87">
        <v>3</v>
      </c>
      <c r="B188" s="77">
        <v>43960</v>
      </c>
      <c r="C188" s="12" t="s">
        <v>42</v>
      </c>
      <c r="D188" s="12">
        <v>783534463</v>
      </c>
      <c r="E188" s="12" t="s">
        <v>69</v>
      </c>
      <c r="F188" s="7">
        <v>20000</v>
      </c>
      <c r="G188" s="7">
        <v>15000</v>
      </c>
      <c r="H188" s="7">
        <f t="shared" si="20"/>
        <v>35000</v>
      </c>
    </row>
    <row r="189" spans="1:9" s="30" customFormat="1" x14ac:dyDescent="0.25">
      <c r="A189" s="87">
        <v>4</v>
      </c>
      <c r="B189" s="77">
        <v>44021</v>
      </c>
      <c r="C189" s="12" t="s">
        <v>42</v>
      </c>
      <c r="D189" s="12">
        <v>783534463</v>
      </c>
      <c r="E189" s="12" t="s">
        <v>54</v>
      </c>
      <c r="F189" s="7">
        <v>20000</v>
      </c>
      <c r="G189" s="7">
        <v>15000</v>
      </c>
      <c r="H189" s="7">
        <f t="shared" si="20"/>
        <v>35000</v>
      </c>
    </row>
    <row r="190" spans="1:9" s="30" customFormat="1" x14ac:dyDescent="0.25">
      <c r="A190" s="87">
        <v>5</v>
      </c>
      <c r="B190" s="77">
        <v>44083</v>
      </c>
      <c r="C190" s="12" t="s">
        <v>42</v>
      </c>
      <c r="D190" s="12">
        <v>783534463</v>
      </c>
      <c r="E190" s="12" t="s">
        <v>43</v>
      </c>
      <c r="F190" s="7">
        <v>20000</v>
      </c>
      <c r="G190" s="7">
        <v>15000</v>
      </c>
      <c r="H190" s="7">
        <f t="shared" si="20"/>
        <v>35000</v>
      </c>
    </row>
    <row r="191" spans="1:9" s="30" customFormat="1" x14ac:dyDescent="0.25">
      <c r="A191" s="87">
        <v>6</v>
      </c>
      <c r="B191" s="77">
        <v>44113</v>
      </c>
      <c r="C191" s="12" t="s">
        <v>42</v>
      </c>
      <c r="D191" s="12">
        <v>783534463</v>
      </c>
      <c r="E191" s="12" t="s">
        <v>26</v>
      </c>
      <c r="F191" s="7">
        <v>20000</v>
      </c>
      <c r="G191" s="7">
        <v>15000</v>
      </c>
      <c r="H191" s="7">
        <f t="shared" si="20"/>
        <v>35000</v>
      </c>
    </row>
    <row r="192" spans="1:9" s="30" customFormat="1" x14ac:dyDescent="0.25">
      <c r="A192" s="87">
        <v>7</v>
      </c>
      <c r="B192" s="77">
        <v>44174</v>
      </c>
      <c r="C192" s="12" t="s">
        <v>42</v>
      </c>
      <c r="D192" s="12">
        <v>783534463</v>
      </c>
      <c r="E192" s="12" t="s">
        <v>170</v>
      </c>
      <c r="F192" s="7">
        <v>20000</v>
      </c>
      <c r="G192" s="7">
        <v>15000</v>
      </c>
      <c r="H192" s="7">
        <f t="shared" si="20"/>
        <v>35000</v>
      </c>
    </row>
    <row r="193" spans="1:8" s="30" customFormat="1" x14ac:dyDescent="0.25">
      <c r="A193" s="87">
        <v>8</v>
      </c>
      <c r="B193" s="77" t="s">
        <v>247</v>
      </c>
      <c r="C193" s="12" t="s">
        <v>42</v>
      </c>
      <c r="D193" s="12">
        <v>783534463</v>
      </c>
      <c r="E193" s="12" t="s">
        <v>8</v>
      </c>
      <c r="F193" s="7">
        <v>20000</v>
      </c>
      <c r="G193" s="7">
        <v>15000</v>
      </c>
      <c r="H193" s="7">
        <f t="shared" si="20"/>
        <v>35000</v>
      </c>
    </row>
    <row r="194" spans="1:8" s="30" customFormat="1" x14ac:dyDescent="0.25">
      <c r="A194" s="87">
        <v>9</v>
      </c>
      <c r="B194" s="77" t="s">
        <v>240</v>
      </c>
      <c r="C194" s="12" t="s">
        <v>42</v>
      </c>
      <c r="D194" s="12">
        <v>783534463</v>
      </c>
      <c r="E194" s="12" t="s">
        <v>107</v>
      </c>
      <c r="F194" s="7">
        <v>20000</v>
      </c>
      <c r="G194" s="7">
        <v>15000</v>
      </c>
      <c r="H194" s="7">
        <f t="shared" si="20"/>
        <v>35000</v>
      </c>
    </row>
    <row r="195" spans="1:8" s="30" customFormat="1" x14ac:dyDescent="0.25">
      <c r="A195" s="87">
        <v>10</v>
      </c>
      <c r="B195" s="77" t="s">
        <v>226</v>
      </c>
      <c r="C195" s="12" t="s">
        <v>42</v>
      </c>
      <c r="D195" s="12">
        <v>783534463</v>
      </c>
      <c r="E195" s="12" t="s">
        <v>248</v>
      </c>
      <c r="F195" s="7">
        <v>20000</v>
      </c>
      <c r="G195" s="7">
        <v>15000</v>
      </c>
      <c r="H195" s="7">
        <f t="shared" si="20"/>
        <v>35000</v>
      </c>
    </row>
    <row r="196" spans="1:8" s="30" customFormat="1" x14ac:dyDescent="0.25">
      <c r="A196" s="87">
        <v>11</v>
      </c>
      <c r="B196" s="79" t="s">
        <v>241</v>
      </c>
      <c r="C196" s="34" t="s">
        <v>42</v>
      </c>
      <c r="D196" s="34">
        <v>783534463</v>
      </c>
      <c r="E196" s="34" t="s">
        <v>69</v>
      </c>
      <c r="F196" s="9">
        <v>20000</v>
      </c>
      <c r="G196" s="9">
        <v>15000</v>
      </c>
      <c r="H196" s="9">
        <f t="shared" si="20"/>
        <v>35000</v>
      </c>
    </row>
    <row r="197" spans="1:8" s="30" customFormat="1" x14ac:dyDescent="0.25">
      <c r="A197" s="87">
        <v>12</v>
      </c>
      <c r="B197" s="79" t="s">
        <v>227</v>
      </c>
      <c r="C197" s="34" t="s">
        <v>42</v>
      </c>
      <c r="D197" s="34">
        <v>783534463</v>
      </c>
      <c r="E197" s="34" t="s">
        <v>20</v>
      </c>
      <c r="F197" s="9">
        <v>20000</v>
      </c>
      <c r="G197" s="9">
        <v>15000</v>
      </c>
      <c r="H197" s="9">
        <f t="shared" si="20"/>
        <v>35000</v>
      </c>
    </row>
    <row r="198" spans="1:8" s="30" customFormat="1" x14ac:dyDescent="0.25">
      <c r="A198" s="87">
        <v>13</v>
      </c>
      <c r="B198" s="79" t="s">
        <v>227</v>
      </c>
      <c r="C198" s="34" t="s">
        <v>42</v>
      </c>
      <c r="D198" s="34">
        <v>783534463</v>
      </c>
      <c r="E198" s="34" t="s">
        <v>249</v>
      </c>
      <c r="F198" s="9"/>
      <c r="G198" s="9">
        <v>15000</v>
      </c>
      <c r="H198" s="9">
        <f t="shared" si="20"/>
        <v>15000</v>
      </c>
    </row>
    <row r="199" spans="1:8" s="30" customFormat="1" x14ac:dyDescent="0.25">
      <c r="A199" s="87">
        <v>14</v>
      </c>
      <c r="B199" s="79" t="s">
        <v>229</v>
      </c>
      <c r="C199" s="34" t="s">
        <v>42</v>
      </c>
      <c r="D199" s="34">
        <v>783534463</v>
      </c>
      <c r="E199" s="34" t="s">
        <v>22</v>
      </c>
      <c r="F199" s="9">
        <v>20000</v>
      </c>
      <c r="G199" s="9">
        <v>15000</v>
      </c>
      <c r="H199" s="9">
        <f t="shared" si="20"/>
        <v>35000</v>
      </c>
    </row>
    <row r="200" spans="1:8" s="30" customFormat="1" x14ac:dyDescent="0.25">
      <c r="A200" s="87">
        <v>15</v>
      </c>
      <c r="B200" s="79" t="s">
        <v>230</v>
      </c>
      <c r="C200" s="34" t="s">
        <v>42</v>
      </c>
      <c r="D200" s="34">
        <v>783534463</v>
      </c>
      <c r="E200" s="34" t="s">
        <v>250</v>
      </c>
      <c r="F200" s="9"/>
      <c r="G200" s="9">
        <v>15000</v>
      </c>
      <c r="H200" s="9">
        <f t="shared" si="20"/>
        <v>15000</v>
      </c>
    </row>
    <row r="201" spans="1:8" s="30" customFormat="1" x14ac:dyDescent="0.25">
      <c r="A201" s="87">
        <v>16</v>
      </c>
      <c r="B201" s="79" t="s">
        <v>230</v>
      </c>
      <c r="C201" s="34" t="s">
        <v>42</v>
      </c>
      <c r="D201" s="34">
        <v>783534463</v>
      </c>
      <c r="E201" s="34" t="s">
        <v>65</v>
      </c>
      <c r="F201" s="9">
        <v>20000</v>
      </c>
      <c r="G201" s="9">
        <v>15000</v>
      </c>
      <c r="H201" s="9">
        <f t="shared" si="20"/>
        <v>35000</v>
      </c>
    </row>
    <row r="202" spans="1:8" s="30" customFormat="1" x14ac:dyDescent="0.25">
      <c r="A202" s="87">
        <v>17</v>
      </c>
      <c r="B202" s="79" t="s">
        <v>231</v>
      </c>
      <c r="C202" s="34" t="s">
        <v>42</v>
      </c>
      <c r="D202" s="34">
        <v>783534463</v>
      </c>
      <c r="E202" s="34" t="s">
        <v>251</v>
      </c>
      <c r="F202" s="9">
        <v>20000</v>
      </c>
      <c r="G202" s="9">
        <v>15000</v>
      </c>
      <c r="H202" s="9">
        <f t="shared" si="20"/>
        <v>35000</v>
      </c>
    </row>
    <row r="203" spans="1:8" s="30" customFormat="1" x14ac:dyDescent="0.25">
      <c r="A203" s="87">
        <v>18</v>
      </c>
      <c r="B203" s="79" t="s">
        <v>233</v>
      </c>
      <c r="C203" s="34" t="s">
        <v>42</v>
      </c>
      <c r="D203" s="34">
        <v>783534463</v>
      </c>
      <c r="E203" s="34" t="s">
        <v>184</v>
      </c>
      <c r="F203" s="9">
        <v>20000</v>
      </c>
      <c r="G203" s="9">
        <v>15000</v>
      </c>
      <c r="H203" s="9">
        <f t="shared" si="20"/>
        <v>35000</v>
      </c>
    </row>
    <row r="204" spans="1:8" s="30" customFormat="1" x14ac:dyDescent="0.25">
      <c r="A204" s="87">
        <v>19</v>
      </c>
      <c r="B204" s="79" t="s">
        <v>234</v>
      </c>
      <c r="C204" s="34" t="s">
        <v>42</v>
      </c>
      <c r="D204" s="34">
        <v>783534463</v>
      </c>
      <c r="E204" s="34" t="s">
        <v>20</v>
      </c>
      <c r="F204" s="9">
        <v>20000</v>
      </c>
      <c r="G204" s="9">
        <v>15000</v>
      </c>
      <c r="H204" s="9">
        <f t="shared" si="20"/>
        <v>35000</v>
      </c>
    </row>
    <row r="205" spans="1:8" s="30" customFormat="1" x14ac:dyDescent="0.25">
      <c r="A205" s="87">
        <v>20</v>
      </c>
      <c r="B205" s="79" t="s">
        <v>235</v>
      </c>
      <c r="C205" s="34" t="s">
        <v>42</v>
      </c>
      <c r="D205" s="34">
        <v>783534463</v>
      </c>
      <c r="E205" s="34" t="s">
        <v>216</v>
      </c>
      <c r="F205" s="9">
        <v>20000</v>
      </c>
      <c r="G205" s="9">
        <v>15000</v>
      </c>
      <c r="H205" s="9">
        <f t="shared" si="20"/>
        <v>35000</v>
      </c>
    </row>
    <row r="206" spans="1:8" s="30" customFormat="1" x14ac:dyDescent="0.25">
      <c r="A206" s="87">
        <v>21</v>
      </c>
      <c r="B206" s="79" t="s">
        <v>235</v>
      </c>
      <c r="C206" s="34" t="s">
        <v>42</v>
      </c>
      <c r="D206" s="34">
        <v>783534463</v>
      </c>
      <c r="E206" s="34" t="s">
        <v>65</v>
      </c>
      <c r="F206" s="9"/>
      <c r="G206" s="9">
        <v>15000</v>
      </c>
      <c r="H206" s="9">
        <f t="shared" si="20"/>
        <v>15000</v>
      </c>
    </row>
    <row r="207" spans="1:8" s="30" customFormat="1" x14ac:dyDescent="0.25">
      <c r="A207" s="87">
        <v>22</v>
      </c>
      <c r="B207" s="79" t="s">
        <v>235</v>
      </c>
      <c r="C207" s="34" t="s">
        <v>42</v>
      </c>
      <c r="D207" s="34">
        <v>783534463</v>
      </c>
      <c r="E207" s="34" t="s">
        <v>70</v>
      </c>
      <c r="F207" s="9"/>
      <c r="G207" s="9">
        <v>15000</v>
      </c>
      <c r="H207" s="9">
        <f t="shared" si="20"/>
        <v>15000</v>
      </c>
    </row>
    <row r="208" spans="1:8" s="30" customFormat="1" x14ac:dyDescent="0.25">
      <c r="A208" s="87">
        <v>23</v>
      </c>
      <c r="B208" s="79" t="s">
        <v>236</v>
      </c>
      <c r="C208" s="34" t="s">
        <v>42</v>
      </c>
      <c r="D208" s="34">
        <v>783534463</v>
      </c>
      <c r="E208" s="34" t="s">
        <v>34</v>
      </c>
      <c r="F208" s="9">
        <v>20000</v>
      </c>
      <c r="G208" s="9">
        <v>15000</v>
      </c>
      <c r="H208" s="9">
        <f t="shared" si="20"/>
        <v>35000</v>
      </c>
    </row>
    <row r="209" spans="1:9" s="30" customFormat="1" x14ac:dyDescent="0.25">
      <c r="A209" s="87">
        <v>24</v>
      </c>
      <c r="B209" s="79" t="s">
        <v>237</v>
      </c>
      <c r="C209" s="34" t="s">
        <v>42</v>
      </c>
      <c r="D209" s="34">
        <v>783534463</v>
      </c>
      <c r="E209" s="34" t="s">
        <v>250</v>
      </c>
      <c r="F209" s="9">
        <v>20000</v>
      </c>
      <c r="G209" s="9">
        <v>15000</v>
      </c>
      <c r="H209" s="9">
        <f t="shared" si="20"/>
        <v>35000</v>
      </c>
    </row>
    <row r="210" spans="1:9" s="30" customFormat="1" x14ac:dyDescent="0.25">
      <c r="A210" s="87">
        <v>25</v>
      </c>
      <c r="B210" s="79" t="s">
        <v>232</v>
      </c>
      <c r="C210" s="34" t="s">
        <v>42</v>
      </c>
      <c r="D210" s="34">
        <v>783534463</v>
      </c>
      <c r="E210" s="34" t="s">
        <v>46</v>
      </c>
      <c r="F210" s="9">
        <v>20000</v>
      </c>
      <c r="G210" s="9">
        <v>15000</v>
      </c>
      <c r="H210" s="9">
        <f t="shared" si="20"/>
        <v>35000</v>
      </c>
    </row>
    <row r="211" spans="1:9" s="30" customFormat="1" x14ac:dyDescent="0.25">
      <c r="A211" s="87">
        <v>26</v>
      </c>
      <c r="B211" s="79" t="s">
        <v>232</v>
      </c>
      <c r="C211" s="34" t="s">
        <v>42</v>
      </c>
      <c r="D211" s="34">
        <v>783534463</v>
      </c>
      <c r="E211" s="34" t="s">
        <v>34</v>
      </c>
      <c r="F211" s="9"/>
      <c r="G211" s="9">
        <v>15000</v>
      </c>
      <c r="H211" s="9">
        <f t="shared" si="20"/>
        <v>15000</v>
      </c>
    </row>
    <row r="212" spans="1:9" s="30" customFormat="1" x14ac:dyDescent="0.25">
      <c r="A212" s="87">
        <v>27</v>
      </c>
      <c r="B212" s="79" t="s">
        <v>232</v>
      </c>
      <c r="C212" s="34" t="s">
        <v>42</v>
      </c>
      <c r="D212" s="34">
        <v>783534463</v>
      </c>
      <c r="E212" s="34" t="s">
        <v>184</v>
      </c>
      <c r="F212" s="9"/>
      <c r="G212" s="9">
        <v>15000</v>
      </c>
      <c r="H212" s="9">
        <f t="shared" si="20"/>
        <v>15000</v>
      </c>
    </row>
    <row r="213" spans="1:9" x14ac:dyDescent="0.25">
      <c r="B213" s="98"/>
      <c r="C213" s="15" t="s">
        <v>3</v>
      </c>
      <c r="D213" s="15"/>
      <c r="E213" s="15"/>
      <c r="F213" s="24">
        <f>SUM(F186:F212)</f>
        <v>420000</v>
      </c>
      <c r="G213" s="24">
        <f t="shared" ref="G213:H213" si="21">SUM(G186:G212)</f>
        <v>405000</v>
      </c>
      <c r="H213" s="24">
        <f t="shared" si="21"/>
        <v>825000</v>
      </c>
      <c r="I213">
        <f>27</f>
        <v>27</v>
      </c>
    </row>
    <row r="214" spans="1:9" s="38" customFormat="1" x14ac:dyDescent="0.25">
      <c r="A214" s="5"/>
      <c r="B214" s="81"/>
      <c r="C214" s="5"/>
      <c r="D214" s="5"/>
      <c r="E214" s="5"/>
      <c r="F214" s="37"/>
      <c r="G214" s="37"/>
      <c r="H214" s="37"/>
    </row>
    <row r="215" spans="1:9" x14ac:dyDescent="0.25">
      <c r="A215" s="1">
        <v>1</v>
      </c>
      <c r="B215" s="77" t="s">
        <v>226</v>
      </c>
      <c r="C215" s="1" t="s">
        <v>159</v>
      </c>
      <c r="D215" s="5">
        <v>77265923</v>
      </c>
      <c r="E215" s="1" t="s">
        <v>48</v>
      </c>
      <c r="F215" s="7">
        <v>20000</v>
      </c>
      <c r="G215" s="7">
        <v>15000</v>
      </c>
      <c r="H215" s="7">
        <f>F215+G215</f>
        <v>35000</v>
      </c>
    </row>
    <row r="216" spans="1:9" x14ac:dyDescent="0.25">
      <c r="A216" s="1">
        <v>2</v>
      </c>
      <c r="B216" s="77" t="s">
        <v>241</v>
      </c>
      <c r="C216" s="1" t="s">
        <v>159</v>
      </c>
      <c r="D216" s="5">
        <v>77265923</v>
      </c>
      <c r="E216" s="1" t="s">
        <v>16</v>
      </c>
      <c r="F216" s="7">
        <v>20000</v>
      </c>
      <c r="G216" s="7">
        <v>15000</v>
      </c>
      <c r="H216" s="7">
        <f t="shared" ref="H216:H226" si="22">F216+G216</f>
        <v>35000</v>
      </c>
    </row>
    <row r="217" spans="1:9" x14ac:dyDescent="0.25">
      <c r="A217" s="1">
        <v>3</v>
      </c>
      <c r="B217" s="77" t="s">
        <v>227</v>
      </c>
      <c r="C217" s="1" t="s">
        <v>159</v>
      </c>
      <c r="D217" s="5">
        <v>77265923</v>
      </c>
      <c r="E217" s="1" t="s">
        <v>65</v>
      </c>
      <c r="F217" s="7">
        <v>20000</v>
      </c>
      <c r="G217" s="7">
        <v>15000</v>
      </c>
      <c r="H217" s="7">
        <f t="shared" si="22"/>
        <v>35000</v>
      </c>
    </row>
    <row r="218" spans="1:9" x14ac:dyDescent="0.25">
      <c r="A218" s="1">
        <v>4</v>
      </c>
      <c r="B218" s="77" t="s">
        <v>228</v>
      </c>
      <c r="C218" s="1" t="s">
        <v>159</v>
      </c>
      <c r="D218" s="5">
        <v>77265923</v>
      </c>
      <c r="E218" s="1" t="s">
        <v>34</v>
      </c>
      <c r="F218" s="7">
        <v>20000</v>
      </c>
      <c r="G218" s="7">
        <v>15000</v>
      </c>
      <c r="H218" s="7">
        <f t="shared" si="22"/>
        <v>35000</v>
      </c>
    </row>
    <row r="219" spans="1:9" x14ac:dyDescent="0.25">
      <c r="A219" s="1">
        <v>5</v>
      </c>
      <c r="B219" s="77" t="s">
        <v>229</v>
      </c>
      <c r="C219" s="1" t="s">
        <v>159</v>
      </c>
      <c r="D219" s="5">
        <v>77265923</v>
      </c>
      <c r="E219" s="1" t="s">
        <v>54</v>
      </c>
      <c r="F219" s="7">
        <v>20000</v>
      </c>
      <c r="G219" s="7">
        <v>15000</v>
      </c>
      <c r="H219" s="7">
        <f t="shared" si="22"/>
        <v>35000</v>
      </c>
    </row>
    <row r="220" spans="1:9" x14ac:dyDescent="0.25">
      <c r="A220" s="1">
        <v>6</v>
      </c>
      <c r="B220" s="77" t="s">
        <v>230</v>
      </c>
      <c r="C220" s="1" t="s">
        <v>159</v>
      </c>
      <c r="D220" s="5">
        <v>77265923</v>
      </c>
      <c r="E220" s="1" t="s">
        <v>262</v>
      </c>
      <c r="F220" s="7">
        <v>20000</v>
      </c>
      <c r="G220" s="7">
        <v>15000</v>
      </c>
      <c r="H220" s="7">
        <f t="shared" si="22"/>
        <v>35000</v>
      </c>
    </row>
    <row r="221" spans="1:9" x14ac:dyDescent="0.25">
      <c r="A221" s="1">
        <v>7</v>
      </c>
      <c r="B221" s="77" t="s">
        <v>231</v>
      </c>
      <c r="C221" s="1" t="s">
        <v>159</v>
      </c>
      <c r="D221" s="5">
        <v>77265923</v>
      </c>
      <c r="E221" s="1" t="s">
        <v>150</v>
      </c>
      <c r="F221" s="7">
        <v>20000</v>
      </c>
      <c r="G221" s="7">
        <v>15000</v>
      </c>
      <c r="H221" s="7">
        <f t="shared" si="22"/>
        <v>35000</v>
      </c>
    </row>
    <row r="222" spans="1:9" x14ac:dyDescent="0.25">
      <c r="A222" s="1">
        <v>8</v>
      </c>
      <c r="B222" s="77" t="s">
        <v>233</v>
      </c>
      <c r="C222" s="1" t="s">
        <v>159</v>
      </c>
      <c r="D222" s="5">
        <v>77265923</v>
      </c>
      <c r="E222" s="1" t="s">
        <v>20</v>
      </c>
      <c r="F222" s="7">
        <v>20000</v>
      </c>
      <c r="G222" s="7">
        <v>15000</v>
      </c>
      <c r="H222" s="7">
        <f t="shared" si="22"/>
        <v>35000</v>
      </c>
    </row>
    <row r="223" spans="1:9" x14ac:dyDescent="0.25">
      <c r="A223" s="1">
        <v>9</v>
      </c>
      <c r="B223" s="77" t="s">
        <v>234</v>
      </c>
      <c r="C223" s="1" t="s">
        <v>159</v>
      </c>
      <c r="D223" s="5">
        <v>77265923</v>
      </c>
      <c r="E223" s="1" t="s">
        <v>136</v>
      </c>
      <c r="F223" s="7">
        <v>20000</v>
      </c>
      <c r="G223" s="7">
        <v>15000</v>
      </c>
      <c r="H223" s="7">
        <f t="shared" si="22"/>
        <v>35000</v>
      </c>
    </row>
    <row r="224" spans="1:9" x14ac:dyDescent="0.25">
      <c r="A224" s="1">
        <v>10</v>
      </c>
      <c r="B224" s="77" t="s">
        <v>235</v>
      </c>
      <c r="C224" s="1" t="s">
        <v>159</v>
      </c>
      <c r="D224" s="5">
        <v>77265923</v>
      </c>
      <c r="E224" s="1" t="s">
        <v>69</v>
      </c>
      <c r="F224" s="7">
        <v>20000</v>
      </c>
      <c r="G224" s="7">
        <v>15000</v>
      </c>
      <c r="H224" s="7">
        <f t="shared" si="22"/>
        <v>35000</v>
      </c>
    </row>
    <row r="225" spans="1:9" x14ac:dyDescent="0.25">
      <c r="A225" s="1">
        <v>11</v>
      </c>
      <c r="B225" s="78" t="s">
        <v>236</v>
      </c>
      <c r="C225" s="1" t="s">
        <v>159</v>
      </c>
      <c r="D225" s="5">
        <v>77265923</v>
      </c>
      <c r="E225" s="1" t="s">
        <v>113</v>
      </c>
      <c r="F225" s="7">
        <v>20000</v>
      </c>
      <c r="G225" s="7">
        <v>15000</v>
      </c>
      <c r="H225" s="7">
        <f t="shared" si="22"/>
        <v>35000</v>
      </c>
    </row>
    <row r="226" spans="1:9" x14ac:dyDescent="0.25">
      <c r="A226" s="1">
        <v>12</v>
      </c>
      <c r="B226" s="78" t="s">
        <v>237</v>
      </c>
      <c r="C226" s="1" t="s">
        <v>159</v>
      </c>
      <c r="D226" s="5">
        <v>77265923</v>
      </c>
      <c r="E226" s="1" t="s">
        <v>46</v>
      </c>
      <c r="F226" s="7">
        <v>20000</v>
      </c>
      <c r="G226" s="7">
        <v>15000</v>
      </c>
      <c r="H226" s="7">
        <f t="shared" si="22"/>
        <v>35000</v>
      </c>
    </row>
    <row r="227" spans="1:9" x14ac:dyDescent="0.25">
      <c r="B227" s="98"/>
      <c r="C227" s="15" t="s">
        <v>3</v>
      </c>
      <c r="D227" s="15"/>
      <c r="E227" s="15"/>
      <c r="F227" s="16">
        <f>SUM(F215:F226)</f>
        <v>240000</v>
      </c>
      <c r="G227" s="16">
        <f t="shared" ref="G227:H227" si="23">SUM(G215:G226)</f>
        <v>180000</v>
      </c>
      <c r="H227" s="16">
        <f t="shared" si="23"/>
        <v>420000</v>
      </c>
      <c r="I227">
        <f>12</f>
        <v>12</v>
      </c>
    </row>
    <row r="228" spans="1:9" x14ac:dyDescent="0.25">
      <c r="B228" s="78"/>
      <c r="C228" s="1"/>
      <c r="D228" s="1"/>
      <c r="E228" s="1"/>
      <c r="F228" s="1"/>
      <c r="G228" s="1"/>
      <c r="H228" s="1"/>
    </row>
    <row r="229" spans="1:9" x14ac:dyDescent="0.25">
      <c r="A229" s="1">
        <v>1</v>
      </c>
      <c r="B229" s="77">
        <v>43899</v>
      </c>
      <c r="C229" s="1" t="s">
        <v>138</v>
      </c>
      <c r="D229" s="1">
        <v>700609854</v>
      </c>
      <c r="E229" s="1" t="s">
        <v>214</v>
      </c>
      <c r="F229" s="42">
        <v>20000</v>
      </c>
      <c r="G229" s="42">
        <v>15000</v>
      </c>
      <c r="H229" s="42">
        <f>F229+G229</f>
        <v>35000</v>
      </c>
    </row>
    <row r="230" spans="1:9" x14ac:dyDescent="0.25">
      <c r="A230" s="1">
        <v>2</v>
      </c>
      <c r="B230" s="77">
        <v>43930</v>
      </c>
      <c r="C230" s="1" t="s">
        <v>138</v>
      </c>
      <c r="D230" s="1">
        <v>700609854</v>
      </c>
      <c r="E230" s="1" t="s">
        <v>90</v>
      </c>
      <c r="F230" s="42">
        <v>20000</v>
      </c>
      <c r="G230" s="42">
        <v>15000</v>
      </c>
      <c r="H230" s="42">
        <f t="shared" ref="H230:H236" si="24">F230+G230</f>
        <v>35000</v>
      </c>
    </row>
    <row r="231" spans="1:9" x14ac:dyDescent="0.25">
      <c r="A231" s="1">
        <v>3</v>
      </c>
      <c r="B231" s="77">
        <v>43991</v>
      </c>
      <c r="C231" s="1" t="s">
        <v>138</v>
      </c>
      <c r="D231" s="1">
        <v>700609854</v>
      </c>
      <c r="E231" s="1" t="s">
        <v>12</v>
      </c>
      <c r="F231" s="42">
        <v>20000</v>
      </c>
      <c r="G231" s="42">
        <v>15000</v>
      </c>
      <c r="H231" s="42">
        <f t="shared" si="24"/>
        <v>35000</v>
      </c>
    </row>
    <row r="232" spans="1:9" x14ac:dyDescent="0.25">
      <c r="A232" s="1">
        <v>4</v>
      </c>
      <c r="B232" s="77">
        <v>44113</v>
      </c>
      <c r="C232" s="1" t="s">
        <v>138</v>
      </c>
      <c r="D232" s="1">
        <v>700609854</v>
      </c>
      <c r="E232" s="1" t="s">
        <v>48</v>
      </c>
      <c r="F232" s="42">
        <v>20000</v>
      </c>
      <c r="G232" s="42">
        <v>15000</v>
      </c>
      <c r="H232" s="42">
        <f t="shared" si="24"/>
        <v>35000</v>
      </c>
    </row>
    <row r="233" spans="1:9" x14ac:dyDescent="0.25">
      <c r="A233" s="1">
        <v>5</v>
      </c>
      <c r="B233" s="77" t="s">
        <v>239</v>
      </c>
      <c r="C233" s="1" t="s">
        <v>138</v>
      </c>
      <c r="D233" s="1">
        <v>700609854</v>
      </c>
      <c r="E233" s="1" t="s">
        <v>136</v>
      </c>
      <c r="F233" s="42">
        <v>20000</v>
      </c>
      <c r="G233" s="42">
        <v>15000</v>
      </c>
      <c r="H233" s="42">
        <f t="shared" si="24"/>
        <v>35000</v>
      </c>
    </row>
    <row r="234" spans="1:9" x14ac:dyDescent="0.25">
      <c r="A234" s="1">
        <v>6</v>
      </c>
      <c r="B234" s="77" t="s">
        <v>253</v>
      </c>
      <c r="C234" s="1" t="s">
        <v>138</v>
      </c>
      <c r="D234" s="1">
        <v>700609854</v>
      </c>
      <c r="E234" s="1" t="s">
        <v>29</v>
      </c>
      <c r="F234" s="42">
        <v>20000</v>
      </c>
      <c r="G234" s="42">
        <v>15000</v>
      </c>
      <c r="H234" s="42">
        <f t="shared" si="24"/>
        <v>35000</v>
      </c>
    </row>
    <row r="235" spans="1:9" x14ac:dyDescent="0.25">
      <c r="A235" s="1">
        <v>7</v>
      </c>
      <c r="B235" s="77" t="s">
        <v>226</v>
      </c>
      <c r="C235" s="1" t="s">
        <v>138</v>
      </c>
      <c r="D235" s="1">
        <v>700609854</v>
      </c>
      <c r="E235" s="1" t="s">
        <v>32</v>
      </c>
      <c r="F235" s="42">
        <v>20000</v>
      </c>
      <c r="G235" s="42">
        <v>15000</v>
      </c>
      <c r="H235" s="42">
        <f t="shared" si="24"/>
        <v>35000</v>
      </c>
    </row>
    <row r="236" spans="1:9" x14ac:dyDescent="0.25">
      <c r="A236" s="1">
        <v>8</v>
      </c>
      <c r="B236" s="77" t="s">
        <v>234</v>
      </c>
      <c r="C236" s="1" t="s">
        <v>138</v>
      </c>
      <c r="D236" s="1">
        <v>700609854</v>
      </c>
      <c r="E236" s="1" t="s">
        <v>54</v>
      </c>
      <c r="F236" s="42">
        <v>20000</v>
      </c>
      <c r="G236" s="42">
        <v>15000</v>
      </c>
      <c r="H236" s="42">
        <f t="shared" si="24"/>
        <v>35000</v>
      </c>
    </row>
    <row r="237" spans="1:9" x14ac:dyDescent="0.25">
      <c r="B237" s="98"/>
      <c r="C237" s="17" t="s">
        <v>3</v>
      </c>
      <c r="D237" s="17"/>
      <c r="E237" s="17"/>
      <c r="F237" s="26">
        <f>SUM(F229:F236)</f>
        <v>160000</v>
      </c>
      <c r="G237" s="26">
        <f t="shared" ref="G237:H237" si="25">SUM(G229:G236)</f>
        <v>120000</v>
      </c>
      <c r="H237" s="26">
        <f t="shared" si="25"/>
        <v>280000</v>
      </c>
      <c r="I237">
        <f>8</f>
        <v>8</v>
      </c>
    </row>
    <row r="238" spans="1:9" x14ac:dyDescent="0.25">
      <c r="B238" s="18"/>
    </row>
    <row r="239" spans="1:9" x14ac:dyDescent="0.25">
      <c r="A239" s="1">
        <v>1</v>
      </c>
      <c r="B239" s="77">
        <v>44144</v>
      </c>
      <c r="C239" s="1" t="s">
        <v>135</v>
      </c>
      <c r="D239" s="1">
        <v>772871089</v>
      </c>
      <c r="E239" s="1" t="s">
        <v>150</v>
      </c>
      <c r="F239" s="42">
        <v>20000</v>
      </c>
      <c r="G239" s="42">
        <v>15000</v>
      </c>
      <c r="H239" s="42">
        <f>F239+G239</f>
        <v>35000</v>
      </c>
    </row>
    <row r="240" spans="1:9" x14ac:dyDescent="0.25">
      <c r="A240" s="1">
        <v>2</v>
      </c>
      <c r="B240" s="77" t="s">
        <v>247</v>
      </c>
      <c r="C240" s="1" t="s">
        <v>135</v>
      </c>
      <c r="D240" s="1">
        <v>772871089</v>
      </c>
      <c r="E240" s="1" t="s">
        <v>29</v>
      </c>
      <c r="F240" s="42">
        <v>20000</v>
      </c>
      <c r="G240" s="42">
        <v>15000</v>
      </c>
      <c r="H240" s="42">
        <f t="shared" ref="H240:H253" si="26">F240+G240</f>
        <v>35000</v>
      </c>
    </row>
    <row r="241" spans="1:9" x14ac:dyDescent="0.25">
      <c r="A241" s="1">
        <v>3</v>
      </c>
      <c r="B241" s="77" t="s">
        <v>240</v>
      </c>
      <c r="C241" s="1" t="s">
        <v>135</v>
      </c>
      <c r="D241" s="1">
        <v>772871089</v>
      </c>
      <c r="E241" s="1" t="s">
        <v>162</v>
      </c>
      <c r="F241" s="42">
        <v>20000</v>
      </c>
      <c r="G241" s="42">
        <v>15000</v>
      </c>
      <c r="H241" s="42">
        <f t="shared" si="26"/>
        <v>35000</v>
      </c>
    </row>
    <row r="242" spans="1:9" x14ac:dyDescent="0.25">
      <c r="A242" s="1">
        <v>4</v>
      </c>
      <c r="B242" s="77" t="s">
        <v>226</v>
      </c>
      <c r="C242" s="1" t="s">
        <v>135</v>
      </c>
      <c r="D242" s="1">
        <v>772871089</v>
      </c>
      <c r="E242" s="1" t="s">
        <v>83</v>
      </c>
      <c r="F242" s="42">
        <v>20000</v>
      </c>
      <c r="G242" s="42">
        <v>15000</v>
      </c>
      <c r="H242" s="42">
        <f t="shared" si="26"/>
        <v>35000</v>
      </c>
    </row>
    <row r="243" spans="1:9" x14ac:dyDescent="0.25">
      <c r="A243" s="1">
        <v>5</v>
      </c>
      <c r="B243" s="77" t="s">
        <v>241</v>
      </c>
      <c r="C243" s="1" t="s">
        <v>135</v>
      </c>
      <c r="D243" s="1">
        <v>772871089</v>
      </c>
      <c r="E243" s="1" t="s">
        <v>81</v>
      </c>
      <c r="F243" s="42">
        <v>20000</v>
      </c>
      <c r="G243" s="42">
        <v>15000</v>
      </c>
      <c r="H243" s="42">
        <f t="shared" si="26"/>
        <v>35000</v>
      </c>
    </row>
    <row r="244" spans="1:9" x14ac:dyDescent="0.25">
      <c r="A244" s="1">
        <v>6</v>
      </c>
      <c r="B244" s="77" t="s">
        <v>227</v>
      </c>
      <c r="C244" s="1" t="s">
        <v>135</v>
      </c>
      <c r="D244" s="1">
        <v>772871089</v>
      </c>
      <c r="E244" s="1" t="s">
        <v>61</v>
      </c>
      <c r="F244" s="42">
        <v>20000</v>
      </c>
      <c r="G244" s="42">
        <v>15000</v>
      </c>
      <c r="H244" s="42">
        <f t="shared" si="26"/>
        <v>35000</v>
      </c>
    </row>
    <row r="245" spans="1:9" x14ac:dyDescent="0.25">
      <c r="A245" s="1">
        <v>7</v>
      </c>
      <c r="B245" s="77" t="s">
        <v>228</v>
      </c>
      <c r="C245" s="1" t="s">
        <v>135</v>
      </c>
      <c r="D245" s="1">
        <v>772871089</v>
      </c>
      <c r="E245" s="1" t="s">
        <v>89</v>
      </c>
      <c r="F245" s="42">
        <v>20000</v>
      </c>
      <c r="G245" s="42">
        <v>15000</v>
      </c>
      <c r="H245" s="42">
        <f t="shared" si="26"/>
        <v>35000</v>
      </c>
    </row>
    <row r="246" spans="1:9" x14ac:dyDescent="0.25">
      <c r="A246" s="1">
        <v>8</v>
      </c>
      <c r="B246" s="77" t="s">
        <v>229</v>
      </c>
      <c r="C246" s="1" t="s">
        <v>135</v>
      </c>
      <c r="D246" s="1">
        <v>772871089</v>
      </c>
      <c r="E246" s="1" t="s">
        <v>65</v>
      </c>
      <c r="F246" s="42">
        <v>20000</v>
      </c>
      <c r="G246" s="42">
        <v>15000</v>
      </c>
      <c r="H246" s="42">
        <f t="shared" si="26"/>
        <v>35000</v>
      </c>
    </row>
    <row r="247" spans="1:9" x14ac:dyDescent="0.25">
      <c r="A247" s="1">
        <v>9</v>
      </c>
      <c r="B247" s="77" t="s">
        <v>230</v>
      </c>
      <c r="C247" s="1" t="s">
        <v>135</v>
      </c>
      <c r="D247" s="1">
        <v>772871089</v>
      </c>
      <c r="E247" s="1" t="s">
        <v>8</v>
      </c>
      <c r="F247" s="42">
        <v>20000</v>
      </c>
      <c r="G247" s="42">
        <v>15000</v>
      </c>
      <c r="H247" s="42">
        <f t="shared" si="26"/>
        <v>35000</v>
      </c>
    </row>
    <row r="248" spans="1:9" x14ac:dyDescent="0.25">
      <c r="A248" s="1">
        <v>10</v>
      </c>
      <c r="B248" s="77" t="s">
        <v>231</v>
      </c>
      <c r="C248" s="1" t="s">
        <v>135</v>
      </c>
      <c r="D248" s="1">
        <v>772871089</v>
      </c>
      <c r="E248" s="1" t="s">
        <v>29</v>
      </c>
      <c r="F248" s="42">
        <v>20000</v>
      </c>
      <c r="G248" s="42">
        <v>15000</v>
      </c>
      <c r="H248" s="42">
        <f t="shared" si="26"/>
        <v>35000</v>
      </c>
    </row>
    <row r="249" spans="1:9" x14ac:dyDescent="0.25">
      <c r="A249" s="1">
        <v>11</v>
      </c>
      <c r="B249" s="77" t="s">
        <v>233</v>
      </c>
      <c r="C249" s="1" t="s">
        <v>135</v>
      </c>
      <c r="D249" s="1">
        <v>772871089</v>
      </c>
      <c r="E249" s="1" t="s">
        <v>29</v>
      </c>
      <c r="F249" s="42">
        <v>20000</v>
      </c>
      <c r="G249" s="42">
        <v>15000</v>
      </c>
      <c r="H249" s="42">
        <f t="shared" si="26"/>
        <v>35000</v>
      </c>
    </row>
    <row r="250" spans="1:9" x14ac:dyDescent="0.25">
      <c r="A250" s="1">
        <v>12</v>
      </c>
      <c r="B250" s="77" t="s">
        <v>234</v>
      </c>
      <c r="C250" s="1" t="s">
        <v>135</v>
      </c>
      <c r="D250" s="1">
        <v>772871089</v>
      </c>
      <c r="E250" s="1" t="s">
        <v>136</v>
      </c>
      <c r="F250" s="42">
        <v>20000</v>
      </c>
      <c r="G250" s="42">
        <v>15000</v>
      </c>
      <c r="H250" s="42">
        <f t="shared" si="26"/>
        <v>35000</v>
      </c>
    </row>
    <row r="251" spans="1:9" x14ac:dyDescent="0.25">
      <c r="A251" s="1">
        <v>13</v>
      </c>
      <c r="B251" s="77" t="s">
        <v>237</v>
      </c>
      <c r="C251" s="1" t="s">
        <v>135</v>
      </c>
      <c r="D251" s="1">
        <v>772871089</v>
      </c>
      <c r="E251" s="1" t="s">
        <v>8</v>
      </c>
      <c r="F251" s="42">
        <v>20000</v>
      </c>
      <c r="G251" s="42">
        <v>15000</v>
      </c>
      <c r="H251" s="42">
        <f t="shared" si="26"/>
        <v>35000</v>
      </c>
    </row>
    <row r="252" spans="1:9" x14ac:dyDescent="0.25">
      <c r="A252" s="1">
        <v>14</v>
      </c>
      <c r="B252" s="78" t="s">
        <v>238</v>
      </c>
      <c r="C252" s="1" t="s">
        <v>135</v>
      </c>
      <c r="D252" s="1">
        <v>772871089</v>
      </c>
      <c r="E252" s="1" t="s">
        <v>89</v>
      </c>
      <c r="F252" s="42">
        <v>20000</v>
      </c>
      <c r="G252" s="42">
        <v>15000</v>
      </c>
      <c r="H252" s="42">
        <f t="shared" si="26"/>
        <v>35000</v>
      </c>
    </row>
    <row r="253" spans="1:9" x14ac:dyDescent="0.25">
      <c r="A253" s="1">
        <v>15</v>
      </c>
      <c r="B253" s="78" t="s">
        <v>232</v>
      </c>
      <c r="C253" s="1" t="s">
        <v>135</v>
      </c>
      <c r="D253" s="1">
        <v>772871089</v>
      </c>
      <c r="E253" s="1" t="s">
        <v>29</v>
      </c>
      <c r="F253" s="42">
        <v>20000</v>
      </c>
      <c r="G253" s="42">
        <v>15000</v>
      </c>
      <c r="H253" s="42">
        <f t="shared" si="26"/>
        <v>35000</v>
      </c>
    </row>
    <row r="254" spans="1:9" x14ac:dyDescent="0.25">
      <c r="B254" s="98"/>
      <c r="C254" s="15" t="s">
        <v>3</v>
      </c>
      <c r="D254" s="15"/>
      <c r="E254" s="15"/>
      <c r="F254" s="44">
        <f>SUM(F239:F253)</f>
        <v>300000</v>
      </c>
      <c r="G254" s="44">
        <f t="shared" ref="G254:H254" si="27">SUM(G239:G253)</f>
        <v>225000</v>
      </c>
      <c r="H254" s="44">
        <f t="shared" si="27"/>
        <v>525000</v>
      </c>
      <c r="I254">
        <f>15</f>
        <v>15</v>
      </c>
    </row>
    <row r="255" spans="1:9" x14ac:dyDescent="0.25">
      <c r="B255" s="77"/>
      <c r="C255" s="1"/>
      <c r="D255" s="1"/>
      <c r="E255" s="1"/>
      <c r="F255" s="7"/>
      <c r="G255" s="7"/>
      <c r="H255" s="7">
        <f t="shared" ref="H255:H257" si="28">F255+G255</f>
        <v>0</v>
      </c>
    </row>
    <row r="256" spans="1:9" x14ac:dyDescent="0.25">
      <c r="A256" s="1">
        <v>1</v>
      </c>
      <c r="B256" s="81" t="s">
        <v>238</v>
      </c>
      <c r="C256" s="5" t="s">
        <v>246</v>
      </c>
      <c r="D256" s="5">
        <v>705538067</v>
      </c>
      <c r="E256" s="5" t="s">
        <v>65</v>
      </c>
      <c r="F256" s="9">
        <v>20000</v>
      </c>
      <c r="G256" s="9">
        <v>15000</v>
      </c>
      <c r="H256" s="9">
        <f t="shared" si="28"/>
        <v>35000</v>
      </c>
    </row>
    <row r="257" spans="1:10" x14ac:dyDescent="0.25">
      <c r="A257" s="1">
        <v>2</v>
      </c>
      <c r="B257" s="81" t="s">
        <v>238</v>
      </c>
      <c r="C257" s="5" t="s">
        <v>246</v>
      </c>
      <c r="D257" s="5">
        <v>705538067</v>
      </c>
      <c r="E257" s="5" t="s">
        <v>29</v>
      </c>
      <c r="F257" s="9"/>
      <c r="G257" s="9">
        <v>15000</v>
      </c>
      <c r="H257" s="9">
        <f t="shared" si="28"/>
        <v>15000</v>
      </c>
    </row>
    <row r="258" spans="1:10" x14ac:dyDescent="0.25">
      <c r="B258" s="101"/>
      <c r="C258" s="15" t="s">
        <v>3</v>
      </c>
      <c r="D258" s="15"/>
      <c r="E258" s="15"/>
      <c r="F258" s="16">
        <f>SUM(F256:F257)</f>
        <v>20000</v>
      </c>
      <c r="G258" s="16">
        <f t="shared" ref="G258:H258" si="29">SUM(G256:G257)</f>
        <v>30000</v>
      </c>
      <c r="H258" s="16">
        <f t="shared" si="29"/>
        <v>50000</v>
      </c>
      <c r="I258">
        <f>2</f>
        <v>2</v>
      </c>
    </row>
    <row r="259" spans="1:10" s="38" customFormat="1" x14ac:dyDescent="0.25">
      <c r="A259" s="5"/>
      <c r="B259" s="95"/>
      <c r="C259" s="6"/>
      <c r="D259" s="6"/>
      <c r="E259" s="6"/>
      <c r="F259" s="14"/>
      <c r="G259" s="14"/>
      <c r="H259" s="14"/>
    </row>
    <row r="260" spans="1:10" x14ac:dyDescent="0.25">
      <c r="A260" s="1">
        <v>1</v>
      </c>
      <c r="B260" s="79">
        <v>44021</v>
      </c>
      <c r="C260" s="34" t="s">
        <v>104</v>
      </c>
      <c r="D260" s="34">
        <v>704904558</v>
      </c>
      <c r="E260" s="34" t="s">
        <v>244</v>
      </c>
      <c r="F260" s="46">
        <v>20000</v>
      </c>
      <c r="G260" s="46">
        <v>15000</v>
      </c>
      <c r="H260" s="46">
        <f>F260+G260</f>
        <v>35000</v>
      </c>
    </row>
    <row r="261" spans="1:10" x14ac:dyDescent="0.25">
      <c r="A261" s="1">
        <v>2</v>
      </c>
      <c r="B261" s="79">
        <v>44113</v>
      </c>
      <c r="C261" s="34" t="s">
        <v>104</v>
      </c>
      <c r="D261" s="34">
        <v>704904558</v>
      </c>
      <c r="E261" s="34" t="s">
        <v>8</v>
      </c>
      <c r="F261" s="46">
        <v>20000</v>
      </c>
      <c r="G261" s="46">
        <v>15000</v>
      </c>
      <c r="H261" s="46">
        <f t="shared" ref="H261:H267" si="30">F261+G261</f>
        <v>35000</v>
      </c>
    </row>
    <row r="262" spans="1:10" x14ac:dyDescent="0.25">
      <c r="A262" s="1">
        <v>3</v>
      </c>
      <c r="B262" s="79" t="s">
        <v>228</v>
      </c>
      <c r="C262" s="34" t="s">
        <v>104</v>
      </c>
      <c r="D262" s="34">
        <v>704904558</v>
      </c>
      <c r="E262" s="34" t="s">
        <v>70</v>
      </c>
      <c r="F262" s="46">
        <v>20000</v>
      </c>
      <c r="G262" s="46">
        <v>15000</v>
      </c>
      <c r="H262" s="46">
        <f t="shared" si="30"/>
        <v>35000</v>
      </c>
    </row>
    <row r="263" spans="1:10" x14ac:dyDescent="0.25">
      <c r="A263" s="1">
        <v>4</v>
      </c>
      <c r="B263" s="79" t="s">
        <v>235</v>
      </c>
      <c r="C263" s="34" t="s">
        <v>104</v>
      </c>
      <c r="D263" s="34">
        <v>704904558</v>
      </c>
      <c r="E263" s="34" t="s">
        <v>43</v>
      </c>
      <c r="F263" s="46">
        <v>20000</v>
      </c>
      <c r="G263" s="46">
        <v>15000</v>
      </c>
      <c r="H263" s="46">
        <f t="shared" si="30"/>
        <v>35000</v>
      </c>
    </row>
    <row r="264" spans="1:10" x14ac:dyDescent="0.25">
      <c r="A264" s="1">
        <v>5</v>
      </c>
      <c r="B264" s="79" t="s">
        <v>237</v>
      </c>
      <c r="C264" s="34" t="s">
        <v>104</v>
      </c>
      <c r="D264" s="34">
        <v>704904558</v>
      </c>
      <c r="E264" s="34" t="s">
        <v>14</v>
      </c>
      <c r="F264" s="46">
        <v>20000</v>
      </c>
      <c r="G264" s="46">
        <v>15000</v>
      </c>
      <c r="H264" s="46">
        <f t="shared" si="30"/>
        <v>35000</v>
      </c>
    </row>
    <row r="265" spans="1:10" x14ac:dyDescent="0.25">
      <c r="A265" s="1">
        <v>6</v>
      </c>
      <c r="B265" s="79" t="s">
        <v>237</v>
      </c>
      <c r="C265" s="34" t="s">
        <v>104</v>
      </c>
      <c r="D265" s="34">
        <v>704904558</v>
      </c>
      <c r="E265" s="34" t="s">
        <v>35</v>
      </c>
      <c r="F265" s="46"/>
      <c r="G265" s="46">
        <v>15000</v>
      </c>
      <c r="H265" s="46">
        <f t="shared" si="30"/>
        <v>15000</v>
      </c>
    </row>
    <row r="266" spans="1:10" x14ac:dyDescent="0.25">
      <c r="A266" s="1">
        <v>7</v>
      </c>
      <c r="B266" s="79" t="s">
        <v>238</v>
      </c>
      <c r="C266" s="34" t="s">
        <v>104</v>
      </c>
      <c r="D266" s="34">
        <v>704904558</v>
      </c>
      <c r="E266" s="34" t="s">
        <v>245</v>
      </c>
      <c r="F266" s="46">
        <v>20000</v>
      </c>
      <c r="G266" s="46">
        <v>15000</v>
      </c>
      <c r="H266" s="46">
        <f t="shared" si="30"/>
        <v>35000</v>
      </c>
    </row>
    <row r="267" spans="1:10" x14ac:dyDescent="0.25">
      <c r="A267" s="1">
        <v>8</v>
      </c>
      <c r="B267" s="81" t="s">
        <v>238</v>
      </c>
      <c r="C267" s="34" t="s">
        <v>104</v>
      </c>
      <c r="D267" s="34">
        <v>704904558</v>
      </c>
      <c r="E267" s="34" t="s">
        <v>29</v>
      </c>
      <c r="F267" s="46"/>
      <c r="G267" s="46">
        <v>15000</v>
      </c>
      <c r="H267" s="46">
        <f t="shared" si="30"/>
        <v>15000</v>
      </c>
    </row>
    <row r="268" spans="1:10" x14ac:dyDescent="0.25">
      <c r="B268" s="101"/>
      <c r="C268" s="15"/>
      <c r="D268" s="15"/>
      <c r="E268" s="15"/>
      <c r="F268" s="16">
        <f>SUM(F260:F267)</f>
        <v>120000</v>
      </c>
      <c r="G268" s="16">
        <f t="shared" ref="G268:H268" si="31">SUM(G260:G267)</f>
        <v>120000</v>
      </c>
      <c r="H268" s="16">
        <f t="shared" si="31"/>
        <v>240000</v>
      </c>
      <c r="I268">
        <f>8</f>
        <v>8</v>
      </c>
      <c r="J268" s="27"/>
    </row>
    <row r="269" spans="1:10" x14ac:dyDescent="0.25">
      <c r="B269" s="95"/>
      <c r="C269" s="6"/>
      <c r="D269" s="6"/>
      <c r="E269" s="6"/>
      <c r="F269" s="14"/>
      <c r="G269" s="14"/>
      <c r="H269" s="14"/>
      <c r="J269" s="27"/>
    </row>
    <row r="270" spans="1:10" x14ac:dyDescent="0.25">
      <c r="A270" s="1">
        <v>1</v>
      </c>
      <c r="B270" s="79">
        <v>44021</v>
      </c>
      <c r="C270" s="34" t="s">
        <v>27</v>
      </c>
      <c r="D270" s="34">
        <v>772182915</v>
      </c>
      <c r="E270" s="34" t="s">
        <v>244</v>
      </c>
      <c r="F270" s="46">
        <v>20000</v>
      </c>
      <c r="G270" s="46">
        <v>15000</v>
      </c>
      <c r="H270" s="46">
        <v>35000</v>
      </c>
      <c r="J270" s="27"/>
    </row>
    <row r="271" spans="1:10" x14ac:dyDescent="0.25">
      <c r="A271" s="1">
        <v>2</v>
      </c>
      <c r="B271" s="79">
        <v>44113</v>
      </c>
      <c r="C271" s="34" t="s">
        <v>27</v>
      </c>
      <c r="D271" s="34">
        <v>772182915</v>
      </c>
      <c r="E271" s="34" t="s">
        <v>8</v>
      </c>
      <c r="F271" s="46">
        <v>20000</v>
      </c>
      <c r="G271" s="46">
        <v>15000</v>
      </c>
      <c r="H271" s="46">
        <v>35000</v>
      </c>
      <c r="J271" s="27"/>
    </row>
    <row r="272" spans="1:10" x14ac:dyDescent="0.25">
      <c r="A272" s="1">
        <v>3</v>
      </c>
      <c r="B272" s="79" t="s">
        <v>226</v>
      </c>
      <c r="C272" s="34" t="s">
        <v>27</v>
      </c>
      <c r="D272" s="34">
        <v>772182915</v>
      </c>
      <c r="E272" s="34" t="s">
        <v>29</v>
      </c>
      <c r="F272" s="46">
        <v>20000</v>
      </c>
      <c r="G272" s="46">
        <v>15000</v>
      </c>
      <c r="H272" s="46">
        <v>35000</v>
      </c>
      <c r="J272" s="27"/>
    </row>
    <row r="273" spans="1:10" x14ac:dyDescent="0.25">
      <c r="A273" s="1">
        <v>4</v>
      </c>
      <c r="B273" s="79" t="s">
        <v>241</v>
      </c>
      <c r="C273" s="34" t="s">
        <v>27</v>
      </c>
      <c r="D273" s="34">
        <v>772182915</v>
      </c>
      <c r="E273" s="34" t="s">
        <v>14</v>
      </c>
      <c r="F273" s="46">
        <v>20000</v>
      </c>
      <c r="G273" s="46">
        <v>15000</v>
      </c>
      <c r="H273" s="46">
        <v>35000</v>
      </c>
      <c r="J273" s="27"/>
    </row>
    <row r="274" spans="1:10" x14ac:dyDescent="0.25">
      <c r="A274" s="1">
        <v>5</v>
      </c>
      <c r="B274" s="81" t="s">
        <v>228</v>
      </c>
      <c r="C274" s="34" t="s">
        <v>27</v>
      </c>
      <c r="D274" s="34">
        <v>772182915</v>
      </c>
      <c r="E274" s="34" t="s">
        <v>70</v>
      </c>
      <c r="F274" s="46">
        <v>20000</v>
      </c>
      <c r="G274" s="46">
        <v>15000</v>
      </c>
      <c r="H274" s="46">
        <v>35000</v>
      </c>
      <c r="J274" s="27"/>
    </row>
    <row r="275" spans="1:10" x14ac:dyDescent="0.25">
      <c r="A275" s="1">
        <v>6</v>
      </c>
      <c r="B275" s="81" t="s">
        <v>229</v>
      </c>
      <c r="C275" s="34" t="s">
        <v>27</v>
      </c>
      <c r="D275" s="34">
        <v>772182915</v>
      </c>
      <c r="E275" s="34" t="s">
        <v>22</v>
      </c>
      <c r="F275" s="46">
        <v>20000</v>
      </c>
      <c r="G275" s="46">
        <v>15000</v>
      </c>
      <c r="H275" s="46">
        <v>35000</v>
      </c>
      <c r="J275" s="27"/>
    </row>
    <row r="276" spans="1:10" x14ac:dyDescent="0.25">
      <c r="A276" s="1">
        <v>7</v>
      </c>
      <c r="B276" s="81" t="s">
        <v>233</v>
      </c>
      <c r="C276" s="34" t="s">
        <v>27</v>
      </c>
      <c r="D276" s="34">
        <v>772182915</v>
      </c>
      <c r="E276" s="34" t="s">
        <v>14</v>
      </c>
      <c r="F276" s="46">
        <v>20000</v>
      </c>
      <c r="G276" s="46">
        <v>15000</v>
      </c>
      <c r="H276" s="46">
        <v>35000</v>
      </c>
      <c r="J276" s="27"/>
    </row>
    <row r="277" spans="1:10" x14ac:dyDescent="0.25">
      <c r="A277" s="1">
        <v>8</v>
      </c>
      <c r="B277" s="81" t="s">
        <v>234</v>
      </c>
      <c r="C277" s="34" t="s">
        <v>27</v>
      </c>
      <c r="D277" s="34">
        <v>772182915</v>
      </c>
      <c r="E277" s="34" t="s">
        <v>29</v>
      </c>
      <c r="F277" s="46">
        <v>20000</v>
      </c>
      <c r="G277" s="46">
        <v>15000</v>
      </c>
      <c r="H277" s="46">
        <v>35000</v>
      </c>
      <c r="J277" s="27"/>
    </row>
    <row r="278" spans="1:10" x14ac:dyDescent="0.25">
      <c r="A278" s="1">
        <v>9</v>
      </c>
      <c r="B278" s="81" t="s">
        <v>235</v>
      </c>
      <c r="C278" s="34" t="s">
        <v>27</v>
      </c>
      <c r="D278" s="34">
        <v>772182915</v>
      </c>
      <c r="E278" s="34" t="s">
        <v>43</v>
      </c>
      <c r="F278" s="46">
        <v>20000</v>
      </c>
      <c r="G278" s="46">
        <v>15000</v>
      </c>
      <c r="H278" s="46">
        <v>35000</v>
      </c>
      <c r="J278" s="27"/>
    </row>
    <row r="279" spans="1:10" x14ac:dyDescent="0.25">
      <c r="A279" s="1">
        <v>10</v>
      </c>
      <c r="B279" s="81" t="s">
        <v>237</v>
      </c>
      <c r="C279" s="34" t="s">
        <v>27</v>
      </c>
      <c r="D279" s="34">
        <v>772182915</v>
      </c>
      <c r="E279" s="34" t="s">
        <v>14</v>
      </c>
      <c r="F279" s="46">
        <v>20000</v>
      </c>
      <c r="G279" s="46">
        <v>15000</v>
      </c>
      <c r="H279" s="46">
        <v>35000</v>
      </c>
      <c r="J279" s="27"/>
    </row>
    <row r="280" spans="1:10" x14ac:dyDescent="0.25">
      <c r="A280" s="1">
        <v>11</v>
      </c>
      <c r="B280" s="81" t="s">
        <v>237</v>
      </c>
      <c r="C280" s="34" t="s">
        <v>27</v>
      </c>
      <c r="D280" s="34">
        <v>772182915</v>
      </c>
      <c r="E280" s="34" t="s">
        <v>35</v>
      </c>
      <c r="F280" s="46"/>
      <c r="G280" s="46">
        <v>15000</v>
      </c>
      <c r="H280" s="46">
        <v>35000</v>
      </c>
      <c r="J280" s="27"/>
    </row>
    <row r="281" spans="1:10" x14ac:dyDescent="0.25">
      <c r="A281" s="1">
        <v>12</v>
      </c>
      <c r="B281" s="81" t="s">
        <v>237</v>
      </c>
      <c r="C281" s="34" t="s">
        <v>27</v>
      </c>
      <c r="D281" s="34">
        <v>772182915</v>
      </c>
      <c r="E281" s="34" t="s">
        <v>260</v>
      </c>
      <c r="F281" s="46"/>
      <c r="G281" s="46">
        <v>15000</v>
      </c>
      <c r="H281" s="46">
        <v>35000</v>
      </c>
      <c r="J281" s="27"/>
    </row>
    <row r="282" spans="1:10" x14ac:dyDescent="0.25">
      <c r="A282" s="1">
        <v>13</v>
      </c>
      <c r="B282" s="81" t="s">
        <v>238</v>
      </c>
      <c r="C282" s="34" t="s">
        <v>27</v>
      </c>
      <c r="D282" s="34">
        <v>772182915</v>
      </c>
      <c r="E282" s="34" t="s">
        <v>53</v>
      </c>
      <c r="F282" s="46">
        <v>20000</v>
      </c>
      <c r="G282" s="46">
        <v>15000</v>
      </c>
      <c r="H282" s="46">
        <v>35000</v>
      </c>
      <c r="J282" s="27"/>
    </row>
    <row r="283" spans="1:10" x14ac:dyDescent="0.25">
      <c r="A283" s="1">
        <v>14</v>
      </c>
      <c r="B283" s="81" t="s">
        <v>238</v>
      </c>
      <c r="C283" s="34" t="s">
        <v>27</v>
      </c>
      <c r="D283" s="34">
        <v>772182915</v>
      </c>
      <c r="E283" s="34" t="s">
        <v>16</v>
      </c>
      <c r="F283" s="46"/>
      <c r="G283" s="46">
        <v>15000</v>
      </c>
      <c r="H283" s="46">
        <v>35000</v>
      </c>
      <c r="J283" s="27"/>
    </row>
    <row r="284" spans="1:10" x14ac:dyDescent="0.25">
      <c r="A284" s="1">
        <v>15</v>
      </c>
      <c r="B284" s="81" t="s">
        <v>238</v>
      </c>
      <c r="C284" s="34" t="s">
        <v>27</v>
      </c>
      <c r="D284" s="34">
        <v>772182915</v>
      </c>
      <c r="E284" s="34" t="s">
        <v>259</v>
      </c>
      <c r="F284" s="46"/>
      <c r="G284" s="46">
        <v>15000</v>
      </c>
      <c r="H284" s="46">
        <v>35000</v>
      </c>
      <c r="J284" s="27"/>
    </row>
    <row r="285" spans="1:10" x14ac:dyDescent="0.25">
      <c r="A285" s="1">
        <v>16</v>
      </c>
      <c r="B285" s="81" t="s">
        <v>232</v>
      </c>
      <c r="C285" s="34" t="s">
        <v>27</v>
      </c>
      <c r="D285" s="34">
        <v>772182915</v>
      </c>
      <c r="E285" s="34" t="s">
        <v>197</v>
      </c>
      <c r="F285" s="46">
        <v>20000</v>
      </c>
      <c r="G285" s="46">
        <v>15000</v>
      </c>
      <c r="H285" s="46">
        <v>35000</v>
      </c>
      <c r="J285" s="27"/>
    </row>
    <row r="286" spans="1:10" x14ac:dyDescent="0.25">
      <c r="A286" s="1">
        <v>17</v>
      </c>
      <c r="B286" s="81" t="s">
        <v>232</v>
      </c>
      <c r="C286" s="34" t="s">
        <v>27</v>
      </c>
      <c r="D286" s="34">
        <v>772182915</v>
      </c>
      <c r="E286" s="34" t="s">
        <v>70</v>
      </c>
      <c r="F286" s="46"/>
      <c r="G286" s="46">
        <v>15000</v>
      </c>
      <c r="H286" s="46">
        <v>35000</v>
      </c>
      <c r="J286" s="27"/>
    </row>
    <row r="287" spans="1:10" x14ac:dyDescent="0.25">
      <c r="A287" s="1">
        <v>18</v>
      </c>
      <c r="B287" s="81" t="s">
        <v>232</v>
      </c>
      <c r="C287" s="34" t="s">
        <v>27</v>
      </c>
      <c r="D287" s="34">
        <v>772182915</v>
      </c>
      <c r="E287" s="34" t="s">
        <v>29</v>
      </c>
      <c r="F287" s="46"/>
      <c r="G287" s="46">
        <v>15000</v>
      </c>
      <c r="H287" s="46">
        <v>35000</v>
      </c>
      <c r="J287" s="27"/>
    </row>
    <row r="288" spans="1:10" x14ac:dyDescent="0.25">
      <c r="B288" s="101"/>
      <c r="C288" s="15" t="s">
        <v>3</v>
      </c>
      <c r="D288" s="15"/>
      <c r="E288" s="15"/>
      <c r="F288" s="16">
        <f>SUM(F270:F287)</f>
        <v>240000</v>
      </c>
      <c r="G288" s="16">
        <f t="shared" ref="G288:H288" si="32">SUM(G270:G287)</f>
        <v>270000</v>
      </c>
      <c r="H288" s="16">
        <f t="shared" si="32"/>
        <v>630000</v>
      </c>
      <c r="I288">
        <f>4+6+8</f>
        <v>18</v>
      </c>
      <c r="J288" s="27"/>
    </row>
    <row r="289" spans="1:10" x14ac:dyDescent="0.25">
      <c r="B289" s="95"/>
      <c r="C289" s="6"/>
      <c r="D289" s="6"/>
      <c r="E289" s="6"/>
      <c r="F289" s="14"/>
      <c r="G289" s="14"/>
      <c r="H289" s="14"/>
      <c r="J289" s="27"/>
    </row>
    <row r="290" spans="1:10" x14ac:dyDescent="0.25">
      <c r="A290" s="1">
        <v>1</v>
      </c>
      <c r="B290" s="81" t="s">
        <v>239</v>
      </c>
      <c r="C290" s="34" t="s">
        <v>108</v>
      </c>
      <c r="D290" s="34">
        <v>704209117</v>
      </c>
      <c r="E290" s="34" t="s">
        <v>162</v>
      </c>
      <c r="F290" s="46">
        <v>20000</v>
      </c>
      <c r="G290" s="46">
        <v>15000</v>
      </c>
      <c r="H290" s="46">
        <f>F290+G290</f>
        <v>35000</v>
      </c>
      <c r="J290" s="27"/>
    </row>
    <row r="291" spans="1:10" x14ac:dyDescent="0.25">
      <c r="A291" s="1">
        <v>2</v>
      </c>
      <c r="B291" s="81" t="s">
        <v>240</v>
      </c>
      <c r="C291" s="34" t="s">
        <v>108</v>
      </c>
      <c r="D291" s="34">
        <v>704209117</v>
      </c>
      <c r="E291" s="34" t="s">
        <v>129</v>
      </c>
      <c r="F291" s="46">
        <v>20000</v>
      </c>
      <c r="G291" s="46">
        <v>15000</v>
      </c>
      <c r="H291" s="46">
        <f t="shared" ref="H291:H302" si="33">F291+G291</f>
        <v>35000</v>
      </c>
      <c r="J291" s="27"/>
    </row>
    <row r="292" spans="1:10" x14ac:dyDescent="0.25">
      <c r="A292" s="1">
        <v>3</v>
      </c>
      <c r="B292" s="81" t="s">
        <v>226</v>
      </c>
      <c r="C292" s="34" t="s">
        <v>108</v>
      </c>
      <c r="D292" s="34">
        <v>704209117</v>
      </c>
      <c r="E292" s="34" t="s">
        <v>29</v>
      </c>
      <c r="F292" s="46">
        <v>20000</v>
      </c>
      <c r="G292" s="46">
        <v>15000</v>
      </c>
      <c r="H292" s="46">
        <f t="shared" si="33"/>
        <v>35000</v>
      </c>
      <c r="J292" s="27"/>
    </row>
    <row r="293" spans="1:10" x14ac:dyDescent="0.25">
      <c r="A293" s="1">
        <v>4</v>
      </c>
      <c r="B293" s="81" t="s">
        <v>241</v>
      </c>
      <c r="C293" s="34" t="s">
        <v>108</v>
      </c>
      <c r="D293" s="34">
        <v>704209117</v>
      </c>
      <c r="E293" s="34" t="s">
        <v>90</v>
      </c>
      <c r="F293" s="46">
        <v>20000</v>
      </c>
      <c r="G293" s="46">
        <v>15000</v>
      </c>
      <c r="H293" s="46">
        <f t="shared" si="33"/>
        <v>35000</v>
      </c>
      <c r="J293" s="27"/>
    </row>
    <row r="294" spans="1:10" x14ac:dyDescent="0.25">
      <c r="A294" s="1">
        <v>5</v>
      </c>
      <c r="B294" s="81" t="s">
        <v>227</v>
      </c>
      <c r="C294" s="34" t="s">
        <v>108</v>
      </c>
      <c r="D294" s="34">
        <v>704209117</v>
      </c>
      <c r="E294" s="34" t="s">
        <v>32</v>
      </c>
      <c r="F294" s="46">
        <v>20000</v>
      </c>
      <c r="G294" s="46">
        <v>15000</v>
      </c>
      <c r="H294" s="46">
        <f t="shared" si="33"/>
        <v>35000</v>
      </c>
      <c r="J294" s="27"/>
    </row>
    <row r="295" spans="1:10" x14ac:dyDescent="0.25">
      <c r="A295" s="1">
        <v>6</v>
      </c>
      <c r="B295" s="81" t="s">
        <v>229</v>
      </c>
      <c r="C295" s="34" t="s">
        <v>108</v>
      </c>
      <c r="D295" s="34">
        <v>704209117</v>
      </c>
      <c r="E295" s="34" t="s">
        <v>22</v>
      </c>
      <c r="F295" s="46">
        <v>20000</v>
      </c>
      <c r="G295" s="46">
        <v>15000</v>
      </c>
      <c r="H295" s="46">
        <f t="shared" si="33"/>
        <v>35000</v>
      </c>
      <c r="J295" s="27"/>
    </row>
    <row r="296" spans="1:10" x14ac:dyDescent="0.25">
      <c r="A296" s="1">
        <v>7</v>
      </c>
      <c r="B296" s="81" t="s">
        <v>233</v>
      </c>
      <c r="C296" s="34" t="s">
        <v>108</v>
      </c>
      <c r="D296" s="34">
        <v>704209117</v>
      </c>
      <c r="E296" s="34" t="s">
        <v>14</v>
      </c>
      <c r="F296" s="46">
        <v>20000</v>
      </c>
      <c r="G296" s="46">
        <v>15000</v>
      </c>
      <c r="H296" s="46">
        <f t="shared" si="33"/>
        <v>35000</v>
      </c>
      <c r="J296" s="27"/>
    </row>
    <row r="297" spans="1:10" x14ac:dyDescent="0.25">
      <c r="A297" s="1">
        <v>8</v>
      </c>
      <c r="B297" s="81" t="s">
        <v>234</v>
      </c>
      <c r="C297" s="34" t="s">
        <v>108</v>
      </c>
      <c r="D297" s="34">
        <v>704209117</v>
      </c>
      <c r="E297" s="34" t="s">
        <v>29</v>
      </c>
      <c r="F297" s="46">
        <v>20000</v>
      </c>
      <c r="G297" s="46">
        <v>15000</v>
      </c>
      <c r="H297" s="46">
        <f t="shared" si="33"/>
        <v>35000</v>
      </c>
      <c r="J297" s="27"/>
    </row>
    <row r="298" spans="1:10" x14ac:dyDescent="0.25">
      <c r="A298" s="1">
        <v>9</v>
      </c>
      <c r="B298" s="81" t="s">
        <v>235</v>
      </c>
      <c r="C298" s="34" t="s">
        <v>108</v>
      </c>
      <c r="D298" s="34">
        <v>704209117</v>
      </c>
      <c r="E298" s="34" t="s">
        <v>89</v>
      </c>
      <c r="F298" s="46">
        <v>20000</v>
      </c>
      <c r="G298" s="46">
        <v>15000</v>
      </c>
      <c r="H298" s="46">
        <f t="shared" si="33"/>
        <v>35000</v>
      </c>
      <c r="J298" s="27"/>
    </row>
    <row r="299" spans="1:10" x14ac:dyDescent="0.25">
      <c r="A299" s="1">
        <v>10</v>
      </c>
      <c r="B299" s="81" t="s">
        <v>238</v>
      </c>
      <c r="C299" s="34" t="s">
        <v>108</v>
      </c>
      <c r="D299" s="34">
        <v>704209117</v>
      </c>
      <c r="E299" s="34" t="s">
        <v>48</v>
      </c>
      <c r="F299" s="46">
        <v>20000</v>
      </c>
      <c r="G299" s="46">
        <v>15000</v>
      </c>
      <c r="H299" s="46">
        <f t="shared" si="33"/>
        <v>35000</v>
      </c>
      <c r="J299" s="27"/>
    </row>
    <row r="300" spans="1:10" x14ac:dyDescent="0.25">
      <c r="A300" s="1">
        <v>11</v>
      </c>
      <c r="B300" s="81" t="s">
        <v>232</v>
      </c>
      <c r="C300" s="34" t="s">
        <v>108</v>
      </c>
      <c r="D300" s="34">
        <v>704209117</v>
      </c>
      <c r="E300" s="34" t="s">
        <v>29</v>
      </c>
      <c r="F300" s="46">
        <v>20000</v>
      </c>
      <c r="G300" s="46">
        <v>15000</v>
      </c>
      <c r="H300" s="46">
        <f t="shared" si="33"/>
        <v>35000</v>
      </c>
      <c r="J300" s="27"/>
    </row>
    <row r="301" spans="1:10" x14ac:dyDescent="0.25">
      <c r="A301" s="1">
        <v>12</v>
      </c>
      <c r="B301" s="81" t="s">
        <v>232</v>
      </c>
      <c r="C301" s="34" t="s">
        <v>108</v>
      </c>
      <c r="D301" s="34">
        <v>704209117</v>
      </c>
      <c r="E301" s="34" t="s">
        <v>89</v>
      </c>
      <c r="F301" s="46"/>
      <c r="G301" s="46">
        <v>15000</v>
      </c>
      <c r="H301" s="46">
        <f t="shared" si="33"/>
        <v>15000</v>
      </c>
      <c r="J301" s="27"/>
    </row>
    <row r="302" spans="1:10" x14ac:dyDescent="0.25">
      <c r="A302" s="1">
        <v>13</v>
      </c>
      <c r="B302" s="81" t="s">
        <v>232</v>
      </c>
      <c r="C302" s="34" t="s">
        <v>108</v>
      </c>
      <c r="D302" s="34">
        <v>704209117</v>
      </c>
      <c r="E302" s="34" t="s">
        <v>70</v>
      </c>
      <c r="F302" s="46"/>
      <c r="G302" s="46">
        <v>15000</v>
      </c>
      <c r="H302" s="46">
        <f t="shared" si="33"/>
        <v>15000</v>
      </c>
      <c r="J302" s="27"/>
    </row>
    <row r="303" spans="1:10" x14ac:dyDescent="0.25">
      <c r="B303" s="101"/>
      <c r="C303" s="15" t="s">
        <v>3</v>
      </c>
      <c r="D303" s="15"/>
      <c r="E303" s="15"/>
      <c r="F303" s="16">
        <f>SUM(F290:F302)</f>
        <v>220000</v>
      </c>
      <c r="G303" s="16">
        <f t="shared" ref="G303:H303" si="34">SUM(G290:G302)</f>
        <v>195000</v>
      </c>
      <c r="H303" s="16">
        <f t="shared" si="34"/>
        <v>415000</v>
      </c>
      <c r="I303">
        <f>13</f>
        <v>13</v>
      </c>
      <c r="J303" s="27"/>
    </row>
    <row r="304" spans="1:10" x14ac:dyDescent="0.25">
      <c r="B304" s="95"/>
      <c r="C304" s="6"/>
      <c r="D304" s="6"/>
      <c r="E304" s="6"/>
      <c r="F304" s="14"/>
      <c r="G304" s="14"/>
      <c r="H304" s="14"/>
      <c r="J304" s="27"/>
    </row>
    <row r="305" spans="1:10" x14ac:dyDescent="0.25">
      <c r="A305" s="1">
        <v>1</v>
      </c>
      <c r="B305" s="81" t="s">
        <v>226</v>
      </c>
      <c r="C305" s="34" t="s">
        <v>261</v>
      </c>
      <c r="D305" s="34">
        <v>753550773</v>
      </c>
      <c r="E305" s="34" t="s">
        <v>48</v>
      </c>
      <c r="F305" s="46">
        <v>20000</v>
      </c>
      <c r="G305" s="46">
        <v>15000</v>
      </c>
      <c r="H305" s="46">
        <f>F305+G305</f>
        <v>35000</v>
      </c>
      <c r="J305" s="27"/>
    </row>
    <row r="306" spans="1:10" x14ac:dyDescent="0.25">
      <c r="A306" s="1">
        <v>2</v>
      </c>
      <c r="B306" s="81" t="s">
        <v>241</v>
      </c>
      <c r="C306" s="34" t="s">
        <v>261</v>
      </c>
      <c r="D306" s="34">
        <v>753550773</v>
      </c>
      <c r="E306" s="34" t="s">
        <v>16</v>
      </c>
      <c r="F306" s="46">
        <v>20000</v>
      </c>
      <c r="G306" s="46">
        <v>15000</v>
      </c>
      <c r="H306" s="46">
        <f t="shared" ref="H306:H318" si="35">F306+G306</f>
        <v>35000</v>
      </c>
      <c r="J306" s="27"/>
    </row>
    <row r="307" spans="1:10" x14ac:dyDescent="0.25">
      <c r="A307" s="1">
        <v>3</v>
      </c>
      <c r="B307" s="81" t="s">
        <v>227</v>
      </c>
      <c r="C307" s="34" t="s">
        <v>261</v>
      </c>
      <c r="D307" s="34">
        <v>753550773</v>
      </c>
      <c r="E307" s="34" t="s">
        <v>65</v>
      </c>
      <c r="F307" s="46">
        <v>20000</v>
      </c>
      <c r="G307" s="46">
        <v>15000</v>
      </c>
      <c r="H307" s="46">
        <f t="shared" si="35"/>
        <v>35000</v>
      </c>
      <c r="J307" s="27"/>
    </row>
    <row r="308" spans="1:10" x14ac:dyDescent="0.25">
      <c r="A308" s="1">
        <v>4</v>
      </c>
      <c r="B308" s="81" t="s">
        <v>228</v>
      </c>
      <c r="C308" s="34" t="s">
        <v>261</v>
      </c>
      <c r="D308" s="34">
        <v>753550773</v>
      </c>
      <c r="E308" s="34" t="s">
        <v>34</v>
      </c>
      <c r="F308" s="46">
        <v>20000</v>
      </c>
      <c r="G308" s="46">
        <v>15000</v>
      </c>
      <c r="H308" s="46">
        <f t="shared" si="35"/>
        <v>35000</v>
      </c>
      <c r="J308" s="27"/>
    </row>
    <row r="309" spans="1:10" x14ac:dyDescent="0.25">
      <c r="A309" s="1">
        <v>5</v>
      </c>
      <c r="B309" s="81" t="s">
        <v>229</v>
      </c>
      <c r="C309" s="34" t="s">
        <v>261</v>
      </c>
      <c r="D309" s="34">
        <v>753550773</v>
      </c>
      <c r="E309" s="34" t="s">
        <v>54</v>
      </c>
      <c r="F309" s="46">
        <v>20000</v>
      </c>
      <c r="G309" s="46">
        <v>15000</v>
      </c>
      <c r="H309" s="46">
        <f t="shared" si="35"/>
        <v>35000</v>
      </c>
      <c r="J309" s="27"/>
    </row>
    <row r="310" spans="1:10" x14ac:dyDescent="0.25">
      <c r="A310" s="1">
        <v>6</v>
      </c>
      <c r="B310" s="81" t="s">
        <v>230</v>
      </c>
      <c r="C310" s="34" t="s">
        <v>261</v>
      </c>
      <c r="D310" s="34">
        <v>753550773</v>
      </c>
      <c r="E310" s="34" t="s">
        <v>262</v>
      </c>
      <c r="F310" s="46">
        <v>20000</v>
      </c>
      <c r="G310" s="46">
        <v>15000</v>
      </c>
      <c r="H310" s="46">
        <f t="shared" si="35"/>
        <v>35000</v>
      </c>
      <c r="J310" s="27"/>
    </row>
    <row r="311" spans="1:10" x14ac:dyDescent="0.25">
      <c r="A311" s="1">
        <v>7</v>
      </c>
      <c r="B311" s="81" t="s">
        <v>231</v>
      </c>
      <c r="C311" s="34" t="s">
        <v>261</v>
      </c>
      <c r="D311" s="34">
        <v>753550773</v>
      </c>
      <c r="E311" s="34" t="s">
        <v>150</v>
      </c>
      <c r="F311" s="46">
        <v>20000</v>
      </c>
      <c r="G311" s="46">
        <v>15000</v>
      </c>
      <c r="H311" s="46">
        <f t="shared" si="35"/>
        <v>35000</v>
      </c>
      <c r="J311" s="27"/>
    </row>
    <row r="312" spans="1:10" x14ac:dyDescent="0.25">
      <c r="A312" s="1">
        <v>8</v>
      </c>
      <c r="B312" s="81" t="s">
        <v>233</v>
      </c>
      <c r="C312" s="34" t="s">
        <v>261</v>
      </c>
      <c r="D312" s="34">
        <v>753550773</v>
      </c>
      <c r="E312" s="34" t="s">
        <v>20</v>
      </c>
      <c r="F312" s="46">
        <v>20000</v>
      </c>
      <c r="G312" s="46">
        <v>15000</v>
      </c>
      <c r="H312" s="46">
        <f t="shared" si="35"/>
        <v>35000</v>
      </c>
      <c r="J312" s="27"/>
    </row>
    <row r="313" spans="1:10" x14ac:dyDescent="0.25">
      <c r="A313" s="1">
        <v>9</v>
      </c>
      <c r="B313" s="81" t="s">
        <v>234</v>
      </c>
      <c r="C313" s="34" t="s">
        <v>261</v>
      </c>
      <c r="D313" s="34">
        <v>753550773</v>
      </c>
      <c r="E313" s="34" t="s">
        <v>136</v>
      </c>
      <c r="F313" s="46">
        <v>20000</v>
      </c>
      <c r="G313" s="46">
        <v>15000</v>
      </c>
      <c r="H313" s="46">
        <f t="shared" si="35"/>
        <v>35000</v>
      </c>
      <c r="J313" s="27"/>
    </row>
    <row r="314" spans="1:10" x14ac:dyDescent="0.25">
      <c r="A314" s="1">
        <v>10</v>
      </c>
      <c r="B314" s="81" t="s">
        <v>235</v>
      </c>
      <c r="C314" s="34" t="s">
        <v>261</v>
      </c>
      <c r="D314" s="34">
        <v>753550773</v>
      </c>
      <c r="E314" s="34" t="s">
        <v>69</v>
      </c>
      <c r="F314" s="46">
        <v>20000</v>
      </c>
      <c r="G314" s="46">
        <v>15000</v>
      </c>
      <c r="H314" s="46">
        <f t="shared" si="35"/>
        <v>35000</v>
      </c>
      <c r="J314" s="27"/>
    </row>
    <row r="315" spans="1:10" x14ac:dyDescent="0.25">
      <c r="A315" s="1">
        <v>11</v>
      </c>
      <c r="B315" s="81" t="s">
        <v>236</v>
      </c>
      <c r="C315" s="34" t="s">
        <v>261</v>
      </c>
      <c r="D315" s="34">
        <v>753550773</v>
      </c>
      <c r="E315" s="34" t="s">
        <v>113</v>
      </c>
      <c r="F315" s="46">
        <v>20000</v>
      </c>
      <c r="G315" s="46">
        <v>15000</v>
      </c>
      <c r="H315" s="46">
        <f t="shared" si="35"/>
        <v>35000</v>
      </c>
      <c r="J315" s="27"/>
    </row>
    <row r="316" spans="1:10" x14ac:dyDescent="0.25">
      <c r="A316" s="1">
        <v>12</v>
      </c>
      <c r="B316" s="81" t="s">
        <v>237</v>
      </c>
      <c r="C316" s="34" t="s">
        <v>261</v>
      </c>
      <c r="D316" s="34">
        <v>753550773</v>
      </c>
      <c r="E316" s="34" t="s">
        <v>46</v>
      </c>
      <c r="F316" s="46">
        <v>20000</v>
      </c>
      <c r="G316" s="46">
        <v>15000</v>
      </c>
      <c r="H316" s="46">
        <f t="shared" si="35"/>
        <v>35000</v>
      </c>
      <c r="J316" s="27"/>
    </row>
    <row r="317" spans="1:10" x14ac:dyDescent="0.25">
      <c r="A317" s="1">
        <v>13</v>
      </c>
      <c r="B317" s="81" t="s">
        <v>238</v>
      </c>
      <c r="C317" s="34" t="s">
        <v>261</v>
      </c>
      <c r="D317" s="34">
        <v>753550773</v>
      </c>
      <c r="E317" s="34" t="s">
        <v>26</v>
      </c>
      <c r="F317" s="46">
        <v>20000</v>
      </c>
      <c r="G317" s="46">
        <v>15000</v>
      </c>
      <c r="H317" s="46">
        <f t="shared" si="35"/>
        <v>35000</v>
      </c>
      <c r="J317" s="27"/>
    </row>
    <row r="318" spans="1:10" x14ac:dyDescent="0.25">
      <c r="A318" s="1">
        <v>14</v>
      </c>
      <c r="B318" s="81" t="s">
        <v>232</v>
      </c>
      <c r="C318" s="34" t="s">
        <v>261</v>
      </c>
      <c r="D318" s="34">
        <v>753550773</v>
      </c>
      <c r="E318" s="34" t="s">
        <v>8</v>
      </c>
      <c r="F318" s="46">
        <v>20000</v>
      </c>
      <c r="G318" s="46">
        <v>15000</v>
      </c>
      <c r="H318" s="46">
        <f t="shared" si="35"/>
        <v>35000</v>
      </c>
      <c r="J318" s="27"/>
    </row>
    <row r="319" spans="1:10" x14ac:dyDescent="0.25">
      <c r="B319" s="70"/>
      <c r="C319" s="15" t="s">
        <v>3</v>
      </c>
      <c r="D319" s="15"/>
      <c r="E319" s="15"/>
      <c r="F319" s="16">
        <f>SUM(F305:F318)</f>
        <v>280000</v>
      </c>
      <c r="G319" s="16">
        <f t="shared" ref="G319:H319" si="36">SUM(G305:G318)</f>
        <v>210000</v>
      </c>
      <c r="H319" s="16">
        <f t="shared" si="36"/>
        <v>490000</v>
      </c>
      <c r="I319">
        <f>14</f>
        <v>14</v>
      </c>
      <c r="J319" s="27"/>
    </row>
    <row r="320" spans="1:10" x14ac:dyDescent="0.25">
      <c r="B320" s="69"/>
      <c r="C320" s="1"/>
      <c r="D320" s="1"/>
      <c r="E320" s="1"/>
      <c r="F320" s="1"/>
      <c r="G320" s="1"/>
      <c r="H320" s="1"/>
    </row>
    <row r="321" spans="2:8" ht="26.25" customHeight="1" x14ac:dyDescent="0.25">
      <c r="B321" s="81"/>
      <c r="C321" s="105" t="s">
        <v>358</v>
      </c>
      <c r="D321" s="105"/>
      <c r="E321" s="105"/>
      <c r="F321" s="106">
        <f>F319+F303+F288+F268+F258+F254+F237+F227+F213+F184+F178+F128+F114+F96+F77+F61+F41+F21</f>
        <v>4620000</v>
      </c>
      <c r="G321" s="106">
        <f>G319+G303+G288+G268+G258+G254+G237+G227+G213+G184+G178+G128+G114+G96+G77+G61+G41+G21</f>
        <v>4230000</v>
      </c>
      <c r="H321" s="106">
        <f>H319+H303+H288+H268+H258+H254+H237+H227+H213+H184+H178+H128+H114+H96+H77+H61+H41+H21</f>
        <v>8970000</v>
      </c>
    </row>
  </sheetData>
  <pageMargins left="0.7" right="0.7" top="0.75" bottom="0.75" header="0.3" footer="0.3"/>
  <pageSetup paperSize="9" scale="7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opLeftCell="A167" workbookViewId="0">
      <selection activeCell="D47" sqref="D47"/>
    </sheetView>
  </sheetViews>
  <sheetFormatPr defaultRowHeight="15" x14ac:dyDescent="0.25"/>
  <cols>
    <col min="1" max="1" width="5.5703125" style="109" customWidth="1"/>
    <col min="2" max="2" width="11.140625" customWidth="1"/>
    <col min="3" max="3" width="22.5703125" bestFit="1" customWidth="1"/>
    <col min="4" max="4" width="13.85546875" customWidth="1"/>
    <col min="5" max="5" width="17.85546875" customWidth="1"/>
    <col min="6" max="6" width="11.5703125" customWidth="1"/>
    <col min="7" max="7" width="12.5703125" customWidth="1"/>
    <col min="8" max="8" width="11.5703125" bestFit="1" customWidth="1"/>
  </cols>
  <sheetData>
    <row r="1" spans="1:8" ht="18.75" x14ac:dyDescent="0.3">
      <c r="B1" s="117" t="s">
        <v>359</v>
      </c>
      <c r="C1" s="117"/>
      <c r="D1" s="117"/>
      <c r="E1" s="117"/>
      <c r="F1" s="117"/>
      <c r="G1" s="117"/>
      <c r="H1" s="117"/>
    </row>
    <row r="2" spans="1:8" x14ac:dyDescent="0.25">
      <c r="A2" s="1"/>
      <c r="B2" s="67" t="s">
        <v>0</v>
      </c>
      <c r="C2" s="23" t="s">
        <v>5</v>
      </c>
      <c r="D2" s="23" t="s">
        <v>4</v>
      </c>
      <c r="E2" s="23" t="s">
        <v>6</v>
      </c>
      <c r="F2" s="23" t="s">
        <v>1</v>
      </c>
      <c r="G2" s="23" t="s">
        <v>2</v>
      </c>
      <c r="H2" s="23" t="s">
        <v>3</v>
      </c>
    </row>
    <row r="3" spans="1:8" x14ac:dyDescent="0.25">
      <c r="A3" s="1">
        <v>1</v>
      </c>
      <c r="B3" s="77">
        <v>43871</v>
      </c>
      <c r="C3" s="1" t="s">
        <v>7</v>
      </c>
      <c r="D3" s="1">
        <v>773202444</v>
      </c>
      <c r="E3" s="1" t="s">
        <v>271</v>
      </c>
      <c r="F3" s="7">
        <v>20000</v>
      </c>
      <c r="G3" s="7">
        <v>15000</v>
      </c>
      <c r="H3" s="59">
        <f>F3+G3</f>
        <v>35000</v>
      </c>
    </row>
    <row r="4" spans="1:8" x14ac:dyDescent="0.25">
      <c r="A4" s="1">
        <v>2</v>
      </c>
      <c r="B4" s="77">
        <v>43961</v>
      </c>
      <c r="C4" s="1" t="s">
        <v>7</v>
      </c>
      <c r="D4" s="1">
        <v>773202444</v>
      </c>
      <c r="E4" s="1" t="s">
        <v>272</v>
      </c>
      <c r="F4" s="7">
        <v>20000</v>
      </c>
      <c r="G4" s="7">
        <v>15000</v>
      </c>
      <c r="H4" s="59">
        <f t="shared" ref="H4:H21" si="0">F4+G4</f>
        <v>35000</v>
      </c>
    </row>
    <row r="5" spans="1:8" x14ac:dyDescent="0.25">
      <c r="A5" s="1">
        <v>3</v>
      </c>
      <c r="B5" s="77">
        <v>43992</v>
      </c>
      <c r="C5" s="1" t="s">
        <v>7</v>
      </c>
      <c r="D5" s="1">
        <v>773202444</v>
      </c>
      <c r="E5" s="1" t="s">
        <v>273</v>
      </c>
      <c r="F5" s="7">
        <v>20000</v>
      </c>
      <c r="G5" s="7">
        <v>15000</v>
      </c>
      <c r="H5" s="59">
        <f t="shared" si="0"/>
        <v>35000</v>
      </c>
    </row>
    <row r="6" spans="1:8" x14ac:dyDescent="0.25">
      <c r="A6" s="1">
        <v>4</v>
      </c>
      <c r="B6" s="77">
        <v>44022</v>
      </c>
      <c r="C6" s="1" t="s">
        <v>7</v>
      </c>
      <c r="D6" s="1">
        <v>773202444</v>
      </c>
      <c r="E6" s="1" t="s">
        <v>274</v>
      </c>
      <c r="F6" s="7">
        <v>20000</v>
      </c>
      <c r="G6" s="7">
        <v>15000</v>
      </c>
      <c r="H6" s="59">
        <f t="shared" si="0"/>
        <v>35000</v>
      </c>
    </row>
    <row r="7" spans="1:8" x14ac:dyDescent="0.25">
      <c r="A7" s="1">
        <v>5</v>
      </c>
      <c r="B7" s="77">
        <v>44053</v>
      </c>
      <c r="C7" s="1" t="s">
        <v>7</v>
      </c>
      <c r="D7" s="1">
        <v>773202444</v>
      </c>
      <c r="E7" s="1" t="s">
        <v>275</v>
      </c>
      <c r="F7" s="7">
        <v>20000</v>
      </c>
      <c r="G7" s="7">
        <v>15000</v>
      </c>
      <c r="H7" s="59">
        <f t="shared" si="0"/>
        <v>35000</v>
      </c>
    </row>
    <row r="8" spans="1:8" x14ac:dyDescent="0.25">
      <c r="A8" s="1">
        <v>6</v>
      </c>
      <c r="B8" s="77">
        <v>44084</v>
      </c>
      <c r="C8" s="1" t="s">
        <v>7</v>
      </c>
      <c r="D8" s="1">
        <v>773202444</v>
      </c>
      <c r="E8" s="1" t="s">
        <v>276</v>
      </c>
      <c r="F8" s="7">
        <v>20000</v>
      </c>
      <c r="G8" s="7">
        <v>15000</v>
      </c>
      <c r="H8" s="59">
        <f t="shared" si="0"/>
        <v>35000</v>
      </c>
    </row>
    <row r="9" spans="1:8" x14ac:dyDescent="0.25">
      <c r="A9" s="1">
        <v>7</v>
      </c>
      <c r="B9" s="77">
        <v>44114</v>
      </c>
      <c r="C9" s="1" t="s">
        <v>7</v>
      </c>
      <c r="D9" s="1">
        <v>773202444</v>
      </c>
      <c r="E9" s="1" t="s">
        <v>277</v>
      </c>
      <c r="F9" s="7">
        <v>20000</v>
      </c>
      <c r="G9" s="7">
        <v>15000</v>
      </c>
      <c r="H9" s="59">
        <f t="shared" si="0"/>
        <v>35000</v>
      </c>
    </row>
    <row r="10" spans="1:8" x14ac:dyDescent="0.25">
      <c r="A10" s="1">
        <v>8</v>
      </c>
      <c r="B10" s="77">
        <v>44175</v>
      </c>
      <c r="C10" s="1" t="s">
        <v>7</v>
      </c>
      <c r="D10" s="1">
        <v>773202444</v>
      </c>
      <c r="E10" s="1" t="s">
        <v>278</v>
      </c>
      <c r="F10" s="7">
        <v>20000</v>
      </c>
      <c r="G10" s="7">
        <v>15000</v>
      </c>
      <c r="H10" s="59">
        <f t="shared" si="0"/>
        <v>35000</v>
      </c>
    </row>
    <row r="11" spans="1:8" x14ac:dyDescent="0.25">
      <c r="A11" s="1">
        <v>9</v>
      </c>
      <c r="B11" s="77" t="s">
        <v>279</v>
      </c>
      <c r="C11" s="1" t="s">
        <v>7</v>
      </c>
      <c r="D11" s="1">
        <v>773202444</v>
      </c>
      <c r="E11" s="1" t="s">
        <v>277</v>
      </c>
      <c r="F11" s="7">
        <v>20000</v>
      </c>
      <c r="G11" s="7">
        <v>15000</v>
      </c>
      <c r="H11" s="59">
        <f t="shared" si="0"/>
        <v>35000</v>
      </c>
    </row>
    <row r="12" spans="1:8" x14ac:dyDescent="0.25">
      <c r="A12" s="1">
        <v>10</v>
      </c>
      <c r="B12" s="77" t="s">
        <v>280</v>
      </c>
      <c r="C12" s="1" t="s">
        <v>7</v>
      </c>
      <c r="D12" s="1">
        <v>773202444</v>
      </c>
      <c r="E12" s="1" t="s">
        <v>281</v>
      </c>
      <c r="F12" s="7">
        <v>20000</v>
      </c>
      <c r="G12" s="7">
        <v>15000</v>
      </c>
      <c r="H12" s="59">
        <f t="shared" si="0"/>
        <v>35000</v>
      </c>
    </row>
    <row r="13" spans="1:8" x14ac:dyDescent="0.25">
      <c r="A13" s="1">
        <v>11</v>
      </c>
      <c r="B13" s="77" t="s">
        <v>282</v>
      </c>
      <c r="C13" s="1" t="s">
        <v>7</v>
      </c>
      <c r="D13" s="1">
        <v>773202444</v>
      </c>
      <c r="E13" s="1" t="s">
        <v>283</v>
      </c>
      <c r="F13" s="7">
        <v>20000</v>
      </c>
      <c r="G13" s="7">
        <v>15000</v>
      </c>
      <c r="H13" s="59">
        <f t="shared" si="0"/>
        <v>35000</v>
      </c>
    </row>
    <row r="14" spans="1:8" x14ac:dyDescent="0.25">
      <c r="A14" s="1">
        <v>12</v>
      </c>
      <c r="B14" s="77" t="s">
        <v>284</v>
      </c>
      <c r="C14" s="1" t="s">
        <v>7</v>
      </c>
      <c r="D14" s="1">
        <v>773202444</v>
      </c>
      <c r="E14" s="1" t="s">
        <v>285</v>
      </c>
      <c r="F14" s="7">
        <v>20000</v>
      </c>
      <c r="G14" s="7">
        <v>15000</v>
      </c>
      <c r="H14" s="59">
        <f t="shared" si="0"/>
        <v>35000</v>
      </c>
    </row>
    <row r="15" spans="1:8" x14ac:dyDescent="0.25">
      <c r="A15" s="1">
        <v>13</v>
      </c>
      <c r="B15" s="77" t="s">
        <v>286</v>
      </c>
      <c r="C15" s="1" t="s">
        <v>7</v>
      </c>
      <c r="D15" s="1">
        <v>773202444</v>
      </c>
      <c r="E15" s="1" t="s">
        <v>271</v>
      </c>
      <c r="F15" s="7">
        <v>20000</v>
      </c>
      <c r="G15" s="7">
        <v>15000</v>
      </c>
      <c r="H15" s="59">
        <f t="shared" si="0"/>
        <v>35000</v>
      </c>
    </row>
    <row r="16" spans="1:8" x14ac:dyDescent="0.25">
      <c r="A16" s="1">
        <v>14</v>
      </c>
      <c r="B16" s="77" t="s">
        <v>287</v>
      </c>
      <c r="C16" s="1" t="s">
        <v>7</v>
      </c>
      <c r="D16" s="1">
        <v>773202444</v>
      </c>
      <c r="E16" s="1" t="s">
        <v>275</v>
      </c>
      <c r="F16" s="7">
        <v>20000</v>
      </c>
      <c r="G16" s="7">
        <v>15000</v>
      </c>
      <c r="H16" s="59">
        <f t="shared" si="0"/>
        <v>35000</v>
      </c>
    </row>
    <row r="17" spans="1:8" x14ac:dyDescent="0.25">
      <c r="A17" s="1">
        <v>15</v>
      </c>
      <c r="B17" s="77" t="s">
        <v>288</v>
      </c>
      <c r="C17" s="1" t="s">
        <v>7</v>
      </c>
      <c r="D17" s="1">
        <v>773202444</v>
      </c>
      <c r="E17" s="1" t="s">
        <v>289</v>
      </c>
      <c r="F17" s="7">
        <v>20000</v>
      </c>
      <c r="G17" s="7">
        <v>15000</v>
      </c>
      <c r="H17" s="59">
        <f t="shared" si="0"/>
        <v>35000</v>
      </c>
    </row>
    <row r="18" spans="1:8" x14ac:dyDescent="0.25">
      <c r="A18" s="1">
        <v>16</v>
      </c>
      <c r="B18" s="77" t="s">
        <v>290</v>
      </c>
      <c r="C18" s="1" t="s">
        <v>7</v>
      </c>
      <c r="D18" s="1">
        <v>773202444</v>
      </c>
      <c r="E18" s="1" t="s">
        <v>273</v>
      </c>
      <c r="F18" s="7">
        <v>20000</v>
      </c>
      <c r="G18" s="7">
        <v>15000</v>
      </c>
      <c r="H18" s="59">
        <f t="shared" si="0"/>
        <v>35000</v>
      </c>
    </row>
    <row r="19" spans="1:8" x14ac:dyDescent="0.25">
      <c r="A19" s="1">
        <v>17</v>
      </c>
      <c r="B19" s="77" t="s">
        <v>291</v>
      </c>
      <c r="C19" s="1" t="s">
        <v>7</v>
      </c>
      <c r="D19" s="1">
        <v>773202444</v>
      </c>
      <c r="E19" s="1" t="s">
        <v>292</v>
      </c>
      <c r="F19" s="7">
        <v>20000</v>
      </c>
      <c r="G19" s="7">
        <v>15000</v>
      </c>
      <c r="H19" s="59">
        <f t="shared" si="0"/>
        <v>35000</v>
      </c>
    </row>
    <row r="20" spans="1:8" x14ac:dyDescent="0.25">
      <c r="A20" s="1">
        <v>18</v>
      </c>
      <c r="B20" s="77" t="s">
        <v>293</v>
      </c>
      <c r="C20" s="1" t="s">
        <v>7</v>
      </c>
      <c r="D20" s="1">
        <v>773202444</v>
      </c>
      <c r="E20" s="1" t="s">
        <v>294</v>
      </c>
      <c r="F20" s="7">
        <v>20000</v>
      </c>
      <c r="G20" s="7">
        <v>15000</v>
      </c>
      <c r="H20" s="59">
        <f t="shared" si="0"/>
        <v>35000</v>
      </c>
    </row>
    <row r="21" spans="1:8" x14ac:dyDescent="0.25">
      <c r="A21" s="1">
        <v>19</v>
      </c>
      <c r="B21" s="77" t="s">
        <v>295</v>
      </c>
      <c r="C21" s="1" t="s">
        <v>7</v>
      </c>
      <c r="D21" s="1">
        <v>773202444</v>
      </c>
      <c r="E21" s="1" t="s">
        <v>296</v>
      </c>
      <c r="F21" s="7">
        <v>20000</v>
      </c>
      <c r="G21" s="7">
        <v>15000</v>
      </c>
      <c r="H21" s="59">
        <f t="shared" si="0"/>
        <v>35000</v>
      </c>
    </row>
    <row r="22" spans="1:8" x14ac:dyDescent="0.25">
      <c r="A22" s="1"/>
      <c r="B22" s="107"/>
      <c r="C22" s="23" t="s">
        <v>3</v>
      </c>
      <c r="D22" s="23"/>
      <c r="E22" s="23"/>
      <c r="F22" s="62">
        <f>SUM(F3:F21)</f>
        <v>380000</v>
      </c>
      <c r="G22" s="62">
        <f>SUM(G3:G21)</f>
        <v>285000</v>
      </c>
      <c r="H22" s="63">
        <f>SUM(H3:H21)</f>
        <v>665000</v>
      </c>
    </row>
    <row r="23" spans="1:8" x14ac:dyDescent="0.25">
      <c r="A23" s="1"/>
      <c r="B23" s="76"/>
      <c r="C23" s="6"/>
      <c r="D23" s="6"/>
      <c r="E23" s="6"/>
      <c r="F23" s="14"/>
      <c r="G23" s="14"/>
      <c r="H23" s="82"/>
    </row>
    <row r="24" spans="1:8" x14ac:dyDescent="0.25">
      <c r="A24" s="1">
        <v>1</v>
      </c>
      <c r="B24" s="68">
        <v>43871</v>
      </c>
      <c r="C24" s="1" t="s">
        <v>9</v>
      </c>
      <c r="D24" s="1">
        <v>772566516</v>
      </c>
      <c r="E24" s="1" t="s">
        <v>271</v>
      </c>
      <c r="F24" s="7">
        <v>20000</v>
      </c>
      <c r="G24" s="7">
        <v>15000</v>
      </c>
      <c r="H24" s="59">
        <f>F24+G24</f>
        <v>35000</v>
      </c>
    </row>
    <row r="25" spans="1:8" x14ac:dyDescent="0.25">
      <c r="A25" s="1">
        <v>2</v>
      </c>
      <c r="B25" s="68">
        <v>43961</v>
      </c>
      <c r="C25" s="1" t="s">
        <v>9</v>
      </c>
      <c r="D25" s="1">
        <v>772566516</v>
      </c>
      <c r="E25" s="1" t="s">
        <v>272</v>
      </c>
      <c r="F25" s="7">
        <v>20000</v>
      </c>
      <c r="G25" s="7">
        <v>15000</v>
      </c>
      <c r="H25" s="59">
        <f t="shared" ref="H25:H44" si="1">F25+G25</f>
        <v>35000</v>
      </c>
    </row>
    <row r="26" spans="1:8" x14ac:dyDescent="0.25">
      <c r="A26" s="1">
        <v>3</v>
      </c>
      <c r="B26" s="68">
        <v>43992</v>
      </c>
      <c r="C26" s="1" t="s">
        <v>9</v>
      </c>
      <c r="D26" s="1">
        <v>772566516</v>
      </c>
      <c r="E26" s="1" t="s">
        <v>273</v>
      </c>
      <c r="F26" s="7">
        <v>20000</v>
      </c>
      <c r="G26" s="7">
        <v>15000</v>
      </c>
      <c r="H26" s="59">
        <f t="shared" si="1"/>
        <v>35000</v>
      </c>
    </row>
    <row r="27" spans="1:8" x14ac:dyDescent="0.25">
      <c r="A27" s="1">
        <v>4</v>
      </c>
      <c r="B27" s="68">
        <v>44022</v>
      </c>
      <c r="C27" s="1" t="s">
        <v>9</v>
      </c>
      <c r="D27" s="1">
        <v>772566516</v>
      </c>
      <c r="E27" s="1" t="s">
        <v>274</v>
      </c>
      <c r="F27" s="7">
        <v>20000</v>
      </c>
      <c r="G27" s="7">
        <v>15000</v>
      </c>
      <c r="H27" s="59">
        <f t="shared" si="1"/>
        <v>35000</v>
      </c>
    </row>
    <row r="28" spans="1:8" x14ac:dyDescent="0.25">
      <c r="A28" s="1">
        <v>5</v>
      </c>
      <c r="B28" s="68">
        <v>44053</v>
      </c>
      <c r="C28" s="1" t="s">
        <v>9</v>
      </c>
      <c r="D28" s="1">
        <v>772566516</v>
      </c>
      <c r="E28" s="1" t="s">
        <v>275</v>
      </c>
      <c r="F28" s="7">
        <v>20000</v>
      </c>
      <c r="G28" s="7">
        <v>15000</v>
      </c>
      <c r="H28" s="59">
        <f t="shared" si="1"/>
        <v>35000</v>
      </c>
    </row>
    <row r="29" spans="1:8" x14ac:dyDescent="0.25">
      <c r="A29" s="1">
        <v>6</v>
      </c>
      <c r="B29" s="68">
        <v>44084</v>
      </c>
      <c r="C29" s="1" t="s">
        <v>9</v>
      </c>
      <c r="D29" s="1">
        <v>772566516</v>
      </c>
      <c r="E29" s="1" t="s">
        <v>276</v>
      </c>
      <c r="F29" s="7">
        <v>20000</v>
      </c>
      <c r="G29" s="7">
        <v>15000</v>
      </c>
      <c r="H29" s="59">
        <f t="shared" si="1"/>
        <v>35000</v>
      </c>
    </row>
    <row r="30" spans="1:8" x14ac:dyDescent="0.25">
      <c r="A30" s="1">
        <v>7</v>
      </c>
      <c r="B30" s="68">
        <v>44114</v>
      </c>
      <c r="C30" s="1" t="s">
        <v>9</v>
      </c>
      <c r="D30" s="1">
        <v>772566516</v>
      </c>
      <c r="E30" s="1" t="s">
        <v>277</v>
      </c>
      <c r="F30" s="7">
        <v>20000</v>
      </c>
      <c r="G30" s="7">
        <v>15000</v>
      </c>
      <c r="H30" s="59">
        <f t="shared" si="1"/>
        <v>35000</v>
      </c>
    </row>
    <row r="31" spans="1:8" x14ac:dyDescent="0.25">
      <c r="A31" s="1">
        <v>8</v>
      </c>
      <c r="B31" s="68">
        <v>44175</v>
      </c>
      <c r="C31" s="1" t="s">
        <v>9</v>
      </c>
      <c r="D31" s="1">
        <v>772566516</v>
      </c>
      <c r="E31" s="1" t="s">
        <v>278</v>
      </c>
      <c r="F31" s="7">
        <v>20000</v>
      </c>
      <c r="G31" s="7">
        <v>15000</v>
      </c>
      <c r="H31" s="59">
        <f t="shared" si="1"/>
        <v>35000</v>
      </c>
    </row>
    <row r="32" spans="1:8" x14ac:dyDescent="0.25">
      <c r="A32" s="1">
        <v>9</v>
      </c>
      <c r="B32" s="68" t="s">
        <v>279</v>
      </c>
      <c r="C32" s="1" t="s">
        <v>9</v>
      </c>
      <c r="D32" s="1">
        <v>772566516</v>
      </c>
      <c r="E32" s="1" t="s">
        <v>277</v>
      </c>
      <c r="F32" s="7">
        <v>20000</v>
      </c>
      <c r="G32" s="7">
        <v>15000</v>
      </c>
      <c r="H32" s="59">
        <f t="shared" si="1"/>
        <v>35000</v>
      </c>
    </row>
    <row r="33" spans="1:8" x14ac:dyDescent="0.25">
      <c r="A33" s="1">
        <v>10</v>
      </c>
      <c r="B33" s="68" t="s">
        <v>280</v>
      </c>
      <c r="C33" s="1" t="s">
        <v>9</v>
      </c>
      <c r="D33" s="1">
        <v>772566516</v>
      </c>
      <c r="E33" s="1" t="s">
        <v>281</v>
      </c>
      <c r="F33" s="7">
        <v>20000</v>
      </c>
      <c r="G33" s="7">
        <v>15000</v>
      </c>
      <c r="H33" s="59">
        <f t="shared" si="1"/>
        <v>35000</v>
      </c>
    </row>
    <row r="34" spans="1:8" x14ac:dyDescent="0.25">
      <c r="A34" s="1">
        <v>11</v>
      </c>
      <c r="B34" s="68" t="s">
        <v>282</v>
      </c>
      <c r="C34" s="1" t="s">
        <v>9</v>
      </c>
      <c r="D34" s="1">
        <v>772566516</v>
      </c>
      <c r="E34" s="1" t="s">
        <v>283</v>
      </c>
      <c r="F34" s="7">
        <v>20000</v>
      </c>
      <c r="G34" s="7">
        <v>15000</v>
      </c>
      <c r="H34" s="59">
        <f t="shared" si="1"/>
        <v>35000</v>
      </c>
    </row>
    <row r="35" spans="1:8" x14ac:dyDescent="0.25">
      <c r="A35" s="1">
        <v>12</v>
      </c>
      <c r="B35" s="68" t="s">
        <v>284</v>
      </c>
      <c r="C35" s="1" t="s">
        <v>9</v>
      </c>
      <c r="D35" s="1">
        <v>772566516</v>
      </c>
      <c r="E35" s="1" t="s">
        <v>285</v>
      </c>
      <c r="F35" s="7">
        <v>20000</v>
      </c>
      <c r="G35" s="7">
        <v>15000</v>
      </c>
      <c r="H35" s="59">
        <f t="shared" si="1"/>
        <v>35000</v>
      </c>
    </row>
    <row r="36" spans="1:8" x14ac:dyDescent="0.25">
      <c r="A36" s="1">
        <v>13</v>
      </c>
      <c r="B36" s="68" t="s">
        <v>286</v>
      </c>
      <c r="C36" s="1" t="s">
        <v>9</v>
      </c>
      <c r="D36" s="1">
        <v>772566516</v>
      </c>
      <c r="E36" s="1" t="s">
        <v>271</v>
      </c>
      <c r="F36" s="7">
        <v>20000</v>
      </c>
      <c r="G36" s="7">
        <v>15000</v>
      </c>
      <c r="H36" s="59">
        <f t="shared" si="1"/>
        <v>35000</v>
      </c>
    </row>
    <row r="37" spans="1:8" x14ac:dyDescent="0.25">
      <c r="A37" s="1">
        <v>14</v>
      </c>
      <c r="B37" s="68" t="s">
        <v>287</v>
      </c>
      <c r="C37" s="1" t="s">
        <v>9</v>
      </c>
      <c r="D37" s="1">
        <v>772566516</v>
      </c>
      <c r="E37" s="1" t="s">
        <v>275</v>
      </c>
      <c r="F37" s="7">
        <v>20000</v>
      </c>
      <c r="G37" s="7">
        <v>15000</v>
      </c>
      <c r="H37" s="59">
        <f t="shared" si="1"/>
        <v>35000</v>
      </c>
    </row>
    <row r="38" spans="1:8" x14ac:dyDescent="0.25">
      <c r="A38" s="1">
        <v>15</v>
      </c>
      <c r="B38" s="68" t="s">
        <v>288</v>
      </c>
      <c r="C38" s="1" t="s">
        <v>9</v>
      </c>
      <c r="D38" s="1">
        <v>772566516</v>
      </c>
      <c r="E38" s="1" t="s">
        <v>289</v>
      </c>
      <c r="F38" s="7">
        <v>20000</v>
      </c>
      <c r="G38" s="7">
        <v>15000</v>
      </c>
      <c r="H38" s="59">
        <f t="shared" si="1"/>
        <v>35000</v>
      </c>
    </row>
    <row r="39" spans="1:8" x14ac:dyDescent="0.25">
      <c r="A39" s="1">
        <v>16</v>
      </c>
      <c r="B39" s="68" t="s">
        <v>290</v>
      </c>
      <c r="C39" s="1" t="s">
        <v>9</v>
      </c>
      <c r="D39" s="1">
        <v>772566516</v>
      </c>
      <c r="E39" s="1" t="s">
        <v>273</v>
      </c>
      <c r="F39" s="7">
        <v>20000</v>
      </c>
      <c r="G39" s="7">
        <v>15000</v>
      </c>
      <c r="H39" s="59">
        <f t="shared" si="1"/>
        <v>35000</v>
      </c>
    </row>
    <row r="40" spans="1:8" x14ac:dyDescent="0.25">
      <c r="A40" s="1">
        <v>17</v>
      </c>
      <c r="B40" s="68" t="s">
        <v>291</v>
      </c>
      <c r="C40" s="1" t="s">
        <v>9</v>
      </c>
      <c r="D40" s="1">
        <v>772566516</v>
      </c>
      <c r="E40" s="1" t="s">
        <v>292</v>
      </c>
      <c r="F40" s="7">
        <v>20000</v>
      </c>
      <c r="G40" s="7">
        <v>15000</v>
      </c>
      <c r="H40" s="59">
        <f t="shared" si="1"/>
        <v>35000</v>
      </c>
    </row>
    <row r="41" spans="1:8" x14ac:dyDescent="0.25">
      <c r="A41" s="1">
        <v>18</v>
      </c>
      <c r="B41" s="69" t="s">
        <v>291</v>
      </c>
      <c r="C41" s="1" t="s">
        <v>9</v>
      </c>
      <c r="D41" s="1">
        <v>772566516</v>
      </c>
      <c r="E41" s="1" t="s">
        <v>29</v>
      </c>
      <c r="F41" s="7"/>
      <c r="G41" s="7">
        <v>15000</v>
      </c>
      <c r="H41" s="7">
        <f>F41+G41</f>
        <v>15000</v>
      </c>
    </row>
    <row r="42" spans="1:8" x14ac:dyDescent="0.25">
      <c r="A42" s="1">
        <v>19</v>
      </c>
      <c r="B42" s="68" t="s">
        <v>293</v>
      </c>
      <c r="C42" s="1" t="s">
        <v>9</v>
      </c>
      <c r="D42" s="1">
        <v>772566516</v>
      </c>
      <c r="E42" s="1" t="s">
        <v>294</v>
      </c>
      <c r="F42" s="7">
        <v>20000</v>
      </c>
      <c r="G42" s="7">
        <v>15000</v>
      </c>
      <c r="H42" s="59">
        <f t="shared" si="1"/>
        <v>35000</v>
      </c>
    </row>
    <row r="43" spans="1:8" x14ac:dyDescent="0.25">
      <c r="A43" s="1">
        <v>20</v>
      </c>
      <c r="B43" s="69" t="s">
        <v>293</v>
      </c>
      <c r="C43" s="1" t="s">
        <v>9</v>
      </c>
      <c r="D43" s="1">
        <v>772566516</v>
      </c>
      <c r="E43" s="1" t="s">
        <v>22</v>
      </c>
      <c r="F43" s="7"/>
      <c r="G43" s="7">
        <v>15000</v>
      </c>
      <c r="H43" s="7">
        <f>F43+G43</f>
        <v>15000</v>
      </c>
    </row>
    <row r="44" spans="1:8" x14ac:dyDescent="0.25">
      <c r="A44" s="1">
        <v>21</v>
      </c>
      <c r="B44" s="68" t="s">
        <v>295</v>
      </c>
      <c r="C44" s="1" t="s">
        <v>9</v>
      </c>
      <c r="D44" s="1">
        <v>772566516</v>
      </c>
      <c r="E44" s="1" t="s">
        <v>296</v>
      </c>
      <c r="F44" s="7">
        <v>20000</v>
      </c>
      <c r="G44" s="7">
        <v>15000</v>
      </c>
      <c r="H44" s="59">
        <f t="shared" si="1"/>
        <v>35000</v>
      </c>
    </row>
    <row r="45" spans="1:8" x14ac:dyDescent="0.25">
      <c r="A45" s="1"/>
      <c r="B45" s="67"/>
      <c r="C45" s="23" t="s">
        <v>3</v>
      </c>
      <c r="D45" s="23"/>
      <c r="E45" s="23"/>
      <c r="F45" s="62">
        <f>SUM(F24:F44)</f>
        <v>380000</v>
      </c>
      <c r="G45" s="62">
        <f>SUM(G24:G44)</f>
        <v>315000</v>
      </c>
      <c r="H45" s="62">
        <f>SUM(H24:H44)</f>
        <v>695000</v>
      </c>
    </row>
    <row r="46" spans="1:8" x14ac:dyDescent="0.25">
      <c r="A46" s="1"/>
    </row>
    <row r="47" spans="1:8" x14ac:dyDescent="0.25">
      <c r="A47" s="1">
        <v>1</v>
      </c>
      <c r="B47" s="78" t="s">
        <v>279</v>
      </c>
      <c r="C47" s="1" t="s">
        <v>135</v>
      </c>
      <c r="D47" s="1">
        <v>772871089</v>
      </c>
      <c r="E47" s="1" t="s">
        <v>29</v>
      </c>
      <c r="F47" s="7">
        <v>20000</v>
      </c>
      <c r="G47" s="7">
        <v>15000</v>
      </c>
      <c r="H47" s="7">
        <f>F47+G47</f>
        <v>35000</v>
      </c>
    </row>
    <row r="48" spans="1:8" x14ac:dyDescent="0.25">
      <c r="A48" s="1">
        <v>2</v>
      </c>
      <c r="B48" s="78" t="s">
        <v>298</v>
      </c>
      <c r="C48" s="1" t="s">
        <v>135</v>
      </c>
      <c r="D48" s="1">
        <v>772871089</v>
      </c>
      <c r="E48" s="1" t="s">
        <v>53</v>
      </c>
      <c r="F48" s="7">
        <v>20000</v>
      </c>
      <c r="G48" s="7">
        <v>15000</v>
      </c>
      <c r="H48" s="7">
        <f t="shared" ref="H48:H60" si="2">F48+G48</f>
        <v>35000</v>
      </c>
    </row>
    <row r="49" spans="1:8" x14ac:dyDescent="0.25">
      <c r="A49" s="1">
        <v>3</v>
      </c>
      <c r="B49" s="78" t="s">
        <v>280</v>
      </c>
      <c r="C49" s="1" t="s">
        <v>135</v>
      </c>
      <c r="D49" s="1">
        <v>772871089</v>
      </c>
      <c r="E49" s="1" t="s">
        <v>299</v>
      </c>
      <c r="F49" s="7">
        <v>20000</v>
      </c>
      <c r="G49" s="7">
        <v>15000</v>
      </c>
      <c r="H49" s="7">
        <f t="shared" si="2"/>
        <v>35000</v>
      </c>
    </row>
    <row r="50" spans="1:8" x14ac:dyDescent="0.25">
      <c r="A50" s="1">
        <v>4</v>
      </c>
      <c r="B50" s="78" t="s">
        <v>300</v>
      </c>
      <c r="C50" s="1" t="s">
        <v>135</v>
      </c>
      <c r="D50" s="1">
        <v>772871089</v>
      </c>
      <c r="E50" s="1" t="s">
        <v>29</v>
      </c>
      <c r="F50" s="7">
        <v>20000</v>
      </c>
      <c r="G50" s="7">
        <v>15000</v>
      </c>
      <c r="H50" s="7">
        <f t="shared" si="2"/>
        <v>35000</v>
      </c>
    </row>
    <row r="51" spans="1:8" x14ac:dyDescent="0.25">
      <c r="A51" s="1">
        <v>5</v>
      </c>
      <c r="B51" s="78" t="s">
        <v>286</v>
      </c>
      <c r="C51" s="1" t="s">
        <v>135</v>
      </c>
      <c r="D51" s="1">
        <v>772871089</v>
      </c>
      <c r="E51" s="1" t="s">
        <v>16</v>
      </c>
      <c r="F51" s="7">
        <v>20000</v>
      </c>
      <c r="G51" s="7">
        <v>15000</v>
      </c>
      <c r="H51" s="7">
        <f t="shared" si="2"/>
        <v>35000</v>
      </c>
    </row>
    <row r="52" spans="1:8" x14ac:dyDescent="0.25">
      <c r="A52" s="1">
        <v>6</v>
      </c>
      <c r="B52" s="78" t="s">
        <v>287</v>
      </c>
      <c r="C52" s="1" t="s">
        <v>135</v>
      </c>
      <c r="D52" s="1">
        <v>772871089</v>
      </c>
      <c r="E52" s="1" t="s">
        <v>29</v>
      </c>
      <c r="F52" s="7">
        <v>20000</v>
      </c>
      <c r="G52" s="7">
        <v>15000</v>
      </c>
      <c r="H52" s="7">
        <f t="shared" si="2"/>
        <v>35000</v>
      </c>
    </row>
    <row r="53" spans="1:8" x14ac:dyDescent="0.25">
      <c r="A53" s="1">
        <v>7</v>
      </c>
      <c r="B53" s="78" t="s">
        <v>301</v>
      </c>
      <c r="C53" s="1" t="s">
        <v>135</v>
      </c>
      <c r="D53" s="1">
        <v>772871089</v>
      </c>
      <c r="E53" s="1" t="s">
        <v>69</v>
      </c>
      <c r="F53" s="7">
        <v>20000</v>
      </c>
      <c r="G53" s="7">
        <v>15000</v>
      </c>
      <c r="H53" s="7">
        <f t="shared" si="2"/>
        <v>35000</v>
      </c>
    </row>
    <row r="54" spans="1:8" x14ac:dyDescent="0.25">
      <c r="A54" s="1">
        <v>8</v>
      </c>
      <c r="B54" s="78" t="s">
        <v>302</v>
      </c>
      <c r="C54" s="1" t="s">
        <v>135</v>
      </c>
      <c r="D54" s="1">
        <v>772871089</v>
      </c>
      <c r="E54" s="1" t="s">
        <v>10</v>
      </c>
      <c r="F54" s="7">
        <v>20000</v>
      </c>
      <c r="G54" s="7">
        <v>15000</v>
      </c>
      <c r="H54" s="7">
        <f t="shared" si="2"/>
        <v>35000</v>
      </c>
    </row>
    <row r="55" spans="1:8" x14ac:dyDescent="0.25">
      <c r="A55" s="1">
        <v>9</v>
      </c>
      <c r="B55" s="78" t="s">
        <v>291</v>
      </c>
      <c r="C55" s="1" t="s">
        <v>135</v>
      </c>
      <c r="D55" s="1">
        <v>772871089</v>
      </c>
      <c r="E55" s="1" t="s">
        <v>29</v>
      </c>
      <c r="F55" s="7">
        <v>20000</v>
      </c>
      <c r="G55" s="7">
        <v>15000</v>
      </c>
      <c r="H55" s="7">
        <f t="shared" si="2"/>
        <v>35000</v>
      </c>
    </row>
    <row r="56" spans="1:8" x14ac:dyDescent="0.25">
      <c r="A56" s="1">
        <v>10</v>
      </c>
      <c r="B56" s="78" t="s">
        <v>293</v>
      </c>
      <c r="C56" s="1" t="s">
        <v>135</v>
      </c>
      <c r="D56" s="1">
        <v>772871089</v>
      </c>
      <c r="E56" s="1" t="s">
        <v>16</v>
      </c>
      <c r="F56" s="7">
        <v>20000</v>
      </c>
      <c r="G56" s="7">
        <v>15000</v>
      </c>
      <c r="H56" s="7">
        <f t="shared" si="2"/>
        <v>35000</v>
      </c>
    </row>
    <row r="57" spans="1:8" x14ac:dyDescent="0.25">
      <c r="A57" s="1">
        <v>11</v>
      </c>
      <c r="B57" s="78" t="s">
        <v>303</v>
      </c>
      <c r="C57" s="1" t="s">
        <v>135</v>
      </c>
      <c r="D57" s="1">
        <v>772871089</v>
      </c>
      <c r="E57" s="1" t="s">
        <v>32</v>
      </c>
      <c r="F57" s="7">
        <v>20000</v>
      </c>
      <c r="G57" s="7">
        <v>15000</v>
      </c>
      <c r="H57" s="7">
        <f t="shared" si="2"/>
        <v>35000</v>
      </c>
    </row>
    <row r="58" spans="1:8" x14ac:dyDescent="0.25">
      <c r="A58" s="1">
        <v>12</v>
      </c>
      <c r="B58" s="78" t="s">
        <v>295</v>
      </c>
      <c r="C58" s="1" t="s">
        <v>135</v>
      </c>
      <c r="D58" s="1">
        <v>772871089</v>
      </c>
      <c r="E58" s="1" t="s">
        <v>69</v>
      </c>
      <c r="F58" s="7">
        <v>20000</v>
      </c>
      <c r="G58" s="7">
        <v>15000</v>
      </c>
      <c r="H58" s="7">
        <f t="shared" si="2"/>
        <v>35000</v>
      </c>
    </row>
    <row r="59" spans="1:8" x14ac:dyDescent="0.25">
      <c r="A59" s="1">
        <v>13</v>
      </c>
      <c r="B59" s="78" t="s">
        <v>304</v>
      </c>
      <c r="C59" s="1" t="s">
        <v>135</v>
      </c>
      <c r="D59" s="1">
        <v>772871089</v>
      </c>
      <c r="E59" s="1" t="s">
        <v>34</v>
      </c>
      <c r="F59" s="7">
        <v>20000</v>
      </c>
      <c r="G59" s="7">
        <v>15000</v>
      </c>
      <c r="H59" s="7">
        <f t="shared" si="2"/>
        <v>35000</v>
      </c>
    </row>
    <row r="60" spans="1:8" x14ac:dyDescent="0.25">
      <c r="A60" s="1">
        <v>14</v>
      </c>
      <c r="B60" s="78" t="s">
        <v>305</v>
      </c>
      <c r="C60" s="1" t="s">
        <v>135</v>
      </c>
      <c r="D60" s="1">
        <v>772871089</v>
      </c>
      <c r="E60" s="1" t="s">
        <v>14</v>
      </c>
      <c r="F60" s="7">
        <v>20000</v>
      </c>
      <c r="G60" s="7">
        <v>15000</v>
      </c>
      <c r="H60" s="7">
        <f t="shared" si="2"/>
        <v>35000</v>
      </c>
    </row>
    <row r="61" spans="1:8" x14ac:dyDescent="0.25">
      <c r="A61" s="1"/>
      <c r="B61" s="108"/>
      <c r="C61" s="23" t="s">
        <v>3</v>
      </c>
      <c r="D61" s="23"/>
      <c r="E61" s="23"/>
      <c r="F61" s="62">
        <f>SUM(F47:F60)</f>
        <v>280000</v>
      </c>
      <c r="G61" s="62">
        <f t="shared" ref="G61:H61" si="3">SUM(G47:G60)</f>
        <v>210000</v>
      </c>
      <c r="H61" s="62">
        <f t="shared" si="3"/>
        <v>490000</v>
      </c>
    </row>
    <row r="62" spans="1:8" x14ac:dyDescent="0.25">
      <c r="A62" s="1"/>
    </row>
    <row r="63" spans="1:8" x14ac:dyDescent="0.25">
      <c r="A63" s="1">
        <v>1</v>
      </c>
      <c r="B63" s="69" t="s">
        <v>279</v>
      </c>
      <c r="C63" s="1" t="s">
        <v>297</v>
      </c>
      <c r="D63" s="1">
        <v>785531729</v>
      </c>
      <c r="E63" s="1" t="s">
        <v>29</v>
      </c>
      <c r="F63" s="7">
        <v>20000</v>
      </c>
      <c r="G63" s="7">
        <v>15000</v>
      </c>
      <c r="H63" s="7">
        <f>F63+G63</f>
        <v>35000</v>
      </c>
    </row>
    <row r="64" spans="1:8" x14ac:dyDescent="0.25">
      <c r="A64" s="1">
        <v>2</v>
      </c>
      <c r="B64" s="69" t="s">
        <v>298</v>
      </c>
      <c r="C64" s="1" t="s">
        <v>297</v>
      </c>
      <c r="D64" s="1">
        <v>785531729</v>
      </c>
      <c r="E64" s="1" t="s">
        <v>53</v>
      </c>
      <c r="F64" s="7">
        <v>20000</v>
      </c>
      <c r="G64" s="7">
        <v>15000</v>
      </c>
      <c r="H64" s="7">
        <f t="shared" ref="H64:H76" si="4">F64+G64</f>
        <v>35000</v>
      </c>
    </row>
    <row r="65" spans="1:8" x14ac:dyDescent="0.25">
      <c r="A65" s="1">
        <v>3</v>
      </c>
      <c r="B65" s="69" t="s">
        <v>280</v>
      </c>
      <c r="C65" s="1" t="s">
        <v>297</v>
      </c>
      <c r="D65" s="1">
        <v>785531729</v>
      </c>
      <c r="E65" s="1" t="s">
        <v>299</v>
      </c>
      <c r="F65" s="7">
        <v>20000</v>
      </c>
      <c r="G65" s="7">
        <v>15000</v>
      </c>
      <c r="H65" s="7">
        <f t="shared" si="4"/>
        <v>35000</v>
      </c>
    </row>
    <row r="66" spans="1:8" x14ac:dyDescent="0.25">
      <c r="A66" s="1">
        <v>4</v>
      </c>
      <c r="B66" s="69" t="s">
        <v>300</v>
      </c>
      <c r="C66" s="1" t="s">
        <v>297</v>
      </c>
      <c r="D66" s="1">
        <v>785531729</v>
      </c>
      <c r="E66" s="1" t="s">
        <v>29</v>
      </c>
      <c r="F66" s="7">
        <v>20000</v>
      </c>
      <c r="G66" s="7">
        <v>15000</v>
      </c>
      <c r="H66" s="7">
        <f t="shared" si="4"/>
        <v>35000</v>
      </c>
    </row>
    <row r="67" spans="1:8" x14ac:dyDescent="0.25">
      <c r="A67" s="1">
        <v>5</v>
      </c>
      <c r="B67" s="69" t="s">
        <v>286</v>
      </c>
      <c r="C67" s="1" t="s">
        <v>297</v>
      </c>
      <c r="D67" s="1">
        <v>785531729</v>
      </c>
      <c r="E67" s="1" t="s">
        <v>16</v>
      </c>
      <c r="F67" s="7">
        <v>20000</v>
      </c>
      <c r="G67" s="7">
        <v>15000</v>
      </c>
      <c r="H67" s="7">
        <f t="shared" si="4"/>
        <v>35000</v>
      </c>
    </row>
    <row r="68" spans="1:8" x14ac:dyDescent="0.25">
      <c r="A68" s="1">
        <v>6</v>
      </c>
      <c r="B68" s="69" t="s">
        <v>287</v>
      </c>
      <c r="C68" s="1" t="s">
        <v>297</v>
      </c>
      <c r="D68" s="1">
        <v>785531729</v>
      </c>
      <c r="E68" s="1" t="s">
        <v>29</v>
      </c>
      <c r="F68" s="7">
        <v>20000</v>
      </c>
      <c r="G68" s="7">
        <v>15000</v>
      </c>
      <c r="H68" s="7">
        <f t="shared" si="4"/>
        <v>35000</v>
      </c>
    </row>
    <row r="69" spans="1:8" x14ac:dyDescent="0.25">
      <c r="A69" s="1">
        <v>7</v>
      </c>
      <c r="B69" s="69" t="s">
        <v>301</v>
      </c>
      <c r="C69" s="1" t="s">
        <v>297</v>
      </c>
      <c r="D69" s="1">
        <v>785531729</v>
      </c>
      <c r="E69" s="1" t="s">
        <v>69</v>
      </c>
      <c r="F69" s="7">
        <v>20000</v>
      </c>
      <c r="G69" s="7">
        <v>15000</v>
      </c>
      <c r="H69" s="7">
        <f t="shared" si="4"/>
        <v>35000</v>
      </c>
    </row>
    <row r="70" spans="1:8" x14ac:dyDescent="0.25">
      <c r="A70" s="1">
        <v>8</v>
      </c>
      <c r="B70" s="69" t="s">
        <v>302</v>
      </c>
      <c r="C70" s="1" t="s">
        <v>297</v>
      </c>
      <c r="D70" s="1">
        <v>785531729</v>
      </c>
      <c r="E70" s="1" t="s">
        <v>10</v>
      </c>
      <c r="F70" s="7">
        <v>20000</v>
      </c>
      <c r="G70" s="7">
        <v>15000</v>
      </c>
      <c r="H70" s="7">
        <f t="shared" si="4"/>
        <v>35000</v>
      </c>
    </row>
    <row r="71" spans="1:8" x14ac:dyDescent="0.25">
      <c r="A71" s="1">
        <v>9</v>
      </c>
      <c r="B71" s="69" t="s">
        <v>291</v>
      </c>
      <c r="C71" s="1" t="s">
        <v>297</v>
      </c>
      <c r="D71" s="1">
        <v>785531729</v>
      </c>
      <c r="E71" s="1" t="s">
        <v>29</v>
      </c>
      <c r="F71" s="7">
        <v>20000</v>
      </c>
      <c r="G71" s="7">
        <v>15000</v>
      </c>
      <c r="H71" s="7">
        <f t="shared" si="4"/>
        <v>35000</v>
      </c>
    </row>
    <row r="72" spans="1:8" x14ac:dyDescent="0.25">
      <c r="A72" s="1">
        <v>10</v>
      </c>
      <c r="B72" s="69" t="s">
        <v>293</v>
      </c>
      <c r="C72" s="1" t="s">
        <v>297</v>
      </c>
      <c r="D72" s="1">
        <v>785531729</v>
      </c>
      <c r="E72" s="1" t="s">
        <v>16</v>
      </c>
      <c r="F72" s="7">
        <v>20000</v>
      </c>
      <c r="G72" s="7">
        <v>15000</v>
      </c>
      <c r="H72" s="7">
        <f t="shared" si="4"/>
        <v>35000</v>
      </c>
    </row>
    <row r="73" spans="1:8" x14ac:dyDescent="0.25">
      <c r="A73" s="1">
        <v>11</v>
      </c>
      <c r="B73" s="69" t="s">
        <v>303</v>
      </c>
      <c r="C73" s="1" t="s">
        <v>297</v>
      </c>
      <c r="D73" s="1">
        <v>785531729</v>
      </c>
      <c r="E73" s="1" t="s">
        <v>32</v>
      </c>
      <c r="F73" s="7">
        <v>20000</v>
      </c>
      <c r="G73" s="7">
        <v>15000</v>
      </c>
      <c r="H73" s="7">
        <f t="shared" si="4"/>
        <v>35000</v>
      </c>
    </row>
    <row r="74" spans="1:8" x14ac:dyDescent="0.25">
      <c r="A74" s="1">
        <v>12</v>
      </c>
      <c r="B74" s="69" t="s">
        <v>295</v>
      </c>
      <c r="C74" s="1" t="s">
        <v>297</v>
      </c>
      <c r="D74" s="1">
        <v>785531729</v>
      </c>
      <c r="E74" s="1" t="s">
        <v>69</v>
      </c>
      <c r="F74" s="7">
        <v>20000</v>
      </c>
      <c r="G74" s="7">
        <v>15000</v>
      </c>
      <c r="H74" s="7">
        <f t="shared" si="4"/>
        <v>35000</v>
      </c>
    </row>
    <row r="75" spans="1:8" x14ac:dyDescent="0.25">
      <c r="A75" s="1">
        <v>13</v>
      </c>
      <c r="B75" s="69" t="s">
        <v>304</v>
      </c>
      <c r="C75" s="1" t="s">
        <v>297</v>
      </c>
      <c r="D75" s="1">
        <v>785531729</v>
      </c>
      <c r="E75" s="1" t="s">
        <v>34</v>
      </c>
      <c r="F75" s="7">
        <v>20000</v>
      </c>
      <c r="G75" s="7">
        <v>15000</v>
      </c>
      <c r="H75" s="7">
        <f t="shared" si="4"/>
        <v>35000</v>
      </c>
    </row>
    <row r="76" spans="1:8" x14ac:dyDescent="0.25">
      <c r="A76" s="1">
        <v>14</v>
      </c>
      <c r="B76" s="69" t="s">
        <v>305</v>
      </c>
      <c r="C76" s="1" t="s">
        <v>297</v>
      </c>
      <c r="D76" s="1">
        <v>785531729</v>
      </c>
      <c r="E76" s="1" t="s">
        <v>14</v>
      </c>
      <c r="F76" s="7">
        <v>20000</v>
      </c>
      <c r="G76" s="7">
        <v>15000</v>
      </c>
      <c r="H76" s="7">
        <f t="shared" si="4"/>
        <v>35000</v>
      </c>
    </row>
    <row r="77" spans="1:8" x14ac:dyDescent="0.25">
      <c r="A77" s="1"/>
      <c r="B77" s="108"/>
      <c r="C77" s="23" t="s">
        <v>3</v>
      </c>
      <c r="D77" s="23"/>
      <c r="E77" s="23"/>
      <c r="F77" s="62">
        <f>SUM(F63:F76)</f>
        <v>280000</v>
      </c>
      <c r="G77" s="62">
        <f t="shared" ref="G77:H77" si="5">SUM(G63:G76)</f>
        <v>210000</v>
      </c>
      <c r="H77" s="62">
        <f t="shared" si="5"/>
        <v>490000</v>
      </c>
    </row>
    <row r="78" spans="1:8" x14ac:dyDescent="0.25">
      <c r="A78" s="5"/>
      <c r="B78" s="5"/>
      <c r="C78" s="6"/>
      <c r="D78" s="6"/>
      <c r="E78" s="6"/>
      <c r="F78" s="14"/>
      <c r="G78" s="14"/>
      <c r="H78" s="14"/>
    </row>
    <row r="79" spans="1:8" x14ac:dyDescent="0.25">
      <c r="A79" s="5">
        <v>1</v>
      </c>
      <c r="B79" s="68">
        <v>44175</v>
      </c>
      <c r="C79" s="1" t="s">
        <v>28</v>
      </c>
      <c r="D79" s="1">
        <v>789875949</v>
      </c>
      <c r="E79" s="1" t="s">
        <v>53</v>
      </c>
      <c r="F79" s="7">
        <v>20000</v>
      </c>
      <c r="G79" s="7">
        <v>15000</v>
      </c>
      <c r="H79" s="7">
        <f>F79+G79</f>
        <v>35000</v>
      </c>
    </row>
    <row r="80" spans="1:8" x14ac:dyDescent="0.25">
      <c r="A80" s="5">
        <v>2</v>
      </c>
      <c r="B80" s="69" t="s">
        <v>279</v>
      </c>
      <c r="C80" s="1" t="s">
        <v>28</v>
      </c>
      <c r="D80" s="1">
        <v>789875949</v>
      </c>
      <c r="E80" s="1" t="s">
        <v>307</v>
      </c>
      <c r="F80" s="7">
        <v>20000</v>
      </c>
      <c r="G80" s="7">
        <v>15000</v>
      </c>
      <c r="H80" s="7">
        <f>F80+G80</f>
        <v>35000</v>
      </c>
    </row>
    <row r="81" spans="1:8" x14ac:dyDescent="0.25">
      <c r="A81" s="5">
        <v>3</v>
      </c>
      <c r="B81" s="69" t="s">
        <v>298</v>
      </c>
      <c r="C81" s="1" t="s">
        <v>28</v>
      </c>
      <c r="D81" s="1">
        <v>789875949</v>
      </c>
      <c r="E81" s="1" t="s">
        <v>81</v>
      </c>
      <c r="F81" s="7">
        <v>20000</v>
      </c>
      <c r="G81" s="7">
        <v>15000</v>
      </c>
      <c r="H81" s="7">
        <f>F81+G81</f>
        <v>35000</v>
      </c>
    </row>
    <row r="82" spans="1:8" x14ac:dyDescent="0.25">
      <c r="A82" s="5">
        <v>4</v>
      </c>
      <c r="B82" s="69" t="s">
        <v>284</v>
      </c>
      <c r="C82" s="1" t="s">
        <v>28</v>
      </c>
      <c r="D82" s="1">
        <v>789875949</v>
      </c>
      <c r="E82" s="1" t="s">
        <v>308</v>
      </c>
      <c r="F82" s="7">
        <v>20000</v>
      </c>
      <c r="G82" s="7">
        <v>15000</v>
      </c>
      <c r="H82" s="7">
        <f>F82+G82</f>
        <v>35000</v>
      </c>
    </row>
    <row r="83" spans="1:8" x14ac:dyDescent="0.25">
      <c r="A83" s="5">
        <v>5</v>
      </c>
      <c r="B83" s="69" t="s">
        <v>280</v>
      </c>
      <c r="C83" s="1" t="s">
        <v>28</v>
      </c>
      <c r="D83" s="1">
        <v>789875949</v>
      </c>
      <c r="E83" s="1" t="s">
        <v>29</v>
      </c>
      <c r="F83" s="7">
        <v>20000</v>
      </c>
      <c r="G83" s="7">
        <v>15000</v>
      </c>
      <c r="H83" s="7">
        <f>F83+G83</f>
        <v>35000</v>
      </c>
    </row>
    <row r="84" spans="1:8" x14ac:dyDescent="0.25">
      <c r="A84" s="5">
        <v>6</v>
      </c>
      <c r="B84" s="69" t="s">
        <v>300</v>
      </c>
      <c r="C84" s="1" t="s">
        <v>28</v>
      </c>
      <c r="D84" s="1">
        <v>789875949</v>
      </c>
      <c r="E84" s="1" t="s">
        <v>69</v>
      </c>
      <c r="F84" s="7">
        <v>20000</v>
      </c>
      <c r="G84" s="7">
        <v>15000</v>
      </c>
      <c r="H84" s="7">
        <f t="shared" ref="H84:H86" si="6">F84+G84</f>
        <v>35000</v>
      </c>
    </row>
    <row r="85" spans="1:8" x14ac:dyDescent="0.25">
      <c r="A85" s="5">
        <v>7</v>
      </c>
      <c r="B85" s="69" t="s">
        <v>286</v>
      </c>
      <c r="C85" s="1" t="s">
        <v>28</v>
      </c>
      <c r="D85" s="1">
        <v>789875949</v>
      </c>
      <c r="E85" s="1" t="s">
        <v>162</v>
      </c>
      <c r="F85" s="7">
        <v>20000</v>
      </c>
      <c r="G85" s="7">
        <v>15000</v>
      </c>
      <c r="H85" s="7">
        <f t="shared" si="6"/>
        <v>35000</v>
      </c>
    </row>
    <row r="86" spans="1:8" x14ac:dyDescent="0.25">
      <c r="A86" s="5">
        <v>8</v>
      </c>
      <c r="B86" s="69" t="s">
        <v>290</v>
      </c>
      <c r="C86" s="1" t="s">
        <v>28</v>
      </c>
      <c r="D86" s="1">
        <v>789875949</v>
      </c>
      <c r="E86" s="1" t="s">
        <v>10</v>
      </c>
      <c r="F86" s="7">
        <v>20000</v>
      </c>
      <c r="G86" s="7">
        <v>15000</v>
      </c>
      <c r="H86" s="7">
        <f t="shared" si="6"/>
        <v>35000</v>
      </c>
    </row>
    <row r="87" spans="1:8" x14ac:dyDescent="0.25">
      <c r="A87" s="1"/>
      <c r="B87" s="108"/>
      <c r="C87" s="23" t="s">
        <v>3</v>
      </c>
      <c r="D87" s="23"/>
      <c r="E87" s="23"/>
      <c r="F87" s="63">
        <f>SUM(F79:F86)</f>
        <v>160000</v>
      </c>
      <c r="G87" s="63">
        <f t="shared" ref="G87:H87" si="7">SUM(G79:G86)</f>
        <v>120000</v>
      </c>
      <c r="H87" s="63">
        <f t="shared" si="7"/>
        <v>280000</v>
      </c>
    </row>
    <row r="88" spans="1:8" x14ac:dyDescent="0.25">
      <c r="A88" s="1"/>
    </row>
    <row r="89" spans="1:8" x14ac:dyDescent="0.25">
      <c r="A89" s="1">
        <v>1</v>
      </c>
      <c r="B89" s="69" t="s">
        <v>280</v>
      </c>
      <c r="C89" s="1" t="s">
        <v>306</v>
      </c>
      <c r="D89" s="1">
        <v>704890173</v>
      </c>
      <c r="E89" s="1" t="s">
        <v>29</v>
      </c>
      <c r="F89" s="7">
        <v>20000</v>
      </c>
      <c r="G89" s="7">
        <v>15000</v>
      </c>
      <c r="H89" s="7">
        <v>35000</v>
      </c>
    </row>
    <row r="90" spans="1:8" x14ac:dyDescent="0.25">
      <c r="A90" s="1">
        <v>2</v>
      </c>
      <c r="B90" s="69" t="s">
        <v>300</v>
      </c>
      <c r="C90" s="1" t="s">
        <v>306</v>
      </c>
      <c r="D90" s="1">
        <v>704890173</v>
      </c>
      <c r="E90" s="1" t="s">
        <v>69</v>
      </c>
      <c r="F90" s="7">
        <v>20000</v>
      </c>
      <c r="G90" s="7">
        <v>15000</v>
      </c>
      <c r="H90" s="7">
        <v>35000</v>
      </c>
    </row>
    <row r="91" spans="1:8" x14ac:dyDescent="0.25">
      <c r="A91" s="1">
        <v>3</v>
      </c>
      <c r="B91" s="69" t="s">
        <v>286</v>
      </c>
      <c r="C91" s="1" t="s">
        <v>306</v>
      </c>
      <c r="D91" s="1">
        <v>704890173</v>
      </c>
      <c r="E91" s="1" t="s">
        <v>162</v>
      </c>
      <c r="F91" s="7">
        <v>20000</v>
      </c>
      <c r="G91" s="7">
        <v>15000</v>
      </c>
      <c r="H91" s="7">
        <v>35000</v>
      </c>
    </row>
    <row r="92" spans="1:8" x14ac:dyDescent="0.25">
      <c r="A92" s="1">
        <v>4</v>
      </c>
      <c r="B92" s="69" t="s">
        <v>290</v>
      </c>
      <c r="C92" s="1" t="s">
        <v>306</v>
      </c>
      <c r="D92" s="1">
        <v>704890173</v>
      </c>
      <c r="E92" s="1" t="s">
        <v>10</v>
      </c>
      <c r="F92" s="7">
        <v>20000</v>
      </c>
      <c r="G92" s="7">
        <v>15000</v>
      </c>
      <c r="H92" s="7">
        <v>35000</v>
      </c>
    </row>
    <row r="93" spans="1:8" x14ac:dyDescent="0.25">
      <c r="A93" s="1"/>
      <c r="B93" s="108"/>
      <c r="C93" s="23" t="s">
        <v>3</v>
      </c>
      <c r="D93" s="23"/>
      <c r="E93" s="23"/>
      <c r="F93" s="62">
        <v>80000</v>
      </c>
      <c r="G93" s="62">
        <v>60000</v>
      </c>
      <c r="H93" s="62">
        <v>140000</v>
      </c>
    </row>
    <row r="94" spans="1:8" x14ac:dyDescent="0.25">
      <c r="A94" s="5"/>
      <c r="B94" s="72"/>
      <c r="C94" s="6"/>
      <c r="D94" s="6"/>
      <c r="E94" s="6"/>
      <c r="F94" s="14"/>
      <c r="G94" s="14"/>
      <c r="H94" s="14"/>
    </row>
    <row r="95" spans="1:8" s="38" customFormat="1" x14ac:dyDescent="0.25">
      <c r="A95" s="1">
        <v>1</v>
      </c>
      <c r="B95" s="68">
        <v>44175</v>
      </c>
      <c r="C95" s="1" t="s">
        <v>261</v>
      </c>
      <c r="D95" s="1">
        <v>753550773</v>
      </c>
      <c r="E95" s="1" t="s">
        <v>53</v>
      </c>
      <c r="F95" s="7">
        <v>20000</v>
      </c>
      <c r="G95" s="7">
        <v>15000</v>
      </c>
      <c r="H95" s="7">
        <v>35000</v>
      </c>
    </row>
    <row r="96" spans="1:8" x14ac:dyDescent="0.25">
      <c r="A96" s="1">
        <v>2</v>
      </c>
      <c r="B96" s="68" t="s">
        <v>279</v>
      </c>
      <c r="C96" s="1" t="s">
        <v>261</v>
      </c>
      <c r="D96" s="1">
        <v>753550773</v>
      </c>
      <c r="E96" s="1" t="s">
        <v>307</v>
      </c>
      <c r="F96" s="7">
        <v>20000</v>
      </c>
      <c r="G96" s="7">
        <v>15000</v>
      </c>
      <c r="H96" s="7">
        <v>35000</v>
      </c>
    </row>
    <row r="97" spans="1:8" x14ac:dyDescent="0.25">
      <c r="A97" s="1">
        <v>3</v>
      </c>
      <c r="B97" s="68" t="s">
        <v>298</v>
      </c>
      <c r="C97" s="1" t="s">
        <v>261</v>
      </c>
      <c r="D97" s="1">
        <v>753550773</v>
      </c>
      <c r="E97" s="1" t="s">
        <v>81</v>
      </c>
      <c r="F97" s="7">
        <v>20000</v>
      </c>
      <c r="G97" s="7">
        <v>15000</v>
      </c>
      <c r="H97" s="7">
        <v>35000</v>
      </c>
    </row>
    <row r="98" spans="1:8" x14ac:dyDescent="0.25">
      <c r="A98" s="1">
        <v>4</v>
      </c>
      <c r="B98" s="68" t="s">
        <v>284</v>
      </c>
      <c r="C98" s="1" t="s">
        <v>261</v>
      </c>
      <c r="D98" s="1">
        <v>753550773</v>
      </c>
      <c r="E98" s="1" t="s">
        <v>308</v>
      </c>
      <c r="F98" s="7">
        <v>20000</v>
      </c>
      <c r="G98" s="7">
        <v>15000</v>
      </c>
      <c r="H98" s="7">
        <v>35000</v>
      </c>
    </row>
    <row r="99" spans="1:8" x14ac:dyDescent="0.25">
      <c r="A99" s="1"/>
      <c r="B99" s="108"/>
      <c r="C99" s="23" t="s">
        <v>3</v>
      </c>
      <c r="D99" s="23"/>
      <c r="E99" s="23"/>
      <c r="F99" s="62">
        <f>SUM(F95:F98)</f>
        <v>80000</v>
      </c>
      <c r="G99" s="62">
        <f t="shared" ref="G99:H99" si="8">SUM(G95:G98)</f>
        <v>60000</v>
      </c>
      <c r="H99" s="62">
        <f t="shared" si="8"/>
        <v>140000</v>
      </c>
    </row>
    <row r="100" spans="1:8" s="38" customFormat="1" x14ac:dyDescent="0.25">
      <c r="A100" s="5"/>
      <c r="B100" s="72"/>
      <c r="C100" s="6"/>
      <c r="D100" s="6"/>
      <c r="E100" s="6"/>
      <c r="F100" s="14"/>
      <c r="G100" s="14"/>
      <c r="H100" s="14"/>
    </row>
    <row r="101" spans="1:8" x14ac:dyDescent="0.25">
      <c r="A101" s="1">
        <v>1</v>
      </c>
      <c r="B101" s="69" t="s">
        <v>291</v>
      </c>
      <c r="C101" s="1" t="s">
        <v>142</v>
      </c>
      <c r="D101" s="1">
        <v>772316914</v>
      </c>
      <c r="E101" s="1" t="s">
        <v>29</v>
      </c>
      <c r="F101" s="7">
        <v>20000</v>
      </c>
      <c r="G101" s="7">
        <v>15000</v>
      </c>
      <c r="H101" s="7">
        <v>35000</v>
      </c>
    </row>
    <row r="102" spans="1:8" x14ac:dyDescent="0.25">
      <c r="A102" s="1">
        <v>2</v>
      </c>
      <c r="B102" s="69" t="s">
        <v>293</v>
      </c>
      <c r="C102" s="1" t="s">
        <v>142</v>
      </c>
      <c r="D102" s="1">
        <v>772316914</v>
      </c>
      <c r="E102" s="1" t="s">
        <v>22</v>
      </c>
      <c r="F102" s="7">
        <v>20000</v>
      </c>
      <c r="G102" s="7">
        <v>15000</v>
      </c>
      <c r="H102" s="7">
        <v>35000</v>
      </c>
    </row>
    <row r="103" spans="1:8" x14ac:dyDescent="0.25">
      <c r="A103" s="1"/>
      <c r="B103" s="67"/>
      <c r="C103" s="23" t="s">
        <v>3</v>
      </c>
      <c r="D103" s="23"/>
      <c r="E103" s="23"/>
      <c r="F103" s="62">
        <f>SUM(F101:F102)</f>
        <v>40000</v>
      </c>
      <c r="G103" s="62">
        <f t="shared" ref="G103:H103" si="9">SUM(G101:G102)</f>
        <v>30000</v>
      </c>
      <c r="H103" s="62">
        <f t="shared" si="9"/>
        <v>70000</v>
      </c>
    </row>
    <row r="104" spans="1:8" x14ac:dyDescent="0.25">
      <c r="A104" s="1"/>
      <c r="B104" s="6"/>
      <c r="C104" s="6"/>
      <c r="D104" s="6"/>
      <c r="E104" s="6"/>
      <c r="F104" s="14"/>
      <c r="G104" s="14"/>
      <c r="H104" s="14"/>
    </row>
    <row r="105" spans="1:8" x14ac:dyDescent="0.25">
      <c r="A105" s="1">
        <v>1</v>
      </c>
      <c r="B105" s="77">
        <v>43840</v>
      </c>
      <c r="C105" s="1" t="s">
        <v>33</v>
      </c>
      <c r="D105" s="1">
        <v>705704022</v>
      </c>
      <c r="E105" s="1" t="s">
        <v>12</v>
      </c>
      <c r="F105" s="7">
        <v>20000</v>
      </c>
      <c r="G105" s="7">
        <v>15000</v>
      </c>
      <c r="H105" s="7">
        <f>F105+G105</f>
        <v>35000</v>
      </c>
    </row>
    <row r="106" spans="1:8" x14ac:dyDescent="0.25">
      <c r="A106" s="1">
        <v>2</v>
      </c>
      <c r="B106" s="77">
        <v>43871</v>
      </c>
      <c r="C106" s="1" t="s">
        <v>33</v>
      </c>
      <c r="D106" s="1">
        <v>705704022</v>
      </c>
      <c r="E106" s="1" t="s">
        <v>83</v>
      </c>
      <c r="F106" s="7">
        <v>20000</v>
      </c>
      <c r="G106" s="7">
        <v>15000</v>
      </c>
      <c r="H106" s="7">
        <f t="shared" ref="H106:H107" si="10">F106+G106</f>
        <v>35000</v>
      </c>
    </row>
    <row r="107" spans="1:8" x14ac:dyDescent="0.25">
      <c r="A107" s="1">
        <v>3</v>
      </c>
      <c r="B107" s="77">
        <v>43900</v>
      </c>
      <c r="C107" s="1" t="s">
        <v>33</v>
      </c>
      <c r="D107" s="1">
        <v>705704022</v>
      </c>
      <c r="E107" s="1" t="s">
        <v>10</v>
      </c>
      <c r="F107" s="7">
        <v>20000</v>
      </c>
      <c r="G107" s="7">
        <v>15000</v>
      </c>
      <c r="H107" s="7">
        <f t="shared" si="10"/>
        <v>35000</v>
      </c>
    </row>
    <row r="108" spans="1:8" x14ac:dyDescent="0.25">
      <c r="A108" s="1">
        <v>4</v>
      </c>
      <c r="B108" s="77">
        <v>43961</v>
      </c>
      <c r="C108" s="1" t="s">
        <v>33</v>
      </c>
      <c r="D108" s="1">
        <v>704704022</v>
      </c>
      <c r="E108" s="1" t="s">
        <v>78</v>
      </c>
      <c r="F108" s="7">
        <v>20000</v>
      </c>
      <c r="G108" s="7">
        <v>15000</v>
      </c>
      <c r="H108" s="7">
        <f>F108+G108</f>
        <v>35000</v>
      </c>
    </row>
    <row r="109" spans="1:8" x14ac:dyDescent="0.25">
      <c r="A109" s="1">
        <v>5</v>
      </c>
      <c r="B109" s="77">
        <v>43992</v>
      </c>
      <c r="C109" s="1" t="s">
        <v>33</v>
      </c>
      <c r="D109" s="1">
        <v>704704022</v>
      </c>
      <c r="E109" s="1" t="s">
        <v>10</v>
      </c>
      <c r="F109" s="7">
        <v>20000</v>
      </c>
      <c r="G109" s="7">
        <v>15000</v>
      </c>
      <c r="H109" s="7">
        <f t="shared" ref="H109:H130" si="11">F109+G109</f>
        <v>35000</v>
      </c>
    </row>
    <row r="110" spans="1:8" x14ac:dyDescent="0.25">
      <c r="A110" s="1">
        <v>6</v>
      </c>
      <c r="B110" s="77">
        <v>44053</v>
      </c>
      <c r="C110" s="1" t="s">
        <v>33</v>
      </c>
      <c r="D110" s="1">
        <v>704704022</v>
      </c>
      <c r="E110" s="1" t="s">
        <v>20</v>
      </c>
      <c r="F110" s="7">
        <v>20000</v>
      </c>
      <c r="G110" s="7">
        <v>15000</v>
      </c>
      <c r="H110" s="7">
        <f t="shared" si="11"/>
        <v>35000</v>
      </c>
    </row>
    <row r="111" spans="1:8" x14ac:dyDescent="0.25">
      <c r="A111" s="1">
        <v>7</v>
      </c>
      <c r="B111" s="77">
        <v>44084</v>
      </c>
      <c r="C111" s="1" t="s">
        <v>33</v>
      </c>
      <c r="D111" s="1">
        <v>704704022</v>
      </c>
      <c r="E111" s="1" t="s">
        <v>69</v>
      </c>
      <c r="F111" s="7">
        <v>20000</v>
      </c>
      <c r="G111" s="7">
        <v>15000</v>
      </c>
      <c r="H111" s="7">
        <f t="shared" si="11"/>
        <v>35000</v>
      </c>
    </row>
    <row r="112" spans="1:8" x14ac:dyDescent="0.25">
      <c r="A112" s="1">
        <v>8</v>
      </c>
      <c r="B112" s="77">
        <v>44145</v>
      </c>
      <c r="C112" s="1" t="s">
        <v>33</v>
      </c>
      <c r="D112" s="1">
        <v>704704022</v>
      </c>
      <c r="E112" s="1" t="s">
        <v>29</v>
      </c>
      <c r="F112" s="7">
        <v>20000</v>
      </c>
      <c r="G112" s="7">
        <v>15000</v>
      </c>
      <c r="H112" s="7">
        <f t="shared" si="11"/>
        <v>35000</v>
      </c>
    </row>
    <row r="113" spans="1:8" x14ac:dyDescent="0.25">
      <c r="A113" s="1">
        <v>9</v>
      </c>
      <c r="B113" s="77">
        <v>44175</v>
      </c>
      <c r="C113" s="1" t="s">
        <v>33</v>
      </c>
      <c r="D113" s="1">
        <v>704704022</v>
      </c>
      <c r="E113" s="1" t="s">
        <v>65</v>
      </c>
      <c r="F113" s="7">
        <v>20000</v>
      </c>
      <c r="G113" s="7">
        <v>15000</v>
      </c>
      <c r="H113" s="7">
        <f t="shared" si="11"/>
        <v>35000</v>
      </c>
    </row>
    <row r="114" spans="1:8" x14ac:dyDescent="0.25">
      <c r="A114" s="1">
        <v>10</v>
      </c>
      <c r="B114" s="77" t="s">
        <v>279</v>
      </c>
      <c r="C114" s="1" t="s">
        <v>33</v>
      </c>
      <c r="D114" s="1">
        <v>704704022</v>
      </c>
      <c r="E114" s="1" t="s">
        <v>309</v>
      </c>
      <c r="F114" s="7">
        <v>20000</v>
      </c>
      <c r="G114" s="7">
        <v>15000</v>
      </c>
      <c r="H114" s="7">
        <f t="shared" si="11"/>
        <v>35000</v>
      </c>
    </row>
    <row r="115" spans="1:8" x14ac:dyDescent="0.25">
      <c r="A115" s="1">
        <v>11</v>
      </c>
      <c r="B115" s="77" t="s">
        <v>298</v>
      </c>
      <c r="C115" s="1" t="s">
        <v>33</v>
      </c>
      <c r="D115" s="1">
        <v>704704022</v>
      </c>
      <c r="E115" s="1" t="s">
        <v>100</v>
      </c>
      <c r="F115" s="7">
        <v>20000</v>
      </c>
      <c r="G115" s="7">
        <v>15000</v>
      </c>
      <c r="H115" s="7">
        <f t="shared" si="11"/>
        <v>35000</v>
      </c>
    </row>
    <row r="116" spans="1:8" x14ac:dyDescent="0.25">
      <c r="A116" s="1">
        <v>12</v>
      </c>
      <c r="B116" s="77" t="s">
        <v>280</v>
      </c>
      <c r="C116" s="1" t="s">
        <v>33</v>
      </c>
      <c r="D116" s="1">
        <v>704704022</v>
      </c>
      <c r="E116" s="1" t="s">
        <v>56</v>
      </c>
      <c r="F116" s="7">
        <v>20000</v>
      </c>
      <c r="G116" s="7">
        <v>15000</v>
      </c>
      <c r="H116" s="7">
        <f t="shared" si="11"/>
        <v>35000</v>
      </c>
    </row>
    <row r="117" spans="1:8" x14ac:dyDescent="0.25">
      <c r="A117" s="1">
        <v>13</v>
      </c>
      <c r="B117" s="77" t="s">
        <v>282</v>
      </c>
      <c r="C117" s="1" t="s">
        <v>33</v>
      </c>
      <c r="D117" s="1">
        <v>704704022</v>
      </c>
      <c r="E117" s="1" t="s">
        <v>8</v>
      </c>
      <c r="F117" s="7">
        <v>20000</v>
      </c>
      <c r="G117" s="7">
        <v>15000</v>
      </c>
      <c r="H117" s="7">
        <f t="shared" si="11"/>
        <v>35000</v>
      </c>
    </row>
    <row r="118" spans="1:8" x14ac:dyDescent="0.25">
      <c r="A118" s="1">
        <v>14</v>
      </c>
      <c r="B118" s="77" t="s">
        <v>284</v>
      </c>
      <c r="C118" s="1" t="s">
        <v>33</v>
      </c>
      <c r="D118" s="1">
        <v>704704022</v>
      </c>
      <c r="E118" s="1" t="s">
        <v>54</v>
      </c>
      <c r="F118" s="7">
        <v>20000</v>
      </c>
      <c r="G118" s="7">
        <v>15000</v>
      </c>
      <c r="H118" s="7">
        <f t="shared" si="11"/>
        <v>35000</v>
      </c>
    </row>
    <row r="119" spans="1:8" x14ac:dyDescent="0.25">
      <c r="A119" s="1">
        <v>15</v>
      </c>
      <c r="B119" s="77" t="s">
        <v>300</v>
      </c>
      <c r="C119" s="1" t="s">
        <v>33</v>
      </c>
      <c r="D119" s="1">
        <v>704704022</v>
      </c>
      <c r="E119" s="1" t="s">
        <v>310</v>
      </c>
      <c r="F119" s="7">
        <v>20000</v>
      </c>
      <c r="G119" s="7">
        <v>15000</v>
      </c>
      <c r="H119" s="7">
        <f t="shared" si="11"/>
        <v>35000</v>
      </c>
    </row>
    <row r="120" spans="1:8" x14ac:dyDescent="0.25">
      <c r="A120" s="1">
        <v>16</v>
      </c>
      <c r="B120" s="77" t="s">
        <v>286</v>
      </c>
      <c r="C120" s="1" t="s">
        <v>33</v>
      </c>
      <c r="D120" s="1">
        <v>704704022</v>
      </c>
      <c r="E120" s="1" t="s">
        <v>43</v>
      </c>
      <c r="F120" s="7">
        <v>20000</v>
      </c>
      <c r="G120" s="7">
        <v>15000</v>
      </c>
      <c r="H120" s="7">
        <f t="shared" si="11"/>
        <v>35000</v>
      </c>
    </row>
    <row r="121" spans="1:8" x14ac:dyDescent="0.25">
      <c r="A121" s="1">
        <v>17</v>
      </c>
      <c r="B121" s="77" t="s">
        <v>287</v>
      </c>
      <c r="C121" s="1" t="s">
        <v>33</v>
      </c>
      <c r="D121" s="1">
        <v>704704022</v>
      </c>
      <c r="E121" s="1" t="s">
        <v>184</v>
      </c>
      <c r="F121" s="7">
        <v>20000</v>
      </c>
      <c r="G121" s="7">
        <v>15000</v>
      </c>
      <c r="H121" s="7">
        <f t="shared" si="11"/>
        <v>35000</v>
      </c>
    </row>
    <row r="122" spans="1:8" x14ac:dyDescent="0.25">
      <c r="A122" s="1">
        <v>18</v>
      </c>
      <c r="B122" s="77" t="s">
        <v>288</v>
      </c>
      <c r="C122" s="1" t="s">
        <v>33</v>
      </c>
      <c r="D122" s="1">
        <v>704704022</v>
      </c>
      <c r="E122" s="1" t="s">
        <v>78</v>
      </c>
      <c r="F122" s="7">
        <v>20000</v>
      </c>
      <c r="G122" s="7">
        <v>15000</v>
      </c>
      <c r="H122" s="7">
        <f t="shared" si="11"/>
        <v>35000</v>
      </c>
    </row>
    <row r="123" spans="1:8" x14ac:dyDescent="0.25">
      <c r="A123" s="1">
        <v>19</v>
      </c>
      <c r="B123" s="77" t="s">
        <v>290</v>
      </c>
      <c r="C123" s="1" t="s">
        <v>33</v>
      </c>
      <c r="D123" s="1">
        <v>704704022</v>
      </c>
      <c r="E123" s="1" t="s">
        <v>252</v>
      </c>
      <c r="F123" s="7">
        <v>20000</v>
      </c>
      <c r="G123" s="7">
        <v>15000</v>
      </c>
      <c r="H123" s="7">
        <f t="shared" si="11"/>
        <v>35000</v>
      </c>
    </row>
    <row r="124" spans="1:8" x14ac:dyDescent="0.25">
      <c r="A124" s="1">
        <v>20</v>
      </c>
      <c r="B124" s="77" t="s">
        <v>311</v>
      </c>
      <c r="C124" s="1" t="s">
        <v>33</v>
      </c>
      <c r="D124" s="1">
        <v>704704022</v>
      </c>
      <c r="E124" s="1" t="s">
        <v>10</v>
      </c>
      <c r="F124" s="7">
        <v>20000</v>
      </c>
      <c r="G124" s="7">
        <v>15000</v>
      </c>
      <c r="H124" s="7">
        <f t="shared" si="11"/>
        <v>35000</v>
      </c>
    </row>
    <row r="125" spans="1:8" x14ac:dyDescent="0.25">
      <c r="A125" s="1">
        <v>21</v>
      </c>
      <c r="B125" s="77" t="s">
        <v>301</v>
      </c>
      <c r="C125" s="1" t="s">
        <v>33</v>
      </c>
      <c r="D125" s="1">
        <v>704704022</v>
      </c>
      <c r="E125" s="1" t="s">
        <v>70</v>
      </c>
      <c r="F125" s="7">
        <v>20000</v>
      </c>
      <c r="G125" s="7">
        <v>15000</v>
      </c>
      <c r="H125" s="7">
        <f t="shared" si="11"/>
        <v>35000</v>
      </c>
    </row>
    <row r="126" spans="1:8" x14ac:dyDescent="0.25">
      <c r="A126" s="1">
        <v>22</v>
      </c>
      <c r="B126" s="77" t="s">
        <v>302</v>
      </c>
      <c r="C126" s="1" t="s">
        <v>33</v>
      </c>
      <c r="D126" s="1">
        <v>704704022</v>
      </c>
      <c r="E126" s="1" t="s">
        <v>48</v>
      </c>
      <c r="F126" s="7">
        <v>20000</v>
      </c>
      <c r="G126" s="7">
        <v>15000</v>
      </c>
      <c r="H126" s="7">
        <f t="shared" si="11"/>
        <v>35000</v>
      </c>
    </row>
    <row r="127" spans="1:8" x14ac:dyDescent="0.25">
      <c r="A127" s="1">
        <v>23</v>
      </c>
      <c r="B127" s="77" t="s">
        <v>291</v>
      </c>
      <c r="C127" s="1" t="s">
        <v>33</v>
      </c>
      <c r="D127" s="1">
        <v>704704022</v>
      </c>
      <c r="E127" s="1" t="s">
        <v>129</v>
      </c>
      <c r="F127" s="7">
        <v>20000</v>
      </c>
      <c r="G127" s="7">
        <v>15000</v>
      </c>
      <c r="H127" s="7">
        <f t="shared" si="11"/>
        <v>35000</v>
      </c>
    </row>
    <row r="128" spans="1:8" x14ac:dyDescent="0.25">
      <c r="A128" s="1">
        <v>24</v>
      </c>
      <c r="B128" s="77" t="s">
        <v>295</v>
      </c>
      <c r="C128" s="1" t="s">
        <v>33</v>
      </c>
      <c r="D128" s="1">
        <v>704704022</v>
      </c>
      <c r="E128" s="1" t="s">
        <v>22</v>
      </c>
      <c r="F128" s="7">
        <v>20000</v>
      </c>
      <c r="G128" s="7">
        <v>15000</v>
      </c>
      <c r="H128" s="7">
        <f t="shared" si="11"/>
        <v>35000</v>
      </c>
    </row>
    <row r="129" spans="1:8" x14ac:dyDescent="0.25">
      <c r="A129" s="1">
        <v>25</v>
      </c>
      <c r="B129" s="77" t="s">
        <v>304</v>
      </c>
      <c r="C129" s="1" t="s">
        <v>33</v>
      </c>
      <c r="D129" s="1">
        <v>704704022</v>
      </c>
      <c r="E129" s="1" t="s">
        <v>34</v>
      </c>
      <c r="F129" s="7">
        <v>20000</v>
      </c>
      <c r="G129" s="7">
        <v>15000</v>
      </c>
      <c r="H129" s="7">
        <f t="shared" si="11"/>
        <v>35000</v>
      </c>
    </row>
    <row r="130" spans="1:8" x14ac:dyDescent="0.25">
      <c r="A130" s="1">
        <v>26</v>
      </c>
      <c r="B130" s="77" t="s">
        <v>305</v>
      </c>
      <c r="C130" s="1" t="s">
        <v>33</v>
      </c>
      <c r="D130" s="1">
        <v>704704022</v>
      </c>
      <c r="E130" s="1" t="s">
        <v>10</v>
      </c>
      <c r="F130" s="7">
        <v>20000</v>
      </c>
      <c r="G130" s="7">
        <v>15000</v>
      </c>
      <c r="H130" s="7">
        <f t="shared" si="11"/>
        <v>35000</v>
      </c>
    </row>
    <row r="131" spans="1:8" x14ac:dyDescent="0.25">
      <c r="A131" s="1"/>
      <c r="B131" s="110"/>
      <c r="C131" s="111" t="s">
        <v>3</v>
      </c>
      <c r="D131" s="111"/>
      <c r="E131" s="111"/>
      <c r="F131" s="112">
        <f>SUM(F105:F130)</f>
        <v>520000</v>
      </c>
      <c r="G131" s="112">
        <f t="shared" ref="G131:H131" si="12">SUM(G105:G130)</f>
        <v>390000</v>
      </c>
      <c r="H131" s="112">
        <f t="shared" si="12"/>
        <v>910000</v>
      </c>
    </row>
    <row r="132" spans="1:8" x14ac:dyDescent="0.25">
      <c r="A132" s="1"/>
    </row>
    <row r="133" spans="1:8" x14ac:dyDescent="0.25">
      <c r="A133" s="1"/>
    </row>
    <row r="134" spans="1:8" x14ac:dyDescent="0.25">
      <c r="A134" s="1">
        <v>1</v>
      </c>
      <c r="B134" s="68">
        <v>43961</v>
      </c>
      <c r="C134" s="1" t="s">
        <v>42</v>
      </c>
      <c r="D134" s="1">
        <v>783534463</v>
      </c>
      <c r="E134" s="1" t="s">
        <v>78</v>
      </c>
      <c r="F134" s="7">
        <v>20000</v>
      </c>
      <c r="G134" s="7">
        <v>15000</v>
      </c>
      <c r="H134" s="7">
        <f>F134+G134</f>
        <v>35000</v>
      </c>
    </row>
    <row r="135" spans="1:8" x14ac:dyDescent="0.25">
      <c r="A135" s="1">
        <v>2</v>
      </c>
      <c r="B135" s="68">
        <v>43992</v>
      </c>
      <c r="C135" s="1" t="s">
        <v>42</v>
      </c>
      <c r="D135" s="1">
        <v>783534463</v>
      </c>
      <c r="E135" s="1" t="s">
        <v>10</v>
      </c>
      <c r="F135" s="7">
        <v>20000</v>
      </c>
      <c r="G135" s="7">
        <v>15000</v>
      </c>
      <c r="H135" s="7">
        <f t="shared" ref="H135:H156" si="13">F135+G135</f>
        <v>35000</v>
      </c>
    </row>
    <row r="136" spans="1:8" x14ac:dyDescent="0.25">
      <c r="A136" s="1">
        <v>3</v>
      </c>
      <c r="B136" s="68">
        <v>44053</v>
      </c>
      <c r="C136" s="1" t="s">
        <v>42</v>
      </c>
      <c r="D136" s="1">
        <v>783534463</v>
      </c>
      <c r="E136" s="1" t="s">
        <v>20</v>
      </c>
      <c r="F136" s="7">
        <v>20000</v>
      </c>
      <c r="G136" s="7">
        <v>15000</v>
      </c>
      <c r="H136" s="7">
        <f t="shared" si="13"/>
        <v>35000</v>
      </c>
    </row>
    <row r="137" spans="1:8" x14ac:dyDescent="0.25">
      <c r="A137" s="1">
        <v>4</v>
      </c>
      <c r="B137" s="68">
        <v>44084</v>
      </c>
      <c r="C137" s="1" t="s">
        <v>42</v>
      </c>
      <c r="D137" s="1">
        <v>783534463</v>
      </c>
      <c r="E137" s="1" t="s">
        <v>69</v>
      </c>
      <c r="F137" s="7">
        <v>20000</v>
      </c>
      <c r="G137" s="7">
        <v>15000</v>
      </c>
      <c r="H137" s="7">
        <f t="shared" si="13"/>
        <v>35000</v>
      </c>
    </row>
    <row r="138" spans="1:8" x14ac:dyDescent="0.25">
      <c r="A138" s="1">
        <v>5</v>
      </c>
      <c r="B138" s="68">
        <v>44145</v>
      </c>
      <c r="C138" s="1" t="s">
        <v>42</v>
      </c>
      <c r="D138" s="1">
        <v>783534463</v>
      </c>
      <c r="E138" s="1" t="s">
        <v>29</v>
      </c>
      <c r="F138" s="7">
        <v>20000</v>
      </c>
      <c r="G138" s="7">
        <v>15000</v>
      </c>
      <c r="H138" s="7">
        <f t="shared" si="13"/>
        <v>35000</v>
      </c>
    </row>
    <row r="139" spans="1:8" x14ac:dyDescent="0.25">
      <c r="A139" s="1">
        <v>6</v>
      </c>
      <c r="B139" s="68">
        <v>44175</v>
      </c>
      <c r="C139" s="1" t="s">
        <v>42</v>
      </c>
      <c r="D139" s="1">
        <v>783534463</v>
      </c>
      <c r="E139" s="1" t="s">
        <v>65</v>
      </c>
      <c r="F139" s="7">
        <v>20000</v>
      </c>
      <c r="G139" s="7">
        <v>15000</v>
      </c>
      <c r="H139" s="7">
        <f t="shared" si="13"/>
        <v>35000</v>
      </c>
    </row>
    <row r="140" spans="1:8" x14ac:dyDescent="0.25">
      <c r="A140" s="1">
        <v>7</v>
      </c>
      <c r="B140" s="68" t="s">
        <v>279</v>
      </c>
      <c r="C140" s="1" t="s">
        <v>42</v>
      </c>
      <c r="D140" s="1">
        <v>783534463</v>
      </c>
      <c r="E140" s="1" t="s">
        <v>309</v>
      </c>
      <c r="F140" s="7">
        <v>20000</v>
      </c>
      <c r="G140" s="7">
        <v>15000</v>
      </c>
      <c r="H140" s="7">
        <f t="shared" si="13"/>
        <v>35000</v>
      </c>
    </row>
    <row r="141" spans="1:8" x14ac:dyDescent="0.25">
      <c r="A141" s="1">
        <v>8</v>
      </c>
      <c r="B141" s="68" t="s">
        <v>298</v>
      </c>
      <c r="C141" s="1" t="s">
        <v>42</v>
      </c>
      <c r="D141" s="1">
        <v>783534463</v>
      </c>
      <c r="E141" s="1" t="s">
        <v>100</v>
      </c>
      <c r="F141" s="7">
        <v>20000</v>
      </c>
      <c r="G141" s="7">
        <v>15000</v>
      </c>
      <c r="H141" s="7">
        <f t="shared" si="13"/>
        <v>35000</v>
      </c>
    </row>
    <row r="142" spans="1:8" x14ac:dyDescent="0.25">
      <c r="A142" s="1">
        <v>9</v>
      </c>
      <c r="B142" s="68" t="s">
        <v>280</v>
      </c>
      <c r="C142" s="1" t="s">
        <v>42</v>
      </c>
      <c r="D142" s="1">
        <v>783534463</v>
      </c>
      <c r="E142" s="1" t="s">
        <v>56</v>
      </c>
      <c r="F142" s="7">
        <v>20000</v>
      </c>
      <c r="G142" s="7">
        <v>15000</v>
      </c>
      <c r="H142" s="7">
        <f t="shared" si="13"/>
        <v>35000</v>
      </c>
    </row>
    <row r="143" spans="1:8" x14ac:dyDescent="0.25">
      <c r="A143" s="1">
        <v>10</v>
      </c>
      <c r="B143" s="68" t="s">
        <v>282</v>
      </c>
      <c r="C143" s="1" t="s">
        <v>42</v>
      </c>
      <c r="D143" s="1">
        <v>783534463</v>
      </c>
      <c r="E143" s="1" t="s">
        <v>8</v>
      </c>
      <c r="F143" s="7">
        <v>20000</v>
      </c>
      <c r="G143" s="7">
        <v>15000</v>
      </c>
      <c r="H143" s="7">
        <f t="shared" si="13"/>
        <v>35000</v>
      </c>
    </row>
    <row r="144" spans="1:8" x14ac:dyDescent="0.25">
      <c r="A144" s="1">
        <v>11</v>
      </c>
      <c r="B144" s="68" t="s">
        <v>284</v>
      </c>
      <c r="C144" s="1" t="s">
        <v>42</v>
      </c>
      <c r="D144" s="1">
        <v>783534463</v>
      </c>
      <c r="E144" s="1" t="s">
        <v>54</v>
      </c>
      <c r="F144" s="7">
        <v>20000</v>
      </c>
      <c r="G144" s="7">
        <v>15000</v>
      </c>
      <c r="H144" s="7">
        <f t="shared" si="13"/>
        <v>35000</v>
      </c>
    </row>
    <row r="145" spans="1:8" x14ac:dyDescent="0.25">
      <c r="A145" s="1">
        <v>12</v>
      </c>
      <c r="B145" s="68" t="s">
        <v>300</v>
      </c>
      <c r="C145" s="1" t="s">
        <v>42</v>
      </c>
      <c r="D145" s="1">
        <v>783534463</v>
      </c>
      <c r="E145" s="1" t="s">
        <v>310</v>
      </c>
      <c r="F145" s="7">
        <v>20000</v>
      </c>
      <c r="G145" s="7">
        <v>15000</v>
      </c>
      <c r="H145" s="7">
        <f t="shared" si="13"/>
        <v>35000</v>
      </c>
    </row>
    <row r="146" spans="1:8" x14ac:dyDescent="0.25">
      <c r="A146" s="1">
        <v>13</v>
      </c>
      <c r="B146" s="68" t="s">
        <v>286</v>
      </c>
      <c r="C146" s="1" t="s">
        <v>42</v>
      </c>
      <c r="D146" s="1">
        <v>783534463</v>
      </c>
      <c r="E146" s="1" t="s">
        <v>43</v>
      </c>
      <c r="F146" s="7">
        <v>20000</v>
      </c>
      <c r="G146" s="7">
        <v>15000</v>
      </c>
      <c r="H146" s="7">
        <f t="shared" si="13"/>
        <v>35000</v>
      </c>
    </row>
    <row r="147" spans="1:8" x14ac:dyDescent="0.25">
      <c r="A147" s="1">
        <v>14</v>
      </c>
      <c r="B147" s="68" t="s">
        <v>287</v>
      </c>
      <c r="C147" s="1" t="s">
        <v>42</v>
      </c>
      <c r="D147" s="1">
        <v>783534463</v>
      </c>
      <c r="E147" s="1" t="s">
        <v>184</v>
      </c>
      <c r="F147" s="7">
        <v>20000</v>
      </c>
      <c r="G147" s="7">
        <v>15000</v>
      </c>
      <c r="H147" s="7">
        <f t="shared" si="13"/>
        <v>35000</v>
      </c>
    </row>
    <row r="148" spans="1:8" x14ac:dyDescent="0.25">
      <c r="A148" s="1">
        <v>15</v>
      </c>
      <c r="B148" s="68" t="s">
        <v>288</v>
      </c>
      <c r="C148" s="1" t="s">
        <v>42</v>
      </c>
      <c r="D148" s="1">
        <v>783534463</v>
      </c>
      <c r="E148" s="1" t="s">
        <v>78</v>
      </c>
      <c r="F148" s="7">
        <v>20000</v>
      </c>
      <c r="G148" s="7">
        <v>15000</v>
      </c>
      <c r="H148" s="7">
        <f t="shared" si="13"/>
        <v>35000</v>
      </c>
    </row>
    <row r="149" spans="1:8" x14ac:dyDescent="0.25">
      <c r="A149" s="1">
        <v>16</v>
      </c>
      <c r="B149" s="68" t="s">
        <v>290</v>
      </c>
      <c r="C149" s="1" t="s">
        <v>42</v>
      </c>
      <c r="D149" s="1">
        <v>783534463</v>
      </c>
      <c r="E149" s="1" t="s">
        <v>252</v>
      </c>
      <c r="F149" s="7">
        <v>20000</v>
      </c>
      <c r="G149" s="7">
        <v>15000</v>
      </c>
      <c r="H149" s="7">
        <f t="shared" si="13"/>
        <v>35000</v>
      </c>
    </row>
    <row r="150" spans="1:8" x14ac:dyDescent="0.25">
      <c r="A150" s="1">
        <v>17</v>
      </c>
      <c r="B150" s="68" t="s">
        <v>311</v>
      </c>
      <c r="C150" s="1" t="s">
        <v>42</v>
      </c>
      <c r="D150" s="1">
        <v>783534463</v>
      </c>
      <c r="E150" s="1" t="s">
        <v>10</v>
      </c>
      <c r="F150" s="7">
        <v>20000</v>
      </c>
      <c r="G150" s="7">
        <v>15000</v>
      </c>
      <c r="H150" s="7">
        <f t="shared" si="13"/>
        <v>35000</v>
      </c>
    </row>
    <row r="151" spans="1:8" x14ac:dyDescent="0.25">
      <c r="A151" s="1">
        <v>18</v>
      </c>
      <c r="B151" s="68" t="s">
        <v>301</v>
      </c>
      <c r="C151" s="1" t="s">
        <v>42</v>
      </c>
      <c r="D151" s="1">
        <v>783534463</v>
      </c>
      <c r="E151" s="1" t="s">
        <v>70</v>
      </c>
      <c r="F151" s="7">
        <v>20000</v>
      </c>
      <c r="G151" s="7">
        <v>15000</v>
      </c>
      <c r="H151" s="7">
        <f t="shared" si="13"/>
        <v>35000</v>
      </c>
    </row>
    <row r="152" spans="1:8" x14ac:dyDescent="0.25">
      <c r="A152" s="1">
        <v>19</v>
      </c>
      <c r="B152" s="68" t="s">
        <v>302</v>
      </c>
      <c r="C152" s="1" t="s">
        <v>42</v>
      </c>
      <c r="D152" s="1">
        <v>783534463</v>
      </c>
      <c r="E152" s="1" t="s">
        <v>48</v>
      </c>
      <c r="F152" s="7">
        <v>20000</v>
      </c>
      <c r="G152" s="7">
        <v>15000</v>
      </c>
      <c r="H152" s="7">
        <f t="shared" si="13"/>
        <v>35000</v>
      </c>
    </row>
    <row r="153" spans="1:8" x14ac:dyDescent="0.25">
      <c r="A153" s="1">
        <v>20</v>
      </c>
      <c r="B153" s="68" t="s">
        <v>291</v>
      </c>
      <c r="C153" s="1" t="s">
        <v>42</v>
      </c>
      <c r="D153" s="1">
        <v>783534463</v>
      </c>
      <c r="E153" s="1" t="s">
        <v>129</v>
      </c>
      <c r="F153" s="7">
        <v>20000</v>
      </c>
      <c r="G153" s="7">
        <v>15000</v>
      </c>
      <c r="H153" s="7">
        <f t="shared" si="13"/>
        <v>35000</v>
      </c>
    </row>
    <row r="154" spans="1:8" x14ac:dyDescent="0.25">
      <c r="A154" s="1">
        <v>21</v>
      </c>
      <c r="B154" s="68" t="s">
        <v>295</v>
      </c>
      <c r="C154" s="1" t="s">
        <v>42</v>
      </c>
      <c r="D154" s="1">
        <v>783534463</v>
      </c>
      <c r="E154" s="1" t="s">
        <v>22</v>
      </c>
      <c r="F154" s="7">
        <v>20000</v>
      </c>
      <c r="G154" s="7">
        <v>15000</v>
      </c>
      <c r="H154" s="7">
        <f t="shared" si="13"/>
        <v>35000</v>
      </c>
    </row>
    <row r="155" spans="1:8" x14ac:dyDescent="0.25">
      <c r="A155" s="1">
        <v>22</v>
      </c>
      <c r="B155" s="68" t="s">
        <v>304</v>
      </c>
      <c r="C155" s="1" t="s">
        <v>42</v>
      </c>
      <c r="D155" s="1">
        <v>783534463</v>
      </c>
      <c r="E155" s="1" t="s">
        <v>34</v>
      </c>
      <c r="F155" s="7">
        <v>20000</v>
      </c>
      <c r="G155" s="7">
        <v>15000</v>
      </c>
      <c r="H155" s="7">
        <f t="shared" si="13"/>
        <v>35000</v>
      </c>
    </row>
    <row r="156" spans="1:8" x14ac:dyDescent="0.25">
      <c r="A156" s="1">
        <v>23</v>
      </c>
      <c r="B156" s="68" t="s">
        <v>305</v>
      </c>
      <c r="C156" s="1" t="s">
        <v>42</v>
      </c>
      <c r="D156" s="1">
        <v>783534463</v>
      </c>
      <c r="E156" s="1" t="s">
        <v>10</v>
      </c>
      <c r="F156" s="7">
        <v>20000</v>
      </c>
      <c r="G156" s="7">
        <v>15000</v>
      </c>
      <c r="H156" s="7">
        <f t="shared" si="13"/>
        <v>35000</v>
      </c>
    </row>
    <row r="157" spans="1:8" x14ac:dyDescent="0.25">
      <c r="A157" s="1"/>
      <c r="B157" s="108"/>
      <c r="C157" s="23" t="s">
        <v>3</v>
      </c>
      <c r="D157" s="23"/>
      <c r="E157" s="23"/>
      <c r="F157" s="62">
        <f>SUM(F134:F156)</f>
        <v>460000</v>
      </c>
      <c r="G157" s="62">
        <f>SUM(G134:G156)</f>
        <v>345000</v>
      </c>
      <c r="H157" s="62">
        <f>SUM(H134:H156)</f>
        <v>805000</v>
      </c>
    </row>
    <row r="158" spans="1:8" x14ac:dyDescent="0.25">
      <c r="A158" s="1"/>
    </row>
    <row r="159" spans="1:8" x14ac:dyDescent="0.25">
      <c r="A159" s="1">
        <v>1</v>
      </c>
      <c r="B159" s="115">
        <v>43931</v>
      </c>
      <c r="C159" s="1" t="s">
        <v>27</v>
      </c>
      <c r="D159" s="1">
        <v>772182915</v>
      </c>
      <c r="E159" s="1" t="s">
        <v>35</v>
      </c>
      <c r="F159" s="7">
        <v>20000</v>
      </c>
      <c r="G159" s="7">
        <v>15000</v>
      </c>
      <c r="H159" s="7">
        <f>F159+G159</f>
        <v>35000</v>
      </c>
    </row>
    <row r="160" spans="1:8" x14ac:dyDescent="0.25">
      <c r="A160" s="1">
        <v>2</v>
      </c>
      <c r="B160" s="115">
        <v>43961</v>
      </c>
      <c r="C160" s="1" t="s">
        <v>27</v>
      </c>
      <c r="D160" s="1">
        <v>772182915</v>
      </c>
      <c r="E160" s="1" t="s">
        <v>29</v>
      </c>
      <c r="F160" s="7">
        <v>20000</v>
      </c>
      <c r="G160" s="7">
        <v>15000</v>
      </c>
      <c r="H160" s="7">
        <f t="shared" ref="H160:H167" si="14">F160+G160</f>
        <v>35000</v>
      </c>
    </row>
    <row r="161" spans="1:8" x14ac:dyDescent="0.25">
      <c r="A161" s="1">
        <v>3</v>
      </c>
      <c r="B161" s="115">
        <v>43992</v>
      </c>
      <c r="C161" s="1" t="s">
        <v>27</v>
      </c>
      <c r="D161" s="1">
        <v>772182915</v>
      </c>
      <c r="E161" s="1" t="s">
        <v>70</v>
      </c>
      <c r="F161" s="7">
        <v>20000</v>
      </c>
      <c r="G161" s="7">
        <v>15000</v>
      </c>
      <c r="H161" s="7">
        <f t="shared" si="14"/>
        <v>35000</v>
      </c>
    </row>
    <row r="162" spans="1:8" x14ac:dyDescent="0.25">
      <c r="A162" s="1">
        <v>4</v>
      </c>
      <c r="B162" s="115">
        <v>44114</v>
      </c>
      <c r="C162" s="1" t="s">
        <v>27</v>
      </c>
      <c r="D162" s="1">
        <v>772182915</v>
      </c>
      <c r="E162" s="1" t="s">
        <v>16</v>
      </c>
      <c r="F162" s="7">
        <v>20000</v>
      </c>
      <c r="G162" s="7">
        <v>15000</v>
      </c>
      <c r="H162" s="7">
        <f t="shared" si="14"/>
        <v>35000</v>
      </c>
    </row>
    <row r="163" spans="1:8" x14ac:dyDescent="0.25">
      <c r="A163" s="1">
        <v>5</v>
      </c>
      <c r="B163" s="115">
        <v>44145</v>
      </c>
      <c r="C163" s="1" t="s">
        <v>27</v>
      </c>
      <c r="D163" s="1">
        <v>772182915</v>
      </c>
      <c r="E163" s="1" t="s">
        <v>312</v>
      </c>
      <c r="F163" s="7">
        <v>20000</v>
      </c>
      <c r="G163" s="7">
        <v>15000</v>
      </c>
      <c r="H163" s="7">
        <f t="shared" si="14"/>
        <v>35000</v>
      </c>
    </row>
    <row r="164" spans="1:8" x14ac:dyDescent="0.25">
      <c r="A164" s="1">
        <v>6</v>
      </c>
      <c r="B164" s="115">
        <v>44175</v>
      </c>
      <c r="C164" s="1" t="s">
        <v>27</v>
      </c>
      <c r="D164" s="1">
        <v>772182915</v>
      </c>
      <c r="E164" s="1" t="s">
        <v>10</v>
      </c>
      <c r="F164" s="7">
        <v>20000</v>
      </c>
      <c r="G164" s="7">
        <v>15000</v>
      </c>
      <c r="H164" s="7">
        <f t="shared" si="14"/>
        <v>35000</v>
      </c>
    </row>
    <row r="165" spans="1:8" x14ac:dyDescent="0.25">
      <c r="A165" s="1">
        <v>7</v>
      </c>
      <c r="B165" s="115" t="s">
        <v>291</v>
      </c>
      <c r="C165" s="1" t="s">
        <v>27</v>
      </c>
      <c r="D165" s="1">
        <v>772182915</v>
      </c>
      <c r="E165" s="1" t="s">
        <v>54</v>
      </c>
      <c r="F165" s="7">
        <v>20000</v>
      </c>
      <c r="G165" s="7">
        <v>15000</v>
      </c>
      <c r="H165" s="7">
        <f t="shared" si="14"/>
        <v>35000</v>
      </c>
    </row>
    <row r="166" spans="1:8" x14ac:dyDescent="0.25">
      <c r="A166" s="1">
        <v>8</v>
      </c>
      <c r="B166" s="115" t="s">
        <v>295</v>
      </c>
      <c r="C166" s="1" t="s">
        <v>27</v>
      </c>
      <c r="D166" s="1">
        <v>772182915</v>
      </c>
      <c r="E166" s="1" t="s">
        <v>69</v>
      </c>
      <c r="F166" s="7">
        <v>20000</v>
      </c>
      <c r="G166" s="7">
        <v>15000</v>
      </c>
      <c r="H166" s="7">
        <f t="shared" si="14"/>
        <v>35000</v>
      </c>
    </row>
    <row r="167" spans="1:8" x14ac:dyDescent="0.25">
      <c r="A167" s="1">
        <v>9</v>
      </c>
      <c r="B167" s="115" t="s">
        <v>304</v>
      </c>
      <c r="C167" s="1" t="s">
        <v>27</v>
      </c>
      <c r="D167" s="1">
        <v>772182915</v>
      </c>
      <c r="E167" s="1" t="s">
        <v>29</v>
      </c>
      <c r="F167" s="7">
        <v>20000</v>
      </c>
      <c r="G167" s="7">
        <v>15000</v>
      </c>
      <c r="H167" s="7">
        <f t="shared" si="14"/>
        <v>35000</v>
      </c>
    </row>
    <row r="168" spans="1:8" x14ac:dyDescent="0.25">
      <c r="A168" s="1"/>
      <c r="B168" s="116"/>
      <c r="C168" s="23" t="s">
        <v>3</v>
      </c>
      <c r="D168" s="23"/>
      <c r="E168" s="23"/>
      <c r="F168" s="62">
        <f>SUM(F159:F167)</f>
        <v>180000</v>
      </c>
      <c r="G168" s="62">
        <f>SUM(G159:G167)</f>
        <v>135000</v>
      </c>
      <c r="H168" s="62">
        <f t="shared" ref="H168" si="15">SUM(H159:H167)</f>
        <v>315000</v>
      </c>
    </row>
    <row r="169" spans="1:8" x14ac:dyDescent="0.25">
      <c r="A169" s="1"/>
      <c r="B169" s="18"/>
    </row>
    <row r="170" spans="1:8" x14ac:dyDescent="0.25">
      <c r="A170" s="1">
        <v>1</v>
      </c>
      <c r="B170" s="77">
        <v>43840</v>
      </c>
      <c r="C170" s="1" t="s">
        <v>108</v>
      </c>
      <c r="D170" s="1">
        <v>704209117</v>
      </c>
      <c r="E170" s="1" t="s">
        <v>12</v>
      </c>
      <c r="F170" s="7">
        <v>20000</v>
      </c>
      <c r="G170" s="7">
        <v>15000</v>
      </c>
      <c r="H170" s="7">
        <f>F170+G170</f>
        <v>35000</v>
      </c>
    </row>
    <row r="171" spans="1:8" x14ac:dyDescent="0.25">
      <c r="A171" s="1">
        <v>2</v>
      </c>
      <c r="B171" s="77">
        <v>43871</v>
      </c>
      <c r="C171" s="1" t="s">
        <v>108</v>
      </c>
      <c r="D171" s="1">
        <v>704209117</v>
      </c>
      <c r="E171" s="1" t="s">
        <v>83</v>
      </c>
      <c r="F171" s="7">
        <v>20000</v>
      </c>
      <c r="G171" s="7">
        <v>15000</v>
      </c>
      <c r="H171" s="7">
        <f t="shared" ref="H171:H181" si="16">F171+G171</f>
        <v>35000</v>
      </c>
    </row>
    <row r="172" spans="1:8" x14ac:dyDescent="0.25">
      <c r="A172" s="1">
        <v>3</v>
      </c>
      <c r="B172" s="77">
        <v>43900</v>
      </c>
      <c r="C172" s="1" t="s">
        <v>108</v>
      </c>
      <c r="D172" s="1">
        <v>704209117</v>
      </c>
      <c r="E172" s="1" t="s">
        <v>10</v>
      </c>
      <c r="F172" s="7">
        <v>20000</v>
      </c>
      <c r="G172" s="7">
        <v>15000</v>
      </c>
      <c r="H172" s="7">
        <f t="shared" si="16"/>
        <v>35000</v>
      </c>
    </row>
    <row r="173" spans="1:8" x14ac:dyDescent="0.25">
      <c r="A173" s="1">
        <v>4</v>
      </c>
      <c r="B173" s="77">
        <v>43931</v>
      </c>
      <c r="C173" s="1" t="s">
        <v>108</v>
      </c>
      <c r="D173" s="1">
        <v>704209117</v>
      </c>
      <c r="E173" s="1" t="s">
        <v>35</v>
      </c>
      <c r="F173" s="7">
        <v>20000</v>
      </c>
      <c r="G173" s="7">
        <v>15000</v>
      </c>
      <c r="H173" s="7">
        <f t="shared" si="16"/>
        <v>35000</v>
      </c>
    </row>
    <row r="174" spans="1:8" x14ac:dyDescent="0.25">
      <c r="A174" s="1">
        <v>5</v>
      </c>
      <c r="B174" s="77">
        <v>43961</v>
      </c>
      <c r="C174" s="1" t="s">
        <v>108</v>
      </c>
      <c r="D174" s="1">
        <v>704209117</v>
      </c>
      <c r="E174" s="1" t="s">
        <v>29</v>
      </c>
      <c r="F174" s="7">
        <v>20000</v>
      </c>
      <c r="G174" s="7">
        <v>15000</v>
      </c>
      <c r="H174" s="7">
        <f t="shared" si="16"/>
        <v>35000</v>
      </c>
    </row>
    <row r="175" spans="1:8" x14ac:dyDescent="0.25">
      <c r="A175" s="1">
        <v>6</v>
      </c>
      <c r="B175" s="77">
        <v>43992</v>
      </c>
      <c r="C175" s="1" t="s">
        <v>108</v>
      </c>
      <c r="D175" s="1">
        <v>704209117</v>
      </c>
      <c r="E175" s="1" t="s">
        <v>70</v>
      </c>
      <c r="F175" s="7">
        <v>20000</v>
      </c>
      <c r="G175" s="7">
        <v>15000</v>
      </c>
      <c r="H175" s="7">
        <f t="shared" si="16"/>
        <v>35000</v>
      </c>
    </row>
    <row r="176" spans="1:8" x14ac:dyDescent="0.25">
      <c r="A176" s="1">
        <v>7</v>
      </c>
      <c r="B176" s="77">
        <v>44114</v>
      </c>
      <c r="C176" s="1" t="s">
        <v>108</v>
      </c>
      <c r="D176" s="1">
        <v>704209117</v>
      </c>
      <c r="E176" s="1" t="s">
        <v>16</v>
      </c>
      <c r="F176" s="7">
        <v>20000</v>
      </c>
      <c r="G176" s="7">
        <v>15000</v>
      </c>
      <c r="H176" s="7">
        <f t="shared" si="16"/>
        <v>35000</v>
      </c>
    </row>
    <row r="177" spans="1:8" x14ac:dyDescent="0.25">
      <c r="A177" s="1">
        <v>8</v>
      </c>
      <c r="B177" s="77">
        <v>44145</v>
      </c>
      <c r="C177" s="1" t="s">
        <v>108</v>
      </c>
      <c r="D177" s="1">
        <v>704209117</v>
      </c>
      <c r="E177" s="1" t="s">
        <v>312</v>
      </c>
      <c r="F177" s="7">
        <v>20000</v>
      </c>
      <c r="G177" s="7">
        <v>15000</v>
      </c>
      <c r="H177" s="7">
        <f t="shared" si="16"/>
        <v>35000</v>
      </c>
    </row>
    <row r="178" spans="1:8" x14ac:dyDescent="0.25">
      <c r="A178" s="1">
        <v>9</v>
      </c>
      <c r="B178" s="77">
        <v>44175</v>
      </c>
      <c r="C178" s="1" t="s">
        <v>108</v>
      </c>
      <c r="D178" s="1">
        <v>704209117</v>
      </c>
      <c r="E178" s="1" t="s">
        <v>10</v>
      </c>
      <c r="F178" s="7">
        <v>20000</v>
      </c>
      <c r="G178" s="7">
        <v>15000</v>
      </c>
      <c r="H178" s="7">
        <f t="shared" si="16"/>
        <v>35000</v>
      </c>
    </row>
    <row r="179" spans="1:8" x14ac:dyDescent="0.25">
      <c r="A179" s="1">
        <v>10</v>
      </c>
      <c r="B179" s="77" t="s">
        <v>291</v>
      </c>
      <c r="C179" s="1" t="s">
        <v>108</v>
      </c>
      <c r="D179" s="1">
        <v>704209117</v>
      </c>
      <c r="E179" s="1" t="s">
        <v>54</v>
      </c>
      <c r="F179" s="7">
        <v>20000</v>
      </c>
      <c r="G179" s="7">
        <v>15000</v>
      </c>
      <c r="H179" s="7">
        <f t="shared" si="16"/>
        <v>35000</v>
      </c>
    </row>
    <row r="180" spans="1:8" x14ac:dyDescent="0.25">
      <c r="A180" s="1">
        <v>11</v>
      </c>
      <c r="B180" s="77" t="s">
        <v>295</v>
      </c>
      <c r="C180" s="1" t="s">
        <v>108</v>
      </c>
      <c r="D180" s="1">
        <v>704209117</v>
      </c>
      <c r="E180" s="1" t="s">
        <v>69</v>
      </c>
      <c r="F180" s="7">
        <v>20000</v>
      </c>
      <c r="G180" s="7">
        <v>15000</v>
      </c>
      <c r="H180" s="7">
        <f t="shared" si="16"/>
        <v>35000</v>
      </c>
    </row>
    <row r="181" spans="1:8" x14ac:dyDescent="0.25">
      <c r="A181" s="1">
        <v>12</v>
      </c>
      <c r="B181" s="77" t="s">
        <v>304</v>
      </c>
      <c r="C181" s="1" t="s">
        <v>108</v>
      </c>
      <c r="D181" s="1">
        <v>704209117</v>
      </c>
      <c r="E181" s="1" t="s">
        <v>29</v>
      </c>
      <c r="F181" s="7">
        <v>20000</v>
      </c>
      <c r="G181" s="7">
        <v>15000</v>
      </c>
      <c r="H181" s="7">
        <f t="shared" si="16"/>
        <v>35000</v>
      </c>
    </row>
    <row r="182" spans="1:8" x14ac:dyDescent="0.25">
      <c r="A182" s="1"/>
      <c r="B182" s="108"/>
      <c r="C182" s="23" t="s">
        <v>3</v>
      </c>
      <c r="D182" s="60"/>
      <c r="E182" s="60"/>
      <c r="F182" s="62">
        <f>SUM(F170:F181)</f>
        <v>240000</v>
      </c>
      <c r="G182" s="62">
        <f t="shared" ref="G182:H182" si="17">SUM(G170:G181)</f>
        <v>180000</v>
      </c>
      <c r="H182" s="62">
        <f t="shared" si="17"/>
        <v>420000</v>
      </c>
    </row>
    <row r="183" spans="1:8" x14ac:dyDescent="0.25">
      <c r="A183" s="1"/>
    </row>
    <row r="185" spans="1:8" ht="15.75" x14ac:dyDescent="0.25">
      <c r="B185" s="113"/>
      <c r="C185" s="113" t="s">
        <v>360</v>
      </c>
      <c r="D185" s="113"/>
      <c r="E185" s="113"/>
      <c r="F185" s="114">
        <f>F182+F168+F157+F131+F103+F99+F93+F87+F77+F61+F45+F22</f>
        <v>3080000</v>
      </c>
      <c r="G185" s="114">
        <f>G182+G168+G157+G131+G103+G99+G93+G87+G77+G61+G45+G22</f>
        <v>2340000</v>
      </c>
      <c r="H185" s="114">
        <f>H182+H168+H157+H131+H103+H99+H93+H87+H77+H61+H45+H22</f>
        <v>5420000</v>
      </c>
    </row>
  </sheetData>
  <mergeCells count="1">
    <mergeCell ref="B1:H1"/>
  </mergeCells>
  <pageMargins left="0.7" right="0.7" top="0.75" bottom="0.75" header="0.3" footer="0.3"/>
  <pageSetup paperSize="9" scale="75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opLeftCell="A135" workbookViewId="0">
      <selection activeCell="H154" sqref="H154"/>
    </sheetView>
  </sheetViews>
  <sheetFormatPr defaultRowHeight="15" x14ac:dyDescent="0.25"/>
  <cols>
    <col min="1" max="1" width="6.85546875" customWidth="1"/>
    <col min="2" max="2" width="11.140625" style="18" customWidth="1"/>
    <col min="3" max="3" width="22.5703125" bestFit="1" customWidth="1"/>
    <col min="4" max="4" width="13.85546875" customWidth="1"/>
    <col min="5" max="5" width="17.85546875" customWidth="1"/>
    <col min="6" max="6" width="11.5703125" customWidth="1"/>
    <col min="7" max="7" width="12.5703125" customWidth="1"/>
    <col min="8" max="8" width="11.5703125" bestFit="1" customWidth="1"/>
  </cols>
  <sheetData>
    <row r="1" spans="1:9" x14ac:dyDescent="0.25">
      <c r="A1" s="1"/>
      <c r="B1" s="118" t="s">
        <v>0</v>
      </c>
      <c r="C1" s="23" t="s">
        <v>5</v>
      </c>
      <c r="D1" s="23" t="s">
        <v>4</v>
      </c>
      <c r="E1" s="23" t="s">
        <v>6</v>
      </c>
      <c r="F1" s="23" t="s">
        <v>1</v>
      </c>
      <c r="G1" s="23" t="s">
        <v>2</v>
      </c>
      <c r="H1" s="23" t="s">
        <v>3</v>
      </c>
    </row>
    <row r="2" spans="1:9" x14ac:dyDescent="0.25">
      <c r="A2" s="1">
        <v>1</v>
      </c>
      <c r="B2" s="77">
        <v>44023</v>
      </c>
      <c r="C2" s="1" t="s">
        <v>7</v>
      </c>
      <c r="D2" s="1">
        <v>773202444</v>
      </c>
      <c r="E2" s="1" t="s">
        <v>281</v>
      </c>
      <c r="F2" s="7">
        <v>20000</v>
      </c>
      <c r="G2" s="7">
        <v>15000</v>
      </c>
      <c r="H2" s="59">
        <f>F2+G2</f>
        <v>35000</v>
      </c>
    </row>
    <row r="3" spans="1:9" x14ac:dyDescent="0.25">
      <c r="A3" s="1">
        <v>2</v>
      </c>
      <c r="B3" s="77">
        <v>44085</v>
      </c>
      <c r="C3" s="1" t="s">
        <v>7</v>
      </c>
      <c r="D3" s="1">
        <v>773202444</v>
      </c>
      <c r="E3" s="1" t="s">
        <v>335</v>
      </c>
      <c r="F3" s="7">
        <v>20000</v>
      </c>
      <c r="G3" s="7">
        <v>15000</v>
      </c>
      <c r="H3" s="59">
        <f t="shared" ref="H3:H15" si="0">F3+G3</f>
        <v>35000</v>
      </c>
    </row>
    <row r="4" spans="1:9" x14ac:dyDescent="0.25">
      <c r="A4" s="1">
        <v>3</v>
      </c>
      <c r="B4" s="77">
        <v>44115</v>
      </c>
      <c r="C4" s="1" t="s">
        <v>7</v>
      </c>
      <c r="D4" s="1">
        <v>773202444</v>
      </c>
      <c r="E4" s="1" t="s">
        <v>325</v>
      </c>
      <c r="F4" s="7">
        <v>20000</v>
      </c>
      <c r="G4" s="7">
        <v>15000</v>
      </c>
      <c r="H4" s="59">
        <f t="shared" si="0"/>
        <v>35000</v>
      </c>
    </row>
    <row r="5" spans="1:9" x14ac:dyDescent="0.25">
      <c r="A5" s="1">
        <v>4</v>
      </c>
      <c r="B5" s="77">
        <v>44146</v>
      </c>
      <c r="C5" s="1" t="s">
        <v>7</v>
      </c>
      <c r="D5" s="1">
        <v>773202444</v>
      </c>
      <c r="E5" s="1" t="s">
        <v>336</v>
      </c>
      <c r="F5" s="7">
        <v>20000</v>
      </c>
      <c r="G5" s="7">
        <v>15000</v>
      </c>
      <c r="H5" s="59">
        <f t="shared" si="0"/>
        <v>35000</v>
      </c>
    </row>
    <row r="6" spans="1:9" x14ac:dyDescent="0.25">
      <c r="A6" s="1">
        <v>5</v>
      </c>
      <c r="B6" s="77">
        <v>44176</v>
      </c>
      <c r="C6" s="1" t="s">
        <v>7</v>
      </c>
      <c r="D6" s="1">
        <v>773202444</v>
      </c>
      <c r="E6" s="1" t="s">
        <v>337</v>
      </c>
      <c r="F6" s="7">
        <v>20000</v>
      </c>
      <c r="G6" s="7">
        <v>15000</v>
      </c>
      <c r="H6" s="59">
        <f t="shared" si="0"/>
        <v>35000</v>
      </c>
    </row>
    <row r="7" spans="1:9" x14ac:dyDescent="0.25">
      <c r="A7" s="1">
        <v>6</v>
      </c>
      <c r="B7" s="77" t="s">
        <v>329</v>
      </c>
      <c r="C7" s="1" t="s">
        <v>7</v>
      </c>
      <c r="D7" s="1">
        <v>773202444</v>
      </c>
      <c r="E7" s="1" t="s">
        <v>338</v>
      </c>
      <c r="F7" s="7">
        <v>20000</v>
      </c>
      <c r="G7" s="7">
        <v>15000</v>
      </c>
      <c r="H7" s="59">
        <f t="shared" si="0"/>
        <v>35000</v>
      </c>
    </row>
    <row r="8" spans="1:9" x14ac:dyDescent="0.25">
      <c r="A8" s="1">
        <v>7</v>
      </c>
      <c r="B8" s="77" t="s">
        <v>330</v>
      </c>
      <c r="C8" s="1" t="s">
        <v>7</v>
      </c>
      <c r="D8" s="1">
        <v>773202444</v>
      </c>
      <c r="E8" s="1" t="s">
        <v>292</v>
      </c>
      <c r="F8" s="7">
        <v>20000</v>
      </c>
      <c r="G8" s="7">
        <v>15000</v>
      </c>
      <c r="H8" s="59">
        <f t="shared" si="0"/>
        <v>35000</v>
      </c>
    </row>
    <row r="9" spans="1:9" x14ac:dyDescent="0.25">
      <c r="A9" s="1">
        <v>8</v>
      </c>
      <c r="B9" s="77" t="s">
        <v>313</v>
      </c>
      <c r="C9" s="1" t="s">
        <v>7</v>
      </c>
      <c r="D9" s="1">
        <v>773202444</v>
      </c>
      <c r="E9" s="1" t="s">
        <v>276</v>
      </c>
      <c r="F9" s="7">
        <v>20000</v>
      </c>
      <c r="G9" s="7">
        <v>15000</v>
      </c>
      <c r="H9" s="59">
        <f t="shared" si="0"/>
        <v>35000</v>
      </c>
    </row>
    <row r="10" spans="1:9" x14ac:dyDescent="0.25">
      <c r="A10" s="1">
        <v>9</v>
      </c>
      <c r="B10" s="77" t="s">
        <v>331</v>
      </c>
      <c r="C10" s="1" t="s">
        <v>7</v>
      </c>
      <c r="D10" s="1">
        <v>773202444</v>
      </c>
      <c r="E10" s="1" t="s">
        <v>277</v>
      </c>
      <c r="F10" s="7">
        <v>20000</v>
      </c>
      <c r="G10" s="7">
        <v>15000</v>
      </c>
      <c r="H10" s="59">
        <f t="shared" si="0"/>
        <v>35000</v>
      </c>
    </row>
    <row r="11" spans="1:9" x14ac:dyDescent="0.25">
      <c r="A11" s="1">
        <v>10</v>
      </c>
      <c r="B11" s="77" t="s">
        <v>314</v>
      </c>
      <c r="C11" s="1" t="s">
        <v>7</v>
      </c>
      <c r="D11" s="1">
        <v>773202444</v>
      </c>
      <c r="E11" s="1" t="s">
        <v>339</v>
      </c>
      <c r="F11" s="7">
        <v>20000</v>
      </c>
      <c r="G11" s="7">
        <v>15000</v>
      </c>
      <c r="H11" s="59">
        <f t="shared" si="0"/>
        <v>35000</v>
      </c>
    </row>
    <row r="12" spans="1:9" x14ac:dyDescent="0.25">
      <c r="A12" s="1">
        <v>11</v>
      </c>
      <c r="B12" s="77" t="s">
        <v>332</v>
      </c>
      <c r="C12" s="1" t="s">
        <v>7</v>
      </c>
      <c r="D12" s="1">
        <v>773202444</v>
      </c>
      <c r="E12" s="1" t="s">
        <v>289</v>
      </c>
      <c r="F12" s="7">
        <v>20000</v>
      </c>
      <c r="G12" s="7">
        <v>15000</v>
      </c>
      <c r="H12" s="59">
        <f t="shared" si="0"/>
        <v>35000</v>
      </c>
    </row>
    <row r="13" spans="1:9" x14ac:dyDescent="0.25">
      <c r="A13" s="1">
        <v>12</v>
      </c>
      <c r="B13" s="77" t="s">
        <v>333</v>
      </c>
      <c r="C13" s="1" t="s">
        <v>7</v>
      </c>
      <c r="D13" s="1">
        <v>773202444</v>
      </c>
      <c r="E13" s="1" t="s">
        <v>340</v>
      </c>
      <c r="F13" s="7">
        <v>20000</v>
      </c>
      <c r="G13" s="7">
        <v>15000</v>
      </c>
      <c r="H13" s="59">
        <f t="shared" si="0"/>
        <v>35000</v>
      </c>
    </row>
    <row r="14" spans="1:9" x14ac:dyDescent="0.25">
      <c r="A14" s="1">
        <v>13</v>
      </c>
      <c r="B14" s="77" t="s">
        <v>334</v>
      </c>
      <c r="C14" s="1" t="s">
        <v>7</v>
      </c>
      <c r="D14" s="1">
        <v>773202444</v>
      </c>
      <c r="E14" s="1" t="s">
        <v>341</v>
      </c>
      <c r="F14" s="7">
        <v>20000</v>
      </c>
      <c r="G14" s="7">
        <v>15000</v>
      </c>
      <c r="H14" s="59">
        <f t="shared" si="0"/>
        <v>35000</v>
      </c>
    </row>
    <row r="15" spans="1:9" x14ac:dyDescent="0.25">
      <c r="A15" s="1">
        <v>14</v>
      </c>
      <c r="B15" s="77" t="s">
        <v>317</v>
      </c>
      <c r="C15" s="1" t="s">
        <v>7</v>
      </c>
      <c r="D15" s="1">
        <v>773202444</v>
      </c>
      <c r="E15" s="1" t="s">
        <v>337</v>
      </c>
      <c r="F15" s="7">
        <v>20000</v>
      </c>
      <c r="G15" s="7">
        <v>15000</v>
      </c>
      <c r="H15" s="59">
        <f t="shared" si="0"/>
        <v>35000</v>
      </c>
    </row>
    <row r="16" spans="1:9" x14ac:dyDescent="0.25">
      <c r="A16" s="1"/>
      <c r="B16" s="119"/>
      <c r="C16" s="23" t="s">
        <v>3</v>
      </c>
      <c r="D16" s="23"/>
      <c r="E16" s="23"/>
      <c r="F16" s="62">
        <f>SUM(F2:F15)</f>
        <v>280000</v>
      </c>
      <c r="G16" s="62">
        <f t="shared" ref="G16:H16" si="1">SUM(G2:G15)</f>
        <v>210000</v>
      </c>
      <c r="H16" s="62">
        <f t="shared" si="1"/>
        <v>490000</v>
      </c>
      <c r="I16">
        <v>14</v>
      </c>
    </row>
    <row r="17" spans="1:9" x14ac:dyDescent="0.25">
      <c r="A17" s="1"/>
      <c r="B17" s="77"/>
      <c r="C17" s="1"/>
      <c r="D17" s="1"/>
      <c r="E17" s="1"/>
      <c r="F17" s="7"/>
      <c r="G17" s="7"/>
      <c r="H17" s="1"/>
    </row>
    <row r="18" spans="1:9" x14ac:dyDescent="0.25">
      <c r="A18" s="1">
        <v>1</v>
      </c>
      <c r="B18" s="77">
        <v>44023</v>
      </c>
      <c r="C18" s="1" t="s">
        <v>9</v>
      </c>
      <c r="D18" s="1">
        <v>772566516</v>
      </c>
      <c r="E18" s="1" t="s">
        <v>281</v>
      </c>
      <c r="F18" s="7">
        <v>20000</v>
      </c>
      <c r="G18" s="7">
        <v>15000</v>
      </c>
      <c r="H18" s="59">
        <f>F18+G18</f>
        <v>35000</v>
      </c>
    </row>
    <row r="19" spans="1:9" x14ac:dyDescent="0.25">
      <c r="A19" s="1">
        <v>2</v>
      </c>
      <c r="B19" s="77">
        <v>44085</v>
      </c>
      <c r="C19" s="1" t="s">
        <v>9</v>
      </c>
      <c r="D19" s="1">
        <v>772566516</v>
      </c>
      <c r="E19" s="1" t="s">
        <v>335</v>
      </c>
      <c r="F19" s="7">
        <v>20000</v>
      </c>
      <c r="G19" s="7">
        <v>15000</v>
      </c>
      <c r="H19" s="59">
        <f t="shared" ref="H19:H30" si="2">F19+G19</f>
        <v>35000</v>
      </c>
    </row>
    <row r="20" spans="1:9" x14ac:dyDescent="0.25">
      <c r="A20" s="1">
        <v>3</v>
      </c>
      <c r="B20" s="77">
        <v>44115</v>
      </c>
      <c r="C20" s="1" t="s">
        <v>9</v>
      </c>
      <c r="D20" s="1">
        <v>772566516</v>
      </c>
      <c r="E20" s="1" t="s">
        <v>325</v>
      </c>
      <c r="F20" s="7">
        <v>20000</v>
      </c>
      <c r="G20" s="7">
        <v>15000</v>
      </c>
      <c r="H20" s="59">
        <f t="shared" si="2"/>
        <v>35000</v>
      </c>
    </row>
    <row r="21" spans="1:9" x14ac:dyDescent="0.25">
      <c r="A21" s="1">
        <v>4</v>
      </c>
      <c r="B21" s="77" t="s">
        <v>329</v>
      </c>
      <c r="C21" s="1" t="s">
        <v>9</v>
      </c>
      <c r="D21" s="1">
        <v>772566516</v>
      </c>
      <c r="E21" s="1" t="s">
        <v>338</v>
      </c>
      <c r="F21" s="7">
        <v>20000</v>
      </c>
      <c r="G21" s="7">
        <v>15000</v>
      </c>
      <c r="H21" s="59">
        <f t="shared" si="2"/>
        <v>35000</v>
      </c>
    </row>
    <row r="22" spans="1:9" x14ac:dyDescent="0.25">
      <c r="A22" s="1">
        <v>5</v>
      </c>
      <c r="B22" s="77" t="s">
        <v>330</v>
      </c>
      <c r="C22" s="1" t="s">
        <v>9</v>
      </c>
      <c r="D22" s="1">
        <v>772566516</v>
      </c>
      <c r="E22" s="1" t="s">
        <v>292</v>
      </c>
      <c r="F22" s="7">
        <v>20000</v>
      </c>
      <c r="G22" s="7">
        <v>15000</v>
      </c>
      <c r="H22" s="59">
        <f t="shared" si="2"/>
        <v>35000</v>
      </c>
    </row>
    <row r="23" spans="1:9" x14ac:dyDescent="0.25">
      <c r="A23" s="1">
        <v>6</v>
      </c>
      <c r="B23" s="77" t="s">
        <v>313</v>
      </c>
      <c r="C23" s="1" t="s">
        <v>9</v>
      </c>
      <c r="D23" s="1">
        <v>772566516</v>
      </c>
      <c r="E23" s="1" t="s">
        <v>276</v>
      </c>
      <c r="F23" s="7">
        <v>20000</v>
      </c>
      <c r="G23" s="7">
        <v>15000</v>
      </c>
      <c r="H23" s="59">
        <f t="shared" si="2"/>
        <v>35000</v>
      </c>
    </row>
    <row r="24" spans="1:9" x14ac:dyDescent="0.25">
      <c r="A24" s="1">
        <v>7</v>
      </c>
      <c r="B24" s="77" t="s">
        <v>331</v>
      </c>
      <c r="C24" s="1" t="s">
        <v>9</v>
      </c>
      <c r="D24" s="1">
        <v>772566516</v>
      </c>
      <c r="E24" s="1" t="s">
        <v>277</v>
      </c>
      <c r="F24" s="7">
        <v>20000</v>
      </c>
      <c r="G24" s="7">
        <v>15000</v>
      </c>
      <c r="H24" s="59">
        <f t="shared" si="2"/>
        <v>35000</v>
      </c>
    </row>
    <row r="25" spans="1:9" x14ac:dyDescent="0.25">
      <c r="A25" s="1">
        <v>8</v>
      </c>
      <c r="B25" s="77" t="s">
        <v>333</v>
      </c>
      <c r="C25" s="1" t="s">
        <v>9</v>
      </c>
      <c r="D25" s="1">
        <v>772566516</v>
      </c>
      <c r="E25" s="1" t="s">
        <v>340</v>
      </c>
      <c r="F25" s="7">
        <v>20000</v>
      </c>
      <c r="G25" s="7">
        <v>15000</v>
      </c>
      <c r="H25" s="59">
        <f t="shared" si="2"/>
        <v>35000</v>
      </c>
    </row>
    <row r="26" spans="1:9" x14ac:dyDescent="0.25">
      <c r="A26" s="1">
        <v>9</v>
      </c>
      <c r="B26" s="77" t="s">
        <v>334</v>
      </c>
      <c r="C26" s="1" t="s">
        <v>9</v>
      </c>
      <c r="D26" s="1">
        <v>772566516</v>
      </c>
      <c r="E26" s="1" t="s">
        <v>341</v>
      </c>
      <c r="F26" s="7">
        <v>20000</v>
      </c>
      <c r="G26" s="7">
        <v>15000</v>
      </c>
      <c r="H26" s="59">
        <f t="shared" si="2"/>
        <v>35000</v>
      </c>
    </row>
    <row r="27" spans="1:9" x14ac:dyDescent="0.25">
      <c r="A27" s="1">
        <v>10</v>
      </c>
      <c r="B27" s="77" t="s">
        <v>317</v>
      </c>
      <c r="C27" s="1" t="s">
        <v>9</v>
      </c>
      <c r="D27" s="1">
        <v>772566516</v>
      </c>
      <c r="E27" s="1" t="s">
        <v>337</v>
      </c>
      <c r="F27" s="7">
        <v>20000</v>
      </c>
      <c r="G27" s="7">
        <v>15000</v>
      </c>
      <c r="H27" s="59">
        <f t="shared" si="2"/>
        <v>35000</v>
      </c>
    </row>
    <row r="28" spans="1:9" x14ac:dyDescent="0.25">
      <c r="A28" s="1">
        <v>11</v>
      </c>
      <c r="B28" s="77" t="s">
        <v>331</v>
      </c>
      <c r="C28" s="1" t="s">
        <v>9</v>
      </c>
      <c r="D28" s="1">
        <v>772566516</v>
      </c>
      <c r="E28" s="1" t="s">
        <v>69</v>
      </c>
      <c r="F28" s="7">
        <v>0</v>
      </c>
      <c r="G28" s="7">
        <v>15000</v>
      </c>
      <c r="H28" s="59">
        <f t="shared" si="2"/>
        <v>15000</v>
      </c>
    </row>
    <row r="29" spans="1:9" x14ac:dyDescent="0.25">
      <c r="A29" s="1">
        <v>12</v>
      </c>
      <c r="B29" s="77" t="s">
        <v>314</v>
      </c>
      <c r="C29" s="1" t="s">
        <v>9</v>
      </c>
      <c r="D29" s="1">
        <v>772566516</v>
      </c>
      <c r="E29" s="1" t="s">
        <v>10</v>
      </c>
      <c r="F29" s="7">
        <v>20000</v>
      </c>
      <c r="G29" s="7">
        <v>15000</v>
      </c>
      <c r="H29" s="59">
        <f t="shared" si="2"/>
        <v>35000</v>
      </c>
    </row>
    <row r="30" spans="1:9" x14ac:dyDescent="0.25">
      <c r="A30" s="1">
        <v>13</v>
      </c>
      <c r="B30" s="77" t="s">
        <v>332</v>
      </c>
      <c r="C30" s="1" t="s">
        <v>9</v>
      </c>
      <c r="D30" s="1">
        <v>772566516</v>
      </c>
      <c r="E30" s="1" t="s">
        <v>53</v>
      </c>
      <c r="F30" s="7">
        <v>20000</v>
      </c>
      <c r="G30" s="7">
        <v>15000</v>
      </c>
      <c r="H30" s="59">
        <f t="shared" si="2"/>
        <v>35000</v>
      </c>
    </row>
    <row r="31" spans="1:9" x14ac:dyDescent="0.25">
      <c r="A31" s="1"/>
      <c r="B31" s="118"/>
      <c r="C31" s="23" t="s">
        <v>3</v>
      </c>
      <c r="D31" s="23"/>
      <c r="E31" s="23"/>
      <c r="F31" s="62">
        <f>SUM(F18:F30)</f>
        <v>240000</v>
      </c>
      <c r="G31" s="62">
        <f t="shared" ref="G31:H31" si="3">SUM(G18:G30)</f>
        <v>195000</v>
      </c>
      <c r="H31" s="62">
        <f t="shared" si="3"/>
        <v>435000</v>
      </c>
      <c r="I31">
        <f>3+10</f>
        <v>13</v>
      </c>
    </row>
    <row r="32" spans="1:9" x14ac:dyDescent="0.25">
      <c r="A32" s="1"/>
    </row>
    <row r="33" spans="1:9" x14ac:dyDescent="0.25">
      <c r="A33" s="1">
        <v>1</v>
      </c>
      <c r="B33" s="77">
        <v>43932</v>
      </c>
      <c r="C33" s="1" t="s">
        <v>135</v>
      </c>
      <c r="D33" s="1">
        <v>772871089</v>
      </c>
      <c r="E33" s="1" t="s">
        <v>32</v>
      </c>
      <c r="F33" s="7">
        <v>20000</v>
      </c>
      <c r="G33" s="7">
        <v>15000</v>
      </c>
      <c r="H33" s="7">
        <f>F33+G33</f>
        <v>35000</v>
      </c>
    </row>
    <row r="34" spans="1:9" x14ac:dyDescent="0.25">
      <c r="A34" s="1">
        <v>2</v>
      </c>
      <c r="B34" s="77">
        <v>43993</v>
      </c>
      <c r="C34" s="1" t="s">
        <v>135</v>
      </c>
      <c r="D34" s="1">
        <v>772871089</v>
      </c>
      <c r="E34" s="1" t="s">
        <v>29</v>
      </c>
      <c r="F34" s="7">
        <v>20000</v>
      </c>
      <c r="G34" s="7">
        <v>15000</v>
      </c>
      <c r="H34" s="7">
        <f t="shared" ref="H34:H41" si="4">F34+G34</f>
        <v>35000</v>
      </c>
    </row>
    <row r="35" spans="1:9" x14ac:dyDescent="0.25">
      <c r="A35" s="1">
        <v>3</v>
      </c>
      <c r="B35" s="77">
        <v>44054</v>
      </c>
      <c r="C35" s="1" t="s">
        <v>135</v>
      </c>
      <c r="D35" s="1">
        <v>772871089</v>
      </c>
      <c r="E35" s="1" t="s">
        <v>346</v>
      </c>
      <c r="F35" s="7">
        <v>20000</v>
      </c>
      <c r="G35" s="7">
        <v>15000</v>
      </c>
      <c r="H35" s="7">
        <f t="shared" si="4"/>
        <v>35000</v>
      </c>
    </row>
    <row r="36" spans="1:9" x14ac:dyDescent="0.25">
      <c r="A36" s="1">
        <v>4</v>
      </c>
      <c r="B36" s="77">
        <v>44085</v>
      </c>
      <c r="C36" s="1" t="s">
        <v>135</v>
      </c>
      <c r="D36" s="1">
        <v>772871089</v>
      </c>
      <c r="E36" s="1" t="s">
        <v>70</v>
      </c>
      <c r="F36" s="7">
        <v>20000</v>
      </c>
      <c r="G36" s="7">
        <v>15000</v>
      </c>
      <c r="H36" s="7">
        <f t="shared" si="4"/>
        <v>35000</v>
      </c>
    </row>
    <row r="37" spans="1:9" x14ac:dyDescent="0.25">
      <c r="A37" s="1">
        <v>5</v>
      </c>
      <c r="B37" s="78" t="s">
        <v>313</v>
      </c>
      <c r="C37" s="1" t="s">
        <v>135</v>
      </c>
      <c r="D37" s="1">
        <v>772871089</v>
      </c>
      <c r="E37" s="1" t="s">
        <v>150</v>
      </c>
      <c r="F37" s="7">
        <v>20000</v>
      </c>
      <c r="G37" s="7">
        <v>15000</v>
      </c>
      <c r="H37" s="7">
        <f t="shared" si="4"/>
        <v>35000</v>
      </c>
    </row>
    <row r="38" spans="1:9" x14ac:dyDescent="0.25">
      <c r="A38" s="1">
        <v>6</v>
      </c>
      <c r="B38" s="78" t="s">
        <v>331</v>
      </c>
      <c r="C38" s="1" t="s">
        <v>135</v>
      </c>
      <c r="D38" s="1">
        <v>772871089</v>
      </c>
      <c r="E38" s="1" t="s">
        <v>34</v>
      </c>
      <c r="F38" s="7">
        <v>20000</v>
      </c>
      <c r="G38" s="7">
        <v>15000</v>
      </c>
      <c r="H38" s="7">
        <f t="shared" si="4"/>
        <v>35000</v>
      </c>
    </row>
    <row r="39" spans="1:9" x14ac:dyDescent="0.25">
      <c r="A39" s="1">
        <v>7</v>
      </c>
      <c r="B39" s="78" t="s">
        <v>332</v>
      </c>
      <c r="C39" s="1" t="s">
        <v>135</v>
      </c>
      <c r="D39" s="1">
        <v>772871089</v>
      </c>
      <c r="E39" s="1" t="s">
        <v>345</v>
      </c>
      <c r="F39" s="7">
        <v>20000</v>
      </c>
      <c r="G39" s="7">
        <v>15000</v>
      </c>
      <c r="H39" s="7">
        <f t="shared" si="4"/>
        <v>35000</v>
      </c>
    </row>
    <row r="40" spans="1:9" x14ac:dyDescent="0.25">
      <c r="A40" s="1">
        <v>8</v>
      </c>
      <c r="B40" s="78" t="s">
        <v>315</v>
      </c>
      <c r="C40" s="1" t="s">
        <v>135</v>
      </c>
      <c r="D40" s="1">
        <v>772871089</v>
      </c>
      <c r="E40" s="1" t="s">
        <v>53</v>
      </c>
      <c r="F40" s="7">
        <v>20000</v>
      </c>
      <c r="G40" s="7">
        <v>15000</v>
      </c>
      <c r="H40" s="7">
        <f t="shared" si="4"/>
        <v>35000</v>
      </c>
    </row>
    <row r="41" spans="1:9" x14ac:dyDescent="0.25">
      <c r="A41" s="1">
        <v>9</v>
      </c>
      <c r="B41" s="78" t="s">
        <v>320</v>
      </c>
      <c r="C41" s="1" t="s">
        <v>135</v>
      </c>
      <c r="D41" s="1">
        <v>772871089</v>
      </c>
      <c r="E41" s="1" t="s">
        <v>344</v>
      </c>
      <c r="F41" s="7">
        <v>20000</v>
      </c>
      <c r="G41" s="7">
        <v>15000</v>
      </c>
      <c r="H41" s="7">
        <f t="shared" si="4"/>
        <v>35000</v>
      </c>
    </row>
    <row r="42" spans="1:9" x14ac:dyDescent="0.25">
      <c r="A42" s="1"/>
      <c r="B42" s="116"/>
      <c r="C42" s="23" t="s">
        <v>3</v>
      </c>
      <c r="D42" s="23"/>
      <c r="E42" s="23"/>
      <c r="F42" s="62">
        <f>SUM(F33:F41)</f>
        <v>180000</v>
      </c>
      <c r="G42" s="62">
        <f t="shared" ref="G42:H42" si="5">SUM(G33:G41)</f>
        <v>135000</v>
      </c>
      <c r="H42" s="62">
        <f t="shared" si="5"/>
        <v>315000</v>
      </c>
      <c r="I42">
        <v>9</v>
      </c>
    </row>
    <row r="43" spans="1:9" x14ac:dyDescent="0.25">
      <c r="A43" s="1"/>
    </row>
    <row r="44" spans="1:9" x14ac:dyDescent="0.25">
      <c r="A44" s="1">
        <v>1</v>
      </c>
      <c r="B44" s="77">
        <v>43932</v>
      </c>
      <c r="C44" s="1" t="s">
        <v>297</v>
      </c>
      <c r="D44" s="1">
        <v>785531729</v>
      </c>
      <c r="E44" s="1" t="s">
        <v>32</v>
      </c>
      <c r="F44" s="7">
        <v>20000</v>
      </c>
      <c r="G44" s="7">
        <v>15000</v>
      </c>
      <c r="H44" s="7">
        <f>F44+G44</f>
        <v>35000</v>
      </c>
    </row>
    <row r="45" spans="1:9" x14ac:dyDescent="0.25">
      <c r="A45" s="1">
        <v>2</v>
      </c>
      <c r="B45" s="77">
        <v>43993</v>
      </c>
      <c r="C45" s="1" t="s">
        <v>297</v>
      </c>
      <c r="D45" s="1">
        <v>785531729</v>
      </c>
      <c r="E45" s="1" t="s">
        <v>29</v>
      </c>
      <c r="F45" s="7">
        <v>20000</v>
      </c>
      <c r="G45" s="7">
        <v>15000</v>
      </c>
      <c r="H45" s="7">
        <f t="shared" ref="H45:H52" si="6">F45+G45</f>
        <v>35000</v>
      </c>
    </row>
    <row r="46" spans="1:9" x14ac:dyDescent="0.25">
      <c r="A46" s="1">
        <v>3</v>
      </c>
      <c r="B46" s="77">
        <v>44054</v>
      </c>
      <c r="C46" s="1" t="s">
        <v>297</v>
      </c>
      <c r="D46" s="1">
        <v>785531729</v>
      </c>
      <c r="E46" s="1" t="s">
        <v>346</v>
      </c>
      <c r="F46" s="7">
        <v>20000</v>
      </c>
      <c r="G46" s="7">
        <v>15000</v>
      </c>
      <c r="H46" s="7">
        <f t="shared" si="6"/>
        <v>35000</v>
      </c>
    </row>
    <row r="47" spans="1:9" x14ac:dyDescent="0.25">
      <c r="A47" s="1">
        <v>4</v>
      </c>
      <c r="B47" s="77">
        <v>44085</v>
      </c>
      <c r="C47" s="1" t="s">
        <v>297</v>
      </c>
      <c r="D47" s="1">
        <v>785531729</v>
      </c>
      <c r="E47" s="1" t="s">
        <v>70</v>
      </c>
      <c r="F47" s="7">
        <v>20000</v>
      </c>
      <c r="G47" s="7">
        <v>15000</v>
      </c>
      <c r="H47" s="7">
        <f t="shared" si="6"/>
        <v>35000</v>
      </c>
    </row>
    <row r="48" spans="1:9" x14ac:dyDescent="0.25">
      <c r="A48" s="1">
        <v>5</v>
      </c>
      <c r="B48" s="77" t="s">
        <v>313</v>
      </c>
      <c r="C48" s="1" t="s">
        <v>297</v>
      </c>
      <c r="D48" s="1">
        <v>785531729</v>
      </c>
      <c r="E48" s="1" t="s">
        <v>150</v>
      </c>
      <c r="F48" s="7">
        <v>20000</v>
      </c>
      <c r="G48" s="7">
        <v>15000</v>
      </c>
      <c r="H48" s="7">
        <f t="shared" si="6"/>
        <v>35000</v>
      </c>
    </row>
    <row r="49" spans="1:9" x14ac:dyDescent="0.25">
      <c r="A49" s="1">
        <v>6</v>
      </c>
      <c r="B49" s="77" t="s">
        <v>331</v>
      </c>
      <c r="C49" s="1" t="s">
        <v>297</v>
      </c>
      <c r="D49" s="1">
        <v>785531729</v>
      </c>
      <c r="E49" s="1" t="s">
        <v>34</v>
      </c>
      <c r="F49" s="7">
        <v>20000</v>
      </c>
      <c r="G49" s="7">
        <v>15000</v>
      </c>
      <c r="H49" s="7">
        <f t="shared" si="6"/>
        <v>35000</v>
      </c>
    </row>
    <row r="50" spans="1:9" x14ac:dyDescent="0.25">
      <c r="A50" s="1">
        <v>7</v>
      </c>
      <c r="B50" s="77" t="s">
        <v>332</v>
      </c>
      <c r="C50" s="1" t="s">
        <v>297</v>
      </c>
      <c r="D50" s="1">
        <v>785531729</v>
      </c>
      <c r="E50" s="1" t="s">
        <v>345</v>
      </c>
      <c r="F50" s="7">
        <v>20000</v>
      </c>
      <c r="G50" s="7">
        <v>15000</v>
      </c>
      <c r="H50" s="7">
        <f t="shared" si="6"/>
        <v>35000</v>
      </c>
    </row>
    <row r="51" spans="1:9" x14ac:dyDescent="0.25">
      <c r="A51" s="1">
        <v>8</v>
      </c>
      <c r="B51" s="77" t="s">
        <v>315</v>
      </c>
      <c r="C51" s="1" t="s">
        <v>297</v>
      </c>
      <c r="D51" s="1">
        <v>785531729</v>
      </c>
      <c r="E51" s="1" t="s">
        <v>53</v>
      </c>
      <c r="F51" s="7">
        <v>20000</v>
      </c>
      <c r="G51" s="7">
        <v>15000</v>
      </c>
      <c r="H51" s="7">
        <f t="shared" si="6"/>
        <v>35000</v>
      </c>
    </row>
    <row r="52" spans="1:9" x14ac:dyDescent="0.25">
      <c r="A52" s="1">
        <v>9</v>
      </c>
      <c r="B52" s="77" t="s">
        <v>320</v>
      </c>
      <c r="C52" s="1" t="s">
        <v>297</v>
      </c>
      <c r="D52" s="1">
        <v>785531729</v>
      </c>
      <c r="E52" s="1" t="s">
        <v>344</v>
      </c>
      <c r="F52" s="7">
        <v>20000</v>
      </c>
      <c r="G52" s="7">
        <v>15000</v>
      </c>
      <c r="H52" s="7">
        <f t="shared" si="6"/>
        <v>35000</v>
      </c>
    </row>
    <row r="53" spans="1:9" x14ac:dyDescent="0.25">
      <c r="A53" s="1"/>
      <c r="B53" s="116"/>
      <c r="C53" s="23" t="s">
        <v>3</v>
      </c>
      <c r="D53" s="23"/>
      <c r="E53" s="23"/>
      <c r="F53" s="62">
        <f>SUM(F44:F52)</f>
        <v>180000</v>
      </c>
      <c r="G53" s="62">
        <f t="shared" ref="G53:H53" si="7">SUM(G44:G52)</f>
        <v>135000</v>
      </c>
      <c r="H53" s="62">
        <f t="shared" si="7"/>
        <v>315000</v>
      </c>
      <c r="I53">
        <v>9</v>
      </c>
    </row>
    <row r="54" spans="1:9" x14ac:dyDescent="0.25">
      <c r="A54" s="1"/>
    </row>
    <row r="55" spans="1:9" x14ac:dyDescent="0.25">
      <c r="A55" s="1">
        <v>1</v>
      </c>
      <c r="B55" s="77">
        <v>43872</v>
      </c>
      <c r="C55" s="1" t="s">
        <v>25</v>
      </c>
      <c r="D55" s="1">
        <v>779901930</v>
      </c>
      <c r="E55" s="1" t="s">
        <v>348</v>
      </c>
      <c r="F55" s="7">
        <v>20000</v>
      </c>
      <c r="G55" s="7">
        <v>15000</v>
      </c>
      <c r="H55" s="7">
        <v>35000</v>
      </c>
    </row>
    <row r="56" spans="1:9" x14ac:dyDescent="0.25">
      <c r="A56" s="1">
        <v>2</v>
      </c>
      <c r="B56" s="77">
        <v>43932</v>
      </c>
      <c r="C56" s="1" t="s">
        <v>25</v>
      </c>
      <c r="D56" s="1">
        <v>779901930</v>
      </c>
      <c r="E56" s="1" t="s">
        <v>35</v>
      </c>
      <c r="F56" s="7">
        <v>20000</v>
      </c>
      <c r="G56" s="7">
        <v>15000</v>
      </c>
      <c r="H56" s="7">
        <v>35000</v>
      </c>
    </row>
    <row r="57" spans="1:9" x14ac:dyDescent="0.25">
      <c r="A57" s="1">
        <v>3</v>
      </c>
      <c r="B57" s="77">
        <v>43962</v>
      </c>
      <c r="C57" s="1" t="s">
        <v>25</v>
      </c>
      <c r="D57" s="1">
        <v>779901930</v>
      </c>
      <c r="E57" s="1" t="s">
        <v>16</v>
      </c>
      <c r="F57" s="7">
        <v>20000</v>
      </c>
      <c r="G57" s="7">
        <v>15000</v>
      </c>
      <c r="H57" s="7">
        <v>35000</v>
      </c>
    </row>
    <row r="58" spans="1:9" x14ac:dyDescent="0.25">
      <c r="A58" s="1">
        <v>4</v>
      </c>
      <c r="B58" s="77">
        <v>44054</v>
      </c>
      <c r="C58" s="1" t="s">
        <v>25</v>
      </c>
      <c r="D58" s="1">
        <v>779901930</v>
      </c>
      <c r="E58" s="1" t="s">
        <v>32</v>
      </c>
      <c r="F58" s="7">
        <v>20000</v>
      </c>
      <c r="G58" s="7">
        <v>15000</v>
      </c>
      <c r="H58" s="7">
        <v>35000</v>
      </c>
    </row>
    <row r="59" spans="1:9" x14ac:dyDescent="0.25">
      <c r="A59" s="1">
        <v>5</v>
      </c>
      <c r="B59" s="77" t="s">
        <v>347</v>
      </c>
      <c r="C59" s="1" t="s">
        <v>25</v>
      </c>
      <c r="D59" s="1">
        <v>779901930</v>
      </c>
      <c r="E59" s="1" t="s">
        <v>43</v>
      </c>
      <c r="F59" s="7">
        <v>20000</v>
      </c>
      <c r="G59" s="7">
        <v>15000</v>
      </c>
      <c r="H59" s="7">
        <v>35000</v>
      </c>
    </row>
    <row r="60" spans="1:9" x14ac:dyDescent="0.25">
      <c r="A60" s="1"/>
      <c r="B60" s="116"/>
      <c r="C60" s="23" t="s">
        <v>3</v>
      </c>
      <c r="D60" s="23"/>
      <c r="E60" s="23"/>
      <c r="F60" s="62">
        <f>SUM(F55:F59)</f>
        <v>100000</v>
      </c>
      <c r="G60" s="62">
        <f t="shared" ref="G60:H60" si="8">SUM(G55:G59)</f>
        <v>75000</v>
      </c>
      <c r="H60" s="62">
        <f t="shared" si="8"/>
        <v>175000</v>
      </c>
      <c r="I60">
        <v>5</v>
      </c>
    </row>
    <row r="61" spans="1:9" x14ac:dyDescent="0.25">
      <c r="A61" s="1"/>
    </row>
    <row r="62" spans="1:9" x14ac:dyDescent="0.25">
      <c r="A62" s="1"/>
    </row>
    <row r="63" spans="1:9" x14ac:dyDescent="0.25">
      <c r="A63" s="1">
        <v>1</v>
      </c>
      <c r="B63" s="77">
        <v>43962</v>
      </c>
      <c r="C63" s="1" t="s">
        <v>28</v>
      </c>
      <c r="D63" s="1">
        <v>789875949</v>
      </c>
      <c r="E63" s="1" t="s">
        <v>321</v>
      </c>
      <c r="F63" s="7">
        <v>20000</v>
      </c>
      <c r="G63" s="7">
        <v>15000</v>
      </c>
      <c r="H63" s="7">
        <f>F63+G63</f>
        <v>35000</v>
      </c>
    </row>
    <row r="64" spans="1:9" x14ac:dyDescent="0.25">
      <c r="A64" s="1">
        <v>2</v>
      </c>
      <c r="B64" s="78" t="s">
        <v>313</v>
      </c>
      <c r="C64" s="1" t="s">
        <v>28</v>
      </c>
      <c r="D64" s="1">
        <v>789875949</v>
      </c>
      <c r="E64" s="1" t="s">
        <v>322</v>
      </c>
      <c r="F64" s="7">
        <v>20000</v>
      </c>
      <c r="G64" s="7">
        <v>15000</v>
      </c>
      <c r="H64" s="7">
        <f t="shared" ref="H64:H71" si="9">F64+G64</f>
        <v>35000</v>
      </c>
    </row>
    <row r="65" spans="1:9" x14ac:dyDescent="0.25">
      <c r="A65" s="1">
        <v>3</v>
      </c>
      <c r="B65" s="78" t="s">
        <v>314</v>
      </c>
      <c r="C65" s="1" t="s">
        <v>28</v>
      </c>
      <c r="D65" s="1">
        <v>789875949</v>
      </c>
      <c r="E65" s="1" t="s">
        <v>278</v>
      </c>
      <c r="F65" s="7">
        <v>20000</v>
      </c>
      <c r="G65" s="7">
        <v>15000</v>
      </c>
      <c r="H65" s="7">
        <f t="shared" si="9"/>
        <v>35000</v>
      </c>
    </row>
    <row r="66" spans="1:9" x14ac:dyDescent="0.25">
      <c r="A66" s="1">
        <v>4</v>
      </c>
      <c r="B66" s="78" t="s">
        <v>315</v>
      </c>
      <c r="C66" s="1" t="s">
        <v>28</v>
      </c>
      <c r="D66" s="1">
        <v>789875949</v>
      </c>
      <c r="E66" s="1" t="s">
        <v>323</v>
      </c>
      <c r="F66" s="7">
        <v>20000</v>
      </c>
      <c r="G66" s="7">
        <v>15000</v>
      </c>
      <c r="H66" s="7">
        <f t="shared" si="9"/>
        <v>35000</v>
      </c>
    </row>
    <row r="67" spans="1:9" x14ac:dyDescent="0.25">
      <c r="A67" s="1">
        <v>5</v>
      </c>
      <c r="B67" s="78" t="s">
        <v>316</v>
      </c>
      <c r="C67" s="1" t="s">
        <v>28</v>
      </c>
      <c r="D67" s="1">
        <v>789875949</v>
      </c>
      <c r="E67" s="1" t="s">
        <v>324</v>
      </c>
      <c r="F67" s="7">
        <v>20000</v>
      </c>
      <c r="G67" s="7">
        <v>15000</v>
      </c>
      <c r="H67" s="7">
        <f t="shared" si="9"/>
        <v>35000</v>
      </c>
    </row>
    <row r="68" spans="1:9" x14ac:dyDescent="0.25">
      <c r="A68" s="1">
        <v>6</v>
      </c>
      <c r="B68" s="78" t="s">
        <v>317</v>
      </c>
      <c r="C68" s="1" t="s">
        <v>28</v>
      </c>
      <c r="D68" s="1">
        <v>789875949</v>
      </c>
      <c r="E68" s="1" t="s">
        <v>325</v>
      </c>
      <c r="F68" s="7">
        <v>20000</v>
      </c>
      <c r="G68" s="7">
        <v>15000</v>
      </c>
      <c r="H68" s="7">
        <f t="shared" si="9"/>
        <v>35000</v>
      </c>
    </row>
    <row r="69" spans="1:9" x14ac:dyDescent="0.25">
      <c r="A69" s="1">
        <v>7</v>
      </c>
      <c r="B69" s="78" t="s">
        <v>318</v>
      </c>
      <c r="C69" s="1" t="s">
        <v>28</v>
      </c>
      <c r="D69" s="1">
        <v>789875949</v>
      </c>
      <c r="E69" s="1" t="s">
        <v>326</v>
      </c>
      <c r="F69" s="7">
        <v>20000</v>
      </c>
      <c r="G69" s="7">
        <v>15000</v>
      </c>
      <c r="H69" s="7">
        <f t="shared" si="9"/>
        <v>35000</v>
      </c>
    </row>
    <row r="70" spans="1:9" x14ac:dyDescent="0.25">
      <c r="A70" s="1">
        <v>8</v>
      </c>
      <c r="B70" s="78" t="s">
        <v>319</v>
      </c>
      <c r="C70" s="1" t="s">
        <v>28</v>
      </c>
      <c r="D70" s="1">
        <v>789875949</v>
      </c>
      <c r="E70" s="1" t="s">
        <v>327</v>
      </c>
      <c r="F70" s="7">
        <v>20000</v>
      </c>
      <c r="G70" s="7">
        <v>15000</v>
      </c>
      <c r="H70" s="7">
        <f t="shared" si="9"/>
        <v>35000</v>
      </c>
    </row>
    <row r="71" spans="1:9" x14ac:dyDescent="0.25">
      <c r="A71" s="1">
        <v>9</v>
      </c>
      <c r="B71" s="78" t="s">
        <v>320</v>
      </c>
      <c r="C71" s="1" t="s">
        <v>28</v>
      </c>
      <c r="D71" s="1">
        <v>789875949</v>
      </c>
      <c r="E71" s="1" t="s">
        <v>328</v>
      </c>
      <c r="F71" s="7">
        <v>20000</v>
      </c>
      <c r="G71" s="7">
        <v>15000</v>
      </c>
      <c r="H71" s="7">
        <f t="shared" si="9"/>
        <v>35000</v>
      </c>
    </row>
    <row r="72" spans="1:9" x14ac:dyDescent="0.25">
      <c r="A72" s="1"/>
      <c r="B72" s="116"/>
      <c r="C72" s="23" t="s">
        <v>3</v>
      </c>
      <c r="D72" s="23"/>
      <c r="E72" s="23"/>
      <c r="F72" s="62">
        <f>SUM(F63:F71)</f>
        <v>180000</v>
      </c>
      <c r="G72" s="62">
        <f t="shared" ref="G72:H72" si="10">SUM(G63:G71)</f>
        <v>135000</v>
      </c>
      <c r="H72" s="62">
        <f t="shared" si="10"/>
        <v>315000</v>
      </c>
      <c r="I72">
        <v>9</v>
      </c>
    </row>
    <row r="73" spans="1:9" x14ac:dyDescent="0.25">
      <c r="A73" s="1"/>
    </row>
    <row r="74" spans="1:9" x14ac:dyDescent="0.25">
      <c r="A74" s="1">
        <v>1</v>
      </c>
      <c r="B74" s="77">
        <v>43962</v>
      </c>
      <c r="C74" s="1" t="s">
        <v>261</v>
      </c>
      <c r="D74" s="1">
        <v>753550773</v>
      </c>
      <c r="E74" s="1" t="s">
        <v>321</v>
      </c>
      <c r="F74" s="7">
        <v>20000</v>
      </c>
      <c r="G74" s="7">
        <v>15000</v>
      </c>
      <c r="H74" s="7">
        <v>35000</v>
      </c>
    </row>
    <row r="75" spans="1:9" x14ac:dyDescent="0.25">
      <c r="A75" s="1">
        <v>2</v>
      </c>
      <c r="B75" s="77" t="s">
        <v>313</v>
      </c>
      <c r="C75" s="1" t="s">
        <v>261</v>
      </c>
      <c r="D75" s="1">
        <v>753550773</v>
      </c>
      <c r="E75" s="1" t="s">
        <v>322</v>
      </c>
      <c r="F75" s="7">
        <v>20000</v>
      </c>
      <c r="G75" s="7">
        <v>15000</v>
      </c>
      <c r="H75" s="7">
        <v>35000</v>
      </c>
    </row>
    <row r="76" spans="1:9" x14ac:dyDescent="0.25">
      <c r="A76" s="1">
        <v>3</v>
      </c>
      <c r="B76" s="77" t="s">
        <v>314</v>
      </c>
      <c r="C76" s="1" t="s">
        <v>261</v>
      </c>
      <c r="D76" s="1">
        <v>753550773</v>
      </c>
      <c r="E76" s="1" t="s">
        <v>278</v>
      </c>
      <c r="F76" s="7">
        <v>20000</v>
      </c>
      <c r="G76" s="7">
        <v>15000</v>
      </c>
      <c r="H76" s="7">
        <v>35000</v>
      </c>
    </row>
    <row r="77" spans="1:9" x14ac:dyDescent="0.25">
      <c r="A77" s="1">
        <v>4</v>
      </c>
      <c r="B77" s="77" t="s">
        <v>315</v>
      </c>
      <c r="C77" s="1" t="s">
        <v>261</v>
      </c>
      <c r="D77" s="1">
        <v>753550773</v>
      </c>
      <c r="E77" s="1" t="s">
        <v>323</v>
      </c>
      <c r="F77" s="7">
        <v>20000</v>
      </c>
      <c r="G77" s="7">
        <v>15000</v>
      </c>
      <c r="H77" s="7">
        <v>35000</v>
      </c>
    </row>
    <row r="78" spans="1:9" x14ac:dyDescent="0.25">
      <c r="A78" s="1">
        <v>5</v>
      </c>
      <c r="B78" s="77" t="s">
        <v>316</v>
      </c>
      <c r="C78" s="1" t="s">
        <v>261</v>
      </c>
      <c r="D78" s="1">
        <v>753550773</v>
      </c>
      <c r="E78" s="1" t="s">
        <v>324</v>
      </c>
      <c r="F78" s="7">
        <v>20000</v>
      </c>
      <c r="G78" s="7">
        <v>15000</v>
      </c>
      <c r="H78" s="7">
        <v>35000</v>
      </c>
    </row>
    <row r="79" spans="1:9" x14ac:dyDescent="0.25">
      <c r="A79" s="1">
        <v>6</v>
      </c>
      <c r="B79" s="77" t="s">
        <v>317</v>
      </c>
      <c r="C79" s="1" t="s">
        <v>261</v>
      </c>
      <c r="D79" s="1">
        <v>753550773</v>
      </c>
      <c r="E79" s="1" t="s">
        <v>325</v>
      </c>
      <c r="F79" s="7">
        <v>20000</v>
      </c>
      <c r="G79" s="7">
        <v>15000</v>
      </c>
      <c r="H79" s="7">
        <v>35000</v>
      </c>
    </row>
    <row r="80" spans="1:9" x14ac:dyDescent="0.25">
      <c r="A80" s="1">
        <v>7</v>
      </c>
      <c r="B80" s="77" t="s">
        <v>318</v>
      </c>
      <c r="C80" s="1" t="s">
        <v>261</v>
      </c>
      <c r="D80" s="1">
        <v>753550773</v>
      </c>
      <c r="E80" s="1" t="s">
        <v>326</v>
      </c>
      <c r="F80" s="7">
        <v>20000</v>
      </c>
      <c r="G80" s="7">
        <v>15000</v>
      </c>
      <c r="H80" s="7">
        <v>35000</v>
      </c>
    </row>
    <row r="81" spans="1:9" x14ac:dyDescent="0.25">
      <c r="A81" s="1">
        <v>8</v>
      </c>
      <c r="B81" s="77" t="s">
        <v>319</v>
      </c>
      <c r="C81" s="1" t="s">
        <v>261</v>
      </c>
      <c r="D81" s="1">
        <v>753550773</v>
      </c>
      <c r="E81" s="1" t="s">
        <v>327</v>
      </c>
      <c r="F81" s="7">
        <v>20000</v>
      </c>
      <c r="G81" s="7">
        <v>15000</v>
      </c>
      <c r="H81" s="7">
        <v>35000</v>
      </c>
    </row>
    <row r="82" spans="1:9" x14ac:dyDescent="0.25">
      <c r="A82" s="1">
        <v>9</v>
      </c>
      <c r="B82" s="77" t="s">
        <v>320</v>
      </c>
      <c r="C82" s="1" t="s">
        <v>261</v>
      </c>
      <c r="D82" s="1">
        <v>753550773</v>
      </c>
      <c r="E82" s="1" t="s">
        <v>328</v>
      </c>
      <c r="F82" s="7">
        <v>20000</v>
      </c>
      <c r="G82" s="7">
        <v>15000</v>
      </c>
      <c r="H82" s="7">
        <v>35000</v>
      </c>
    </row>
    <row r="83" spans="1:9" x14ac:dyDescent="0.25">
      <c r="A83" s="1"/>
      <c r="B83" s="116"/>
      <c r="C83" s="23" t="s">
        <v>3</v>
      </c>
      <c r="D83" s="23"/>
      <c r="E83" s="23"/>
      <c r="F83" s="62">
        <f>SUM(F74:F82)</f>
        <v>180000</v>
      </c>
      <c r="G83" s="62">
        <f t="shared" ref="G83:H83" si="11">SUM(G74:G82)</f>
        <v>135000</v>
      </c>
      <c r="H83" s="62">
        <f t="shared" si="11"/>
        <v>315000</v>
      </c>
      <c r="I83">
        <v>9</v>
      </c>
    </row>
    <row r="84" spans="1:9" x14ac:dyDescent="0.25">
      <c r="A84" s="1"/>
    </row>
    <row r="85" spans="1:9" x14ac:dyDescent="0.25">
      <c r="A85" s="1">
        <v>1</v>
      </c>
      <c r="B85" s="77" t="s">
        <v>314</v>
      </c>
      <c r="C85" s="1" t="s">
        <v>343</v>
      </c>
      <c r="D85" s="1">
        <v>782729359</v>
      </c>
      <c r="E85" s="1" t="s">
        <v>339</v>
      </c>
      <c r="F85" s="7">
        <v>20000</v>
      </c>
      <c r="G85" s="7">
        <v>15000</v>
      </c>
      <c r="H85" s="7">
        <f>F85+G85</f>
        <v>35000</v>
      </c>
    </row>
    <row r="86" spans="1:9" x14ac:dyDescent="0.25">
      <c r="A86" s="1">
        <v>2</v>
      </c>
      <c r="B86" s="77" t="s">
        <v>332</v>
      </c>
      <c r="C86" s="1" t="s">
        <v>343</v>
      </c>
      <c r="D86" s="1">
        <v>782729359</v>
      </c>
      <c r="E86" s="1" t="s">
        <v>289</v>
      </c>
      <c r="F86" s="7">
        <v>20000</v>
      </c>
      <c r="G86" s="7">
        <v>15000</v>
      </c>
      <c r="H86" s="7">
        <f t="shared" ref="H86" si="12">F86+G86</f>
        <v>35000</v>
      </c>
    </row>
    <row r="87" spans="1:9" x14ac:dyDescent="0.25">
      <c r="A87" s="1"/>
      <c r="B87" s="116"/>
      <c r="C87" s="23" t="s">
        <v>3</v>
      </c>
      <c r="D87" s="23"/>
      <c r="E87" s="23"/>
      <c r="F87" s="62">
        <f>SUM(F85:F86)</f>
        <v>40000</v>
      </c>
      <c r="G87" s="62">
        <f t="shared" ref="G87:H87" si="13">SUM(G85:G86)</f>
        <v>30000</v>
      </c>
      <c r="H87" s="62">
        <f t="shared" si="13"/>
        <v>70000</v>
      </c>
      <c r="I87">
        <v>2</v>
      </c>
    </row>
    <row r="88" spans="1:9" x14ac:dyDescent="0.25">
      <c r="A88" s="1"/>
    </row>
    <row r="89" spans="1:9" x14ac:dyDescent="0.25">
      <c r="A89" s="1">
        <v>1</v>
      </c>
      <c r="B89" s="78" t="s">
        <v>331</v>
      </c>
      <c r="C89" s="1" t="s">
        <v>142</v>
      </c>
      <c r="D89" s="1">
        <v>772316914</v>
      </c>
      <c r="E89" s="1" t="s">
        <v>69</v>
      </c>
      <c r="F89" s="7">
        <v>20000</v>
      </c>
      <c r="G89" s="7">
        <v>15000</v>
      </c>
      <c r="H89" s="7">
        <v>35000</v>
      </c>
    </row>
    <row r="90" spans="1:9" x14ac:dyDescent="0.25">
      <c r="A90" s="1">
        <v>2</v>
      </c>
      <c r="B90" s="78" t="s">
        <v>314</v>
      </c>
      <c r="C90" s="1" t="s">
        <v>142</v>
      </c>
      <c r="D90" s="1">
        <v>772316914</v>
      </c>
      <c r="E90" s="1" t="s">
        <v>10</v>
      </c>
      <c r="F90" s="7">
        <v>20000</v>
      </c>
      <c r="G90" s="7">
        <v>15000</v>
      </c>
      <c r="H90" s="7">
        <v>35000</v>
      </c>
    </row>
    <row r="91" spans="1:9" x14ac:dyDescent="0.25">
      <c r="A91" s="1">
        <v>3</v>
      </c>
      <c r="B91" s="78" t="s">
        <v>332</v>
      </c>
      <c r="C91" s="1" t="s">
        <v>142</v>
      </c>
      <c r="D91" s="1">
        <v>772316914</v>
      </c>
      <c r="E91" s="1" t="s">
        <v>53</v>
      </c>
      <c r="F91" s="7">
        <v>20000</v>
      </c>
      <c r="G91" s="7">
        <v>15000</v>
      </c>
      <c r="H91" s="7">
        <v>35000</v>
      </c>
    </row>
    <row r="92" spans="1:9" x14ac:dyDescent="0.25">
      <c r="A92" s="1"/>
      <c r="B92" s="118"/>
      <c r="C92" s="23" t="s">
        <v>3</v>
      </c>
      <c r="D92" s="23"/>
      <c r="E92" s="23"/>
      <c r="F92" s="62">
        <f>SUM(F89:F91)</f>
        <v>60000</v>
      </c>
      <c r="G92" s="62">
        <f t="shared" ref="G92:H92" si="14">SUM(G89:G91)</f>
        <v>45000</v>
      </c>
      <c r="H92" s="62">
        <f t="shared" si="14"/>
        <v>105000</v>
      </c>
      <c r="I92">
        <f>3</f>
        <v>3</v>
      </c>
    </row>
    <row r="93" spans="1:9" x14ac:dyDescent="0.25">
      <c r="A93" s="1"/>
      <c r="F93" s="65"/>
      <c r="G93" s="65"/>
      <c r="H93" s="65"/>
    </row>
    <row r="94" spans="1:9" x14ac:dyDescent="0.25">
      <c r="A94" s="1">
        <v>1</v>
      </c>
      <c r="B94" s="77">
        <v>43872</v>
      </c>
      <c r="C94" s="1" t="s">
        <v>33</v>
      </c>
      <c r="D94" s="1">
        <v>704704022</v>
      </c>
      <c r="E94" s="1" t="s">
        <v>348</v>
      </c>
      <c r="F94" s="7">
        <v>20000</v>
      </c>
      <c r="G94" s="7">
        <v>15000</v>
      </c>
      <c r="H94" s="7">
        <f>F94+G94</f>
        <v>35000</v>
      </c>
    </row>
    <row r="95" spans="1:9" x14ac:dyDescent="0.25">
      <c r="A95" s="1">
        <v>2</v>
      </c>
      <c r="B95" s="77">
        <v>43932</v>
      </c>
      <c r="C95" s="1" t="s">
        <v>33</v>
      </c>
      <c r="D95" s="1">
        <v>704704022</v>
      </c>
      <c r="E95" s="1" t="s">
        <v>35</v>
      </c>
      <c r="F95" s="7">
        <v>20000</v>
      </c>
      <c r="G95" s="7">
        <v>15000</v>
      </c>
      <c r="H95" s="7">
        <f t="shared" ref="H95:H119" si="15">F95+G95</f>
        <v>35000</v>
      </c>
    </row>
    <row r="96" spans="1:9" x14ac:dyDescent="0.25">
      <c r="A96" s="1">
        <v>3</v>
      </c>
      <c r="B96" s="77">
        <v>43962</v>
      </c>
      <c r="C96" s="1" t="s">
        <v>33</v>
      </c>
      <c r="D96" s="1">
        <v>704704022</v>
      </c>
      <c r="E96" s="1" t="s">
        <v>16</v>
      </c>
      <c r="F96" s="7">
        <v>20000</v>
      </c>
      <c r="G96" s="7">
        <v>15000</v>
      </c>
      <c r="H96" s="7">
        <f t="shared" si="15"/>
        <v>35000</v>
      </c>
    </row>
    <row r="97" spans="1:8" x14ac:dyDescent="0.25">
      <c r="A97" s="1">
        <v>4</v>
      </c>
      <c r="B97" s="77">
        <v>44054</v>
      </c>
      <c r="C97" s="1" t="s">
        <v>33</v>
      </c>
      <c r="D97" s="1">
        <v>704704022</v>
      </c>
      <c r="E97" s="1" t="s">
        <v>32</v>
      </c>
      <c r="F97" s="7">
        <v>20000</v>
      </c>
      <c r="G97" s="7">
        <v>15000</v>
      </c>
      <c r="H97" s="7">
        <f t="shared" si="15"/>
        <v>35000</v>
      </c>
    </row>
    <row r="98" spans="1:8" x14ac:dyDescent="0.25">
      <c r="A98" s="1">
        <v>5</v>
      </c>
      <c r="B98" s="77" t="s">
        <v>347</v>
      </c>
      <c r="C98" s="1" t="s">
        <v>33</v>
      </c>
      <c r="D98" s="1">
        <v>704704022</v>
      </c>
      <c r="E98" s="1" t="s">
        <v>43</v>
      </c>
      <c r="F98" s="7">
        <v>20000</v>
      </c>
      <c r="G98" s="7">
        <v>15000</v>
      </c>
      <c r="H98" s="7">
        <f t="shared" si="15"/>
        <v>35000</v>
      </c>
    </row>
    <row r="99" spans="1:8" x14ac:dyDescent="0.25">
      <c r="A99" s="1">
        <v>6</v>
      </c>
      <c r="B99" s="77">
        <v>44023</v>
      </c>
      <c r="C99" s="1" t="s">
        <v>33</v>
      </c>
      <c r="D99" s="1">
        <v>704704022</v>
      </c>
      <c r="E99" s="1" t="s">
        <v>16</v>
      </c>
      <c r="F99" s="7">
        <v>20000</v>
      </c>
      <c r="G99" s="7">
        <v>15000</v>
      </c>
      <c r="H99" s="7">
        <f t="shared" si="15"/>
        <v>35000</v>
      </c>
    </row>
    <row r="100" spans="1:8" x14ac:dyDescent="0.25">
      <c r="A100" s="1">
        <v>7</v>
      </c>
      <c r="B100" s="77">
        <v>44085</v>
      </c>
      <c r="C100" s="1" t="s">
        <v>33</v>
      </c>
      <c r="D100" s="1">
        <v>704704022</v>
      </c>
      <c r="E100" s="1" t="s">
        <v>10</v>
      </c>
      <c r="F100" s="7">
        <v>20000</v>
      </c>
      <c r="G100" s="7">
        <v>15000</v>
      </c>
      <c r="H100" s="7">
        <f t="shared" si="15"/>
        <v>35000</v>
      </c>
    </row>
    <row r="101" spans="1:8" x14ac:dyDescent="0.25">
      <c r="A101" s="1">
        <v>8</v>
      </c>
      <c r="B101" s="77">
        <v>44115</v>
      </c>
      <c r="C101" s="1" t="s">
        <v>33</v>
      </c>
      <c r="D101" s="1">
        <v>704704022</v>
      </c>
      <c r="E101" s="1" t="s">
        <v>69</v>
      </c>
      <c r="F101" s="7">
        <v>20000</v>
      </c>
      <c r="G101" s="7">
        <v>15000</v>
      </c>
      <c r="H101" s="7">
        <f t="shared" si="15"/>
        <v>35000</v>
      </c>
    </row>
    <row r="102" spans="1:8" x14ac:dyDescent="0.25">
      <c r="A102" s="1">
        <v>9</v>
      </c>
      <c r="B102" s="77">
        <v>44146</v>
      </c>
      <c r="C102" s="1" t="s">
        <v>33</v>
      </c>
      <c r="D102" s="1">
        <v>704704022</v>
      </c>
      <c r="E102" s="1" t="s">
        <v>29</v>
      </c>
      <c r="F102" s="7">
        <v>20000</v>
      </c>
      <c r="G102" s="7">
        <v>15000</v>
      </c>
      <c r="H102" s="7">
        <f t="shared" si="15"/>
        <v>35000</v>
      </c>
    </row>
    <row r="103" spans="1:8" x14ac:dyDescent="0.25">
      <c r="A103" s="1">
        <v>10</v>
      </c>
      <c r="B103" s="77">
        <v>44176</v>
      </c>
      <c r="C103" s="1" t="s">
        <v>33</v>
      </c>
      <c r="D103" s="1">
        <v>704704022</v>
      </c>
      <c r="E103" s="1" t="s">
        <v>172</v>
      </c>
      <c r="F103" s="7">
        <v>20000</v>
      </c>
      <c r="G103" s="7">
        <v>15000</v>
      </c>
      <c r="H103" s="7">
        <f t="shared" si="15"/>
        <v>35000</v>
      </c>
    </row>
    <row r="104" spans="1:8" x14ac:dyDescent="0.25">
      <c r="A104" s="1">
        <v>11</v>
      </c>
      <c r="B104" s="77" t="s">
        <v>329</v>
      </c>
      <c r="C104" s="1" t="s">
        <v>33</v>
      </c>
      <c r="D104" s="1">
        <v>704704022</v>
      </c>
      <c r="E104" s="1" t="s">
        <v>83</v>
      </c>
      <c r="F104" s="7">
        <v>20000</v>
      </c>
      <c r="G104" s="7">
        <v>15000</v>
      </c>
      <c r="H104" s="7">
        <f t="shared" si="15"/>
        <v>35000</v>
      </c>
    </row>
    <row r="105" spans="1:8" x14ac:dyDescent="0.25">
      <c r="A105" s="1">
        <v>12</v>
      </c>
      <c r="B105" s="77" t="s">
        <v>330</v>
      </c>
      <c r="C105" s="1" t="s">
        <v>33</v>
      </c>
      <c r="D105" s="1">
        <v>704704022</v>
      </c>
      <c r="E105" s="1" t="s">
        <v>140</v>
      </c>
      <c r="F105" s="7">
        <v>20000</v>
      </c>
      <c r="G105" s="7">
        <v>15000</v>
      </c>
      <c r="H105" s="7">
        <f t="shared" si="15"/>
        <v>35000</v>
      </c>
    </row>
    <row r="106" spans="1:8" x14ac:dyDescent="0.25">
      <c r="A106" s="1">
        <v>13</v>
      </c>
      <c r="B106" s="77" t="s">
        <v>313</v>
      </c>
      <c r="C106" s="1" t="s">
        <v>33</v>
      </c>
      <c r="D106" s="1">
        <v>704704022</v>
      </c>
      <c r="E106" s="1" t="s">
        <v>10</v>
      </c>
      <c r="F106" s="7">
        <v>20000</v>
      </c>
      <c r="G106" s="7">
        <v>15000</v>
      </c>
      <c r="H106" s="7">
        <f t="shared" si="15"/>
        <v>35000</v>
      </c>
    </row>
    <row r="107" spans="1:8" x14ac:dyDescent="0.25">
      <c r="A107" s="1">
        <v>14</v>
      </c>
      <c r="B107" s="77" t="s">
        <v>331</v>
      </c>
      <c r="C107" s="1" t="s">
        <v>33</v>
      </c>
      <c r="D107" s="1">
        <v>704704022</v>
      </c>
      <c r="E107" s="1" t="s">
        <v>70</v>
      </c>
      <c r="F107" s="7">
        <v>20000</v>
      </c>
      <c r="G107" s="7">
        <v>15000</v>
      </c>
      <c r="H107" s="7">
        <f t="shared" si="15"/>
        <v>35000</v>
      </c>
    </row>
    <row r="108" spans="1:8" x14ac:dyDescent="0.25">
      <c r="A108" s="1">
        <v>15</v>
      </c>
      <c r="B108" s="77" t="s">
        <v>314</v>
      </c>
      <c r="C108" s="1" t="s">
        <v>33</v>
      </c>
      <c r="D108" s="1">
        <v>704704022</v>
      </c>
      <c r="E108" s="1" t="s">
        <v>69</v>
      </c>
      <c r="F108" s="7">
        <v>20000</v>
      </c>
      <c r="G108" s="7">
        <v>15000</v>
      </c>
      <c r="H108" s="7">
        <f t="shared" si="15"/>
        <v>35000</v>
      </c>
    </row>
    <row r="109" spans="1:8" x14ac:dyDescent="0.25">
      <c r="A109" s="1">
        <v>16</v>
      </c>
      <c r="B109" s="77" t="s">
        <v>332</v>
      </c>
      <c r="C109" s="1" t="s">
        <v>33</v>
      </c>
      <c r="D109" s="1">
        <v>704704022</v>
      </c>
      <c r="E109" s="1" t="s">
        <v>54</v>
      </c>
      <c r="F109" s="7">
        <v>20000</v>
      </c>
      <c r="G109" s="7">
        <v>15000</v>
      </c>
      <c r="H109" s="7">
        <f t="shared" si="15"/>
        <v>35000</v>
      </c>
    </row>
    <row r="110" spans="1:8" x14ac:dyDescent="0.25">
      <c r="A110" s="1">
        <v>17</v>
      </c>
      <c r="B110" s="77" t="s">
        <v>333</v>
      </c>
      <c r="C110" s="1" t="s">
        <v>33</v>
      </c>
      <c r="D110" s="1">
        <v>704704022</v>
      </c>
      <c r="E110" s="1" t="s">
        <v>34</v>
      </c>
      <c r="F110" s="7">
        <v>20000</v>
      </c>
      <c r="G110" s="7">
        <v>15000</v>
      </c>
      <c r="H110" s="7">
        <f t="shared" si="15"/>
        <v>35000</v>
      </c>
    </row>
    <row r="111" spans="1:8" x14ac:dyDescent="0.25">
      <c r="A111" s="1">
        <v>18</v>
      </c>
      <c r="B111" s="77" t="s">
        <v>342</v>
      </c>
      <c r="C111" s="1" t="s">
        <v>33</v>
      </c>
      <c r="D111" s="1">
        <v>704704022</v>
      </c>
      <c r="E111" s="1" t="s">
        <v>12</v>
      </c>
      <c r="F111" s="7">
        <v>20000</v>
      </c>
      <c r="G111" s="7">
        <v>15000</v>
      </c>
      <c r="H111" s="7">
        <f t="shared" si="15"/>
        <v>35000</v>
      </c>
    </row>
    <row r="112" spans="1:8" x14ac:dyDescent="0.25">
      <c r="A112" s="1">
        <v>19</v>
      </c>
      <c r="B112" s="77" t="s">
        <v>315</v>
      </c>
      <c r="C112" s="1" t="s">
        <v>33</v>
      </c>
      <c r="D112" s="1">
        <v>704704022</v>
      </c>
      <c r="E112" s="1" t="s">
        <v>90</v>
      </c>
      <c r="F112" s="7">
        <v>20000</v>
      </c>
      <c r="G112" s="7">
        <v>15000</v>
      </c>
      <c r="H112" s="7">
        <f t="shared" si="15"/>
        <v>35000</v>
      </c>
    </row>
    <row r="113" spans="1:9" x14ac:dyDescent="0.25">
      <c r="A113" s="1">
        <v>20</v>
      </c>
      <c r="B113" s="77" t="s">
        <v>334</v>
      </c>
      <c r="C113" s="1" t="s">
        <v>33</v>
      </c>
      <c r="D113" s="1">
        <v>704704022</v>
      </c>
      <c r="E113" s="1" t="s">
        <v>129</v>
      </c>
      <c r="F113" s="7">
        <v>20000</v>
      </c>
      <c r="G113" s="7">
        <v>15000</v>
      </c>
      <c r="H113" s="7">
        <f t="shared" si="15"/>
        <v>35000</v>
      </c>
    </row>
    <row r="114" spans="1:9" x14ac:dyDescent="0.25">
      <c r="A114" s="1">
        <v>21</v>
      </c>
      <c r="B114" s="77" t="s">
        <v>316</v>
      </c>
      <c r="C114" s="1" t="s">
        <v>33</v>
      </c>
      <c r="D114" s="1">
        <v>704704022</v>
      </c>
      <c r="E114" s="1" t="s">
        <v>150</v>
      </c>
      <c r="F114" s="7">
        <v>20000</v>
      </c>
      <c r="G114" s="7">
        <v>15000</v>
      </c>
      <c r="H114" s="7">
        <f t="shared" si="15"/>
        <v>35000</v>
      </c>
    </row>
    <row r="115" spans="1:9" x14ac:dyDescent="0.25">
      <c r="A115" s="1">
        <v>22</v>
      </c>
      <c r="B115" s="77" t="s">
        <v>317</v>
      </c>
      <c r="C115" s="1" t="s">
        <v>33</v>
      </c>
      <c r="D115" s="1">
        <v>704704022</v>
      </c>
      <c r="E115" s="1" t="s">
        <v>350</v>
      </c>
      <c r="F115" s="7">
        <v>20000</v>
      </c>
      <c r="G115" s="7">
        <v>15000</v>
      </c>
      <c r="H115" s="7">
        <f t="shared" si="15"/>
        <v>35000</v>
      </c>
    </row>
    <row r="116" spans="1:9" x14ac:dyDescent="0.25">
      <c r="A116" s="1">
        <v>23</v>
      </c>
      <c r="B116" s="77" t="s">
        <v>318</v>
      </c>
      <c r="C116" s="1" t="s">
        <v>33</v>
      </c>
      <c r="D116" s="1">
        <v>704704022</v>
      </c>
      <c r="E116" s="1" t="s">
        <v>35</v>
      </c>
      <c r="F116" s="7">
        <v>20000</v>
      </c>
      <c r="G116" s="7">
        <v>15000</v>
      </c>
      <c r="H116" s="7">
        <f t="shared" si="15"/>
        <v>35000</v>
      </c>
    </row>
    <row r="117" spans="1:9" x14ac:dyDescent="0.25">
      <c r="A117" s="1">
        <v>24</v>
      </c>
      <c r="B117" s="77" t="s">
        <v>349</v>
      </c>
      <c r="C117" s="1" t="s">
        <v>33</v>
      </c>
      <c r="D117" s="1">
        <v>704704022</v>
      </c>
      <c r="E117" s="1" t="s">
        <v>100</v>
      </c>
      <c r="F117" s="7">
        <v>20000</v>
      </c>
      <c r="G117" s="7">
        <v>15000</v>
      </c>
      <c r="H117" s="7">
        <f t="shared" si="15"/>
        <v>35000</v>
      </c>
    </row>
    <row r="118" spans="1:9" x14ac:dyDescent="0.25">
      <c r="A118" s="1">
        <v>25</v>
      </c>
      <c r="B118" s="77" t="s">
        <v>319</v>
      </c>
      <c r="C118" s="1" t="s">
        <v>33</v>
      </c>
      <c r="D118" s="1">
        <v>704704022</v>
      </c>
      <c r="E118" s="1" t="s">
        <v>351</v>
      </c>
      <c r="F118" s="7">
        <v>20000</v>
      </c>
      <c r="G118" s="7">
        <v>15000</v>
      </c>
      <c r="H118" s="7">
        <f t="shared" si="15"/>
        <v>35000</v>
      </c>
    </row>
    <row r="119" spans="1:9" x14ac:dyDescent="0.25">
      <c r="A119" s="1">
        <v>26</v>
      </c>
      <c r="B119" s="77" t="s">
        <v>320</v>
      </c>
      <c r="C119" s="1" t="s">
        <v>33</v>
      </c>
      <c r="D119" s="1">
        <v>704704022</v>
      </c>
      <c r="E119" s="1" t="s">
        <v>129</v>
      </c>
      <c r="F119" s="7">
        <v>20000</v>
      </c>
      <c r="G119" s="7">
        <v>15000</v>
      </c>
      <c r="H119" s="7">
        <f t="shared" si="15"/>
        <v>35000</v>
      </c>
    </row>
    <row r="120" spans="1:9" x14ac:dyDescent="0.25">
      <c r="A120" s="1"/>
      <c r="B120" s="78"/>
      <c r="C120" s="60" t="s">
        <v>3</v>
      </c>
      <c r="D120" s="60"/>
      <c r="E120" s="60"/>
      <c r="F120" s="61">
        <f>SUM(F94:F119)</f>
        <v>520000</v>
      </c>
      <c r="G120" s="61">
        <f t="shared" ref="G120:H120" si="16">SUM(G94:G119)</f>
        <v>390000</v>
      </c>
      <c r="H120" s="61">
        <f t="shared" si="16"/>
        <v>910000</v>
      </c>
      <c r="I120">
        <f>5+21</f>
        <v>26</v>
      </c>
    </row>
    <row r="121" spans="1:9" x14ac:dyDescent="0.25">
      <c r="A121" s="1"/>
    </row>
    <row r="122" spans="1:9" x14ac:dyDescent="0.25">
      <c r="A122" s="1"/>
    </row>
    <row r="123" spans="1:9" x14ac:dyDescent="0.25">
      <c r="A123" s="1">
        <v>1</v>
      </c>
      <c r="B123" s="77">
        <v>44023</v>
      </c>
      <c r="C123" s="1" t="s">
        <v>42</v>
      </c>
      <c r="D123" s="1">
        <v>783534463</v>
      </c>
      <c r="E123" s="1" t="s">
        <v>16</v>
      </c>
      <c r="F123" s="7">
        <v>20000</v>
      </c>
      <c r="G123" s="7">
        <v>15000</v>
      </c>
      <c r="H123" s="7">
        <f>F123+G123</f>
        <v>35000</v>
      </c>
    </row>
    <row r="124" spans="1:9" x14ac:dyDescent="0.25">
      <c r="A124" s="1">
        <v>2</v>
      </c>
      <c r="B124" s="77">
        <v>44085</v>
      </c>
      <c r="C124" s="1" t="s">
        <v>42</v>
      </c>
      <c r="D124" s="1">
        <v>783534463</v>
      </c>
      <c r="E124" s="1" t="s">
        <v>10</v>
      </c>
      <c r="F124" s="7">
        <v>20000</v>
      </c>
      <c r="G124" s="7">
        <v>15000</v>
      </c>
      <c r="H124" s="7">
        <f t="shared" ref="H124:H143" si="17">F124+G124</f>
        <v>35000</v>
      </c>
    </row>
    <row r="125" spans="1:9" x14ac:dyDescent="0.25">
      <c r="A125" s="1">
        <v>3</v>
      </c>
      <c r="B125" s="77">
        <v>44115</v>
      </c>
      <c r="C125" s="1" t="s">
        <v>42</v>
      </c>
      <c r="D125" s="1">
        <v>783534463</v>
      </c>
      <c r="E125" s="1" t="s">
        <v>69</v>
      </c>
      <c r="F125" s="7">
        <v>20000</v>
      </c>
      <c r="G125" s="7">
        <v>15000</v>
      </c>
      <c r="H125" s="7">
        <f t="shared" si="17"/>
        <v>35000</v>
      </c>
    </row>
    <row r="126" spans="1:9" x14ac:dyDescent="0.25">
      <c r="A126" s="1">
        <v>4</v>
      </c>
      <c r="B126" s="77">
        <v>44146</v>
      </c>
      <c r="C126" s="1" t="s">
        <v>42</v>
      </c>
      <c r="D126" s="1">
        <v>783534463</v>
      </c>
      <c r="E126" s="1" t="s">
        <v>29</v>
      </c>
      <c r="F126" s="7">
        <v>20000</v>
      </c>
      <c r="G126" s="7">
        <v>15000</v>
      </c>
      <c r="H126" s="7">
        <f t="shared" si="17"/>
        <v>35000</v>
      </c>
    </row>
    <row r="127" spans="1:9" x14ac:dyDescent="0.25">
      <c r="A127" s="1">
        <v>5</v>
      </c>
      <c r="B127" s="77">
        <v>44176</v>
      </c>
      <c r="C127" s="1" t="s">
        <v>42</v>
      </c>
      <c r="D127" s="1">
        <v>783534463</v>
      </c>
      <c r="E127" s="1" t="s">
        <v>172</v>
      </c>
      <c r="F127" s="7">
        <v>20000</v>
      </c>
      <c r="G127" s="7">
        <v>15000</v>
      </c>
      <c r="H127" s="7">
        <f t="shared" si="17"/>
        <v>35000</v>
      </c>
    </row>
    <row r="128" spans="1:9" x14ac:dyDescent="0.25">
      <c r="A128" s="1">
        <v>6</v>
      </c>
      <c r="B128" s="77" t="s">
        <v>329</v>
      </c>
      <c r="C128" s="1" t="s">
        <v>42</v>
      </c>
      <c r="D128" s="1">
        <v>783534463</v>
      </c>
      <c r="E128" s="1" t="s">
        <v>83</v>
      </c>
      <c r="F128" s="7">
        <v>20000</v>
      </c>
      <c r="G128" s="7">
        <v>15000</v>
      </c>
      <c r="H128" s="7">
        <f t="shared" si="17"/>
        <v>35000</v>
      </c>
    </row>
    <row r="129" spans="1:9" x14ac:dyDescent="0.25">
      <c r="A129" s="1">
        <v>7</v>
      </c>
      <c r="B129" s="77" t="s">
        <v>330</v>
      </c>
      <c r="C129" s="1" t="s">
        <v>42</v>
      </c>
      <c r="D129" s="1">
        <v>783534463</v>
      </c>
      <c r="E129" s="1" t="s">
        <v>140</v>
      </c>
      <c r="F129" s="7">
        <v>20000</v>
      </c>
      <c r="G129" s="7">
        <v>15000</v>
      </c>
      <c r="H129" s="7">
        <f t="shared" si="17"/>
        <v>35000</v>
      </c>
    </row>
    <row r="130" spans="1:9" x14ac:dyDescent="0.25">
      <c r="A130" s="1">
        <v>8</v>
      </c>
      <c r="B130" s="77" t="s">
        <v>313</v>
      </c>
      <c r="C130" s="1" t="s">
        <v>42</v>
      </c>
      <c r="D130" s="1">
        <v>783534463</v>
      </c>
      <c r="E130" s="1" t="s">
        <v>10</v>
      </c>
      <c r="F130" s="7">
        <v>20000</v>
      </c>
      <c r="G130" s="7">
        <v>15000</v>
      </c>
      <c r="H130" s="7">
        <f t="shared" si="17"/>
        <v>35000</v>
      </c>
    </row>
    <row r="131" spans="1:9" x14ac:dyDescent="0.25">
      <c r="A131" s="1">
        <v>9</v>
      </c>
      <c r="B131" s="77" t="s">
        <v>331</v>
      </c>
      <c r="C131" s="1" t="s">
        <v>42</v>
      </c>
      <c r="D131" s="1">
        <v>783534463</v>
      </c>
      <c r="E131" s="1" t="s">
        <v>70</v>
      </c>
      <c r="F131" s="7">
        <v>20000</v>
      </c>
      <c r="G131" s="7">
        <v>15000</v>
      </c>
      <c r="H131" s="7">
        <f t="shared" si="17"/>
        <v>35000</v>
      </c>
    </row>
    <row r="132" spans="1:9" x14ac:dyDescent="0.25">
      <c r="A132" s="1">
        <v>10</v>
      </c>
      <c r="B132" s="77" t="s">
        <v>314</v>
      </c>
      <c r="C132" s="1" t="s">
        <v>42</v>
      </c>
      <c r="D132" s="1">
        <v>783534463</v>
      </c>
      <c r="E132" s="1" t="s">
        <v>69</v>
      </c>
      <c r="F132" s="7">
        <v>20000</v>
      </c>
      <c r="G132" s="7">
        <v>15000</v>
      </c>
      <c r="H132" s="7">
        <f t="shared" si="17"/>
        <v>35000</v>
      </c>
    </row>
    <row r="133" spans="1:9" x14ac:dyDescent="0.25">
      <c r="A133" s="1">
        <v>11</v>
      </c>
      <c r="B133" s="77" t="s">
        <v>332</v>
      </c>
      <c r="C133" s="1" t="s">
        <v>42</v>
      </c>
      <c r="D133" s="1">
        <v>783534463</v>
      </c>
      <c r="E133" s="1" t="s">
        <v>54</v>
      </c>
      <c r="F133" s="7">
        <v>20000</v>
      </c>
      <c r="G133" s="7">
        <v>15000</v>
      </c>
      <c r="H133" s="7">
        <f t="shared" si="17"/>
        <v>35000</v>
      </c>
    </row>
    <row r="134" spans="1:9" x14ac:dyDescent="0.25">
      <c r="A134" s="1">
        <v>12</v>
      </c>
      <c r="B134" s="77" t="s">
        <v>333</v>
      </c>
      <c r="C134" s="1" t="s">
        <v>42</v>
      </c>
      <c r="D134" s="1">
        <v>783534463</v>
      </c>
      <c r="E134" s="1" t="s">
        <v>34</v>
      </c>
      <c r="F134" s="7">
        <v>20000</v>
      </c>
      <c r="G134" s="7">
        <v>15000</v>
      </c>
      <c r="H134" s="7">
        <f t="shared" si="17"/>
        <v>35000</v>
      </c>
    </row>
    <row r="135" spans="1:9" x14ac:dyDescent="0.25">
      <c r="A135" s="1">
        <v>13</v>
      </c>
      <c r="B135" s="77" t="s">
        <v>342</v>
      </c>
      <c r="C135" s="1" t="s">
        <v>42</v>
      </c>
      <c r="D135" s="1">
        <v>783534463</v>
      </c>
      <c r="E135" s="1" t="s">
        <v>12</v>
      </c>
      <c r="F135" s="7">
        <v>20000</v>
      </c>
      <c r="G135" s="7">
        <v>15000</v>
      </c>
      <c r="H135" s="7">
        <f t="shared" si="17"/>
        <v>35000</v>
      </c>
    </row>
    <row r="136" spans="1:9" x14ac:dyDescent="0.25">
      <c r="A136" s="1">
        <v>14</v>
      </c>
      <c r="B136" s="77" t="s">
        <v>315</v>
      </c>
      <c r="C136" s="1" t="s">
        <v>42</v>
      </c>
      <c r="D136" s="1">
        <v>783534463</v>
      </c>
      <c r="E136" s="1" t="s">
        <v>90</v>
      </c>
      <c r="F136" s="7">
        <v>20000</v>
      </c>
      <c r="G136" s="7">
        <v>15000</v>
      </c>
      <c r="H136" s="7">
        <f t="shared" si="17"/>
        <v>35000</v>
      </c>
    </row>
    <row r="137" spans="1:9" x14ac:dyDescent="0.25">
      <c r="A137" s="1">
        <v>15</v>
      </c>
      <c r="B137" s="77" t="s">
        <v>334</v>
      </c>
      <c r="C137" s="1" t="s">
        <v>42</v>
      </c>
      <c r="D137" s="1">
        <v>783534463</v>
      </c>
      <c r="E137" s="1" t="s">
        <v>129</v>
      </c>
      <c r="F137" s="7">
        <v>20000</v>
      </c>
      <c r="G137" s="7">
        <v>15000</v>
      </c>
      <c r="H137" s="7">
        <f t="shared" si="17"/>
        <v>35000</v>
      </c>
    </row>
    <row r="138" spans="1:9" x14ac:dyDescent="0.25">
      <c r="A138" s="1">
        <v>16</v>
      </c>
      <c r="B138" s="77" t="s">
        <v>316</v>
      </c>
      <c r="C138" s="1" t="s">
        <v>42</v>
      </c>
      <c r="D138" s="1">
        <v>783534463</v>
      </c>
      <c r="E138" s="1" t="s">
        <v>150</v>
      </c>
      <c r="F138" s="7">
        <v>20000</v>
      </c>
      <c r="G138" s="7">
        <v>15000</v>
      </c>
      <c r="H138" s="7">
        <f t="shared" si="17"/>
        <v>35000</v>
      </c>
    </row>
    <row r="139" spans="1:9" x14ac:dyDescent="0.25">
      <c r="A139" s="1">
        <v>17</v>
      </c>
      <c r="B139" s="77" t="s">
        <v>317</v>
      </c>
      <c r="C139" s="1" t="s">
        <v>42</v>
      </c>
      <c r="D139" s="1">
        <v>783534463</v>
      </c>
      <c r="E139" s="1" t="s">
        <v>350</v>
      </c>
      <c r="F139" s="7">
        <v>20000</v>
      </c>
      <c r="G139" s="7">
        <v>15000</v>
      </c>
      <c r="H139" s="7">
        <f t="shared" si="17"/>
        <v>35000</v>
      </c>
    </row>
    <row r="140" spans="1:9" x14ac:dyDescent="0.25">
      <c r="A140" s="1">
        <v>18</v>
      </c>
      <c r="B140" s="77" t="s">
        <v>318</v>
      </c>
      <c r="C140" s="1" t="s">
        <v>42</v>
      </c>
      <c r="D140" s="1">
        <v>783534463</v>
      </c>
      <c r="E140" s="1" t="s">
        <v>35</v>
      </c>
      <c r="F140" s="7">
        <v>20000</v>
      </c>
      <c r="G140" s="7">
        <v>15000</v>
      </c>
      <c r="H140" s="7">
        <f t="shared" si="17"/>
        <v>35000</v>
      </c>
    </row>
    <row r="141" spans="1:9" x14ac:dyDescent="0.25">
      <c r="A141" s="1">
        <v>19</v>
      </c>
      <c r="B141" s="77" t="s">
        <v>349</v>
      </c>
      <c r="C141" s="1" t="s">
        <v>42</v>
      </c>
      <c r="D141" s="1">
        <v>783534463</v>
      </c>
      <c r="E141" s="1" t="s">
        <v>100</v>
      </c>
      <c r="F141" s="7">
        <v>20000</v>
      </c>
      <c r="G141" s="7">
        <v>15000</v>
      </c>
      <c r="H141" s="7">
        <f t="shared" si="17"/>
        <v>35000</v>
      </c>
    </row>
    <row r="142" spans="1:9" x14ac:dyDescent="0.25">
      <c r="A142" s="1">
        <v>20</v>
      </c>
      <c r="B142" s="77" t="s">
        <v>319</v>
      </c>
      <c r="C142" s="1" t="s">
        <v>42</v>
      </c>
      <c r="D142" s="1">
        <v>783534463</v>
      </c>
      <c r="E142" s="1" t="s">
        <v>351</v>
      </c>
      <c r="F142" s="7">
        <v>20000</v>
      </c>
      <c r="G142" s="7">
        <v>15000</v>
      </c>
      <c r="H142" s="7">
        <f t="shared" si="17"/>
        <v>35000</v>
      </c>
    </row>
    <row r="143" spans="1:9" x14ac:dyDescent="0.25">
      <c r="A143" s="1">
        <v>21</v>
      </c>
      <c r="B143" s="77" t="s">
        <v>320</v>
      </c>
      <c r="C143" s="1" t="s">
        <v>42</v>
      </c>
      <c r="D143" s="1">
        <v>783534463</v>
      </c>
      <c r="E143" s="1" t="s">
        <v>129</v>
      </c>
      <c r="F143" s="7">
        <v>20000</v>
      </c>
      <c r="G143" s="7">
        <v>15000</v>
      </c>
      <c r="H143" s="7">
        <f t="shared" si="17"/>
        <v>35000</v>
      </c>
    </row>
    <row r="144" spans="1:9" x14ac:dyDescent="0.25">
      <c r="A144" s="1"/>
      <c r="B144" s="116"/>
      <c r="C144" s="23" t="s">
        <v>3</v>
      </c>
      <c r="D144" s="23"/>
      <c r="E144" s="23"/>
      <c r="F144" s="62">
        <f>SUM(F123:F143)</f>
        <v>420000</v>
      </c>
      <c r="G144" s="62">
        <f t="shared" ref="G144:H144" si="18">SUM(G123:G143)</f>
        <v>315000</v>
      </c>
      <c r="H144" s="62">
        <f t="shared" si="18"/>
        <v>735000</v>
      </c>
      <c r="I144">
        <v>21</v>
      </c>
    </row>
    <row r="145" spans="1:9" x14ac:dyDescent="0.25">
      <c r="A145" s="1"/>
    </row>
    <row r="146" spans="1:9" x14ac:dyDescent="0.25">
      <c r="A146" s="1">
        <v>1</v>
      </c>
      <c r="B146" s="115">
        <v>44146</v>
      </c>
      <c r="C146" s="1" t="s">
        <v>27</v>
      </c>
      <c r="D146" s="1">
        <v>772182915</v>
      </c>
      <c r="E146" s="1" t="s">
        <v>336</v>
      </c>
      <c r="F146" s="7">
        <v>20000</v>
      </c>
      <c r="G146" s="7">
        <v>15000</v>
      </c>
      <c r="H146" s="7">
        <f>F146+G146</f>
        <v>35000</v>
      </c>
    </row>
    <row r="147" spans="1:9" x14ac:dyDescent="0.25">
      <c r="A147" s="1">
        <v>2</v>
      </c>
      <c r="B147" s="115">
        <v>44176</v>
      </c>
      <c r="C147" s="1" t="s">
        <v>27</v>
      </c>
      <c r="D147" s="1">
        <v>772182915</v>
      </c>
      <c r="E147" s="1" t="s">
        <v>337</v>
      </c>
      <c r="F147" s="7">
        <v>20000</v>
      </c>
      <c r="G147" s="7">
        <v>15000</v>
      </c>
      <c r="H147" s="7">
        <f t="shared" ref="H147" si="19">F147+G147</f>
        <v>35000</v>
      </c>
    </row>
    <row r="148" spans="1:9" x14ac:dyDescent="0.25">
      <c r="A148" s="1"/>
      <c r="B148" s="116"/>
      <c r="C148" s="23" t="s">
        <v>3</v>
      </c>
      <c r="D148" s="23"/>
      <c r="E148" s="23"/>
      <c r="F148" s="62">
        <f>SUM(F146:F147)</f>
        <v>40000</v>
      </c>
      <c r="G148" s="62">
        <f>SUM(G146:G147)</f>
        <v>30000</v>
      </c>
      <c r="H148" s="62">
        <f>SUM(H146:H147)</f>
        <v>70000</v>
      </c>
      <c r="I148">
        <v>2</v>
      </c>
    </row>
    <row r="150" spans="1:9" x14ac:dyDescent="0.25">
      <c r="A150" s="3"/>
      <c r="B150" s="99"/>
      <c r="C150" s="3" t="s">
        <v>361</v>
      </c>
      <c r="D150" s="3"/>
      <c r="E150" s="3"/>
      <c r="F150" s="64">
        <f>F148+F144+F120+F92+F87+F83+F72+F60+F53+F42+F31+F16</f>
        <v>2420000</v>
      </c>
      <c r="G150" s="64">
        <f t="shared" ref="G150:H150" si="20">G148+G144+G120+G92+G87+G83+G72+G60+G53+G42+G31+G16</f>
        <v>1830000</v>
      </c>
      <c r="H150" s="64">
        <f t="shared" si="20"/>
        <v>4250000</v>
      </c>
    </row>
  </sheetData>
  <pageMargins left="0.7" right="0.7" top="0.75" bottom="0.75" header="0.3" footer="0.3"/>
  <pageSetup paperSize="9" scale="80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0" sqref="A10:B10"/>
    </sheetView>
  </sheetViews>
  <sheetFormatPr defaultRowHeight="15" x14ac:dyDescent="0.25"/>
  <cols>
    <col min="1" max="1" width="17.42578125" customWidth="1"/>
    <col min="2" max="2" width="18" customWidth="1"/>
  </cols>
  <sheetData>
    <row r="1" spans="1:2" x14ac:dyDescent="0.25">
      <c r="A1" s="3" t="s">
        <v>269</v>
      </c>
      <c r="B1" s="1" t="s">
        <v>270</v>
      </c>
    </row>
    <row r="2" spans="1:2" x14ac:dyDescent="0.25">
      <c r="A2" s="1" t="s">
        <v>263</v>
      </c>
      <c r="B2" s="7">
        <f>APRIL!H96</f>
        <v>2650000</v>
      </c>
    </row>
    <row r="3" spans="1:2" x14ac:dyDescent="0.25">
      <c r="A3" s="1" t="s">
        <v>264</v>
      </c>
      <c r="B3" s="7">
        <f>MAY!H178</f>
        <v>5130000</v>
      </c>
    </row>
    <row r="4" spans="1:2" x14ac:dyDescent="0.25">
      <c r="A4" s="1" t="s">
        <v>265</v>
      </c>
      <c r="B4" s="7">
        <f>JUNE!H185</f>
        <v>5180000</v>
      </c>
    </row>
    <row r="5" spans="1:2" x14ac:dyDescent="0.25">
      <c r="A5" s="1" t="s">
        <v>266</v>
      </c>
      <c r="B5" s="7">
        <f>JULY!H226</f>
        <v>6550000</v>
      </c>
    </row>
    <row r="6" spans="1:2" x14ac:dyDescent="0.25">
      <c r="A6" s="1" t="s">
        <v>267</v>
      </c>
      <c r="B6" s="7">
        <f>'AUG 2020'!H203</f>
        <v>5800000</v>
      </c>
    </row>
    <row r="7" spans="1:2" x14ac:dyDescent="0.25">
      <c r="A7" s="1" t="s">
        <v>268</v>
      </c>
      <c r="B7" s="7">
        <f>'SEPT 2020'!H321</f>
        <v>8970000</v>
      </c>
    </row>
    <row r="8" spans="1:2" x14ac:dyDescent="0.25">
      <c r="A8" s="1" t="s">
        <v>362</v>
      </c>
      <c r="B8" s="7">
        <f>OCT!H185</f>
        <v>5420000</v>
      </c>
    </row>
    <row r="9" spans="1:2" x14ac:dyDescent="0.25">
      <c r="A9" s="1" t="s">
        <v>363</v>
      </c>
      <c r="B9" s="7">
        <f>NOV!H150</f>
        <v>4250000</v>
      </c>
    </row>
    <row r="10" spans="1:2" x14ac:dyDescent="0.25">
      <c r="A10" s="3" t="s">
        <v>3</v>
      </c>
      <c r="B10" s="8">
        <f>SUM(B2:B9)</f>
        <v>43950000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</vt:lpstr>
      <vt:lpstr>MAY</vt:lpstr>
      <vt:lpstr>JUNE</vt:lpstr>
      <vt:lpstr>JULY</vt:lpstr>
      <vt:lpstr>AUG 2020</vt:lpstr>
      <vt:lpstr>SEPT 2020</vt:lpstr>
      <vt:lpstr>OCT</vt:lpstr>
      <vt:lpstr>NOV</vt:lpstr>
      <vt:lpstr>TOTAL</vt:lpstr>
    </vt:vector>
  </TitlesOfParts>
  <Company>rg-adguard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Betty</dc:creator>
  <cp:lastModifiedBy>ACCOUNTS</cp:lastModifiedBy>
  <cp:lastPrinted>2020-12-18T07:34:16Z</cp:lastPrinted>
  <dcterms:created xsi:type="dcterms:W3CDTF">2020-08-28T13:46:18Z</dcterms:created>
  <dcterms:modified xsi:type="dcterms:W3CDTF">2020-12-18T07:40:48Z</dcterms:modified>
</cp:coreProperties>
</file>