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COUNTS\Desktop\IMPLEMENTING DOCUMENTS\3.DEC 2020\"/>
    </mc:Choice>
  </mc:AlternateContent>
  <bookViews>
    <workbookView xWindow="0" yWindow="0" windowWidth="20490" windowHeight="7320"/>
  </bookViews>
  <sheets>
    <sheet name="SF1034" sheetId="1" r:id="rId1"/>
    <sheet name="FAR- Expenditure Report" sheetId="2" r:id="rId2"/>
    <sheet name="FAR Adv- Liq Tracker" sheetId="3" r:id="rId3"/>
  </sheets>
  <externalReferences>
    <externalReference r:id="rId4"/>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3" l="1"/>
  <c r="L22" i="3"/>
  <c r="B22" i="3"/>
  <c r="K18" i="3"/>
  <c r="K14" i="3"/>
  <c r="K13" i="3"/>
  <c r="C12" i="3"/>
  <c r="C13" i="3" s="1"/>
  <c r="C14" i="3" s="1"/>
  <c r="C15" i="3" s="1"/>
  <c r="C16" i="3" s="1"/>
  <c r="C17" i="3" s="1"/>
  <c r="C18" i="3" s="1"/>
  <c r="C19" i="3" s="1"/>
  <c r="C20" i="3" s="1"/>
  <c r="O11" i="3"/>
  <c r="O12" i="3" s="1"/>
  <c r="O13" i="3" s="1"/>
  <c r="O14" i="3" s="1"/>
  <c r="O15" i="3" s="1"/>
  <c r="O16" i="3" s="1"/>
  <c r="O17" i="3" s="1"/>
  <c r="O18" i="3" s="1"/>
  <c r="O19" i="3" s="1"/>
  <c r="O20" i="3" s="1"/>
  <c r="J11" i="3"/>
  <c r="J22" i="3" s="1"/>
  <c r="E11" i="3"/>
  <c r="E22" i="3" s="1"/>
  <c r="C11" i="3"/>
  <c r="Q10" i="3"/>
  <c r="P10" i="3"/>
  <c r="P11" i="3" s="1"/>
  <c r="P12" i="3" s="1"/>
  <c r="P13" i="3" s="1"/>
  <c r="P14" i="3" s="1"/>
  <c r="P15" i="3" s="1"/>
  <c r="P16" i="3" s="1"/>
  <c r="P17" i="3" s="1"/>
  <c r="P18" i="3" s="1"/>
  <c r="P19" i="3" s="1"/>
  <c r="P20" i="3" s="1"/>
  <c r="O43" i="2"/>
  <c r="E18" i="2" s="1"/>
  <c r="G18" i="2" s="1"/>
  <c r="H18" i="2" s="1"/>
  <c r="N43" i="2"/>
  <c r="M43" i="2"/>
  <c r="L43" i="2"/>
  <c r="K43" i="2"/>
  <c r="J43" i="2"/>
  <c r="I43" i="2"/>
  <c r="H43" i="2"/>
  <c r="G43" i="2"/>
  <c r="F43" i="2"/>
  <c r="E43" i="2"/>
  <c r="D43" i="2"/>
  <c r="C43" i="2"/>
  <c r="B43" i="2"/>
  <c r="O41" i="2"/>
  <c r="O40" i="2"/>
  <c r="O39" i="2"/>
  <c r="O38" i="2"/>
  <c r="O37" i="2"/>
  <c r="O36" i="2"/>
  <c r="O35" i="2"/>
  <c r="O34" i="2"/>
  <c r="O33" i="2"/>
  <c r="O32" i="2"/>
  <c r="E14" i="2" s="1"/>
  <c r="F26" i="2"/>
  <c r="E24" i="2"/>
  <c r="G24" i="2" s="1"/>
  <c r="C24" i="2"/>
  <c r="H24" i="2" s="1"/>
  <c r="B24" i="2"/>
  <c r="D24" i="2" s="1"/>
  <c r="E23" i="2"/>
  <c r="G23" i="2" s="1"/>
  <c r="C23" i="2"/>
  <c r="B23" i="2"/>
  <c r="D23" i="2" s="1"/>
  <c r="G22" i="2"/>
  <c r="H22" i="2" s="1"/>
  <c r="E22" i="2"/>
  <c r="C22" i="2"/>
  <c r="B22" i="2"/>
  <c r="D22" i="2" s="1"/>
  <c r="E21" i="2"/>
  <c r="G21" i="2" s="1"/>
  <c r="H21" i="2" s="1"/>
  <c r="D21" i="2"/>
  <c r="C21" i="2"/>
  <c r="B21" i="2"/>
  <c r="E20" i="2"/>
  <c r="G20" i="2" s="1"/>
  <c r="C20" i="2"/>
  <c r="H20" i="2" s="1"/>
  <c r="B20" i="2"/>
  <c r="D20" i="2" s="1"/>
  <c r="E19" i="2"/>
  <c r="G19" i="2" s="1"/>
  <c r="C19" i="2"/>
  <c r="B19" i="2"/>
  <c r="D19" i="2" s="1"/>
  <c r="C18" i="2"/>
  <c r="B18" i="2"/>
  <c r="D18" i="2" s="1"/>
  <c r="E17" i="2"/>
  <c r="G17" i="2" s="1"/>
  <c r="H17" i="2" s="1"/>
  <c r="D17" i="2"/>
  <c r="C17" i="2"/>
  <c r="B17" i="2"/>
  <c r="E16" i="2"/>
  <c r="G16" i="2" s="1"/>
  <c r="C16" i="2"/>
  <c r="H16" i="2" s="1"/>
  <c r="B16" i="2"/>
  <c r="D16" i="2" s="1"/>
  <c r="E15" i="2"/>
  <c r="G15" i="2" s="1"/>
  <c r="C15" i="2"/>
  <c r="H15" i="2" s="1"/>
  <c r="B15" i="2"/>
  <c r="D15" i="2" s="1"/>
  <c r="C14" i="2"/>
  <c r="C26" i="2" s="1"/>
  <c r="B14" i="2"/>
  <c r="B26" i="2" s="1"/>
  <c r="L37" i="1"/>
  <c r="B39" i="1" s="1"/>
  <c r="D39" i="1" s="1"/>
  <c r="D28" i="1"/>
  <c r="F28" i="1" s="1"/>
  <c r="C28" i="1"/>
  <c r="F27" i="1"/>
  <c r="D27" i="1"/>
  <c r="D26" i="1"/>
  <c r="F26" i="1" s="1"/>
  <c r="H6" i="1"/>
  <c r="Q11" i="3" l="1"/>
  <c r="Q12" i="3" s="1"/>
  <c r="Q13" i="3" s="1"/>
  <c r="Q14" i="3" s="1"/>
  <c r="Q15" i="3" s="1"/>
  <c r="Q16" i="3" s="1"/>
  <c r="Q17" i="3" s="1"/>
  <c r="Q18" i="3" s="1"/>
  <c r="Q19" i="3" s="1"/>
  <c r="Q20" i="3" s="1"/>
  <c r="F11" i="3"/>
  <c r="F12" i="3" s="1"/>
  <c r="F13" i="3" s="1"/>
  <c r="F14" i="3" s="1"/>
  <c r="F15" i="3" s="1"/>
  <c r="F16" i="3" s="1"/>
  <c r="F17" i="3" s="1"/>
  <c r="F18" i="3" s="1"/>
  <c r="F19" i="3" s="1"/>
  <c r="F20" i="3" s="1"/>
  <c r="K11" i="3"/>
  <c r="G14" i="2"/>
  <c r="E26" i="2"/>
  <c r="H23" i="2"/>
  <c r="H19" i="2"/>
  <c r="D14" i="2"/>
  <c r="D26" i="2" s="1"/>
  <c r="K22" i="3" l="1"/>
  <c r="M11" i="3"/>
  <c r="M12" i="3" s="1"/>
  <c r="M13" i="3" s="1"/>
  <c r="M14" i="3" s="1"/>
  <c r="M15" i="3" s="1"/>
  <c r="M16" i="3" s="1"/>
  <c r="M17" i="3" s="1"/>
  <c r="M18" i="3" s="1"/>
  <c r="M19" i="3" s="1"/>
  <c r="M20" i="3" s="1"/>
  <c r="G26" i="2"/>
  <c r="H14" i="2"/>
  <c r="H26" i="2" s="1"/>
  <c r="C51" i="2" s="1"/>
  <c r="C52" i="2" s="1"/>
</calcChain>
</file>

<file path=xl/sharedStrings.xml><?xml version="1.0" encoding="utf-8"?>
<sst xmlns="http://schemas.openxmlformats.org/spreadsheetml/2006/main" count="223" uniqueCount="170">
  <si>
    <t xml:space="preserve">Standard form </t>
  </si>
  <si>
    <t>VOUCHER NUMBER</t>
  </si>
  <si>
    <t>Dept. of Tres.</t>
  </si>
  <si>
    <t xml:space="preserve"> PUBLIC VOUCHER FOR PURCHASES AND</t>
  </si>
  <si>
    <t>1  TFM  4-2000</t>
  </si>
  <si>
    <t xml:space="preserve">     SERVICES OTHER THAN PERSONAL</t>
  </si>
  <si>
    <t>1034-122</t>
  </si>
  <si>
    <t>VOUCHER PREPARED ON</t>
  </si>
  <si>
    <t>PAID BY</t>
  </si>
  <si>
    <t xml:space="preserve"> USAID MISSION TO UGANDA</t>
  </si>
  <si>
    <t xml:space="preserve"> </t>
  </si>
  <si>
    <t xml:space="preserve"> P. O .  BOX  7856</t>
  </si>
  <si>
    <t>CONTRACT NO.</t>
  </si>
  <si>
    <t>DATE</t>
  </si>
  <si>
    <t xml:space="preserve"> KAMPALA, UGANDA</t>
  </si>
  <si>
    <t>IL-617-IL-2020-MRRH</t>
  </si>
  <si>
    <t>PURCHASE ORDER</t>
  </si>
  <si>
    <t>NAME</t>
  </si>
  <si>
    <t>MBARARA REGIONAL REFERRAL HOSPITAL</t>
  </si>
  <si>
    <t>DATE INVOICE REC.</t>
  </si>
  <si>
    <t>AND</t>
  </si>
  <si>
    <t>P.O. BOX 40</t>
  </si>
  <si>
    <t>MAILING</t>
  </si>
  <si>
    <t xml:space="preserve">MBARARA </t>
  </si>
  <si>
    <t>DISCOUNT TERMS</t>
  </si>
  <si>
    <t>ADDRESS</t>
  </si>
  <si>
    <t>PAYEE'S  INV.  NO.</t>
  </si>
  <si>
    <t>SHIPPED FROM</t>
  </si>
  <si>
    <t xml:space="preserve">    TO</t>
  </si>
  <si>
    <t xml:space="preserve">                                                                TO </t>
  </si>
  <si>
    <t>WEIGHT</t>
  </si>
  <si>
    <t>GOVT. B/L NO.</t>
  </si>
  <si>
    <t>NUMBER</t>
  </si>
  <si>
    <t>UNIT</t>
  </si>
  <si>
    <t>PRICE</t>
  </si>
  <si>
    <t>AMOUNT</t>
  </si>
  <si>
    <t>AND DATE</t>
  </si>
  <si>
    <t xml:space="preserve">           ARTICLES OR SERVICES</t>
  </si>
  <si>
    <t>QTY</t>
  </si>
  <si>
    <t>IN</t>
  </si>
  <si>
    <t>OF ORDER</t>
  </si>
  <si>
    <t>COST</t>
  </si>
  <si>
    <t>PER</t>
  </si>
  <si>
    <t>UGX</t>
  </si>
  <si>
    <t>Fixed Amount Reimbursement (FAR)</t>
  </si>
  <si>
    <t>Completed Clinical Milestone Expenditure for the quarter ending June 2020:</t>
  </si>
  <si>
    <t>TX-CURR</t>
  </si>
  <si>
    <t>Ex-Rate</t>
  </si>
  <si>
    <t>TX-PVLS</t>
  </si>
  <si>
    <t>Total</t>
  </si>
  <si>
    <t>Dr. Celestine Barigye</t>
  </si>
  <si>
    <t>Authorized person signs anywhere here: include name, signature &amp; date</t>
  </si>
  <si>
    <t>TOTAL:</t>
  </si>
  <si>
    <t>PAYMENT:</t>
  </si>
  <si>
    <t>APPROVED FOR PAYMENT</t>
  </si>
  <si>
    <t>USD</t>
  </si>
  <si>
    <t>EXCHANGE  RATE</t>
  </si>
  <si>
    <t>DIFFERENCES:</t>
  </si>
  <si>
    <t>PROVISIONAL __</t>
  </si>
  <si>
    <t>=</t>
  </si>
  <si>
    <t>US $1.00</t>
  </si>
  <si>
    <t>COMPLETE     __</t>
  </si>
  <si>
    <t>APPPROVED BY:</t>
  </si>
  <si>
    <t>PARTIAL         __</t>
  </si>
  <si>
    <t>PROGRESS      __</t>
  </si>
  <si>
    <t>ADVANCE       __</t>
  </si>
  <si>
    <t>TITLE:</t>
  </si>
  <si>
    <t>GATR</t>
  </si>
  <si>
    <t>INITIALS OF VOUCHER EXAMINER AND SUPERVISOR:</t>
  </si>
  <si>
    <t>LIQUIDATION  __</t>
  </si>
  <si>
    <t>NO-PAY           __</t>
  </si>
  <si>
    <t xml:space="preserve">  "Pursuant to the authority vested in me, I certify that this voucher is correct and proper for payment."</t>
  </si>
  <si>
    <t>( Date )</t>
  </si>
  <si>
    <t xml:space="preserve">                     ( Authorized  Certifying  Officer )</t>
  </si>
  <si>
    <t xml:space="preserve">          ( Title ) </t>
  </si>
  <si>
    <t>ACCOUNTING  CLASSIFICATION</t>
  </si>
  <si>
    <t>PAID  BY</t>
  </si>
  <si>
    <t>CHECK NO.</t>
  </si>
  <si>
    <t xml:space="preserve">    ON ACCT. OF U.S. TREASURY</t>
  </si>
  <si>
    <t xml:space="preserve">CHECK  NO.               </t>
  </si>
  <si>
    <t>ON ACCT. OF BARCLAY'S BANK (U) LTD.</t>
  </si>
  <si>
    <t>CASH</t>
  </si>
  <si>
    <t xml:space="preserve">   DATE</t>
  </si>
  <si>
    <t>PAYEE</t>
  </si>
  <si>
    <t>TITLE</t>
  </si>
  <si>
    <t>IMPLEMENTING PARTNER</t>
  </si>
  <si>
    <t>ACTIVITY:</t>
  </si>
  <si>
    <t>To strengthen the Mbarara Regional Referral Hospital for the delivery of HIV prevention, care and treatment services</t>
  </si>
  <si>
    <t>GRANT AWARD NUMBER:</t>
  </si>
  <si>
    <t>617-IL-2020-MRRH</t>
  </si>
  <si>
    <t>START DATE:</t>
  </si>
  <si>
    <t>END DATE:</t>
  </si>
  <si>
    <t>PAYMENT METHOD:</t>
  </si>
  <si>
    <t>FIXED AMOUNT REIMBURSEMENT</t>
  </si>
  <si>
    <t>EXPENDITURE REPORT FOR THE PERIOD:</t>
  </si>
  <si>
    <t>April - June 2020</t>
  </si>
  <si>
    <t>A</t>
  </si>
  <si>
    <t>B</t>
  </si>
  <si>
    <t>C</t>
  </si>
  <si>
    <t>D</t>
  </si>
  <si>
    <t>E</t>
  </si>
  <si>
    <t>F</t>
  </si>
  <si>
    <t>G</t>
  </si>
  <si>
    <t xml:space="preserve"> Deliverable Description</t>
  </si>
  <si>
    <t>Total Obligated Amount</t>
  </si>
  <si>
    <t>Funds Advanced to Date</t>
  </si>
  <si>
    <t>Balance of funds in Obligation (A-B)</t>
  </si>
  <si>
    <t xml:space="preserve">Prior Cumulative Expenditure </t>
  </si>
  <si>
    <t xml:space="preserve">Current Expenditure </t>
  </si>
  <si>
    <t xml:space="preserve">Cumulative Expenditure to date </t>
  </si>
  <si>
    <t>Remaining Advance Balance (B-F)</t>
  </si>
  <si>
    <t>USD (D+E)</t>
  </si>
  <si>
    <t xml:space="preserve">USD </t>
  </si>
  <si>
    <t>HTS</t>
  </si>
  <si>
    <t>TX_CURR</t>
  </si>
  <si>
    <t>TX_PVLS</t>
  </si>
  <si>
    <t>EID</t>
  </si>
  <si>
    <t>PFM-HR</t>
  </si>
  <si>
    <t>PFM-PMT</t>
  </si>
  <si>
    <t>PFM-SUP</t>
  </si>
  <si>
    <t>PFM-GOV</t>
  </si>
  <si>
    <t>PFM-RMF</t>
  </si>
  <si>
    <t>PFM-FAR</t>
  </si>
  <si>
    <t>PFM-ICT</t>
  </si>
  <si>
    <t>Totals</t>
  </si>
  <si>
    <t>Expenditure in UGX</t>
  </si>
  <si>
    <t>Exchange rate</t>
  </si>
  <si>
    <t>Approved Budget Lines</t>
  </si>
  <si>
    <t>Totals UGX</t>
  </si>
  <si>
    <t>Totals USD</t>
  </si>
  <si>
    <t>RECONCILIATION OF UNUSED FUNDS</t>
  </si>
  <si>
    <t>Balance at the Treasury Single account(TSA)</t>
  </si>
  <si>
    <t>Balance at the Treasury Single Sub-account(TSSA)</t>
  </si>
  <si>
    <r>
      <rPr>
        <i/>
        <sz val="9"/>
        <rFont val="Calibri"/>
        <family val="2"/>
        <scheme val="minor"/>
      </rPr>
      <t>Less</t>
    </r>
    <r>
      <rPr>
        <sz val="10"/>
        <rFont val="Calibri"/>
        <family val="2"/>
        <scheme val="minor"/>
      </rPr>
      <t xml:space="preserve"> Interest on bank account</t>
    </r>
  </si>
  <si>
    <t xml:space="preserve">Balance of unused funds </t>
  </si>
  <si>
    <t>Difference (Explain under "Note" below, if there's a difference)</t>
  </si>
  <si>
    <t>Note:</t>
  </si>
  <si>
    <t>I certify to the best of my knowledge and belief that this report is true in all respects and all disbursements have been made in accordance with the purpose and conditions of the grant agreement.</t>
  </si>
  <si>
    <t xml:space="preserve">Appropriate refund to USAID will be made promptly upon request in the event of disallowance of costs not allowed under the terms of the agreement. That such detailed supporting information as USAID </t>
  </si>
  <si>
    <t>may reasonably require will be furnished promptly to USAID upon request.</t>
  </si>
  <si>
    <t>Names:………………………………………………………………………</t>
  </si>
  <si>
    <t>Title:…………………………………………………………..</t>
  </si>
  <si>
    <t>Title:………………………………………………………….</t>
  </si>
  <si>
    <t>Signature………………………………………</t>
  </si>
  <si>
    <t>Date……………………….</t>
  </si>
  <si>
    <t>Signature…………………………………………………….</t>
  </si>
  <si>
    <t>Date…………………</t>
  </si>
  <si>
    <t>IMPLEMENTING LETTER#617-IL-2020-MRRH</t>
  </si>
  <si>
    <t xml:space="preserve">FAR ADVANCE/LIQUIDATION TRACK SHEET </t>
  </si>
  <si>
    <t>ADVANCE</t>
  </si>
  <si>
    <t>EXPENDITURE</t>
  </si>
  <si>
    <t>UNLIQUIDATED FUNDS</t>
  </si>
  <si>
    <t>Comments/Remarks</t>
  </si>
  <si>
    <t>MONTH</t>
  </si>
  <si>
    <t>ADVANCED FUNDS UGX</t>
  </si>
  <si>
    <t>CUMMULATIVE ADV UGX</t>
  </si>
  <si>
    <t>EX.RATE FOR ADVANCE</t>
  </si>
  <si>
    <t>ADVANCED FUNDS USD</t>
  </si>
  <si>
    <t>CUMULATIVE ADV USD</t>
  </si>
  <si>
    <t>PERIOD</t>
  </si>
  <si>
    <t>EX.RATE REIMB</t>
  </si>
  <si>
    <t>AMT REIMB UGX</t>
  </si>
  <si>
    <t>AMT REIMBURSED USD</t>
  </si>
  <si>
    <t>AMT LIQ USD</t>
  </si>
  <si>
    <t xml:space="preserve">CUMM EXP USD </t>
  </si>
  <si>
    <t>AMT LIQ UGX</t>
  </si>
  <si>
    <t>CUMM EXP UGX</t>
  </si>
  <si>
    <t>UNLIQ FUNDS UGX</t>
  </si>
  <si>
    <t>UNLIQ FUNDS USD</t>
  </si>
  <si>
    <t>Payment above o/s advance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</si>
</sst>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7" formatCode="&quot;$&quot;#,##0.00_);\(&quot;$&quot;#,##0.00\)"/>
    <numFmt numFmtId="8" formatCode="&quot;$&quot;#,##0.00_);[Red]\(&quot;$&quot;#,##0.00\)"/>
    <numFmt numFmtId="44" formatCode="_(&quot;$&quot;* #,##0.00_);_(&quot;$&quot;* \(#,##0.00\);_(&quot;$&quot;* &quot;-&quot;??_);_(@_)"/>
    <numFmt numFmtId="43" formatCode="_(* #,##0.00_);_(* \(#,##0.00\);_(* &quot;-&quot;??_);_(@_)"/>
    <numFmt numFmtId="164" formatCode="mm/dd/yy"/>
    <numFmt numFmtId="165" formatCode="mm/dd/yy_)"/>
    <numFmt numFmtId="166" formatCode="dd\-mmm\-yy_)"/>
    <numFmt numFmtId="167" formatCode="[$-409]mmmm\ d\,\ yyyy"/>
    <numFmt numFmtId="168" formatCode="0_)"/>
    <numFmt numFmtId="169" formatCode="_(&quot;$&quot;* #,##0_);_(&quot;$&quot;* \(#,##0\);_(&quot;$&quot;* &quot;-&quot;??_);_(@_)"/>
    <numFmt numFmtId="170" formatCode="[$UGX]\ #,##0_);[Red]\([$UGX]\ #,##0\)"/>
    <numFmt numFmtId="171" formatCode="_(* #,##0_);_(* \(#,##0\);_(* &quot;-&quot;??_);_(@_)"/>
    <numFmt numFmtId="172" formatCode="[$-409]mmmm\-yy"/>
    <numFmt numFmtId="173" formatCode="[$USD]\ #,##0.00"/>
    <numFmt numFmtId="174" formatCode="[$UGX]\ #,##0.00"/>
    <numFmt numFmtId="175" formatCode="0_);\(0\)"/>
    <numFmt numFmtId="176" formatCode="[$USD]\ #,##0.00_);\([$USD]\ #,##0.00\)"/>
    <numFmt numFmtId="177" formatCode="[$USD]\ #,##0_);\([$USD]\ #,##0\)"/>
    <numFmt numFmtId="178" formatCode="[$USD]\ #,##0"/>
    <numFmt numFmtId="179" formatCode="[$-409]mmmm\ d\,\ yyyy;@"/>
    <numFmt numFmtId="180" formatCode="[$-409]mmm\-yy;@"/>
    <numFmt numFmtId="181" formatCode="m/d/yy;@"/>
  </numFmts>
  <fonts count="66">
    <font>
      <sz val="10"/>
      <color rgb="FF000000"/>
      <name val="Arial"/>
      <family val="2"/>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Arial"/>
      <family val="2"/>
    </font>
    <font>
      <b/>
      <sz val="12"/>
      <color rgb="FF000000"/>
      <name val="CG Times"/>
    </font>
    <font>
      <sz val="12"/>
      <color rgb="FF000000"/>
      <name val="CG Times"/>
    </font>
    <font>
      <sz val="12"/>
      <color theme="1"/>
      <name val="CG Times"/>
    </font>
    <font>
      <b/>
      <sz val="12"/>
      <color theme="1"/>
      <name val="CG Times"/>
    </font>
    <font>
      <b/>
      <sz val="14"/>
      <color rgb="FF000000"/>
      <name val="CG Times"/>
    </font>
    <font>
      <b/>
      <sz val="18"/>
      <color theme="1"/>
      <name val="Swiss"/>
    </font>
    <font>
      <b/>
      <sz val="18"/>
      <color rgb="FF000000"/>
      <name val="CG Times"/>
    </font>
    <font>
      <sz val="14"/>
      <color theme="1"/>
      <name val="CG Times"/>
    </font>
    <font>
      <b/>
      <sz val="18"/>
      <color theme="1"/>
      <name val="Times New Roman"/>
      <family val="1"/>
    </font>
    <font>
      <b/>
      <sz val="16"/>
      <color rgb="FF000000"/>
      <name val="CG Times"/>
    </font>
    <font>
      <sz val="14"/>
      <color rgb="FF0000FF"/>
      <name val="CG Times"/>
    </font>
    <font>
      <i/>
      <sz val="14"/>
      <color rgb="FF000000"/>
      <name val="Times New Roman"/>
      <family val="1"/>
    </font>
    <font>
      <b/>
      <sz val="26"/>
      <color theme="1"/>
      <name val="CG Times"/>
    </font>
    <font>
      <sz val="14"/>
      <color rgb="FF000000"/>
      <name val="CG Times"/>
    </font>
    <font>
      <b/>
      <sz val="14"/>
      <color rgb="FF0000FF"/>
      <name val="CG Times"/>
    </font>
    <font>
      <b/>
      <sz val="18"/>
      <color rgb="FF000000"/>
      <name val="Times New Roman"/>
      <family val="1"/>
    </font>
    <font>
      <sz val="18"/>
      <color rgb="FF000000"/>
      <name val="Times New Roman"/>
      <family val="1"/>
    </font>
    <font>
      <sz val="18"/>
      <color rgb="FF0000FF"/>
      <name val="Times New Roman"/>
      <family val="1"/>
    </font>
    <font>
      <sz val="18"/>
      <color rgb="FF000000"/>
      <name val="CG Times"/>
    </font>
    <font>
      <b/>
      <sz val="16"/>
      <color theme="1"/>
      <name val="CG Times"/>
    </font>
    <font>
      <sz val="16"/>
      <color rgb="FF0000FF"/>
      <name val="CG Times"/>
    </font>
    <font>
      <sz val="11"/>
      <color rgb="FF0000FF"/>
      <name val="CG Times"/>
    </font>
    <font>
      <sz val="12"/>
      <color rgb="FF0000FF"/>
      <name val="CG Times"/>
    </font>
    <font>
      <b/>
      <sz val="16"/>
      <color rgb="FF0000FF"/>
      <name val="CG Times"/>
    </font>
    <font>
      <sz val="10"/>
      <color rgb="FF000000"/>
      <name val="CG Times"/>
    </font>
    <font>
      <sz val="8"/>
      <color theme="1"/>
      <name val="Times New Roman"/>
      <family val="1"/>
    </font>
    <font>
      <sz val="10"/>
      <color theme="1"/>
      <name val="Times New Roman"/>
      <family val="1"/>
    </font>
    <font>
      <sz val="12"/>
      <color theme="1"/>
      <name val="Times New Roman"/>
      <family val="1"/>
    </font>
    <font>
      <sz val="14"/>
      <color theme="1"/>
      <name val="Times New Roman"/>
      <family val="1"/>
    </font>
    <font>
      <sz val="10"/>
      <color theme="1"/>
      <name val="Arial"/>
      <family val="2"/>
    </font>
    <font>
      <sz val="14"/>
      <color rgb="FF000000"/>
      <name val="Times New Roman"/>
      <family val="1"/>
    </font>
    <font>
      <b/>
      <sz val="14"/>
      <color rgb="FF000000"/>
      <name val="Times New Roman"/>
      <family val="1"/>
    </font>
    <font>
      <sz val="10"/>
      <color theme="1"/>
      <name val="CG Times"/>
    </font>
    <font>
      <b/>
      <i/>
      <sz val="12"/>
      <color rgb="FF000000"/>
      <name val="CG Times"/>
    </font>
    <font>
      <sz val="10"/>
      <name val="Arial"/>
      <family val="2"/>
    </font>
    <font>
      <b/>
      <sz val="16"/>
      <color rgb="FF000000"/>
      <name val="Times New Roman"/>
      <family val="1"/>
    </font>
    <font>
      <sz val="16"/>
      <color rgb="FF000000"/>
      <name val="CG Times"/>
    </font>
    <font>
      <sz val="16"/>
      <color theme="1"/>
      <name val="Swiss"/>
    </font>
    <font>
      <sz val="16"/>
      <color theme="1"/>
      <name val="Times New Roman"/>
      <family val="1"/>
    </font>
    <font>
      <sz val="10"/>
      <color theme="1"/>
      <name val="Calibri"/>
      <family val="2"/>
    </font>
    <font>
      <b/>
      <sz val="12"/>
      <color theme="1"/>
      <name val="Calibri"/>
      <family val="2"/>
      <scheme val="minor"/>
    </font>
    <font>
      <b/>
      <sz val="12"/>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0"/>
      <name val="Calibri"/>
      <family val="2"/>
      <scheme val="minor"/>
    </font>
    <font>
      <b/>
      <sz val="14"/>
      <color theme="1"/>
      <name val="Calibri"/>
      <family val="2"/>
      <scheme val="minor"/>
    </font>
    <font>
      <i/>
      <sz val="9"/>
      <name val="Calibri"/>
      <family val="2"/>
      <scheme val="minor"/>
    </font>
    <font>
      <sz val="11"/>
      <color theme="1"/>
      <name val="Arial"/>
      <family val="2"/>
    </font>
    <font>
      <sz val="14"/>
      <name val="Book Antiqua"/>
      <family val="1"/>
    </font>
    <font>
      <b/>
      <sz val="14"/>
      <name val="Calibri Light"/>
      <family val="1"/>
      <scheme val="major"/>
    </font>
    <font>
      <sz val="14"/>
      <name val="Calibri Light"/>
      <family val="1"/>
      <scheme val="major"/>
    </font>
    <font>
      <b/>
      <sz val="16"/>
      <color rgb="FFFF0000"/>
      <name val="Book Antiqua"/>
      <family val="1"/>
    </font>
    <font>
      <b/>
      <sz val="14"/>
      <color rgb="FFFF0000"/>
      <name val="Book Antiqua"/>
      <family val="1"/>
    </font>
    <font>
      <b/>
      <i/>
      <sz val="16"/>
      <name val="Book Antiqua"/>
      <family val="1"/>
    </font>
    <font>
      <b/>
      <sz val="10"/>
      <name val="Arial Narrow"/>
      <family val="2"/>
    </font>
    <font>
      <sz val="11"/>
      <name val="Garamond"/>
      <family val="1"/>
    </font>
    <font>
      <sz val="8"/>
      <name val="Arial"/>
      <family val="2"/>
    </font>
    <font>
      <sz val="10"/>
      <name val="Book Antiqua"/>
      <family val="1"/>
    </font>
    <font>
      <i/>
      <sz val="10"/>
      <name val="Book Antiqua"/>
      <family val="1"/>
    </font>
    <font>
      <b/>
      <sz val="10"/>
      <name val="Book Antiqua"/>
      <family val="1"/>
    </font>
  </fonts>
  <fills count="16">
    <fill>
      <patternFill patternType="none"/>
    </fill>
    <fill>
      <patternFill patternType="gray125"/>
    </fill>
    <fill>
      <patternFill patternType="solid">
        <fgColor rgb="FF8DB3E2"/>
        <bgColor rgb="FF8DB3E2"/>
      </patternFill>
    </fill>
    <fill>
      <patternFill patternType="solid">
        <fgColor rgb="FFC6D9F0"/>
        <bgColor rgb="FFC6D9F0"/>
      </patternFill>
    </fill>
    <fill>
      <patternFill patternType="solid">
        <fgColor theme="6" tint="0.39997558519241921"/>
        <bgColor rgb="FF8DB3E2"/>
      </patternFill>
    </fill>
    <fill>
      <patternFill patternType="solid">
        <fgColor theme="6" tint="0.39997558519241921"/>
        <bgColor indexed="64"/>
      </patternFill>
    </fill>
    <fill>
      <patternFill patternType="solid">
        <fgColor theme="6" tint="0.79998168889431442"/>
        <bgColor rgb="FFDBE5F1"/>
      </patternFill>
    </fill>
    <fill>
      <patternFill patternType="solid">
        <fgColor theme="6" tint="0.79998168889431442"/>
        <bgColor indexed="64"/>
      </patternFill>
    </fill>
    <fill>
      <patternFill patternType="solid">
        <fgColor theme="0"/>
        <bgColor rgb="FFDBE5F1"/>
      </patternFill>
    </fill>
    <fill>
      <patternFill patternType="solid">
        <fgColor theme="0"/>
        <bgColor indexed="64"/>
      </patternFill>
    </fill>
    <fill>
      <patternFill patternType="solid">
        <fgColor theme="5" tint="0.39997558519241921"/>
        <bgColor rgb="FFD6E3BC"/>
      </patternFill>
    </fill>
    <fill>
      <patternFill patternType="solid">
        <fgColor theme="0"/>
        <bgColor theme="0"/>
      </patternFill>
    </fill>
    <fill>
      <patternFill patternType="solid">
        <fgColor theme="5" tint="0.59999389629810485"/>
        <bgColor rgb="FFEAF1DD"/>
      </patternFill>
    </fill>
    <fill>
      <patternFill patternType="solid">
        <fgColor theme="5" tint="0.59999389629810485"/>
        <bgColor indexed="64"/>
      </patternFill>
    </fill>
    <fill>
      <patternFill patternType="solid">
        <fgColor rgb="FFDDD9C3"/>
        <bgColor rgb="FFDDD9C3"/>
      </patternFill>
    </fill>
    <fill>
      <patternFill patternType="solid">
        <fgColor indexed="41"/>
        <bgColor indexed="64"/>
      </patternFill>
    </fill>
  </fills>
  <borders count="96">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top/>
      <bottom/>
      <diagonal/>
    </border>
    <border>
      <left style="thin">
        <color rgb="FF000000"/>
      </left>
      <right/>
      <top style="thin">
        <color rgb="FF000000"/>
      </top>
      <bottom/>
      <diagonal/>
    </border>
    <border>
      <left/>
      <right style="thin">
        <color rgb="FF000000"/>
      </right>
      <top/>
      <bottom/>
      <diagonal/>
    </border>
    <border>
      <left style="thin">
        <color rgb="FF000000"/>
      </left>
      <right style="medium">
        <color rgb="FF000000"/>
      </right>
      <top style="thin">
        <color rgb="FF000000"/>
      </top>
      <bottom/>
      <diagonal/>
    </border>
    <border>
      <left/>
      <right style="thin">
        <color rgb="FF000000"/>
      </right>
      <top/>
      <bottom style="thin">
        <color rgb="FF000000"/>
      </bottom>
      <diagonal/>
    </border>
    <border>
      <left style="medium">
        <color rgb="FF000000"/>
      </left>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right/>
      <top style="thin">
        <color indexed="64"/>
      </top>
      <bottom style="double">
        <color indexed="64"/>
      </bottom>
      <diagonal/>
    </border>
    <border>
      <left/>
      <right/>
      <top/>
      <bottom style="thin">
        <color indexed="64"/>
      </bottom>
      <diagonal/>
    </border>
    <border>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rgb="FF000000"/>
      </right>
      <top style="medium">
        <color rgb="FF000000"/>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style="thin">
        <color rgb="FF000000"/>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double">
        <color theme="1"/>
      </left>
      <right/>
      <top style="double">
        <color theme="1"/>
      </top>
      <bottom style="double">
        <color theme="1"/>
      </bottom>
      <diagonal/>
    </border>
    <border>
      <left/>
      <right/>
      <top style="double">
        <color theme="1"/>
      </top>
      <bottom style="double">
        <color theme="1"/>
      </bottom>
      <diagonal/>
    </border>
    <border>
      <left/>
      <right style="double">
        <color theme="1"/>
      </right>
      <top style="double">
        <color theme="1"/>
      </top>
      <bottom style="double">
        <color theme="1"/>
      </bottom>
      <diagonal/>
    </border>
    <border>
      <left style="double">
        <color theme="1"/>
      </left>
      <right style="double">
        <color theme="1"/>
      </right>
      <top style="double">
        <color theme="1"/>
      </top>
      <bottom style="double">
        <color theme="1"/>
      </bottom>
      <diagonal/>
    </border>
    <border>
      <left style="thin">
        <color indexed="22"/>
      </left>
      <right style="thin">
        <color indexed="22"/>
      </right>
      <top style="double">
        <color theme="1"/>
      </top>
      <bottom/>
      <diagonal/>
    </border>
    <border>
      <left style="thin">
        <color indexed="22"/>
      </left>
      <right style="double">
        <color theme="1"/>
      </right>
      <top style="double">
        <color theme="1"/>
      </top>
      <bottom/>
      <diagonal/>
    </border>
    <border>
      <left style="double">
        <color theme="1"/>
      </left>
      <right style="thin">
        <color indexed="22"/>
      </right>
      <top style="double">
        <color theme="1"/>
      </top>
      <bottom style="double">
        <color theme="1"/>
      </bottom>
      <diagonal/>
    </border>
    <border>
      <left style="thin">
        <color indexed="22"/>
      </left>
      <right style="thin">
        <color indexed="22"/>
      </right>
      <top style="double">
        <color theme="1"/>
      </top>
      <bottom style="double">
        <color theme="1"/>
      </bottom>
      <diagonal/>
    </border>
    <border>
      <left style="thin">
        <color indexed="22"/>
      </left>
      <right/>
      <top style="double">
        <color theme="1"/>
      </top>
      <bottom style="double">
        <color theme="1"/>
      </bottom>
      <diagonal/>
    </border>
    <border>
      <left style="double">
        <color theme="1"/>
      </left>
      <right style="thin">
        <color indexed="22"/>
      </right>
      <top style="double">
        <color theme="1"/>
      </top>
      <bottom/>
      <diagonal/>
    </border>
    <border>
      <left/>
      <right style="double">
        <color theme="1"/>
      </right>
      <top/>
      <bottom/>
      <diagonal/>
    </border>
    <border>
      <left style="thin">
        <color indexed="64"/>
      </left>
      <right style="thin">
        <color indexed="64"/>
      </right>
      <top style="thin">
        <color indexed="64"/>
      </top>
      <bottom style="thin">
        <color indexed="64"/>
      </bottom>
      <diagonal/>
    </border>
    <border>
      <left style="thin">
        <color indexed="64"/>
      </left>
      <right style="double">
        <color theme="1"/>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theme="1"/>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theme="1"/>
      </bottom>
      <diagonal/>
    </border>
    <border>
      <left style="thin">
        <color indexed="64"/>
      </left>
      <right/>
      <top/>
      <bottom style="double">
        <color theme="1"/>
      </bottom>
      <diagonal/>
    </border>
    <border>
      <left style="double">
        <color indexed="64"/>
      </left>
      <right/>
      <top style="thin">
        <color indexed="64"/>
      </top>
      <bottom/>
      <diagonal/>
    </border>
    <border>
      <left style="thin">
        <color indexed="64"/>
      </left>
      <right style="thin">
        <color indexed="64"/>
      </right>
      <top style="thin">
        <color indexed="64"/>
      </top>
      <bottom style="double">
        <color indexed="64"/>
      </bottom>
      <diagonal/>
    </border>
    <border>
      <left style="double">
        <color indexed="64"/>
      </left>
      <right/>
      <top style="thin">
        <color indexed="64"/>
      </top>
      <bottom style="double">
        <color theme="1"/>
      </bottom>
      <diagonal/>
    </border>
    <border>
      <left style="thin">
        <color theme="1"/>
      </left>
      <right/>
      <top style="thin">
        <color indexed="64"/>
      </top>
      <bottom style="double">
        <color theme="1"/>
      </bottom>
      <diagonal/>
    </border>
    <border>
      <left style="double">
        <color indexed="64"/>
      </left>
      <right style="double">
        <color theme="1"/>
      </right>
      <top/>
      <bottom style="thin">
        <color indexed="22"/>
      </bottom>
      <diagonal/>
    </border>
    <border>
      <left style="double">
        <color theme="1"/>
      </left>
      <right style="double">
        <color theme="1"/>
      </right>
      <top/>
      <bottom/>
      <diagonal/>
    </border>
    <border>
      <left style="double">
        <color theme="1"/>
      </left>
      <right style="thin">
        <color indexed="22"/>
      </right>
      <top/>
      <bottom style="double">
        <color indexed="64"/>
      </bottom>
      <diagonal/>
    </border>
    <border>
      <left style="thin">
        <color indexed="22"/>
      </left>
      <right style="thin">
        <color indexed="22"/>
      </right>
      <top/>
      <bottom style="double">
        <color indexed="64"/>
      </bottom>
      <diagonal/>
    </border>
    <border>
      <left style="thin">
        <color indexed="22"/>
      </left>
      <right/>
      <top/>
      <bottom style="double">
        <color indexed="64"/>
      </bottom>
      <diagonal/>
    </border>
    <border>
      <left style="double">
        <color indexed="64"/>
      </left>
      <right style="thin">
        <color indexed="22"/>
      </right>
      <top style="double">
        <color theme="1"/>
      </top>
      <bottom style="double">
        <color indexed="64"/>
      </bottom>
      <diagonal/>
    </border>
    <border>
      <left style="double">
        <color indexed="64"/>
      </left>
      <right/>
      <top style="double">
        <color theme="1"/>
      </top>
      <bottom style="double">
        <color indexed="64"/>
      </bottom>
      <diagonal/>
    </border>
    <border>
      <left style="thin">
        <color theme="1"/>
      </left>
      <right/>
      <top style="double">
        <color theme="1"/>
      </top>
      <bottom style="double">
        <color indexed="64"/>
      </bottom>
      <diagonal/>
    </border>
    <border>
      <left style="double">
        <color indexed="64"/>
      </left>
      <right style="double">
        <color theme="1"/>
      </right>
      <top style="double">
        <color theme="1"/>
      </top>
      <bottom style="double">
        <color indexed="64"/>
      </bottom>
      <diagonal/>
    </border>
  </borders>
  <cellStyleXfs count="2">
    <xf numFmtId="0" fontId="0" fillId="0" borderId="0"/>
    <xf numFmtId="43" fontId="4" fillId="0" borderId="0" applyFont="0" applyFill="0" applyBorder="0" applyAlignment="0" applyProtection="0"/>
  </cellStyleXfs>
  <cellXfs count="362">
    <xf numFmtId="0" fontId="0" fillId="0" borderId="0" xfId="0"/>
    <xf numFmtId="7" fontId="5" fillId="0" borderId="1" xfId="0" applyNumberFormat="1" applyFont="1" applyBorder="1" applyProtection="1">
      <protection locked="0"/>
    </xf>
    <xf numFmtId="0" fontId="6" fillId="0" borderId="2" xfId="0" applyFont="1" applyBorder="1" applyProtection="1">
      <protection locked="0"/>
    </xf>
    <xf numFmtId="0" fontId="6" fillId="0" borderId="3" xfId="0" applyFont="1" applyBorder="1" applyProtection="1">
      <protection locked="0"/>
    </xf>
    <xf numFmtId="0" fontId="7" fillId="0" borderId="3" xfId="0" applyFont="1" applyBorder="1" applyProtection="1">
      <protection locked="0"/>
    </xf>
    <xf numFmtId="0" fontId="8" fillId="0" borderId="3" xfId="0" applyFont="1" applyBorder="1" applyProtection="1">
      <protection locked="0"/>
    </xf>
    <xf numFmtId="0" fontId="5" fillId="0" borderId="3" xfId="0" applyFont="1" applyBorder="1" applyProtection="1">
      <protection locked="0"/>
    </xf>
    <xf numFmtId="0" fontId="6" fillId="0" borderId="4" xfId="0" applyFont="1" applyBorder="1" applyAlignment="1" applyProtection="1">
      <alignment horizontal="center"/>
      <protection locked="0"/>
    </xf>
    <xf numFmtId="0" fontId="0" fillId="0" borderId="0" xfId="0" applyProtection="1">
      <protection locked="0"/>
    </xf>
    <xf numFmtId="0" fontId="7" fillId="0" borderId="5" xfId="0" applyFont="1" applyBorder="1" applyProtection="1">
      <protection locked="0"/>
    </xf>
    <xf numFmtId="0" fontId="6" fillId="0" borderId="6" xfId="0" applyFont="1" applyBorder="1" applyProtection="1">
      <protection locked="0"/>
    </xf>
    <xf numFmtId="0" fontId="6" fillId="0" borderId="0" xfId="0" applyFont="1" applyProtection="1">
      <protection locked="0"/>
    </xf>
    <xf numFmtId="0" fontId="9" fillId="0" borderId="0" xfId="0" applyFont="1" applyProtection="1">
      <protection locked="0"/>
    </xf>
    <xf numFmtId="0" fontId="8" fillId="0" borderId="0" xfId="0" applyFont="1" applyProtection="1">
      <protection locked="0"/>
    </xf>
    <xf numFmtId="0" fontId="7" fillId="0" borderId="0" xfId="0" applyFont="1" applyProtection="1">
      <protection locked="0"/>
    </xf>
    <xf numFmtId="0" fontId="5" fillId="0" borderId="0" xfId="0" applyFont="1" applyProtection="1">
      <protection locked="0"/>
    </xf>
    <xf numFmtId="0" fontId="6" fillId="0" borderId="7" xfId="0" applyFont="1" applyBorder="1" applyProtection="1">
      <protection locked="0"/>
    </xf>
    <xf numFmtId="0" fontId="10" fillId="0" borderId="7" xfId="0" applyFont="1" applyBorder="1" applyAlignment="1" applyProtection="1">
      <alignment horizontal="center"/>
      <protection locked="0"/>
    </xf>
    <xf numFmtId="0" fontId="6" fillId="0" borderId="8" xfId="0" applyFont="1" applyBorder="1" applyProtection="1">
      <protection locked="0"/>
    </xf>
    <xf numFmtId="0" fontId="6" fillId="0" borderId="9" xfId="0" applyFont="1" applyBorder="1" applyProtection="1">
      <protection locked="0"/>
    </xf>
    <xf numFmtId="0" fontId="6" fillId="0" borderId="10" xfId="0" applyFont="1" applyBorder="1" applyProtection="1">
      <protection locked="0"/>
    </xf>
    <xf numFmtId="0" fontId="5" fillId="0" borderId="7" xfId="0" applyFont="1" applyBorder="1" applyProtection="1">
      <protection locked="0"/>
    </xf>
    <xf numFmtId="0" fontId="7" fillId="0" borderId="11" xfId="0" applyFont="1" applyBorder="1" applyProtection="1">
      <protection locked="0"/>
    </xf>
    <xf numFmtId="0" fontId="7" fillId="0" borderId="12" xfId="0" applyFont="1" applyBorder="1" applyProtection="1">
      <protection locked="0"/>
    </xf>
    <xf numFmtId="0" fontId="6" fillId="0" borderId="6" xfId="0" applyFont="1" applyBorder="1" applyAlignment="1" applyProtection="1">
      <alignment horizontal="left"/>
      <protection locked="0"/>
    </xf>
    <xf numFmtId="0" fontId="7" fillId="0" borderId="13" xfId="0" applyFont="1" applyBorder="1" applyProtection="1">
      <protection locked="0"/>
    </xf>
    <xf numFmtId="0" fontId="6" fillId="0" borderId="14" xfId="0" applyFont="1" applyBorder="1" applyAlignment="1" applyProtection="1">
      <alignment horizontal="center"/>
      <protection locked="0"/>
    </xf>
    <xf numFmtId="0" fontId="11" fillId="0" borderId="6" xfId="0" applyFont="1" applyBorder="1" applyProtection="1">
      <protection locked="0"/>
    </xf>
    <xf numFmtId="0" fontId="11" fillId="0" borderId="0" xfId="0" applyFont="1" applyProtection="1">
      <protection locked="0"/>
    </xf>
    <xf numFmtId="0" fontId="12" fillId="0" borderId="0" xfId="0" applyFont="1" applyProtection="1">
      <protection locked="0"/>
    </xf>
    <xf numFmtId="164" fontId="13" fillId="0" borderId="9" xfId="0" applyNumberFormat="1" applyFont="1" applyBorder="1" applyAlignment="1" applyProtection="1">
      <alignment horizontal="center"/>
      <protection locked="0"/>
    </xf>
    <xf numFmtId="165" fontId="9" fillId="0" borderId="10" xfId="0" applyNumberFormat="1" applyFont="1" applyBorder="1" applyProtection="1">
      <protection locked="0"/>
    </xf>
    <xf numFmtId="165" fontId="5" fillId="0" borderId="10" xfId="0" applyNumberFormat="1" applyFont="1" applyBorder="1" applyProtection="1">
      <protection locked="0"/>
    </xf>
    <xf numFmtId="166" fontId="6" fillId="0" borderId="7" xfId="0" applyNumberFormat="1" applyFont="1" applyBorder="1" applyProtection="1">
      <protection locked="0"/>
    </xf>
    <xf numFmtId="0" fontId="7" fillId="0" borderId="13" xfId="0" applyFont="1" applyBorder="1" applyAlignment="1" applyProtection="1">
      <alignment horizontal="center"/>
      <protection locked="0"/>
    </xf>
    <xf numFmtId="0" fontId="14" fillId="0" borderId="9" xfId="0" applyFont="1" applyBorder="1" applyProtection="1">
      <protection locked="0"/>
    </xf>
    <xf numFmtId="0" fontId="15" fillId="0" borderId="10" xfId="0" applyFont="1" applyBorder="1" applyProtection="1">
      <protection locked="0"/>
    </xf>
    <xf numFmtId="165" fontId="15" fillId="0" borderId="15" xfId="0" applyNumberFormat="1" applyFont="1" applyBorder="1" applyProtection="1">
      <protection locked="0"/>
    </xf>
    <xf numFmtId="0" fontId="16" fillId="0" borderId="7" xfId="0" applyFont="1" applyBorder="1" applyAlignment="1" applyProtection="1">
      <alignment horizontal="center"/>
      <protection locked="0"/>
    </xf>
    <xf numFmtId="0" fontId="17" fillId="0" borderId="0" xfId="0" applyFont="1" applyAlignment="1" applyProtection="1">
      <alignment horizontal="center"/>
      <protection locked="0"/>
    </xf>
    <xf numFmtId="0" fontId="18" fillId="0" borderId="16" xfId="0" applyFont="1" applyBorder="1" applyProtection="1">
      <protection locked="0"/>
    </xf>
    <xf numFmtId="0" fontId="18" fillId="0" borderId="9" xfId="0" applyFont="1" applyBorder="1" applyProtection="1">
      <protection locked="0"/>
    </xf>
    <xf numFmtId="0" fontId="18" fillId="0" borderId="10" xfId="0" applyFont="1" applyBorder="1" applyProtection="1">
      <protection locked="0"/>
    </xf>
    <xf numFmtId="0" fontId="19" fillId="0" borderId="9" xfId="0" applyFont="1" applyBorder="1" applyProtection="1">
      <protection locked="0"/>
    </xf>
    <xf numFmtId="165" fontId="18" fillId="0" borderId="15" xfId="0" applyNumberFormat="1" applyFont="1" applyBorder="1" applyProtection="1">
      <protection locked="0"/>
    </xf>
    <xf numFmtId="0" fontId="7" fillId="0" borderId="7" xfId="0" applyFont="1" applyBorder="1" applyProtection="1">
      <protection locked="0"/>
    </xf>
    <xf numFmtId="0" fontId="6" fillId="0" borderId="11" xfId="0" applyFont="1" applyBorder="1" applyProtection="1">
      <protection locked="0"/>
    </xf>
    <xf numFmtId="0" fontId="0" fillId="0" borderId="6" xfId="0" applyBorder="1" applyProtection="1">
      <protection locked="0"/>
    </xf>
    <xf numFmtId="0" fontId="6" fillId="0" borderId="11" xfId="0" applyFont="1" applyBorder="1" applyAlignment="1" applyProtection="1">
      <alignment horizontal="center"/>
      <protection locked="0"/>
    </xf>
    <xf numFmtId="0" fontId="20" fillId="0" borderId="6" xfId="0" applyFont="1" applyBorder="1" applyProtection="1">
      <protection locked="0"/>
    </xf>
    <xf numFmtId="0" fontId="21" fillId="0" borderId="0" xfId="0" applyFont="1" applyProtection="1">
      <protection locked="0"/>
    </xf>
    <xf numFmtId="0" fontId="18" fillId="0" borderId="0" xfId="0" applyFont="1" applyProtection="1">
      <protection locked="0"/>
    </xf>
    <xf numFmtId="0" fontId="6" fillId="0" borderId="7" xfId="0" applyFont="1" applyBorder="1" applyAlignment="1" applyProtection="1">
      <alignment horizontal="center"/>
      <protection locked="0"/>
    </xf>
    <xf numFmtId="167" fontId="19" fillId="0" borderId="17" xfId="0" applyNumberFormat="1" applyFont="1" applyBorder="1" applyAlignment="1" applyProtection="1">
      <alignment horizontal="center"/>
      <protection locked="0"/>
    </xf>
    <xf numFmtId="0" fontId="7" fillId="0" borderId="11" xfId="0" applyFont="1" applyBorder="1" applyAlignment="1" applyProtection="1">
      <alignment horizontal="center"/>
      <protection locked="0"/>
    </xf>
    <xf numFmtId="0" fontId="22" fillId="0" borderId="0" xfId="0" applyFont="1" applyProtection="1">
      <protection locked="0"/>
    </xf>
    <xf numFmtId="0" fontId="15" fillId="0" borderId="0" xfId="0" applyFont="1" applyProtection="1">
      <protection locked="0"/>
    </xf>
    <xf numFmtId="0" fontId="9" fillId="0" borderId="7" xfId="0" applyFont="1" applyBorder="1" applyProtection="1">
      <protection locked="0"/>
    </xf>
    <xf numFmtId="0" fontId="13" fillId="0" borderId="6" xfId="0" applyFont="1" applyBorder="1" applyProtection="1">
      <protection locked="0"/>
    </xf>
    <xf numFmtId="0" fontId="14" fillId="0" borderId="7" xfId="0" applyFont="1" applyBorder="1" applyAlignment="1" applyProtection="1">
      <alignment horizontal="center"/>
      <protection locked="0"/>
    </xf>
    <xf numFmtId="0" fontId="6" fillId="0" borderId="16" xfId="0" applyFont="1" applyBorder="1" applyProtection="1">
      <protection locked="0"/>
    </xf>
    <xf numFmtId="168" fontId="9" fillId="0" borderId="17" xfId="0" applyNumberFormat="1" applyFont="1" applyBorder="1" applyAlignment="1" applyProtection="1">
      <alignment horizontal="center"/>
      <protection locked="0"/>
    </xf>
    <xf numFmtId="0" fontId="7" fillId="0" borderId="0" xfId="0" applyFont="1" applyAlignment="1" applyProtection="1">
      <alignment horizontal="center"/>
      <protection locked="0"/>
    </xf>
    <xf numFmtId="0" fontId="7" fillId="0" borderId="7" xfId="0" applyFont="1" applyBorder="1" applyAlignment="1" applyProtection="1">
      <alignment horizontal="center"/>
      <protection locked="0"/>
    </xf>
    <xf numFmtId="0" fontId="18" fillId="0" borderId="17" xfId="0" applyFont="1" applyBorder="1" applyProtection="1">
      <protection locked="0"/>
    </xf>
    <xf numFmtId="0" fontId="6" fillId="0" borderId="5" xfId="0" applyFont="1" applyBorder="1" applyAlignment="1" applyProtection="1">
      <alignment horizontal="center"/>
      <protection locked="0"/>
    </xf>
    <xf numFmtId="0" fontId="6" fillId="0" borderId="13" xfId="0" applyFont="1" applyBorder="1" applyProtection="1">
      <protection locked="0"/>
    </xf>
    <xf numFmtId="0" fontId="7" fillId="0" borderId="18" xfId="0" applyFont="1" applyBorder="1" applyProtection="1">
      <protection locked="0"/>
    </xf>
    <xf numFmtId="0" fontId="7" fillId="0" borderId="9" xfId="0" applyFont="1" applyBorder="1" applyAlignment="1" applyProtection="1">
      <alignment horizontal="center"/>
      <protection locked="0"/>
    </xf>
    <xf numFmtId="0" fontId="7" fillId="0" borderId="10" xfId="0" applyFont="1" applyBorder="1" applyAlignment="1" applyProtection="1">
      <alignment horizontal="center"/>
      <protection locked="0"/>
    </xf>
    <xf numFmtId="0" fontId="7" fillId="0" borderId="19" xfId="0" applyFont="1" applyBorder="1" applyAlignment="1" applyProtection="1">
      <alignment horizontal="center"/>
      <protection locked="0"/>
    </xf>
    <xf numFmtId="0" fontId="6" fillId="0" borderId="20" xfId="0" applyFont="1" applyBorder="1" applyAlignment="1" applyProtection="1">
      <alignment horizontal="center"/>
      <protection locked="0"/>
    </xf>
    <xf numFmtId="0" fontId="7" fillId="0" borderId="6" xfId="0" applyFont="1" applyBorder="1" applyAlignment="1" applyProtection="1">
      <alignment horizontal="center"/>
      <protection locked="0"/>
    </xf>
    <xf numFmtId="0" fontId="7" fillId="0" borderId="6" xfId="0" applyFont="1" applyBorder="1" applyProtection="1">
      <protection locked="0"/>
    </xf>
    <xf numFmtId="0" fontId="6" fillId="0" borderId="18" xfId="0" applyFont="1" applyBorder="1" applyProtection="1">
      <protection locked="0"/>
    </xf>
    <xf numFmtId="0" fontId="6" fillId="0" borderId="8" xfId="0" applyFont="1" applyBorder="1" applyAlignment="1" applyProtection="1">
      <alignment horizontal="center"/>
      <protection locked="0"/>
    </xf>
    <xf numFmtId="0" fontId="6" fillId="0" borderId="15" xfId="0" applyFont="1" applyBorder="1" applyProtection="1">
      <protection locked="0"/>
    </xf>
    <xf numFmtId="0" fontId="6" fillId="0" borderId="21" xfId="0" applyFont="1" applyBorder="1" applyProtection="1">
      <protection locked="0"/>
    </xf>
    <xf numFmtId="0" fontId="6" fillId="0" borderId="21" xfId="0" applyFont="1" applyBorder="1" applyAlignment="1" applyProtection="1">
      <alignment horizontal="center"/>
      <protection locked="0"/>
    </xf>
    <xf numFmtId="0" fontId="6" fillId="0" borderId="10" xfId="0" applyFont="1" applyBorder="1" applyAlignment="1" applyProtection="1">
      <alignment horizontal="center"/>
      <protection locked="0"/>
    </xf>
    <xf numFmtId="0" fontId="5" fillId="0" borderId="17" xfId="0" applyFont="1" applyBorder="1" applyAlignment="1" applyProtection="1">
      <alignment horizontal="center"/>
      <protection locked="0"/>
    </xf>
    <xf numFmtId="0" fontId="18" fillId="0" borderId="5" xfId="0" applyFont="1" applyBorder="1" applyProtection="1">
      <protection locked="0"/>
    </xf>
    <xf numFmtId="0" fontId="18" fillId="0" borderId="13" xfId="0" applyFont="1" applyBorder="1" applyProtection="1">
      <protection locked="0"/>
    </xf>
    <xf numFmtId="0" fontId="18" fillId="0" borderId="18" xfId="0" applyFont="1" applyBorder="1" applyProtection="1">
      <protection locked="0"/>
    </xf>
    <xf numFmtId="39" fontId="18" fillId="0" borderId="18" xfId="0" applyNumberFormat="1" applyFont="1" applyBorder="1" applyProtection="1">
      <protection locked="0"/>
    </xf>
    <xf numFmtId="169" fontId="18" fillId="0" borderId="7" xfId="0" applyNumberFormat="1" applyFont="1" applyBorder="1" applyProtection="1">
      <protection locked="0"/>
    </xf>
    <xf numFmtId="0" fontId="23" fillId="0" borderId="6" xfId="0" applyFont="1" applyBorder="1" applyProtection="1">
      <protection locked="0"/>
    </xf>
    <xf numFmtId="8" fontId="18" fillId="0" borderId="0" xfId="0" applyNumberFormat="1" applyFont="1" applyProtection="1">
      <protection locked="0"/>
    </xf>
    <xf numFmtId="170" fontId="18" fillId="0" borderId="0" xfId="0" applyNumberFormat="1" applyFont="1" applyProtection="1">
      <protection locked="0"/>
    </xf>
    <xf numFmtId="0" fontId="18" fillId="0" borderId="0" xfId="0" applyFont="1" applyAlignment="1" applyProtection="1">
      <alignment horizontal="left"/>
      <protection locked="0"/>
    </xf>
    <xf numFmtId="171" fontId="9" fillId="0" borderId="7" xfId="1" applyNumberFormat="1" applyFont="1" applyBorder="1" applyAlignment="1" applyProtection="1">
      <protection locked="0"/>
    </xf>
    <xf numFmtId="0" fontId="14" fillId="0" borderId="6" xfId="0" applyFont="1" applyBorder="1" applyProtection="1">
      <protection locked="0"/>
    </xf>
    <xf numFmtId="8" fontId="9" fillId="0" borderId="22" xfId="0" applyNumberFormat="1" applyFont="1" applyBorder="1" applyProtection="1">
      <protection locked="0"/>
    </xf>
    <xf numFmtId="170" fontId="9" fillId="0" borderId="22" xfId="0" applyNumberFormat="1" applyFont="1" applyBorder="1" applyProtection="1">
      <protection locked="0"/>
    </xf>
    <xf numFmtId="171" fontId="18" fillId="0" borderId="7" xfId="0" applyNumberFormat="1" applyFont="1" applyBorder="1" applyProtection="1">
      <protection locked="0"/>
    </xf>
    <xf numFmtId="172" fontId="11" fillId="0" borderId="6" xfId="0" applyNumberFormat="1" applyFont="1" applyBorder="1" applyAlignment="1" applyProtection="1">
      <alignment horizontal="left"/>
      <protection locked="0"/>
    </xf>
    <xf numFmtId="171" fontId="24" fillId="0" borderId="7" xfId="0" applyNumberFormat="1" applyFont="1" applyBorder="1" applyProtection="1">
      <protection locked="0"/>
    </xf>
    <xf numFmtId="172" fontId="11" fillId="0" borderId="6" xfId="0" applyNumberFormat="1" applyFont="1" applyBorder="1" applyProtection="1">
      <protection locked="0"/>
    </xf>
    <xf numFmtId="0" fontId="25" fillId="0" borderId="0" xfId="0" applyFont="1" applyProtection="1">
      <protection locked="0"/>
    </xf>
    <xf numFmtId="172" fontId="14" fillId="0" borderId="6" xfId="0" applyNumberFormat="1" applyFont="1" applyBorder="1" applyProtection="1">
      <protection locked="0"/>
    </xf>
    <xf numFmtId="0" fontId="26" fillId="0" borderId="6" xfId="0" applyFont="1" applyBorder="1" applyAlignment="1" applyProtection="1">
      <alignment horizontal="center" vertical="center"/>
      <protection locked="0"/>
    </xf>
    <xf numFmtId="0" fontId="26" fillId="0" borderId="23" xfId="0" applyFont="1" applyBorder="1" applyAlignment="1" applyProtection="1">
      <alignment horizontal="center" vertical="center"/>
      <protection locked="0"/>
    </xf>
    <xf numFmtId="0" fontId="26" fillId="0" borderId="0" xfId="0" applyFont="1" applyAlignment="1" applyProtection="1">
      <alignment horizontal="center" vertical="center"/>
      <protection locked="0"/>
    </xf>
    <xf numFmtId="171" fontId="25" fillId="0" borderId="7" xfId="0" applyNumberFormat="1" applyFont="1" applyBorder="1" applyProtection="1">
      <protection locked="0"/>
    </xf>
    <xf numFmtId="0" fontId="26" fillId="0" borderId="6" xfId="0" applyFont="1" applyBorder="1" applyAlignment="1" applyProtection="1">
      <alignment horizontal="left" vertical="center"/>
      <protection locked="0"/>
    </xf>
    <xf numFmtId="0" fontId="18" fillId="0" borderId="15" xfId="0" applyFont="1" applyBorder="1" applyProtection="1">
      <protection locked="0"/>
    </xf>
    <xf numFmtId="39" fontId="6" fillId="0" borderId="21" xfId="0" applyNumberFormat="1" applyFont="1" applyBorder="1" applyProtection="1">
      <protection locked="0"/>
    </xf>
    <xf numFmtId="171" fontId="6" fillId="0" borderId="17" xfId="0" applyNumberFormat="1" applyFont="1" applyBorder="1" applyProtection="1">
      <protection locked="0"/>
    </xf>
    <xf numFmtId="0" fontId="6" fillId="0" borderId="13" xfId="0" applyFont="1" applyBorder="1" applyAlignment="1" applyProtection="1">
      <alignment horizontal="center"/>
      <protection locked="0"/>
    </xf>
    <xf numFmtId="171" fontId="14" fillId="0" borderId="7" xfId="0" applyNumberFormat="1" applyFont="1" applyBorder="1" applyProtection="1">
      <protection locked="0"/>
    </xf>
    <xf numFmtId="0" fontId="27" fillId="0" borderId="0" xfId="0" applyFont="1" applyAlignment="1" applyProtection="1">
      <alignment horizontal="center"/>
      <protection locked="0"/>
    </xf>
    <xf numFmtId="0" fontId="7" fillId="0" borderId="24" xfId="0" applyFont="1" applyBorder="1" applyProtection="1">
      <protection locked="0"/>
    </xf>
    <xf numFmtId="0" fontId="6" fillId="0" borderId="12" xfId="0" applyFont="1" applyBorder="1" applyProtection="1">
      <protection locked="0"/>
    </xf>
    <xf numFmtId="0" fontId="7" fillId="0" borderId="25" xfId="0" applyFont="1" applyBorder="1" applyProtection="1">
      <protection locked="0"/>
    </xf>
    <xf numFmtId="0" fontId="6" fillId="0" borderId="25" xfId="0" applyFont="1" applyBorder="1" applyProtection="1">
      <protection locked="0"/>
    </xf>
    <xf numFmtId="173" fontId="28" fillId="0" borderId="26" xfId="0" applyNumberFormat="1" applyFont="1" applyBorder="1" applyProtection="1">
      <protection locked="0"/>
    </xf>
    <xf numFmtId="0" fontId="29" fillId="0" borderId="5" xfId="0" applyFont="1" applyBorder="1" applyProtection="1">
      <protection locked="0"/>
    </xf>
    <xf numFmtId="174" fontId="9" fillId="0" borderId="10" xfId="0" applyNumberFormat="1" applyFont="1" applyBorder="1" applyAlignment="1" applyProtection="1">
      <alignment horizontal="center"/>
      <protection locked="0"/>
    </xf>
    <xf numFmtId="169" fontId="14" fillId="0" borderId="10" xfId="0" applyNumberFormat="1" applyFont="1" applyBorder="1" applyAlignment="1" applyProtection="1">
      <alignment horizontal="right"/>
      <protection locked="0"/>
    </xf>
    <xf numFmtId="44" fontId="14" fillId="0" borderId="10" xfId="0" applyNumberFormat="1" applyFont="1" applyBorder="1" applyAlignment="1" applyProtection="1">
      <alignment horizontal="center"/>
      <protection locked="0"/>
    </xf>
    <xf numFmtId="39" fontId="28" fillId="0" borderId="9" xfId="0" applyNumberFormat="1" applyFont="1" applyBorder="1" applyAlignment="1" applyProtection="1">
      <alignment horizontal="center"/>
      <protection locked="0"/>
    </xf>
    <xf numFmtId="7" fontId="14" fillId="0" borderId="15" xfId="0" applyNumberFormat="1" applyFont="1" applyBorder="1" applyProtection="1">
      <protection locked="0"/>
    </xf>
    <xf numFmtId="0" fontId="8" fillId="0" borderId="10" xfId="0" applyFont="1" applyBorder="1" applyProtection="1">
      <protection locked="0"/>
    </xf>
    <xf numFmtId="175" fontId="30" fillId="0" borderId="6" xfId="0" applyNumberFormat="1" applyFont="1" applyBorder="1" applyAlignment="1" applyProtection="1">
      <alignment horizontal="left"/>
      <protection locked="0"/>
    </xf>
    <xf numFmtId="175" fontId="31" fillId="0" borderId="0" xfId="0" applyNumberFormat="1" applyFont="1" applyAlignment="1" applyProtection="1">
      <alignment horizontal="left"/>
      <protection locked="0"/>
    </xf>
    <xf numFmtId="43" fontId="32" fillId="0" borderId="0" xfId="0" applyNumberFormat="1" applyFont="1" applyProtection="1">
      <protection locked="0"/>
    </xf>
    <xf numFmtId="173" fontId="31" fillId="0" borderId="27" xfId="0" applyNumberFormat="1" applyFont="1" applyBorder="1" applyProtection="1">
      <protection locked="0"/>
    </xf>
    <xf numFmtId="175" fontId="33" fillId="0" borderId="6" xfId="0" applyNumberFormat="1" applyFont="1" applyBorder="1" applyAlignment="1" applyProtection="1">
      <alignment horizontal="left"/>
      <protection locked="0"/>
    </xf>
    <xf numFmtId="175" fontId="33" fillId="0" borderId="0" xfId="0" applyNumberFormat="1" applyFont="1" applyAlignment="1" applyProtection="1">
      <alignment horizontal="left"/>
      <protection locked="0"/>
    </xf>
    <xf numFmtId="43" fontId="33" fillId="0" borderId="0" xfId="0" applyNumberFormat="1" applyFont="1" applyProtection="1">
      <protection locked="0"/>
    </xf>
    <xf numFmtId="176" fontId="33" fillId="0" borderId="27" xfId="0" applyNumberFormat="1" applyFont="1" applyBorder="1" applyProtection="1">
      <protection locked="0"/>
    </xf>
    <xf numFmtId="177" fontId="33" fillId="0" borderId="27" xfId="0" applyNumberFormat="1" applyFont="1" applyBorder="1" applyProtection="1">
      <protection locked="0"/>
    </xf>
    <xf numFmtId="175" fontId="32" fillId="0" borderId="6" xfId="0" applyNumberFormat="1" applyFont="1" applyBorder="1" applyAlignment="1" applyProtection="1">
      <alignment horizontal="left"/>
      <protection locked="0"/>
    </xf>
    <xf numFmtId="175" fontId="32" fillId="0" borderId="0" xfId="0" applyNumberFormat="1" applyFont="1" applyAlignment="1" applyProtection="1">
      <alignment horizontal="left"/>
      <protection locked="0"/>
    </xf>
    <xf numFmtId="176" fontId="32" fillId="0" borderId="27" xfId="0" applyNumberFormat="1" applyFont="1" applyBorder="1" applyProtection="1">
      <protection locked="0"/>
    </xf>
    <xf numFmtId="37" fontId="34" fillId="0" borderId="0" xfId="0" applyNumberFormat="1" applyFont="1" applyProtection="1">
      <protection locked="0"/>
    </xf>
    <xf numFmtId="0" fontId="35" fillId="0" borderId="9" xfId="0" applyFont="1" applyBorder="1" applyProtection="1">
      <protection locked="0"/>
    </xf>
    <xf numFmtId="0" fontId="35" fillId="0" borderId="10" xfId="0" applyFont="1" applyBorder="1" applyProtection="1">
      <protection locked="0"/>
    </xf>
    <xf numFmtId="173" fontId="36" fillId="0" borderId="20" xfId="0" applyNumberFormat="1" applyFont="1" applyBorder="1" applyProtection="1">
      <protection locked="0"/>
    </xf>
    <xf numFmtId="0" fontId="37" fillId="0" borderId="6" xfId="0" applyFont="1" applyBorder="1" applyProtection="1">
      <protection locked="0"/>
    </xf>
    <xf numFmtId="39" fontId="6" fillId="0" borderId="27" xfId="0" applyNumberFormat="1" applyFont="1" applyBorder="1" applyProtection="1">
      <protection locked="0"/>
    </xf>
    <xf numFmtId="0" fontId="10" fillId="0" borderId="0" xfId="0" applyFont="1" applyAlignment="1" applyProtection="1">
      <alignment horizontal="center"/>
      <protection locked="0"/>
    </xf>
    <xf numFmtId="0" fontId="37" fillId="0" borderId="8" xfId="0" applyFont="1" applyBorder="1" applyProtection="1">
      <protection locked="0"/>
    </xf>
    <xf numFmtId="0" fontId="6" fillId="0" borderId="20" xfId="0" applyFont="1" applyBorder="1" applyProtection="1">
      <protection locked="0"/>
    </xf>
    <xf numFmtId="0" fontId="38" fillId="0" borderId="11" xfId="0" applyFont="1" applyBorder="1" applyProtection="1">
      <protection locked="0"/>
    </xf>
    <xf numFmtId="0" fontId="6" fillId="0" borderId="27" xfId="0" applyFont="1" applyBorder="1" applyProtection="1">
      <protection locked="0"/>
    </xf>
    <xf numFmtId="165" fontId="18" fillId="0" borderId="11" xfId="0" applyNumberFormat="1" applyFont="1" applyBorder="1" applyProtection="1">
      <protection locked="0"/>
    </xf>
    <xf numFmtId="0" fontId="40" fillId="0" borderId="0" xfId="0" applyFont="1" applyProtection="1">
      <protection locked="0"/>
    </xf>
    <xf numFmtId="0" fontId="18" fillId="0" borderId="27" xfId="0" applyFont="1" applyBorder="1" applyProtection="1">
      <protection locked="0"/>
    </xf>
    <xf numFmtId="0" fontId="6" fillId="0" borderId="28" xfId="0" applyFont="1" applyBorder="1" applyAlignment="1" applyProtection="1">
      <alignment horizontal="center"/>
      <protection locked="0"/>
    </xf>
    <xf numFmtId="0" fontId="6" fillId="0" borderId="26" xfId="0" applyFont="1" applyBorder="1" applyProtection="1">
      <protection locked="0"/>
    </xf>
    <xf numFmtId="0" fontId="7" fillId="0" borderId="10" xfId="0" applyFont="1" applyBorder="1" applyProtection="1">
      <protection locked="0"/>
    </xf>
    <xf numFmtId="0" fontId="14" fillId="0" borderId="11" xfId="0" applyFont="1" applyBorder="1" applyProtection="1">
      <protection locked="0"/>
    </xf>
    <xf numFmtId="0" fontId="14" fillId="0" borderId="0" xfId="0" applyFont="1" applyProtection="1">
      <protection locked="0"/>
    </xf>
    <xf numFmtId="0" fontId="24" fillId="0" borderId="0" xfId="0" applyFont="1" applyProtection="1">
      <protection locked="0"/>
    </xf>
    <xf numFmtId="0" fontId="14" fillId="0" borderId="27" xfId="0" applyFont="1" applyBorder="1" applyProtection="1">
      <protection locked="0"/>
    </xf>
    <xf numFmtId="0" fontId="41" fillId="0" borderId="0" xfId="0" applyFont="1" applyProtection="1">
      <protection locked="0"/>
    </xf>
    <xf numFmtId="0" fontId="41" fillId="0" borderId="0" xfId="0" applyFont="1" applyAlignment="1" applyProtection="1">
      <alignment horizontal="left"/>
      <protection locked="0"/>
    </xf>
    <xf numFmtId="0" fontId="42" fillId="0" borderId="0" xfId="0" applyFont="1" applyProtection="1">
      <protection locked="0"/>
    </xf>
    <xf numFmtId="0" fontId="23" fillId="0" borderId="27" xfId="0" applyFont="1" applyBorder="1" applyProtection="1">
      <protection locked="0"/>
    </xf>
    <xf numFmtId="0" fontId="43" fillId="0" borderId="0" xfId="0" applyFont="1" applyProtection="1">
      <protection locked="0"/>
    </xf>
    <xf numFmtId="0" fontId="9" fillId="0" borderId="0" xfId="0" applyFont="1" applyAlignment="1" applyProtection="1">
      <alignment horizontal="left"/>
      <protection locked="0"/>
    </xf>
    <xf numFmtId="178" fontId="9" fillId="0" borderId="0" xfId="0" applyNumberFormat="1" applyFont="1" applyAlignment="1" applyProtection="1">
      <alignment horizontal="left"/>
      <protection locked="0"/>
    </xf>
    <xf numFmtId="7" fontId="6" fillId="0" borderId="0" xfId="0" applyNumberFormat="1" applyFont="1" applyProtection="1">
      <protection locked="0"/>
    </xf>
    <xf numFmtId="171" fontId="6" fillId="0" borderId="0" xfId="0" applyNumberFormat="1" applyFont="1" applyProtection="1">
      <protection locked="0"/>
    </xf>
    <xf numFmtId="7" fontId="14" fillId="0" borderId="27" xfId="0" applyNumberFormat="1" applyFont="1" applyBorder="1" applyProtection="1">
      <protection locked="0"/>
    </xf>
    <xf numFmtId="0" fontId="7" fillId="0" borderId="16" xfId="0" applyFont="1" applyBorder="1" applyProtection="1">
      <protection locked="0"/>
    </xf>
    <xf numFmtId="0" fontId="34" fillId="0" borderId="10" xfId="0" applyFont="1" applyBorder="1" applyProtection="1">
      <protection locked="0"/>
    </xf>
    <xf numFmtId="0" fontId="7" fillId="0" borderId="20" xfId="0" applyFont="1" applyBorder="1" applyProtection="1">
      <protection locked="0"/>
    </xf>
    <xf numFmtId="0" fontId="7" fillId="0" borderId="27" xfId="0" applyFont="1" applyBorder="1" applyProtection="1">
      <protection locked="0"/>
    </xf>
    <xf numFmtId="0" fontId="12" fillId="0" borderId="16" xfId="0" applyFont="1" applyBorder="1" applyProtection="1">
      <protection locked="0"/>
    </xf>
    <xf numFmtId="0" fontId="7" fillId="0" borderId="9" xfId="0" applyFont="1" applyBorder="1" applyProtection="1">
      <protection locked="0"/>
    </xf>
    <xf numFmtId="0" fontId="7" fillId="0" borderId="29" xfId="0" applyFont="1" applyBorder="1" applyProtection="1">
      <protection locked="0"/>
    </xf>
    <xf numFmtId="0" fontId="7" fillId="0" borderId="30" xfId="0" applyFont="1" applyBorder="1" applyProtection="1">
      <protection locked="0"/>
    </xf>
    <xf numFmtId="0" fontId="7" fillId="0" borderId="31" xfId="0" applyFont="1" applyBorder="1" applyProtection="1">
      <protection locked="0"/>
    </xf>
    <xf numFmtId="0" fontId="7" fillId="0" borderId="32" xfId="0" applyFont="1" applyBorder="1" applyProtection="1">
      <protection locked="0"/>
    </xf>
    <xf numFmtId="0" fontId="44" fillId="0" borderId="0" xfId="0" applyFont="1" applyProtection="1">
      <protection locked="0"/>
    </xf>
    <xf numFmtId="0" fontId="45" fillId="0" borderId="0" xfId="0" applyFont="1" applyProtection="1">
      <protection locked="0"/>
    </xf>
    <xf numFmtId="0" fontId="47" fillId="0" borderId="0" xfId="0" applyFont="1" applyProtection="1">
      <protection locked="0"/>
    </xf>
    <xf numFmtId="0" fontId="48" fillId="0" borderId="0" xfId="0" applyFont="1" applyProtection="1">
      <protection locked="0"/>
    </xf>
    <xf numFmtId="0" fontId="49" fillId="0" borderId="0" xfId="0" applyFont="1" applyAlignment="1" applyProtection="1">
      <alignment horizontal="center"/>
      <protection locked="0"/>
    </xf>
    <xf numFmtId="0" fontId="49" fillId="0" borderId="0" xfId="0" applyFont="1" applyProtection="1">
      <protection locked="0"/>
    </xf>
    <xf numFmtId="0" fontId="3" fillId="0" borderId="0" xfId="0" applyFont="1" applyProtection="1">
      <protection locked="0"/>
    </xf>
    <xf numFmtId="0" fontId="49" fillId="2" borderId="35" xfId="0" applyFont="1" applyFill="1" applyBorder="1" applyAlignment="1" applyProtection="1">
      <alignment horizontal="center" vertical="center" wrapText="1"/>
      <protection locked="0"/>
    </xf>
    <xf numFmtId="0" fontId="49" fillId="2" borderId="4" xfId="0" applyFont="1" applyFill="1" applyBorder="1" applyAlignment="1" applyProtection="1">
      <alignment horizontal="center" vertical="center" wrapText="1"/>
      <protection locked="0"/>
    </xf>
    <xf numFmtId="171" fontId="49" fillId="2" borderId="37" xfId="0" applyNumberFormat="1" applyFont="1" applyFill="1" applyBorder="1" applyAlignment="1" applyProtection="1">
      <alignment horizontal="center"/>
      <protection locked="0"/>
    </xf>
    <xf numFmtId="171" fontId="49" fillId="2" borderId="38" xfId="0" applyNumberFormat="1" applyFont="1" applyFill="1" applyBorder="1" applyAlignment="1" applyProtection="1">
      <alignment horizontal="center"/>
      <protection locked="0"/>
    </xf>
    <xf numFmtId="0" fontId="1" fillId="0" borderId="8" xfId="0" applyFont="1" applyBorder="1" applyProtection="1">
      <protection locked="0"/>
    </xf>
    <xf numFmtId="171" fontId="1" fillId="0" borderId="21" xfId="0" applyNumberFormat="1" applyFont="1" applyBorder="1"/>
    <xf numFmtId="171" fontId="1" fillId="0" borderId="21" xfId="0" applyNumberFormat="1" applyFont="1" applyBorder="1" applyProtection="1">
      <protection locked="0"/>
    </xf>
    <xf numFmtId="171" fontId="1" fillId="0" borderId="17" xfId="0" applyNumberFormat="1" applyFont="1" applyBorder="1"/>
    <xf numFmtId="0" fontId="1" fillId="0" borderId="39" xfId="0" applyFont="1" applyBorder="1" applyProtection="1">
      <protection locked="0"/>
    </xf>
    <xf numFmtId="171" fontId="2" fillId="0" borderId="21" xfId="0" applyNumberFormat="1" applyFont="1" applyBorder="1" applyProtection="1">
      <protection locked="0"/>
    </xf>
    <xf numFmtId="171" fontId="1" fillId="0" borderId="17" xfId="0" applyNumberFormat="1" applyFont="1" applyBorder="1" applyProtection="1">
      <protection locked="0"/>
    </xf>
    <xf numFmtId="0" fontId="49" fillId="3" borderId="40" xfId="0" applyFont="1" applyFill="1" applyBorder="1" applyAlignment="1" applyProtection="1">
      <alignment horizontal="center" wrapText="1"/>
      <protection locked="0"/>
    </xf>
    <xf numFmtId="171" fontId="3" fillId="3" borderId="41" xfId="0" applyNumberFormat="1" applyFont="1" applyFill="1" applyBorder="1"/>
    <xf numFmtId="171" fontId="1" fillId="3" borderId="42" xfId="0" applyNumberFormat="1" applyFont="1" applyFill="1" applyBorder="1"/>
    <xf numFmtId="0" fontId="49" fillId="0" borderId="0" xfId="0" applyFont="1" applyAlignment="1" applyProtection="1">
      <alignment vertical="center" wrapText="1"/>
      <protection locked="0"/>
    </xf>
    <xf numFmtId="171" fontId="3" fillId="0" borderId="0" xfId="0" applyNumberFormat="1" applyFont="1" applyProtection="1">
      <protection locked="0"/>
    </xf>
    <xf numFmtId="171" fontId="1" fillId="0" borderId="0" xfId="0" applyNumberFormat="1" applyFont="1" applyProtection="1">
      <protection locked="0"/>
    </xf>
    <xf numFmtId="0" fontId="51" fillId="0" borderId="0" xfId="0" applyFont="1" applyProtection="1">
      <protection locked="0"/>
    </xf>
    <xf numFmtId="17" fontId="49" fillId="4" borderId="35" xfId="0" applyNumberFormat="1" applyFont="1" applyFill="1" applyBorder="1" applyAlignment="1" applyProtection="1">
      <alignment horizontal="center" vertical="center" wrapText="1"/>
      <protection locked="0"/>
    </xf>
    <xf numFmtId="171" fontId="49" fillId="4" borderId="37" xfId="0" applyNumberFormat="1" applyFont="1" applyFill="1" applyBorder="1" applyAlignment="1" applyProtection="1">
      <alignment horizontal="center"/>
      <protection locked="0"/>
    </xf>
    <xf numFmtId="0" fontId="47" fillId="0" borderId="8" xfId="0" applyFont="1" applyBorder="1" applyProtection="1">
      <protection locked="0"/>
    </xf>
    <xf numFmtId="171" fontId="47" fillId="0" borderId="21" xfId="0" applyNumberFormat="1" applyFont="1" applyBorder="1" applyProtection="1">
      <protection locked="0"/>
    </xf>
    <xf numFmtId="171" fontId="47" fillId="0" borderId="17" xfId="0" applyNumberFormat="1" applyFont="1" applyBorder="1" applyProtection="1">
      <protection locked="0"/>
    </xf>
    <xf numFmtId="171" fontId="47" fillId="0" borderId="17" xfId="0" applyNumberFormat="1" applyFont="1" applyBorder="1"/>
    <xf numFmtId="0" fontId="47" fillId="0" borderId="39" xfId="0" applyFont="1" applyBorder="1" applyProtection="1">
      <protection locked="0"/>
    </xf>
    <xf numFmtId="171" fontId="47" fillId="0" borderId="43" xfId="0" applyNumberFormat="1" applyFont="1" applyBorder="1" applyProtection="1">
      <protection locked="0"/>
    </xf>
    <xf numFmtId="171" fontId="47" fillId="0" borderId="18" xfId="0" applyNumberFormat="1" applyFont="1" applyBorder="1" applyProtection="1">
      <protection locked="0"/>
    </xf>
    <xf numFmtId="0" fontId="49" fillId="6" borderId="44" xfId="0" applyFont="1" applyFill="1" applyBorder="1" applyAlignment="1" applyProtection="1">
      <alignment vertical="center"/>
      <protection locked="0"/>
    </xf>
    <xf numFmtId="171" fontId="49" fillId="6" borderId="35" xfId="0" applyNumberFormat="1" applyFont="1" applyFill="1" applyBorder="1"/>
    <xf numFmtId="171" fontId="49" fillId="6" borderId="2" xfId="0" applyNumberFormat="1" applyFont="1" applyFill="1" applyBorder="1"/>
    <xf numFmtId="171" fontId="49" fillId="6" borderId="45" xfId="0" applyNumberFormat="1" applyFont="1" applyFill="1" applyBorder="1"/>
    <xf numFmtId="171" fontId="49" fillId="6" borderId="46" xfId="0" applyNumberFormat="1" applyFont="1" applyFill="1" applyBorder="1"/>
    <xf numFmtId="171" fontId="49" fillId="6" borderId="4" xfId="0" applyNumberFormat="1" applyFont="1" applyFill="1" applyBorder="1"/>
    <xf numFmtId="171" fontId="47" fillId="7" borderId="7" xfId="0" applyNumberFormat="1" applyFont="1" applyFill="1" applyBorder="1"/>
    <xf numFmtId="171" fontId="49" fillId="6" borderId="47" xfId="0" applyNumberFormat="1" applyFont="1" applyFill="1" applyBorder="1" applyProtection="1">
      <protection locked="0"/>
    </xf>
    <xf numFmtId="171" fontId="49" fillId="6" borderId="48" xfId="0" applyNumberFormat="1" applyFont="1" applyFill="1" applyBorder="1" applyProtection="1">
      <protection locked="0"/>
    </xf>
    <xf numFmtId="171" fontId="49" fillId="6" borderId="49" xfId="0" applyNumberFormat="1" applyFont="1" applyFill="1" applyBorder="1" applyProtection="1">
      <protection locked="0"/>
    </xf>
    <xf numFmtId="171" fontId="49" fillId="6" borderId="50" xfId="0" applyNumberFormat="1" applyFont="1" applyFill="1" applyBorder="1" applyProtection="1">
      <protection locked="0"/>
    </xf>
    <xf numFmtId="171" fontId="47" fillId="7" borderId="51" xfId="0" applyNumberFormat="1" applyFont="1" applyFill="1" applyBorder="1" applyProtection="1">
      <protection locked="0"/>
    </xf>
    <xf numFmtId="0" fontId="49" fillId="8" borderId="0" xfId="0" applyFont="1" applyFill="1" applyAlignment="1" applyProtection="1">
      <alignment vertical="center"/>
      <protection locked="0"/>
    </xf>
    <xf numFmtId="171" fontId="49" fillId="8" borderId="0" xfId="0" applyNumberFormat="1" applyFont="1" applyFill="1" applyProtection="1">
      <protection locked="0"/>
    </xf>
    <xf numFmtId="0" fontId="49" fillId="8" borderId="11" xfId="0" applyFont="1" applyFill="1" applyBorder="1" applyAlignment="1" applyProtection="1">
      <alignment vertical="center"/>
      <protection locked="0"/>
    </xf>
    <xf numFmtId="171" fontId="47" fillId="9" borderId="0" xfId="0" applyNumberFormat="1" applyFont="1" applyFill="1" applyProtection="1">
      <protection locked="0"/>
    </xf>
    <xf numFmtId="0" fontId="49" fillId="11" borderId="0" xfId="0" applyFont="1" applyFill="1" applyProtection="1">
      <protection locked="0"/>
    </xf>
    <xf numFmtId="0" fontId="47" fillId="0" borderId="56" xfId="0" applyFont="1" applyBorder="1" applyProtection="1">
      <protection locked="0"/>
    </xf>
    <xf numFmtId="171" fontId="47" fillId="0" borderId="56" xfId="0" applyNumberFormat="1" applyFont="1" applyBorder="1"/>
    <xf numFmtId="171" fontId="47" fillId="12" borderId="60" xfId="0" applyNumberFormat="1" applyFont="1" applyFill="1" applyBorder="1"/>
    <xf numFmtId="0" fontId="47" fillId="0" borderId="11" xfId="0" applyFont="1" applyBorder="1" applyAlignment="1" applyProtection="1">
      <alignment horizontal="left"/>
      <protection locked="0"/>
    </xf>
    <xf numFmtId="0" fontId="47" fillId="0" borderId="0" xfId="0" applyFont="1" applyAlignment="1" applyProtection="1">
      <alignment horizontal="left"/>
      <protection locked="0"/>
    </xf>
    <xf numFmtId="171" fontId="47" fillId="0" borderId="0" xfId="0" applyNumberFormat="1" applyFont="1" applyAlignment="1" applyProtection="1">
      <alignment horizontal="right"/>
      <protection locked="0"/>
    </xf>
    <xf numFmtId="0" fontId="47" fillId="0" borderId="0" xfId="0" applyFont="1" applyAlignment="1" applyProtection="1">
      <alignment horizontal="right"/>
      <protection locked="0"/>
    </xf>
    <xf numFmtId="0" fontId="47" fillId="0" borderId="27" xfId="0" applyFont="1" applyBorder="1" applyProtection="1">
      <protection locked="0"/>
    </xf>
    <xf numFmtId="43" fontId="47" fillId="0" borderId="0" xfId="0" applyNumberFormat="1" applyFont="1" applyProtection="1">
      <protection locked="0"/>
    </xf>
    <xf numFmtId="0" fontId="49" fillId="0" borderId="0" xfId="0" applyFont="1" applyAlignment="1" applyProtection="1">
      <alignment horizontal="left"/>
      <protection locked="0"/>
    </xf>
    <xf numFmtId="0" fontId="49" fillId="14" borderId="0" xfId="0" applyFont="1" applyFill="1" applyProtection="1">
      <protection locked="0"/>
    </xf>
    <xf numFmtId="0" fontId="50" fillId="0" borderId="0" xfId="0" applyFont="1" applyProtection="1">
      <protection locked="0"/>
    </xf>
    <xf numFmtId="0" fontId="1" fillId="0" borderId="0" xfId="0" applyFont="1" applyProtection="1">
      <protection locked="0"/>
    </xf>
    <xf numFmtId="0" fontId="53" fillId="0" borderId="0" xfId="0" applyFont="1" applyProtection="1">
      <protection locked="0"/>
    </xf>
    <xf numFmtId="0" fontId="54" fillId="0" borderId="0" xfId="0" applyFont="1"/>
    <xf numFmtId="43" fontId="54" fillId="0" borderId="0" xfId="1" applyFont="1"/>
    <xf numFmtId="0" fontId="54" fillId="0" borderId="0" xfId="0" applyFont="1" applyAlignment="1">
      <alignment horizontal="center"/>
    </xf>
    <xf numFmtId="0" fontId="55" fillId="0" borderId="0" xfId="0" applyFont="1"/>
    <xf numFmtId="43" fontId="55" fillId="0" borderId="0" xfId="1" applyFont="1"/>
    <xf numFmtId="0" fontId="56" fillId="0" borderId="0" xfId="0" applyFont="1" applyAlignment="1">
      <alignment horizontal="center"/>
    </xf>
    <xf numFmtId="0" fontId="56" fillId="0" borderId="0" xfId="0" applyFont="1"/>
    <xf numFmtId="43" fontId="56" fillId="0" borderId="0" xfId="1" applyFont="1"/>
    <xf numFmtId="0" fontId="59" fillId="0" borderId="64" xfId="0" applyFont="1" applyBorder="1" applyAlignment="1">
      <alignment horizontal="center"/>
    </xf>
    <xf numFmtId="180" fontId="60" fillId="15" borderId="65" xfId="0" applyNumberFormat="1" applyFont="1" applyFill="1" applyBorder="1" applyAlignment="1">
      <alignment horizontal="left" vertical="center"/>
    </xf>
    <xf numFmtId="0" fontId="60" fillId="15" borderId="65" xfId="0" applyFont="1" applyFill="1" applyBorder="1" applyAlignment="1">
      <alignment horizontal="center" vertical="center" wrapText="1"/>
    </xf>
    <xf numFmtId="43" fontId="60" fillId="15" borderId="65" xfId="1" applyFont="1" applyFill="1" applyBorder="1" applyAlignment="1">
      <alignment horizontal="center" vertical="center" wrapText="1"/>
    </xf>
    <xf numFmtId="0" fontId="60" fillId="15" borderId="66" xfId="0" applyFont="1" applyFill="1" applyBorder="1" applyAlignment="1">
      <alignment horizontal="center" vertical="center" wrapText="1"/>
    </xf>
    <xf numFmtId="0" fontId="60" fillId="15" borderId="67" xfId="0" applyFont="1" applyFill="1" applyBorder="1" applyAlignment="1">
      <alignment horizontal="center" vertical="center"/>
    </xf>
    <xf numFmtId="0" fontId="60" fillId="15" borderId="68" xfId="0" applyFont="1" applyFill="1" applyBorder="1" applyAlignment="1">
      <alignment horizontal="center" vertical="center"/>
    </xf>
    <xf numFmtId="43" fontId="60" fillId="15" borderId="68" xfId="1" applyFont="1" applyFill="1" applyBorder="1" applyAlignment="1">
      <alignment horizontal="center" vertical="center" wrapText="1"/>
    </xf>
    <xf numFmtId="0" fontId="60" fillId="15" borderId="68" xfId="0" applyFont="1" applyFill="1" applyBorder="1" applyAlignment="1">
      <alignment horizontal="center" vertical="center" wrapText="1"/>
    </xf>
    <xf numFmtId="0" fontId="60" fillId="15" borderId="69" xfId="0" applyFont="1" applyFill="1" applyBorder="1" applyAlignment="1">
      <alignment horizontal="center" vertical="center" wrapText="1"/>
    </xf>
    <xf numFmtId="0" fontId="60" fillId="15" borderId="70" xfId="0" applyFont="1" applyFill="1" applyBorder="1" applyAlignment="1">
      <alignment horizontal="center" vertical="center" wrapText="1"/>
    </xf>
    <xf numFmtId="0" fontId="61" fillId="0" borderId="71" xfId="0" applyFont="1" applyBorder="1" applyAlignment="1">
      <alignment horizontal="center" vertical="center"/>
    </xf>
    <xf numFmtId="0" fontId="62" fillId="0" borderId="0" xfId="0" applyFont="1"/>
    <xf numFmtId="180" fontId="60" fillId="0" borderId="72" xfId="0" applyNumberFormat="1" applyFont="1" applyBorder="1" applyAlignment="1">
      <alignment horizontal="left"/>
    </xf>
    <xf numFmtId="0" fontId="60" fillId="0" borderId="72" xfId="0" applyFont="1" applyBorder="1" applyAlignment="1">
      <alignment horizontal="center"/>
    </xf>
    <xf numFmtId="43" fontId="60" fillId="0" borderId="72" xfId="1" applyFont="1" applyFill="1" applyBorder="1" applyAlignment="1">
      <alignment horizontal="center"/>
    </xf>
    <xf numFmtId="0" fontId="60" fillId="0" borderId="73" xfId="0" applyFont="1" applyBorder="1" applyAlignment="1">
      <alignment horizontal="center"/>
    </xf>
    <xf numFmtId="14" fontId="0" fillId="0" borderId="74" xfId="0" applyNumberFormat="1" applyBorder="1"/>
    <xf numFmtId="0" fontId="63" fillId="0" borderId="75" xfId="0" applyFont="1" applyBorder="1" applyAlignment="1">
      <alignment horizontal="center"/>
    </xf>
    <xf numFmtId="43" fontId="63" fillId="0" borderId="75" xfId="1" applyFont="1" applyFill="1" applyBorder="1" applyAlignment="1">
      <alignment horizontal="center"/>
    </xf>
    <xf numFmtId="171" fontId="63" fillId="0" borderId="75" xfId="1" applyNumberFormat="1" applyFont="1" applyFill="1" applyBorder="1" applyAlignment="1">
      <alignment horizontal="center"/>
    </xf>
    <xf numFmtId="171" fontId="63" fillId="0" borderId="76" xfId="1" applyNumberFormat="1" applyFont="1" applyFill="1" applyBorder="1" applyAlignment="1">
      <alignment horizontal="center"/>
    </xf>
    <xf numFmtId="171" fontId="63" fillId="0" borderId="77" xfId="0" applyNumberFormat="1" applyFont="1" applyBorder="1" applyAlignment="1">
      <alignment horizontal="center"/>
    </xf>
    <xf numFmtId="43" fontId="63" fillId="0" borderId="78" xfId="0" applyNumberFormat="1" applyFont="1" applyBorder="1" applyAlignment="1">
      <alignment horizontal="center"/>
    </xf>
    <xf numFmtId="0" fontId="61" fillId="0" borderId="79" xfId="0" applyFont="1" applyBorder="1"/>
    <xf numFmtId="180" fontId="63" fillId="0" borderId="72" xfId="0" applyNumberFormat="1" applyFont="1" applyBorder="1" applyAlignment="1">
      <alignment horizontal="left"/>
    </xf>
    <xf numFmtId="171" fontId="63" fillId="0" borderId="72" xfId="1" applyNumberFormat="1" applyFont="1" applyFill="1" applyBorder="1" applyAlignment="1">
      <alignment horizontal="left"/>
    </xf>
    <xf numFmtId="43" fontId="63" fillId="0" borderId="72" xfId="1" applyFont="1" applyFill="1" applyBorder="1" applyAlignment="1">
      <alignment horizontal="left"/>
    </xf>
    <xf numFmtId="43" fontId="63" fillId="0" borderId="72" xfId="1" applyFont="1" applyFill="1" applyBorder="1" applyAlignment="1">
      <alignment horizontal="center"/>
    </xf>
    <xf numFmtId="43" fontId="63" fillId="0" borderId="73" xfId="1" applyFont="1" applyFill="1" applyBorder="1" applyAlignment="1">
      <alignment horizontal="center"/>
    </xf>
    <xf numFmtId="14" fontId="0" fillId="0" borderId="80" xfId="0" applyNumberFormat="1" applyBorder="1"/>
    <xf numFmtId="180" fontId="63" fillId="0" borderId="72" xfId="0" applyNumberFormat="1" applyFont="1" applyBorder="1" applyAlignment="1">
      <alignment horizontal="center"/>
    </xf>
    <xf numFmtId="171" fontId="63" fillId="0" borderId="72" xfId="1" applyNumberFormat="1" applyFont="1" applyFill="1" applyBorder="1" applyAlignment="1">
      <alignment horizontal="center"/>
    </xf>
    <xf numFmtId="171" fontId="63" fillId="0" borderId="78" xfId="1" applyNumberFormat="1" applyFont="1" applyFill="1" applyBorder="1" applyAlignment="1">
      <alignment horizontal="center"/>
    </xf>
    <xf numFmtId="0" fontId="63" fillId="0" borderId="79" xfId="0" applyFont="1" applyBorder="1"/>
    <xf numFmtId="0" fontId="63" fillId="0" borderId="0" xfId="0" applyFont="1"/>
    <xf numFmtId="171" fontId="63" fillId="0" borderId="72" xfId="1" applyNumberFormat="1" applyFont="1" applyBorder="1"/>
    <xf numFmtId="43" fontId="63" fillId="0" borderId="72" xfId="1" applyFont="1" applyBorder="1"/>
    <xf numFmtId="43" fontId="63" fillId="0" borderId="73" xfId="1" applyFont="1" applyBorder="1"/>
    <xf numFmtId="171" fontId="63" fillId="0" borderId="72" xfId="1" applyNumberFormat="1" applyFont="1" applyBorder="1" applyAlignment="1">
      <alignment horizontal="center"/>
    </xf>
    <xf numFmtId="43" fontId="63" fillId="0" borderId="72" xfId="1" applyFont="1" applyBorder="1" applyAlignment="1"/>
    <xf numFmtId="43" fontId="63" fillId="0" borderId="72" xfId="1" applyFont="1" applyBorder="1" applyAlignment="1">
      <alignment horizontal="right"/>
    </xf>
    <xf numFmtId="171" fontId="63" fillId="0" borderId="72" xfId="1" applyNumberFormat="1" applyFont="1" applyFill="1" applyBorder="1" applyAlignment="1"/>
    <xf numFmtId="171" fontId="63" fillId="0" borderId="72" xfId="1" applyNumberFormat="1" applyFont="1" applyFill="1" applyBorder="1" applyAlignment="1">
      <alignment horizontal="right"/>
    </xf>
    <xf numFmtId="43" fontId="63" fillId="0" borderId="72" xfId="1" applyFont="1" applyBorder="1" applyAlignment="1">
      <alignment horizontal="center"/>
    </xf>
    <xf numFmtId="171" fontId="63" fillId="0" borderId="72" xfId="1" applyNumberFormat="1" applyFont="1" applyFill="1" applyBorder="1"/>
    <xf numFmtId="0" fontId="64" fillId="0" borderId="79" xfId="0" applyFont="1" applyBorder="1"/>
    <xf numFmtId="43" fontId="63" fillId="0" borderId="72" xfId="1" applyFont="1" applyFill="1" applyBorder="1"/>
    <xf numFmtId="43" fontId="64" fillId="0" borderId="79" xfId="0" applyNumberFormat="1" applyFont="1" applyBorder="1"/>
    <xf numFmtId="181" fontId="63" fillId="0" borderId="80" xfId="0" applyNumberFormat="1" applyFont="1" applyBorder="1" applyAlignment="1">
      <alignment horizontal="left"/>
    </xf>
    <xf numFmtId="0" fontId="63" fillId="0" borderId="81" xfId="0" applyFont="1" applyBorder="1" applyAlignment="1">
      <alignment horizontal="left"/>
    </xf>
    <xf numFmtId="43" fontId="63" fillId="0" borderId="81" xfId="1" applyFont="1" applyBorder="1"/>
    <xf numFmtId="171" fontId="63" fillId="0" borderId="81" xfId="1" applyNumberFormat="1" applyFont="1" applyBorder="1"/>
    <xf numFmtId="43" fontId="63" fillId="0" borderId="82" xfId="1" applyFont="1" applyBorder="1"/>
    <xf numFmtId="0" fontId="63" fillId="0" borderId="83" xfId="0" applyFont="1" applyBorder="1" applyAlignment="1">
      <alignment horizontal="left"/>
    </xf>
    <xf numFmtId="181" fontId="63" fillId="0" borderId="84" xfId="0" applyNumberFormat="1" applyFont="1" applyBorder="1" applyAlignment="1">
      <alignment horizontal="left"/>
    </xf>
    <xf numFmtId="180" fontId="63" fillId="0" borderId="84" xfId="0" applyNumberFormat="1" applyFont="1" applyBorder="1" applyAlignment="1">
      <alignment horizontal="center"/>
    </xf>
    <xf numFmtId="43" fontId="63" fillId="0" borderId="84" xfId="1" applyFont="1" applyFill="1" applyBorder="1" applyAlignment="1">
      <alignment horizontal="center"/>
    </xf>
    <xf numFmtId="171" fontId="63" fillId="0" borderId="84" xfId="1" applyNumberFormat="1" applyFont="1" applyFill="1" applyBorder="1"/>
    <xf numFmtId="43" fontId="63" fillId="0" borderId="84" xfId="1" applyFont="1" applyFill="1" applyBorder="1"/>
    <xf numFmtId="171" fontId="63" fillId="0" borderId="22" xfId="1" applyNumberFormat="1" applyFont="1" applyFill="1" applyBorder="1"/>
    <xf numFmtId="171" fontId="63" fillId="0" borderId="85" xfId="1" applyNumberFormat="1" applyFont="1" applyFill="1" applyBorder="1" applyAlignment="1">
      <alignment horizontal="center"/>
    </xf>
    <xf numFmtId="171" fontId="63" fillId="0" borderId="86" xfId="0" applyNumberFormat="1" applyFont="1" applyBorder="1" applyAlignment="1">
      <alignment horizontal="center"/>
    </xf>
    <xf numFmtId="43" fontId="63" fillId="0" borderId="87" xfId="0" applyNumberFormat="1" applyFont="1" applyBorder="1" applyAlignment="1">
      <alignment horizontal="center"/>
    </xf>
    <xf numFmtId="43" fontId="64" fillId="0" borderId="88" xfId="0" applyNumberFormat="1" applyFont="1" applyBorder="1"/>
    <xf numFmtId="0" fontId="65" fillId="0" borderId="89" xfId="0" applyFont="1" applyBorder="1" applyAlignment="1">
      <alignment horizontal="left"/>
    </xf>
    <xf numFmtId="43" fontId="63" fillId="0" borderId="90" xfId="1" applyFont="1" applyBorder="1"/>
    <xf numFmtId="171" fontId="65" fillId="0" borderId="90" xfId="1" applyNumberFormat="1" applyFont="1" applyBorder="1"/>
    <xf numFmtId="171" fontId="65" fillId="0" borderId="90" xfId="1" applyNumberFormat="1" applyFont="1" applyFill="1" applyBorder="1"/>
    <xf numFmtId="43" fontId="65" fillId="0" borderId="90" xfId="1" applyFont="1" applyFill="1" applyBorder="1"/>
    <xf numFmtId="43" fontId="65" fillId="0" borderId="91" xfId="1" applyFont="1" applyBorder="1"/>
    <xf numFmtId="43" fontId="63" fillId="0" borderId="92" xfId="1" applyFont="1" applyBorder="1" applyAlignment="1">
      <alignment horizontal="left"/>
    </xf>
    <xf numFmtId="181" fontId="63" fillId="0" borderId="90" xfId="1" applyNumberFormat="1" applyFont="1" applyBorder="1" applyAlignment="1">
      <alignment horizontal="left"/>
    </xf>
    <xf numFmtId="180" fontId="63" fillId="0" borderId="90" xfId="0" applyNumberFormat="1" applyFont="1" applyBorder="1"/>
    <xf numFmtId="43" fontId="65" fillId="0" borderId="90" xfId="1" applyFont="1" applyBorder="1"/>
    <xf numFmtId="171" fontId="65" fillId="0" borderId="91" xfId="1" applyNumberFormat="1" applyFont="1" applyBorder="1"/>
    <xf numFmtId="171" fontId="65" fillId="0" borderId="93" xfId="1" applyNumberFormat="1" applyFont="1" applyBorder="1"/>
    <xf numFmtId="171" fontId="63" fillId="0" borderId="94" xfId="1" applyNumberFormat="1" applyFont="1" applyBorder="1"/>
    <xf numFmtId="43" fontId="65" fillId="0" borderId="95" xfId="0" applyNumberFormat="1" applyFont="1" applyBorder="1"/>
    <xf numFmtId="43" fontId="63" fillId="0" borderId="88" xfId="0" applyNumberFormat="1" applyFont="1" applyBorder="1"/>
    <xf numFmtId="0" fontId="14" fillId="0" borderId="10" xfId="0" applyFont="1" applyBorder="1" applyAlignment="1" applyProtection="1">
      <alignment horizontal="center"/>
      <protection locked="0"/>
    </xf>
    <xf numFmtId="0" fontId="39" fillId="0" borderId="10" xfId="0" applyFont="1" applyBorder="1" applyProtection="1">
      <protection locked="0"/>
    </xf>
    <xf numFmtId="0" fontId="45" fillId="0" borderId="33" xfId="0" applyFont="1" applyBorder="1" applyAlignment="1" applyProtection="1">
      <alignment horizontal="left"/>
      <protection locked="0"/>
    </xf>
    <xf numFmtId="0" fontId="46" fillId="0" borderId="19" xfId="0" applyFont="1" applyBorder="1" applyAlignment="1" applyProtection="1">
      <alignment horizontal="left"/>
      <protection locked="0"/>
    </xf>
    <xf numFmtId="0" fontId="45" fillId="0" borderId="33" xfId="0" applyFont="1" applyBorder="1" applyAlignment="1" applyProtection="1">
      <alignment horizontal="left" wrapText="1"/>
      <protection locked="0"/>
    </xf>
    <xf numFmtId="0" fontId="46" fillId="0" borderId="34" xfId="0" applyFont="1" applyBorder="1" applyAlignment="1" applyProtection="1">
      <alignment horizontal="left"/>
      <protection locked="0"/>
    </xf>
    <xf numFmtId="0" fontId="46" fillId="0" borderId="34" xfId="0" applyFont="1" applyBorder="1" applyAlignment="1" applyProtection="1">
      <alignment horizontal="left" wrapText="1"/>
      <protection locked="0"/>
    </xf>
    <xf numFmtId="0" fontId="46" fillId="0" borderId="19" xfId="0" applyFont="1" applyBorder="1" applyAlignment="1" applyProtection="1">
      <alignment horizontal="left" wrapText="1"/>
      <protection locked="0"/>
    </xf>
    <xf numFmtId="0" fontId="45" fillId="0" borderId="33" xfId="0" applyFont="1" applyBorder="1" applyProtection="1">
      <protection locked="0"/>
    </xf>
    <xf numFmtId="0" fontId="46" fillId="0" borderId="19" xfId="0" applyFont="1" applyBorder="1" applyProtection="1">
      <protection locked="0"/>
    </xf>
    <xf numFmtId="179" fontId="45" fillId="0" borderId="33" xfId="0" applyNumberFormat="1" applyFont="1" applyBorder="1" applyAlignment="1" applyProtection="1">
      <alignment horizontal="left"/>
      <protection locked="0"/>
    </xf>
    <xf numFmtId="179" fontId="46" fillId="0" borderId="19" xfId="0" applyNumberFormat="1" applyFont="1" applyBorder="1" applyAlignment="1" applyProtection="1">
      <alignment horizontal="left"/>
      <protection locked="0"/>
    </xf>
    <xf numFmtId="0" fontId="47" fillId="0" borderId="57" xfId="0" applyFont="1" applyBorder="1" applyAlignment="1" applyProtection="1">
      <alignment horizontal="left"/>
      <protection locked="0"/>
    </xf>
    <xf numFmtId="0" fontId="50" fillId="0" borderId="19" xfId="0" applyFont="1" applyBorder="1" applyProtection="1">
      <protection locked="0"/>
    </xf>
    <xf numFmtId="0" fontId="49" fillId="0" borderId="57" xfId="0" applyFont="1" applyBorder="1" applyAlignment="1" applyProtection="1">
      <alignment horizontal="left" wrapText="1"/>
      <protection locked="0"/>
    </xf>
    <xf numFmtId="0" fontId="47" fillId="12" borderId="58" xfId="0" applyFont="1" applyFill="1" applyBorder="1" applyAlignment="1" applyProtection="1">
      <alignment horizontal="left"/>
      <protection locked="0"/>
    </xf>
    <xf numFmtId="0" fontId="50" fillId="13" borderId="59" xfId="0" applyFont="1" applyFill="1" applyBorder="1" applyProtection="1">
      <protection locked="0"/>
    </xf>
    <xf numFmtId="43" fontId="47" fillId="14" borderId="33" xfId="0" applyNumberFormat="1" applyFont="1" applyFill="1" applyBorder="1" applyAlignment="1" applyProtection="1">
      <alignment horizontal="center"/>
      <protection locked="0"/>
    </xf>
    <xf numFmtId="0" fontId="50" fillId="0" borderId="34" xfId="0" applyFont="1" applyBorder="1" applyProtection="1">
      <protection locked="0"/>
    </xf>
    <xf numFmtId="0" fontId="49" fillId="2" borderId="1" xfId="0" applyFont="1" applyFill="1" applyBorder="1" applyAlignment="1" applyProtection="1">
      <alignment horizontal="center" vertical="center"/>
      <protection locked="0"/>
    </xf>
    <xf numFmtId="0" fontId="50" fillId="0" borderId="36" xfId="0" applyFont="1" applyBorder="1" applyProtection="1">
      <protection locked="0"/>
    </xf>
    <xf numFmtId="0" fontId="49" fillId="4" borderId="1" xfId="0" applyFont="1" applyFill="1" applyBorder="1" applyAlignment="1" applyProtection="1">
      <alignment vertical="center" wrapText="1"/>
      <protection locked="0"/>
    </xf>
    <xf numFmtId="0" fontId="50" fillId="5" borderId="36" xfId="0" applyFont="1" applyFill="1" applyBorder="1" applyProtection="1">
      <protection locked="0"/>
    </xf>
    <xf numFmtId="0" fontId="49" fillId="10" borderId="52" xfId="0" applyFont="1" applyFill="1" applyBorder="1" applyAlignment="1" applyProtection="1">
      <alignment horizontal="center"/>
      <protection locked="0"/>
    </xf>
    <xf numFmtId="0" fontId="49" fillId="10" borderId="53" xfId="0" applyFont="1" applyFill="1" applyBorder="1" applyAlignment="1" applyProtection="1">
      <alignment horizontal="center"/>
      <protection locked="0"/>
    </xf>
    <xf numFmtId="0" fontId="49" fillId="10" borderId="54" xfId="0" applyFont="1" applyFill="1" applyBorder="1" applyAlignment="1" applyProtection="1">
      <alignment horizontal="center"/>
      <protection locked="0"/>
    </xf>
    <xf numFmtId="0" fontId="47" fillId="0" borderId="55" xfId="0" applyFont="1" applyBorder="1" applyAlignment="1" applyProtection="1">
      <alignment horizontal="left"/>
      <protection locked="0"/>
    </xf>
    <xf numFmtId="0" fontId="50" fillId="0" borderId="15" xfId="0" applyFont="1" applyBorder="1" applyProtection="1">
      <protection locked="0"/>
    </xf>
    <xf numFmtId="0" fontId="57" fillId="0" borderId="61" xfId="0" applyFont="1" applyBorder="1" applyAlignment="1">
      <alignment horizontal="center"/>
    </xf>
    <xf numFmtId="0" fontId="57" fillId="0" borderId="62" xfId="0" applyFont="1" applyBorder="1" applyAlignment="1">
      <alignment horizontal="center"/>
    </xf>
    <xf numFmtId="0" fontId="57" fillId="0" borderId="63" xfId="0" applyFont="1" applyBorder="1" applyAlignment="1">
      <alignment horizontal="center"/>
    </xf>
    <xf numFmtId="0" fontId="58" fillId="0" borderId="61" xfId="0" applyFont="1" applyBorder="1" applyAlignment="1">
      <alignment horizontal="center"/>
    </xf>
    <xf numFmtId="0" fontId="58" fillId="0" borderId="62"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95250</xdr:rowOff>
    </xdr:from>
    <xdr:to>
      <xdr:col>4</xdr:col>
      <xdr:colOff>568325</xdr:colOff>
      <xdr:row>4</xdr:row>
      <xdr:rowOff>79375</xdr:rowOff>
    </xdr:to>
    <xdr:pic>
      <xdr:nvPicPr>
        <xdr:cNvPr id="2" name="Picture 1">
          <a:extLst>
            <a:ext uri="{FF2B5EF4-FFF2-40B4-BE49-F238E27FC236}">
              <a16:creationId xmlns:a16="http://schemas.microsoft.com/office/drawing/2014/main" id="{FC6DAB30-D3C3-474B-B9FB-32FC0F8166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3" name="Picture 1">
          <a:extLst>
            <a:ext uri="{FF2B5EF4-FFF2-40B4-BE49-F238E27FC236}">
              <a16:creationId xmlns:a16="http://schemas.microsoft.com/office/drawing/2014/main" id="{5F1DF9DB-469C-4D66-AC7D-88ED210101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4" name="Picture 1">
          <a:extLst>
            <a:ext uri="{FF2B5EF4-FFF2-40B4-BE49-F238E27FC236}">
              <a16:creationId xmlns:a16="http://schemas.microsoft.com/office/drawing/2014/main" id="{8508A2DC-B0B8-4CE6-AC93-57A44AF4AF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5" name="Picture 1">
          <a:extLst>
            <a:ext uri="{FF2B5EF4-FFF2-40B4-BE49-F238E27FC236}">
              <a16:creationId xmlns:a16="http://schemas.microsoft.com/office/drawing/2014/main" id="{75415801-CE72-4D03-96D0-DAC0ABF7D9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6" name="Picture 1">
          <a:extLst>
            <a:ext uri="{FF2B5EF4-FFF2-40B4-BE49-F238E27FC236}">
              <a16:creationId xmlns:a16="http://schemas.microsoft.com/office/drawing/2014/main" id="{E8911C5A-DC21-4899-BC5C-9D023FA2B4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7" name="Picture 1">
          <a:extLst>
            <a:ext uri="{FF2B5EF4-FFF2-40B4-BE49-F238E27FC236}">
              <a16:creationId xmlns:a16="http://schemas.microsoft.com/office/drawing/2014/main" id="{0EC1CCE8-6064-4E57-A1E5-554DCFAE56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8" name="Picture 1">
          <a:extLst>
            <a:ext uri="{FF2B5EF4-FFF2-40B4-BE49-F238E27FC236}">
              <a16:creationId xmlns:a16="http://schemas.microsoft.com/office/drawing/2014/main" id="{9664D53B-6187-4578-A81C-02D6615959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9" name="Picture 1">
          <a:extLst>
            <a:ext uri="{FF2B5EF4-FFF2-40B4-BE49-F238E27FC236}">
              <a16:creationId xmlns:a16="http://schemas.microsoft.com/office/drawing/2014/main" id="{66275502-D33C-4DF6-941E-61C5F93A5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0" name="Picture 1">
          <a:extLst>
            <a:ext uri="{FF2B5EF4-FFF2-40B4-BE49-F238E27FC236}">
              <a16:creationId xmlns:a16="http://schemas.microsoft.com/office/drawing/2014/main" id="{C974A85F-B911-4942-AECC-454AEC3E46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1" name="Picture 1">
          <a:extLst>
            <a:ext uri="{FF2B5EF4-FFF2-40B4-BE49-F238E27FC236}">
              <a16:creationId xmlns:a16="http://schemas.microsoft.com/office/drawing/2014/main" id="{27F311C2-33F8-4DD4-8684-2510FC3332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2" name="Picture 1">
          <a:extLst>
            <a:ext uri="{FF2B5EF4-FFF2-40B4-BE49-F238E27FC236}">
              <a16:creationId xmlns:a16="http://schemas.microsoft.com/office/drawing/2014/main" id="{5099ABC0-6B6B-4CC6-9AD7-5A2DFD5228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3" name="Picture 1">
          <a:extLst>
            <a:ext uri="{FF2B5EF4-FFF2-40B4-BE49-F238E27FC236}">
              <a16:creationId xmlns:a16="http://schemas.microsoft.com/office/drawing/2014/main" id="{6AFAC49D-BCE3-4E7E-B809-0986CE3575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4" name="Picture 1">
          <a:extLst>
            <a:ext uri="{FF2B5EF4-FFF2-40B4-BE49-F238E27FC236}">
              <a16:creationId xmlns:a16="http://schemas.microsoft.com/office/drawing/2014/main" id="{AEE9A0EC-065A-4DB9-89A8-C82DAA6D43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5" name="Picture 1">
          <a:extLst>
            <a:ext uri="{FF2B5EF4-FFF2-40B4-BE49-F238E27FC236}">
              <a16:creationId xmlns:a16="http://schemas.microsoft.com/office/drawing/2014/main" id="{EC8306CC-E4C3-4EDA-8914-2C165447E0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6" name="Picture 1">
          <a:extLst>
            <a:ext uri="{FF2B5EF4-FFF2-40B4-BE49-F238E27FC236}">
              <a16:creationId xmlns:a16="http://schemas.microsoft.com/office/drawing/2014/main" id="{FCA1C2A4-E7DF-459D-ABE2-E0F49EF7B3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7" name="Picture 1">
          <a:extLst>
            <a:ext uri="{FF2B5EF4-FFF2-40B4-BE49-F238E27FC236}">
              <a16:creationId xmlns:a16="http://schemas.microsoft.com/office/drawing/2014/main" id="{EE6C8ACC-B4B7-404F-9C66-F7B4F8189F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8" name="Picture 1">
          <a:extLst>
            <a:ext uri="{FF2B5EF4-FFF2-40B4-BE49-F238E27FC236}">
              <a16:creationId xmlns:a16="http://schemas.microsoft.com/office/drawing/2014/main" id="{FD4BF750-7383-45DC-ABC4-6CD55F8FFA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19" name="Picture 1">
          <a:extLst>
            <a:ext uri="{FF2B5EF4-FFF2-40B4-BE49-F238E27FC236}">
              <a16:creationId xmlns:a16="http://schemas.microsoft.com/office/drawing/2014/main" id="{6433FCA5-69C9-4840-B5C2-5787325C78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0" name="Picture 1">
          <a:extLst>
            <a:ext uri="{FF2B5EF4-FFF2-40B4-BE49-F238E27FC236}">
              <a16:creationId xmlns:a16="http://schemas.microsoft.com/office/drawing/2014/main" id="{CF508B4E-042C-40E5-9E05-CA69E1B6E8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1" name="Picture 1">
          <a:extLst>
            <a:ext uri="{FF2B5EF4-FFF2-40B4-BE49-F238E27FC236}">
              <a16:creationId xmlns:a16="http://schemas.microsoft.com/office/drawing/2014/main" id="{ACA514CD-D182-4F3E-8AD3-9D5059C62B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2" name="Picture 1">
          <a:extLst>
            <a:ext uri="{FF2B5EF4-FFF2-40B4-BE49-F238E27FC236}">
              <a16:creationId xmlns:a16="http://schemas.microsoft.com/office/drawing/2014/main" id="{8304D284-17D7-463E-9510-3406CCD5A6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3" name="Picture 1">
          <a:extLst>
            <a:ext uri="{FF2B5EF4-FFF2-40B4-BE49-F238E27FC236}">
              <a16:creationId xmlns:a16="http://schemas.microsoft.com/office/drawing/2014/main" id="{F60DC61B-7A7C-4226-81AF-B9DA726D77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4" name="Picture 1">
          <a:extLst>
            <a:ext uri="{FF2B5EF4-FFF2-40B4-BE49-F238E27FC236}">
              <a16:creationId xmlns:a16="http://schemas.microsoft.com/office/drawing/2014/main" id="{B47F9E50-C685-4CA4-B374-C66AA32E4B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5" name="Picture 1">
          <a:extLst>
            <a:ext uri="{FF2B5EF4-FFF2-40B4-BE49-F238E27FC236}">
              <a16:creationId xmlns:a16="http://schemas.microsoft.com/office/drawing/2014/main" id="{CCFE0359-9110-47EA-B291-4C724C2B0B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6" name="Picture 1">
          <a:extLst>
            <a:ext uri="{FF2B5EF4-FFF2-40B4-BE49-F238E27FC236}">
              <a16:creationId xmlns:a16="http://schemas.microsoft.com/office/drawing/2014/main" id="{43D409D3-FA86-4FF1-9E03-BDBD934073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0</xdr:row>
      <xdr:rowOff>95250</xdr:rowOff>
    </xdr:from>
    <xdr:to>
      <xdr:col>4</xdr:col>
      <xdr:colOff>568325</xdr:colOff>
      <xdr:row>4</xdr:row>
      <xdr:rowOff>79375</xdr:rowOff>
    </xdr:to>
    <xdr:pic>
      <xdr:nvPicPr>
        <xdr:cNvPr id="27" name="Picture 1">
          <a:extLst>
            <a:ext uri="{FF2B5EF4-FFF2-40B4-BE49-F238E27FC236}">
              <a16:creationId xmlns:a16="http://schemas.microsoft.com/office/drawing/2014/main" id="{E7C859B6-2287-4385-B4E3-272704FF71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0"/>
          <a:ext cx="3502025" cy="936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LA-028/Desktop/MRRH%20G2G%20Financial%20Report%20Dec'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
      <sheetName val="Data Summary"/>
      <sheetName val="CR- Advance Request"/>
      <sheetName val="CR- Expenditure Report"/>
      <sheetName val="FAR Adv- Liq Tracker"/>
      <sheetName val="FAR- Advance Request "/>
      <sheetName val="FAR- Expenditure Report"/>
      <sheetName val="SF1034"/>
      <sheetName val="Budget"/>
    </sheetNames>
    <sheetDataSet>
      <sheetData sheetId="0"/>
      <sheetData sheetId="1"/>
      <sheetData sheetId="2"/>
      <sheetData sheetId="3"/>
      <sheetData sheetId="4"/>
      <sheetData sheetId="5">
        <row r="32">
          <cell r="O32">
            <v>0</v>
          </cell>
        </row>
        <row r="33">
          <cell r="O33">
            <v>10112.8892998679</v>
          </cell>
        </row>
        <row r="34">
          <cell r="O34">
            <v>7844.1025099075296</v>
          </cell>
        </row>
        <row r="35">
          <cell r="O35">
            <v>0</v>
          </cell>
        </row>
        <row r="36">
          <cell r="O36">
            <v>0</v>
          </cell>
        </row>
        <row r="37">
          <cell r="O37">
            <v>138.70541611624836</v>
          </cell>
        </row>
        <row r="38">
          <cell r="O38">
            <v>0</v>
          </cell>
        </row>
        <row r="39">
          <cell r="O39">
            <v>0</v>
          </cell>
        </row>
        <row r="40">
          <cell r="O40">
            <v>0</v>
          </cell>
        </row>
        <row r="41">
          <cell r="O41">
            <v>0</v>
          </cell>
        </row>
        <row r="42">
          <cell r="O42">
            <v>0</v>
          </cell>
        </row>
      </sheetData>
      <sheetData sheetId="6"/>
      <sheetData sheetId="7"/>
      <sheetData sheetId="8">
        <row r="24">
          <cell r="G24">
            <v>51729.549902152641</v>
          </cell>
        </row>
        <row r="25">
          <cell r="G25">
            <v>55627.710371819965</v>
          </cell>
        </row>
        <row r="26">
          <cell r="G26">
            <v>45397.651663405093</v>
          </cell>
        </row>
        <row r="27">
          <cell r="G27">
            <v>3410.8806262230919</v>
          </cell>
        </row>
        <row r="30">
          <cell r="G30">
            <v>2228.5714285714284</v>
          </cell>
        </row>
        <row r="34">
          <cell r="G34">
            <v>345.20547945205482</v>
          </cell>
        </row>
        <row r="35">
          <cell r="G35">
            <v>805.47945205479448</v>
          </cell>
        </row>
        <row r="36">
          <cell r="G36">
            <v>0</v>
          </cell>
        </row>
        <row r="37">
          <cell r="G37">
            <v>0</v>
          </cell>
        </row>
        <row r="38">
          <cell r="G38">
            <v>3710.9589041095892</v>
          </cell>
        </row>
        <row r="39">
          <cell r="G39">
            <v>493.15068493150687</v>
          </cell>
        </row>
        <row r="41">
          <cell r="G41">
            <v>0</v>
          </cell>
        </row>
        <row r="42">
          <cell r="G42">
            <v>615.45988258317027</v>
          </cell>
        </row>
        <row r="43">
          <cell r="G43">
            <v>1846.3796477495109</v>
          </cell>
        </row>
        <row r="44">
          <cell r="G44">
            <v>1731.5068493150684</v>
          </cell>
        </row>
        <row r="45">
          <cell r="G45">
            <v>273.97260273972603</v>
          </cell>
        </row>
        <row r="46">
          <cell r="G46">
            <v>0</v>
          </cell>
        </row>
        <row r="47">
          <cell r="G47">
            <v>2034.2465753424656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00"/>
  <sheetViews>
    <sheetView tabSelected="1" topLeftCell="A31" zoomScale="60" zoomScaleNormal="60" workbookViewId="0">
      <selection activeCell="M11" sqref="M11"/>
    </sheetView>
  </sheetViews>
  <sheetFormatPr defaultColWidth="14.42578125" defaultRowHeight="15" customHeight="1"/>
  <cols>
    <col min="1" max="1" width="17.140625" style="8" customWidth="1"/>
    <col min="2" max="2" width="29.5703125" style="8" customWidth="1"/>
    <col min="3" max="3" width="22.140625" style="8" customWidth="1"/>
    <col min="4" max="4" width="24.28515625" style="8" customWidth="1"/>
    <col min="5" max="5" width="15.140625" style="8" customWidth="1"/>
    <col min="6" max="6" width="20.28515625" style="8" customWidth="1"/>
    <col min="7" max="7" width="10" style="8" hidden="1" customWidth="1"/>
    <col min="8" max="8" width="13.42578125" style="8" customWidth="1"/>
    <col min="9" max="9" width="9.5703125" style="8" customWidth="1"/>
    <col min="10" max="10" width="10" style="8" customWidth="1"/>
    <col min="11" max="11" width="22.7109375" style="8" customWidth="1"/>
    <col min="12" max="12" width="24.7109375" style="8" customWidth="1"/>
    <col min="13" max="13" width="25.42578125" style="8" customWidth="1"/>
    <col min="14" max="14" width="18" style="8" customWidth="1"/>
    <col min="15" max="26" width="8" style="8" customWidth="1"/>
    <col min="27" max="16384" width="14.42578125" style="8"/>
  </cols>
  <sheetData>
    <row r="1" spans="1:12" ht="15.75" customHeight="1">
      <c r="A1" s="1" t="s">
        <v>0</v>
      </c>
      <c r="B1" s="2"/>
      <c r="C1" s="3"/>
      <c r="D1" s="4"/>
      <c r="E1" s="4"/>
      <c r="F1" s="4"/>
      <c r="G1" s="5"/>
      <c r="H1" s="4"/>
      <c r="I1" s="6"/>
      <c r="J1" s="6"/>
      <c r="K1" s="4"/>
      <c r="L1" s="7" t="s">
        <v>1</v>
      </c>
    </row>
    <row r="2" spans="1:12" ht="18.75" customHeight="1">
      <c r="A2" s="9" t="s">
        <v>2</v>
      </c>
      <c r="B2" s="10"/>
      <c r="C2" s="11"/>
      <c r="D2" s="12" t="s">
        <v>3</v>
      </c>
      <c r="E2" s="12"/>
      <c r="F2" s="12"/>
      <c r="G2" s="13"/>
      <c r="H2" s="14"/>
      <c r="I2" s="15"/>
      <c r="J2" s="15"/>
      <c r="K2" s="14"/>
      <c r="L2" s="16"/>
    </row>
    <row r="3" spans="1:12" ht="23.25" customHeight="1">
      <c r="A3" s="9" t="s">
        <v>4</v>
      </c>
      <c r="B3" s="14"/>
      <c r="C3" s="14"/>
      <c r="D3" s="12" t="s">
        <v>5</v>
      </c>
      <c r="E3" s="12"/>
      <c r="F3" s="12"/>
      <c r="G3" s="11"/>
      <c r="H3" s="14"/>
      <c r="I3" s="15"/>
      <c r="J3" s="15"/>
      <c r="K3" s="15"/>
      <c r="L3" s="17"/>
    </row>
    <row r="4" spans="1:12" ht="15.75" customHeight="1">
      <c r="A4" s="18" t="s">
        <v>6</v>
      </c>
      <c r="B4" s="19"/>
      <c r="C4" s="20"/>
      <c r="D4" s="20"/>
      <c r="E4" s="20"/>
      <c r="F4" s="20"/>
      <c r="G4" s="20"/>
      <c r="H4" s="20"/>
      <c r="I4" s="20"/>
      <c r="J4" s="20"/>
      <c r="K4" s="20"/>
      <c r="L4" s="21"/>
    </row>
    <row r="5" spans="1:12" ht="15.75" customHeight="1">
      <c r="A5" s="22"/>
      <c r="B5" s="23"/>
      <c r="C5" s="14"/>
      <c r="D5" s="14"/>
      <c r="E5" s="14"/>
      <c r="F5" s="14"/>
      <c r="G5" s="14"/>
      <c r="H5" s="24" t="s">
        <v>7</v>
      </c>
      <c r="I5" s="14"/>
      <c r="J5" s="14"/>
      <c r="K5" s="25"/>
      <c r="L5" s="26" t="s">
        <v>8</v>
      </c>
    </row>
    <row r="6" spans="1:12" ht="22.5" customHeight="1">
      <c r="A6" s="22"/>
      <c r="B6" s="27" t="s">
        <v>9</v>
      </c>
      <c r="C6" s="28"/>
      <c r="D6" s="29"/>
      <c r="E6" s="29"/>
      <c r="F6" s="29"/>
      <c r="G6" s="14"/>
      <c r="H6" s="30">
        <f ca="1">(NOW())</f>
        <v>44176.607053587963</v>
      </c>
      <c r="I6" s="31"/>
      <c r="J6" s="31"/>
      <c r="K6" s="32"/>
      <c r="L6" s="33" t="s">
        <v>10</v>
      </c>
    </row>
    <row r="7" spans="1:12" ht="22.5" customHeight="1">
      <c r="A7" s="22"/>
      <c r="B7" s="27" t="s">
        <v>11</v>
      </c>
      <c r="C7" s="28"/>
      <c r="D7" s="29"/>
      <c r="E7" s="29"/>
      <c r="F7" s="29"/>
      <c r="G7" s="14"/>
      <c r="H7" s="10" t="s">
        <v>12</v>
      </c>
      <c r="I7" s="14"/>
      <c r="J7" s="14"/>
      <c r="K7" s="34" t="s">
        <v>13</v>
      </c>
      <c r="L7" s="16" t="s">
        <v>10</v>
      </c>
    </row>
    <row r="8" spans="1:12" ht="22.5" customHeight="1">
      <c r="A8" s="22"/>
      <c r="B8" s="27" t="s">
        <v>14</v>
      </c>
      <c r="C8" s="28"/>
      <c r="D8" s="14"/>
      <c r="E8" s="14"/>
      <c r="F8" s="14"/>
      <c r="G8" s="14"/>
      <c r="H8" s="35" t="s">
        <v>15</v>
      </c>
      <c r="I8" s="36"/>
      <c r="J8" s="36"/>
      <c r="K8" s="37"/>
      <c r="L8" s="38"/>
    </row>
    <row r="9" spans="1:12" ht="25.5" customHeight="1">
      <c r="A9" s="22"/>
      <c r="B9" s="10"/>
      <c r="C9" s="11"/>
      <c r="E9" s="39"/>
      <c r="F9" s="14"/>
      <c r="G9" s="14"/>
      <c r="H9" s="10" t="s">
        <v>16</v>
      </c>
      <c r="I9" s="14"/>
      <c r="J9" s="14"/>
      <c r="K9" s="34" t="s">
        <v>13</v>
      </c>
      <c r="L9" s="16"/>
    </row>
    <row r="10" spans="1:12" ht="18.75" customHeight="1">
      <c r="A10" s="40" t="s">
        <v>10</v>
      </c>
      <c r="B10" s="41"/>
      <c r="C10" s="42"/>
      <c r="D10" s="42"/>
      <c r="E10" s="42"/>
      <c r="F10" s="42"/>
      <c r="G10" s="42"/>
      <c r="H10" s="43"/>
      <c r="I10" s="42"/>
      <c r="J10" s="42"/>
      <c r="K10" s="44"/>
      <c r="L10" s="45"/>
    </row>
    <row r="11" spans="1:12" ht="15.75" customHeight="1">
      <c r="A11" s="46"/>
      <c r="B11" s="47"/>
      <c r="C11" s="11"/>
      <c r="D11" s="11"/>
      <c r="E11" s="11"/>
      <c r="F11" s="11"/>
      <c r="G11" s="11"/>
      <c r="H11" s="11"/>
      <c r="I11" s="11"/>
      <c r="J11" s="11"/>
      <c r="K11" s="11"/>
      <c r="L11" s="45"/>
    </row>
    <row r="12" spans="1:12" ht="23.25" customHeight="1">
      <c r="A12" s="48" t="s">
        <v>17</v>
      </c>
      <c r="B12" s="49" t="s">
        <v>18</v>
      </c>
      <c r="C12" s="50"/>
      <c r="D12" s="50"/>
      <c r="E12" s="50"/>
      <c r="F12" s="51"/>
      <c r="G12" s="51"/>
      <c r="H12" s="51"/>
      <c r="I12" s="51"/>
      <c r="J12" s="51"/>
      <c r="K12" s="11"/>
      <c r="L12" s="52" t="s">
        <v>19</v>
      </c>
    </row>
    <row r="13" spans="1:12" ht="23.25" customHeight="1">
      <c r="A13" s="48" t="s">
        <v>20</v>
      </c>
      <c r="B13" s="49" t="s">
        <v>21</v>
      </c>
      <c r="C13" s="50"/>
      <c r="D13" s="50"/>
      <c r="E13" s="50"/>
      <c r="F13" s="51"/>
      <c r="G13" s="51"/>
      <c r="H13" s="51"/>
      <c r="I13" s="51"/>
      <c r="J13" s="51"/>
      <c r="K13" s="11"/>
      <c r="L13" s="53"/>
    </row>
    <row r="14" spans="1:12" ht="23.25" customHeight="1">
      <c r="A14" s="54" t="s">
        <v>22</v>
      </c>
      <c r="B14" s="49" t="s">
        <v>23</v>
      </c>
      <c r="C14" s="55"/>
      <c r="D14" s="55"/>
      <c r="E14" s="55"/>
      <c r="F14" s="56"/>
      <c r="G14" s="56"/>
      <c r="H14" s="51"/>
      <c r="I14" s="51"/>
      <c r="J14" s="51"/>
      <c r="K14" s="11"/>
      <c r="L14" s="52" t="s">
        <v>24</v>
      </c>
    </row>
    <row r="15" spans="1:12" ht="23.25" customHeight="1">
      <c r="A15" s="54" t="s">
        <v>25</v>
      </c>
      <c r="B15" s="49"/>
      <c r="C15" s="55"/>
      <c r="D15" s="55"/>
      <c r="E15" s="55"/>
      <c r="F15" s="56"/>
      <c r="G15" s="56"/>
      <c r="H15" s="51"/>
      <c r="I15" s="51"/>
      <c r="J15" s="51"/>
      <c r="K15" s="11"/>
      <c r="L15" s="57"/>
    </row>
    <row r="16" spans="1:12" ht="23.25" customHeight="1">
      <c r="A16" s="22"/>
      <c r="B16" s="58"/>
      <c r="C16" s="55"/>
      <c r="D16" s="55"/>
      <c r="E16" s="55"/>
      <c r="F16" s="56"/>
      <c r="G16" s="56"/>
      <c r="H16" s="51"/>
      <c r="I16" s="51"/>
      <c r="J16" s="51"/>
      <c r="K16" s="11"/>
      <c r="L16" s="26" t="s">
        <v>26</v>
      </c>
    </row>
    <row r="17" spans="1:12" ht="23.25" customHeight="1">
      <c r="A17" s="22"/>
      <c r="B17" s="58"/>
      <c r="C17" s="55"/>
      <c r="D17" s="55"/>
      <c r="E17" s="55"/>
      <c r="F17" s="56"/>
      <c r="G17" s="56"/>
      <c r="H17" s="51"/>
      <c r="I17" s="51"/>
      <c r="J17" s="51"/>
      <c r="K17" s="11"/>
      <c r="L17" s="59"/>
    </row>
    <row r="18" spans="1:12" ht="18.75" customHeight="1">
      <c r="A18" s="60" t="s">
        <v>10</v>
      </c>
      <c r="B18" s="19"/>
      <c r="C18" s="20"/>
      <c r="D18" s="20"/>
      <c r="E18" s="20"/>
      <c r="F18" s="20"/>
      <c r="G18" s="20"/>
      <c r="H18" s="20"/>
      <c r="I18" s="20"/>
      <c r="J18" s="20"/>
      <c r="K18" s="20"/>
      <c r="L18" s="61"/>
    </row>
    <row r="19" spans="1:12" ht="15.75" customHeight="1">
      <c r="A19" s="46" t="s">
        <v>27</v>
      </c>
      <c r="B19" s="11"/>
      <c r="C19" s="11"/>
      <c r="D19" s="11"/>
      <c r="E19" s="11" t="s">
        <v>28</v>
      </c>
      <c r="F19" s="11"/>
      <c r="G19" s="14"/>
      <c r="H19" s="11" t="s">
        <v>29</v>
      </c>
      <c r="I19" s="62" t="s">
        <v>30</v>
      </c>
      <c r="J19" s="62"/>
      <c r="K19" s="14"/>
      <c r="L19" s="63" t="s">
        <v>31</v>
      </c>
    </row>
    <row r="20" spans="1:12" ht="18.75" customHeight="1">
      <c r="A20" s="60" t="s">
        <v>10</v>
      </c>
      <c r="B20" s="20"/>
      <c r="C20" s="20"/>
      <c r="D20" s="20"/>
      <c r="E20" s="20" t="s">
        <v>10</v>
      </c>
      <c r="F20" s="20"/>
      <c r="G20" s="20"/>
      <c r="H20" s="20"/>
      <c r="I20" s="20"/>
      <c r="J20" s="20"/>
      <c r="K20" s="20"/>
      <c r="L20" s="64"/>
    </row>
    <row r="21" spans="1:12" ht="15.75" customHeight="1">
      <c r="A21" s="65" t="s">
        <v>32</v>
      </c>
      <c r="B21" s="10"/>
      <c r="C21" s="11"/>
      <c r="D21" s="11"/>
      <c r="E21" s="11"/>
      <c r="F21" s="11"/>
      <c r="G21" s="66"/>
      <c r="H21" s="67"/>
      <c r="I21" s="68" t="s">
        <v>33</v>
      </c>
      <c r="J21" s="69"/>
      <c r="K21" s="70" t="s">
        <v>34</v>
      </c>
      <c r="L21" s="71" t="s">
        <v>35</v>
      </c>
    </row>
    <row r="22" spans="1:12" ht="15.75" customHeight="1">
      <c r="A22" s="65" t="s">
        <v>36</v>
      </c>
      <c r="B22" s="10"/>
      <c r="C22" s="11"/>
      <c r="D22" s="11" t="s">
        <v>37</v>
      </c>
      <c r="E22" s="11"/>
      <c r="F22" s="11"/>
      <c r="G22" s="14"/>
      <c r="H22" s="72" t="s">
        <v>38</v>
      </c>
      <c r="I22" s="73"/>
      <c r="J22" s="73"/>
      <c r="K22" s="74"/>
      <c r="L22" s="52" t="s">
        <v>39</v>
      </c>
    </row>
    <row r="23" spans="1:12" ht="15.75" customHeight="1">
      <c r="A23" s="75" t="s">
        <v>40</v>
      </c>
      <c r="B23" s="19"/>
      <c r="C23" s="20"/>
      <c r="D23" s="20"/>
      <c r="E23" s="20"/>
      <c r="F23" s="20"/>
      <c r="G23" s="76"/>
      <c r="H23" s="77"/>
      <c r="I23" s="78" t="s">
        <v>41</v>
      </c>
      <c r="J23" s="78"/>
      <c r="K23" s="79" t="s">
        <v>42</v>
      </c>
      <c r="L23" s="80" t="s">
        <v>43</v>
      </c>
    </row>
    <row r="24" spans="1:12" ht="18.75" customHeight="1">
      <c r="A24" s="81" t="s">
        <v>10</v>
      </c>
      <c r="B24" s="27" t="s">
        <v>44</v>
      </c>
      <c r="C24" s="51"/>
      <c r="D24" s="51"/>
      <c r="E24" s="51"/>
      <c r="F24" s="51"/>
      <c r="G24" s="82"/>
      <c r="H24" s="83"/>
      <c r="I24" s="84"/>
      <c r="J24" s="84"/>
      <c r="K24" s="83"/>
      <c r="L24" s="85"/>
    </row>
    <row r="25" spans="1:12" ht="20.25" customHeight="1">
      <c r="A25" s="81" t="s">
        <v>10</v>
      </c>
      <c r="B25" s="86" t="s">
        <v>45</v>
      </c>
      <c r="C25" s="51"/>
      <c r="D25" s="51"/>
      <c r="E25" s="51"/>
      <c r="F25" s="51"/>
      <c r="G25" s="82"/>
      <c r="H25" s="83"/>
      <c r="I25" s="84"/>
      <c r="J25" s="84"/>
      <c r="K25" s="83"/>
      <c r="L25" s="85"/>
    </row>
    <row r="26" spans="1:12" ht="20.25" customHeight="1">
      <c r="A26" s="81"/>
      <c r="B26" s="51" t="s">
        <v>46</v>
      </c>
      <c r="C26" s="87">
        <v>13906.93</v>
      </c>
      <c r="D26" s="88">
        <f>C26*3785</f>
        <v>52637730.050000004</v>
      </c>
      <c r="E26" s="51" t="s">
        <v>47</v>
      </c>
      <c r="F26" s="89">
        <f>D26/C26</f>
        <v>3785.0000000000005</v>
      </c>
      <c r="G26" s="82"/>
      <c r="H26" s="83"/>
      <c r="I26" s="84"/>
      <c r="J26" s="84"/>
      <c r="K26" s="83"/>
      <c r="L26" s="90">
        <v>52637730</v>
      </c>
    </row>
    <row r="27" spans="1:12" ht="23.25" customHeight="1">
      <c r="A27" s="81"/>
      <c r="B27" s="51" t="s">
        <v>48</v>
      </c>
      <c r="C27" s="87">
        <v>11349.41</v>
      </c>
      <c r="D27" s="88">
        <f>C27*3785</f>
        <v>42957516.850000001</v>
      </c>
      <c r="E27" s="51" t="s">
        <v>47</v>
      </c>
      <c r="F27" s="89">
        <f t="shared" ref="F27:F28" si="0">D27/C27</f>
        <v>3785</v>
      </c>
      <c r="G27" s="82"/>
      <c r="H27" s="83"/>
      <c r="I27" s="84"/>
      <c r="J27" s="84"/>
      <c r="K27" s="83"/>
      <c r="L27" s="90">
        <v>42957517</v>
      </c>
    </row>
    <row r="28" spans="1:12" ht="20.25" customHeight="1" thickBot="1">
      <c r="A28" s="81"/>
      <c r="B28" s="91" t="s">
        <v>49</v>
      </c>
      <c r="C28" s="92">
        <f>SUM(C26:C27)</f>
        <v>25256.34</v>
      </c>
      <c r="D28" s="93">
        <f>SUM(D26:D27)</f>
        <v>95595246.900000006</v>
      </c>
      <c r="E28" s="51" t="s">
        <v>47</v>
      </c>
      <c r="F28" s="89">
        <f t="shared" si="0"/>
        <v>3785</v>
      </c>
      <c r="G28" s="82"/>
      <c r="H28" s="83"/>
      <c r="I28" s="84"/>
      <c r="J28" s="84"/>
      <c r="K28" s="83"/>
      <c r="L28" s="94"/>
    </row>
    <row r="29" spans="1:12" ht="22.5" customHeight="1" thickTop="1">
      <c r="A29" s="81"/>
      <c r="B29" s="95"/>
      <c r="C29" s="51"/>
      <c r="D29" s="51"/>
      <c r="E29" s="51"/>
      <c r="F29" s="51"/>
      <c r="G29" s="82"/>
      <c r="H29" s="83"/>
      <c r="I29" s="84"/>
      <c r="J29" s="84"/>
      <c r="K29" s="83"/>
      <c r="L29" s="96"/>
    </row>
    <row r="30" spans="1:12" ht="22.5" customHeight="1">
      <c r="A30" s="81" t="s">
        <v>10</v>
      </c>
      <c r="B30" s="97"/>
      <c r="C30" s="98"/>
      <c r="D30" s="51"/>
      <c r="E30" s="51"/>
      <c r="F30" s="51"/>
      <c r="G30" s="82"/>
      <c r="H30" s="83"/>
      <c r="I30" s="84"/>
      <c r="J30" s="84"/>
      <c r="K30" s="83"/>
      <c r="L30" s="96"/>
    </row>
    <row r="31" spans="1:12" ht="22.5" customHeight="1">
      <c r="A31" s="81"/>
      <c r="B31" s="99" t="s">
        <v>50</v>
      </c>
      <c r="C31" s="98"/>
      <c r="D31" s="51"/>
      <c r="E31" s="51"/>
      <c r="F31" s="51"/>
      <c r="G31" s="82"/>
      <c r="H31" s="83"/>
      <c r="I31" s="84"/>
      <c r="J31" s="84"/>
      <c r="K31" s="83"/>
      <c r="L31" s="96"/>
    </row>
    <row r="32" spans="1:12" ht="20.25" customHeight="1">
      <c r="A32" s="81"/>
      <c r="B32" s="100"/>
      <c r="C32" s="101"/>
      <c r="D32" s="101"/>
      <c r="E32" s="102"/>
      <c r="F32" s="51"/>
      <c r="G32" s="82"/>
      <c r="H32" s="83"/>
      <c r="I32" s="84"/>
      <c r="J32" s="84"/>
      <c r="K32" s="83"/>
      <c r="L32" s="103"/>
    </row>
    <row r="33" spans="1:14" ht="18.75" customHeight="1">
      <c r="A33" s="81"/>
      <c r="B33" s="100"/>
      <c r="C33" s="102"/>
      <c r="D33" s="102"/>
      <c r="E33" s="102"/>
      <c r="F33" s="51"/>
      <c r="G33" s="82"/>
      <c r="H33" s="83"/>
      <c r="I33" s="84"/>
      <c r="J33" s="84"/>
      <c r="K33" s="83"/>
      <c r="L33" s="94"/>
    </row>
    <row r="34" spans="1:14" ht="18.75" customHeight="1">
      <c r="A34" s="81" t="s">
        <v>10</v>
      </c>
      <c r="B34" s="104" t="s">
        <v>51</v>
      </c>
      <c r="C34" s="102"/>
      <c r="D34" s="102"/>
      <c r="E34" s="102"/>
      <c r="F34" s="51"/>
      <c r="G34" s="82"/>
      <c r="H34" s="83"/>
      <c r="I34" s="84"/>
      <c r="J34" s="84"/>
      <c r="K34" s="83"/>
      <c r="L34" s="94"/>
    </row>
    <row r="35" spans="1:14" ht="18.75" customHeight="1">
      <c r="A35" s="81" t="s">
        <v>10</v>
      </c>
      <c r="B35" s="100"/>
      <c r="C35" s="102"/>
      <c r="D35" s="102"/>
      <c r="E35" s="102"/>
      <c r="F35" s="51"/>
      <c r="G35" s="82"/>
      <c r="H35" s="83"/>
      <c r="I35" s="84"/>
      <c r="J35" s="84"/>
      <c r="K35" s="83"/>
      <c r="L35" s="94"/>
    </row>
    <row r="36" spans="1:14" ht="18.75" customHeight="1">
      <c r="A36" s="18" t="s">
        <v>10</v>
      </c>
      <c r="B36" s="41"/>
      <c r="C36" s="42"/>
      <c r="D36" s="42"/>
      <c r="E36" s="42"/>
      <c r="F36" s="42"/>
      <c r="G36" s="105"/>
      <c r="H36" s="77"/>
      <c r="I36" s="106"/>
      <c r="J36" s="106"/>
      <c r="K36" s="77"/>
      <c r="L36" s="107" t="s">
        <v>10</v>
      </c>
    </row>
    <row r="37" spans="1:14" ht="21" customHeight="1">
      <c r="A37" s="60"/>
      <c r="B37" s="20"/>
      <c r="C37" s="20"/>
      <c r="D37" s="20"/>
      <c r="E37" s="20"/>
      <c r="F37" s="20"/>
      <c r="G37" s="20"/>
      <c r="H37" s="11"/>
      <c r="I37" s="11"/>
      <c r="J37" s="11"/>
      <c r="K37" s="108" t="s">
        <v>52</v>
      </c>
      <c r="L37" s="109">
        <f>SUM(L24:L36)</f>
        <v>95595247</v>
      </c>
    </row>
    <row r="38" spans="1:14" ht="20.25" customHeight="1">
      <c r="A38" s="65" t="s">
        <v>53</v>
      </c>
      <c r="B38" s="11" t="s">
        <v>54</v>
      </c>
      <c r="C38" s="11"/>
      <c r="D38" s="110" t="s">
        <v>55</v>
      </c>
      <c r="E38" s="73" t="s">
        <v>56</v>
      </c>
      <c r="F38" s="111"/>
      <c r="G38" s="11"/>
      <c r="H38" s="112" t="s">
        <v>57</v>
      </c>
      <c r="I38" s="113"/>
      <c r="J38" s="113"/>
      <c r="K38" s="114"/>
      <c r="L38" s="115"/>
    </row>
    <row r="39" spans="1:14" ht="20.25" customHeight="1">
      <c r="A39" s="116" t="s">
        <v>58</v>
      </c>
      <c r="B39" s="117">
        <f>L37</f>
        <v>95595247</v>
      </c>
      <c r="C39" s="118" t="s">
        <v>59</v>
      </c>
      <c r="D39" s="119">
        <f>B39/E39</f>
        <v>25256.340026420079</v>
      </c>
      <c r="E39" s="120">
        <v>3785</v>
      </c>
      <c r="F39" s="121">
        <v>1</v>
      </c>
      <c r="G39" s="122" t="s">
        <v>60</v>
      </c>
      <c r="H39" s="123"/>
      <c r="I39" s="124"/>
      <c r="J39" s="125"/>
      <c r="K39" s="125"/>
      <c r="L39" s="126"/>
    </row>
    <row r="40" spans="1:14" ht="18.75" customHeight="1">
      <c r="A40" s="116" t="s">
        <v>61</v>
      </c>
      <c r="B40" s="11" t="s">
        <v>62</v>
      </c>
      <c r="C40" s="11"/>
      <c r="D40" s="11"/>
      <c r="E40" s="11"/>
      <c r="F40" s="66"/>
      <c r="G40" s="11"/>
      <c r="H40" s="127"/>
      <c r="I40" s="128"/>
      <c r="J40" s="129"/>
      <c r="K40" s="129"/>
      <c r="L40" s="130"/>
    </row>
    <row r="41" spans="1:14" ht="18.75" customHeight="1">
      <c r="A41" s="116"/>
      <c r="B41" s="11"/>
      <c r="C41" s="11"/>
      <c r="D41" s="11"/>
      <c r="E41" s="11"/>
      <c r="F41" s="66"/>
      <c r="G41" s="11"/>
      <c r="H41" s="127"/>
      <c r="I41" s="128"/>
      <c r="J41" s="129"/>
      <c r="K41" s="129"/>
      <c r="L41" s="131"/>
    </row>
    <row r="42" spans="1:14" ht="15.75" customHeight="1">
      <c r="A42" s="116" t="s">
        <v>63</v>
      </c>
      <c r="B42" s="11"/>
      <c r="C42" s="11"/>
      <c r="D42" s="11"/>
      <c r="E42" s="11"/>
      <c r="F42" s="66"/>
      <c r="G42" s="11"/>
      <c r="H42" s="132"/>
      <c r="I42" s="133"/>
      <c r="J42" s="125"/>
      <c r="K42" s="125"/>
      <c r="L42" s="134"/>
      <c r="N42" s="135"/>
    </row>
    <row r="43" spans="1:14" ht="19.5" customHeight="1">
      <c r="A43" s="116" t="s">
        <v>64</v>
      </c>
      <c r="B43" s="20"/>
      <c r="C43" s="20"/>
      <c r="D43" s="20"/>
      <c r="E43" s="20"/>
      <c r="F43" s="76"/>
      <c r="G43" s="20"/>
      <c r="H43" s="136"/>
      <c r="I43" s="137"/>
      <c r="J43" s="137"/>
      <c r="K43" s="137"/>
      <c r="L43" s="138"/>
      <c r="N43" s="135"/>
    </row>
    <row r="44" spans="1:14" ht="15.75" customHeight="1">
      <c r="A44" s="116" t="s">
        <v>65</v>
      </c>
      <c r="B44" s="11" t="s">
        <v>66</v>
      </c>
      <c r="C44" s="15" t="s">
        <v>67</v>
      </c>
      <c r="D44" s="11"/>
      <c r="E44" s="11"/>
      <c r="F44" s="11"/>
      <c r="G44" s="11"/>
      <c r="H44" s="139" t="s">
        <v>68</v>
      </c>
      <c r="I44" s="11"/>
      <c r="J44" s="11"/>
      <c r="K44" s="11"/>
      <c r="L44" s="140"/>
    </row>
    <row r="45" spans="1:14" ht="23.25" customHeight="1">
      <c r="A45" s="116" t="s">
        <v>69</v>
      </c>
      <c r="B45" s="15"/>
      <c r="C45" s="141"/>
      <c r="D45" s="11"/>
      <c r="E45" s="11"/>
      <c r="F45" s="11"/>
      <c r="G45" s="11"/>
      <c r="H45" s="139"/>
      <c r="I45" s="11"/>
      <c r="J45" s="11"/>
      <c r="K45" s="11"/>
      <c r="L45" s="140"/>
    </row>
    <row r="46" spans="1:14" ht="15.75" customHeight="1">
      <c r="A46" s="142" t="s">
        <v>70</v>
      </c>
      <c r="B46" s="20"/>
      <c r="C46" s="20"/>
      <c r="D46" s="20"/>
      <c r="E46" s="20"/>
      <c r="F46" s="20"/>
      <c r="G46" s="20"/>
      <c r="H46" s="19"/>
      <c r="I46" s="20"/>
      <c r="J46" s="20"/>
      <c r="K46" s="20"/>
      <c r="L46" s="143"/>
    </row>
    <row r="47" spans="1:14" ht="15.75" customHeight="1">
      <c r="A47" s="144" t="s">
        <v>71</v>
      </c>
      <c r="B47" s="11"/>
      <c r="C47" s="11"/>
      <c r="D47" s="11"/>
      <c r="E47" s="11"/>
      <c r="F47" s="11"/>
      <c r="G47" s="11"/>
      <c r="H47" s="11"/>
      <c r="I47" s="11"/>
      <c r="J47" s="11"/>
      <c r="K47" s="11"/>
      <c r="L47" s="145"/>
    </row>
    <row r="48" spans="1:14" ht="15.75" customHeight="1">
      <c r="A48" s="46"/>
      <c r="B48" s="11"/>
      <c r="C48" s="11"/>
      <c r="D48" s="11"/>
      <c r="E48" s="11"/>
      <c r="F48" s="11"/>
      <c r="G48" s="11"/>
      <c r="H48" s="11"/>
      <c r="I48" s="11"/>
      <c r="J48" s="11"/>
      <c r="K48" s="11"/>
      <c r="L48" s="145"/>
    </row>
    <row r="49" spans="1:12" ht="20.25" customHeight="1">
      <c r="A49" s="146"/>
      <c r="B49" s="11"/>
      <c r="C49" s="11"/>
      <c r="D49" s="329"/>
      <c r="E49" s="330"/>
      <c r="F49" s="330"/>
      <c r="G49" s="11"/>
      <c r="H49" s="11"/>
      <c r="I49" s="51"/>
      <c r="K49" s="147"/>
      <c r="L49" s="148"/>
    </row>
    <row r="50" spans="1:12" ht="15.75" customHeight="1">
      <c r="A50" s="149" t="s">
        <v>72</v>
      </c>
      <c r="B50" s="11"/>
      <c r="C50" s="11"/>
      <c r="D50" s="114" t="s">
        <v>73</v>
      </c>
      <c r="E50" s="114"/>
      <c r="F50" s="114"/>
      <c r="G50" s="114"/>
      <c r="H50" s="11"/>
      <c r="I50" s="114"/>
      <c r="J50" s="114"/>
      <c r="K50" s="114" t="s">
        <v>74</v>
      </c>
      <c r="L50" s="150"/>
    </row>
    <row r="51" spans="1:12" ht="15.75" customHeight="1">
      <c r="A51" s="60"/>
      <c r="B51" s="20"/>
      <c r="C51" s="20"/>
      <c r="D51" s="20"/>
      <c r="E51" s="20"/>
      <c r="F51" s="20"/>
      <c r="G51" s="20"/>
      <c r="H51" s="20"/>
      <c r="I51" s="20"/>
      <c r="J51" s="20"/>
      <c r="K51" s="20"/>
      <c r="L51" s="143"/>
    </row>
    <row r="52" spans="1:12" ht="15.75" customHeight="1">
      <c r="A52" s="60"/>
      <c r="B52" s="20"/>
      <c r="C52" s="20"/>
      <c r="D52" s="20"/>
      <c r="E52" s="20" t="s">
        <v>75</v>
      </c>
      <c r="F52" s="20"/>
      <c r="G52" s="151"/>
      <c r="H52" s="20"/>
      <c r="I52" s="20"/>
      <c r="J52" s="20"/>
      <c r="K52" s="20"/>
      <c r="L52" s="143"/>
    </row>
    <row r="53" spans="1:12" ht="15.75" customHeight="1">
      <c r="A53" s="46"/>
      <c r="B53" s="11"/>
      <c r="C53" s="11"/>
      <c r="D53" s="11"/>
      <c r="E53" s="11"/>
      <c r="F53" s="11"/>
      <c r="G53" s="14"/>
      <c r="H53" s="11"/>
      <c r="I53" s="11"/>
      <c r="J53" s="11"/>
      <c r="K53" s="11"/>
      <c r="L53" s="145"/>
    </row>
    <row r="54" spans="1:12" ht="20.25" customHeight="1">
      <c r="A54" s="152"/>
      <c r="B54" s="153"/>
      <c r="C54" s="153"/>
      <c r="D54" s="153"/>
      <c r="E54" s="153"/>
      <c r="F54" s="153"/>
      <c r="G54" s="154"/>
      <c r="H54" s="153"/>
      <c r="I54" s="153"/>
      <c r="J54" s="153"/>
      <c r="K54" s="153"/>
      <c r="L54" s="155"/>
    </row>
    <row r="55" spans="1:12" ht="23.25" customHeight="1">
      <c r="A55" s="156"/>
      <c r="B55" s="156"/>
      <c r="C55" s="157"/>
      <c r="D55" s="158"/>
      <c r="E55" s="11"/>
      <c r="F55" s="11"/>
      <c r="G55" s="11"/>
      <c r="H55" s="11"/>
      <c r="I55" s="11"/>
      <c r="J55" s="11"/>
      <c r="K55" s="11"/>
      <c r="L55" s="159"/>
    </row>
    <row r="56" spans="1:12" ht="23.25" customHeight="1">
      <c r="A56" s="156"/>
      <c r="B56" s="156"/>
      <c r="C56" s="157"/>
      <c r="D56" s="158"/>
      <c r="E56" s="11"/>
      <c r="F56" s="11"/>
      <c r="G56" s="11"/>
      <c r="H56" s="11"/>
      <c r="I56" s="11"/>
      <c r="J56" s="11"/>
      <c r="K56" s="11"/>
      <c r="L56" s="159"/>
    </row>
    <row r="57" spans="1:12" ht="23.25" customHeight="1">
      <c r="A57" s="156"/>
      <c r="B57" s="160"/>
      <c r="C57" s="157"/>
      <c r="D57" s="158"/>
      <c r="E57" s="11"/>
      <c r="F57" s="11"/>
      <c r="G57" s="11"/>
      <c r="H57" s="11"/>
      <c r="I57" s="11"/>
      <c r="J57" s="11"/>
      <c r="K57" s="11"/>
      <c r="L57" s="159"/>
    </row>
    <row r="58" spans="1:12" ht="23.25" customHeight="1">
      <c r="A58" s="12"/>
      <c r="B58" s="12"/>
      <c r="C58" s="161"/>
      <c r="E58" s="11"/>
      <c r="F58" s="11"/>
      <c r="G58" s="11"/>
      <c r="H58" s="11"/>
      <c r="I58" s="11"/>
      <c r="J58" s="11"/>
      <c r="K58" s="11"/>
      <c r="L58" s="159"/>
    </row>
    <row r="59" spans="1:12" ht="21" customHeight="1">
      <c r="A59" s="12"/>
      <c r="B59" s="162"/>
      <c r="C59" s="51"/>
      <c r="E59" s="15"/>
      <c r="F59" s="11"/>
      <c r="G59" s="11"/>
      <c r="H59" s="12"/>
      <c r="I59" s="163"/>
      <c r="J59" s="164"/>
      <c r="K59" s="11"/>
      <c r="L59" s="165"/>
    </row>
    <row r="60" spans="1:12" ht="16.5" customHeight="1">
      <c r="A60" s="166" t="s">
        <v>10</v>
      </c>
      <c r="B60" s="151"/>
      <c r="C60" s="151"/>
      <c r="D60" s="151"/>
      <c r="E60" s="151"/>
      <c r="F60" s="69" t="s">
        <v>76</v>
      </c>
      <c r="G60" s="167"/>
      <c r="H60" s="151"/>
      <c r="I60" s="151"/>
      <c r="J60" s="151"/>
      <c r="K60" s="151"/>
      <c r="L60" s="168"/>
    </row>
    <row r="61" spans="1:12" ht="15.75" customHeight="1">
      <c r="A61" s="22" t="s">
        <v>77</v>
      </c>
      <c r="B61" s="14" t="s">
        <v>78</v>
      </c>
      <c r="C61" s="14"/>
      <c r="D61" s="14"/>
      <c r="E61" s="14"/>
      <c r="F61" s="14"/>
      <c r="G61" s="73" t="s">
        <v>79</v>
      </c>
      <c r="H61" s="14" t="s">
        <v>80</v>
      </c>
      <c r="I61" s="14"/>
      <c r="J61" s="14"/>
      <c r="K61" s="14"/>
      <c r="L61" s="169"/>
    </row>
    <row r="62" spans="1:12" ht="18.75" customHeight="1">
      <c r="A62" s="170"/>
      <c r="B62" s="151"/>
      <c r="C62" s="151"/>
      <c r="D62" s="151"/>
      <c r="E62" s="151"/>
      <c r="F62" s="151"/>
      <c r="G62" s="171"/>
      <c r="H62" s="151"/>
      <c r="I62" s="151"/>
      <c r="J62" s="151"/>
      <c r="K62" s="151"/>
      <c r="L62" s="168"/>
    </row>
    <row r="63" spans="1:12" ht="15.75" customHeight="1">
      <c r="A63" s="22" t="s">
        <v>81</v>
      </c>
      <c r="B63" s="14"/>
      <c r="C63" s="14"/>
      <c r="D63" s="14" t="s">
        <v>82</v>
      </c>
      <c r="E63" s="14"/>
      <c r="F63" s="14"/>
      <c r="G63" s="73" t="s">
        <v>83</v>
      </c>
      <c r="H63" s="14"/>
      <c r="I63" s="14"/>
      <c r="J63" s="14"/>
      <c r="K63" s="14"/>
      <c r="L63" s="169"/>
    </row>
    <row r="64" spans="1:12" ht="15.75" customHeight="1">
      <c r="A64" s="166"/>
      <c r="B64" s="151"/>
      <c r="C64" s="151"/>
      <c r="D64" s="151"/>
      <c r="E64" s="151"/>
      <c r="F64" s="151"/>
      <c r="G64" s="171"/>
      <c r="H64" s="151"/>
      <c r="I64" s="151"/>
      <c r="J64" s="151"/>
      <c r="K64" s="151"/>
      <c r="L64" s="168"/>
    </row>
    <row r="65" spans="1:12" ht="15.75" customHeight="1">
      <c r="A65" s="22" t="s">
        <v>42</v>
      </c>
      <c r="B65" s="14"/>
      <c r="C65" s="14"/>
      <c r="D65" s="14"/>
      <c r="E65" s="14"/>
      <c r="F65" s="14"/>
      <c r="G65" s="73" t="s">
        <v>84</v>
      </c>
      <c r="H65" s="14"/>
      <c r="I65" s="14"/>
      <c r="J65" s="14"/>
      <c r="K65" s="14"/>
      <c r="L65" s="169"/>
    </row>
    <row r="66" spans="1:12" ht="16.5" customHeight="1" thickBot="1">
      <c r="A66" s="172"/>
      <c r="B66" s="173"/>
      <c r="C66" s="173"/>
      <c r="D66" s="173"/>
      <c r="E66" s="173"/>
      <c r="F66" s="173"/>
      <c r="G66" s="174"/>
      <c r="H66" s="173"/>
      <c r="I66" s="173"/>
      <c r="J66" s="173"/>
      <c r="K66" s="173"/>
      <c r="L66" s="175"/>
    </row>
    <row r="67" spans="1:12" ht="12.75" customHeight="1"/>
    <row r="68" spans="1:12" ht="12.75" customHeight="1"/>
    <row r="69" spans="1:12" ht="12.75" customHeight="1"/>
    <row r="70" spans="1:12" ht="12.75" customHeight="1"/>
    <row r="71" spans="1:12" ht="12.75" customHeight="1"/>
    <row r="72" spans="1:12" ht="12.75" customHeight="1"/>
    <row r="73" spans="1:12" ht="12.75" customHeight="1"/>
    <row r="74" spans="1:12" ht="12.75" customHeight="1"/>
    <row r="75" spans="1:12" ht="12.75" customHeight="1"/>
    <row r="76" spans="1:12" ht="12.75" customHeight="1"/>
    <row r="77" spans="1:12" ht="12.75" customHeight="1"/>
    <row r="78" spans="1:12" ht="12.75" customHeight="1"/>
    <row r="79" spans="1:12" ht="12.75" customHeight="1"/>
    <row r="80" spans="1:12"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D49:F49"/>
  </mergeCells>
  <pageMargins left="0.7" right="0.7" top="0.75" bottom="0.75" header="0" footer="0"/>
  <pageSetup scale="4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sheetPr>
  <dimension ref="A1:Q1017"/>
  <sheetViews>
    <sheetView showGridLines="0" topLeftCell="A10" zoomScaleNormal="100" workbookViewId="0">
      <selection activeCell="H14" sqref="H14"/>
    </sheetView>
  </sheetViews>
  <sheetFormatPr defaultColWidth="14.42578125" defaultRowHeight="15" customHeight="1"/>
  <cols>
    <col min="1" max="1" width="35.85546875" style="8" customWidth="1"/>
    <col min="2" max="2" width="21.5703125" style="8" customWidth="1"/>
    <col min="3" max="3" width="14.7109375" style="8" customWidth="1"/>
    <col min="4" max="4" width="17.7109375" style="8" customWidth="1"/>
    <col min="5" max="5" width="16.7109375" style="8" customWidth="1"/>
    <col min="6" max="6" width="16" style="8" customWidth="1"/>
    <col min="7" max="7" width="19.7109375" style="8" customWidth="1"/>
    <col min="8" max="8" width="18" style="8" customWidth="1"/>
    <col min="9" max="14" width="21.28515625" style="8" hidden="1" customWidth="1"/>
    <col min="15" max="15" width="15.42578125" style="8" customWidth="1"/>
    <col min="16" max="26" width="8" style="8" customWidth="1"/>
    <col min="27" max="16384" width="14.42578125" style="8"/>
  </cols>
  <sheetData>
    <row r="1" spans="1:17" ht="12.75" customHeight="1">
      <c r="A1" s="176"/>
      <c r="B1" s="176"/>
      <c r="C1" s="176"/>
      <c r="D1" s="176"/>
      <c r="E1" s="176"/>
      <c r="F1" s="176"/>
      <c r="G1" s="176"/>
      <c r="H1" s="176"/>
      <c r="I1" s="176"/>
      <c r="J1" s="176"/>
      <c r="K1" s="176"/>
      <c r="L1" s="176"/>
      <c r="M1" s="176"/>
      <c r="N1" s="176"/>
    </row>
    <row r="2" spans="1:17" ht="15.75" customHeight="1">
      <c r="A2" s="177" t="s">
        <v>85</v>
      </c>
      <c r="B2" s="333" t="s">
        <v>18</v>
      </c>
      <c r="C2" s="334"/>
      <c r="D2" s="334"/>
      <c r="E2" s="334"/>
      <c r="F2" s="334"/>
      <c r="G2" s="332"/>
      <c r="H2" s="178"/>
      <c r="I2" s="178"/>
      <c r="J2" s="178"/>
      <c r="K2" s="178"/>
      <c r="L2" s="178"/>
      <c r="M2" s="178"/>
      <c r="N2" s="178"/>
      <c r="O2" s="179"/>
      <c r="P2" s="179"/>
      <c r="Q2" s="179"/>
    </row>
    <row r="3" spans="1:17" ht="27.95" customHeight="1">
      <c r="A3" s="177" t="s">
        <v>86</v>
      </c>
      <c r="B3" s="333" t="s">
        <v>87</v>
      </c>
      <c r="C3" s="335"/>
      <c r="D3" s="335"/>
      <c r="E3" s="335"/>
      <c r="F3" s="335"/>
      <c r="G3" s="336"/>
      <c r="H3" s="178"/>
      <c r="I3" s="178"/>
      <c r="J3" s="178"/>
      <c r="K3" s="178"/>
      <c r="L3" s="178"/>
      <c r="M3" s="178"/>
      <c r="N3" s="178"/>
      <c r="O3" s="179"/>
      <c r="P3" s="179"/>
      <c r="Q3" s="179"/>
    </row>
    <row r="4" spans="1:17" ht="15.75" customHeight="1">
      <c r="A4" s="177"/>
      <c r="B4" s="180"/>
      <c r="C4" s="180"/>
      <c r="D4" s="180"/>
      <c r="E4" s="180"/>
      <c r="F4" s="180"/>
      <c r="G4" s="180"/>
      <c r="H4" s="178"/>
      <c r="I4" s="178"/>
      <c r="J4" s="178"/>
      <c r="K4" s="178"/>
      <c r="L4" s="178"/>
      <c r="M4" s="178"/>
      <c r="N4" s="178"/>
      <c r="O4" s="179"/>
      <c r="P4" s="179"/>
      <c r="Q4" s="179"/>
    </row>
    <row r="5" spans="1:17" ht="15.75" customHeight="1">
      <c r="A5" s="177" t="s">
        <v>88</v>
      </c>
      <c r="B5" s="337" t="s">
        <v>89</v>
      </c>
      <c r="C5" s="338"/>
      <c r="D5" s="181"/>
      <c r="E5" s="181"/>
      <c r="F5" s="181"/>
      <c r="G5" s="181"/>
      <c r="H5" s="178"/>
      <c r="I5" s="178"/>
      <c r="J5" s="178"/>
      <c r="K5" s="178"/>
      <c r="L5" s="178"/>
      <c r="M5" s="178"/>
      <c r="N5" s="178"/>
      <c r="O5" s="179"/>
      <c r="P5" s="179"/>
      <c r="Q5" s="179"/>
    </row>
    <row r="6" spans="1:17" ht="18" customHeight="1">
      <c r="A6" s="177" t="s">
        <v>90</v>
      </c>
      <c r="B6" s="339">
        <v>43921</v>
      </c>
      <c r="C6" s="340"/>
      <c r="D6" s="181"/>
      <c r="E6" s="181"/>
      <c r="F6" s="181"/>
      <c r="G6" s="181"/>
      <c r="H6" s="178"/>
      <c r="I6" s="178"/>
      <c r="J6" s="178"/>
      <c r="K6" s="178"/>
      <c r="L6" s="178"/>
      <c r="M6" s="178"/>
      <c r="N6" s="178"/>
      <c r="O6" s="179"/>
      <c r="P6" s="179"/>
      <c r="Q6" s="179"/>
    </row>
    <row r="7" spans="1:17" ht="18" customHeight="1">
      <c r="A7" s="177" t="s">
        <v>91</v>
      </c>
      <c r="B7" s="339">
        <v>44377</v>
      </c>
      <c r="C7" s="340"/>
      <c r="D7" s="181"/>
      <c r="E7" s="181"/>
      <c r="F7" s="181"/>
      <c r="G7" s="181"/>
      <c r="H7" s="178"/>
      <c r="I7" s="178"/>
      <c r="J7" s="178"/>
      <c r="K7" s="178"/>
      <c r="L7" s="178"/>
      <c r="M7" s="178"/>
      <c r="N7" s="178"/>
      <c r="O7" s="179"/>
      <c r="P7" s="179"/>
      <c r="Q7" s="179"/>
    </row>
    <row r="8" spans="1:17" ht="18" customHeight="1">
      <c r="A8" s="177" t="s">
        <v>92</v>
      </c>
      <c r="B8" s="331" t="s">
        <v>93</v>
      </c>
      <c r="C8" s="332"/>
      <c r="D8" s="181"/>
      <c r="E8" s="181"/>
      <c r="F8" s="181"/>
      <c r="G8" s="181"/>
      <c r="H8" s="178"/>
      <c r="I8" s="178"/>
      <c r="J8" s="178"/>
      <c r="K8" s="178"/>
      <c r="L8" s="178"/>
      <c r="M8" s="178"/>
      <c r="N8" s="178"/>
      <c r="O8" s="179"/>
      <c r="P8" s="179"/>
      <c r="Q8" s="179"/>
    </row>
    <row r="9" spans="1:17" ht="18" customHeight="1">
      <c r="A9" s="177"/>
      <c r="B9" s="178"/>
      <c r="C9" s="178"/>
      <c r="D9" s="178"/>
      <c r="E9" s="178"/>
      <c r="F9" s="178"/>
      <c r="G9" s="178"/>
      <c r="H9" s="178"/>
      <c r="I9" s="178"/>
      <c r="J9" s="178"/>
      <c r="K9" s="178"/>
      <c r="L9" s="178"/>
      <c r="M9" s="178"/>
      <c r="N9" s="178"/>
      <c r="O9" s="179"/>
      <c r="P9" s="179"/>
      <c r="Q9" s="179"/>
    </row>
    <row r="10" spans="1:17" ht="18" customHeight="1">
      <c r="A10" s="182" t="s">
        <v>94</v>
      </c>
      <c r="B10" s="339" t="s">
        <v>95</v>
      </c>
      <c r="C10" s="340"/>
      <c r="D10" s="178"/>
      <c r="E10" s="178"/>
      <c r="F10" s="178"/>
      <c r="G10" s="178"/>
      <c r="H10" s="178"/>
      <c r="I10" s="178"/>
      <c r="J10" s="178"/>
      <c r="K10" s="178"/>
      <c r="L10" s="178"/>
      <c r="M10" s="178"/>
      <c r="N10" s="178"/>
      <c r="O10" s="179"/>
      <c r="P10" s="179"/>
      <c r="Q10" s="179"/>
    </row>
    <row r="11" spans="1:17" ht="18" customHeight="1" thickBot="1">
      <c r="A11" s="178"/>
      <c r="B11" s="180" t="s">
        <v>96</v>
      </c>
      <c r="C11" s="180" t="s">
        <v>97</v>
      </c>
      <c r="D11" s="180" t="s">
        <v>98</v>
      </c>
      <c r="E11" s="180" t="s">
        <v>99</v>
      </c>
      <c r="F11" s="180" t="s">
        <v>100</v>
      </c>
      <c r="G11" s="180" t="s">
        <v>101</v>
      </c>
      <c r="H11" s="180" t="s">
        <v>102</v>
      </c>
      <c r="I11" s="180"/>
      <c r="J11" s="180"/>
      <c r="K11" s="180"/>
      <c r="L11" s="180"/>
      <c r="M11" s="180"/>
      <c r="N11" s="180"/>
      <c r="O11" s="179"/>
      <c r="P11" s="179"/>
      <c r="Q11" s="179"/>
    </row>
    <row r="12" spans="1:17" ht="24" customHeight="1">
      <c r="A12" s="348" t="s">
        <v>103</v>
      </c>
      <c r="B12" s="183" t="s">
        <v>104</v>
      </c>
      <c r="C12" s="183" t="s">
        <v>105</v>
      </c>
      <c r="D12" s="183" t="s">
        <v>106</v>
      </c>
      <c r="E12" s="183" t="s">
        <v>107</v>
      </c>
      <c r="F12" s="183" t="s">
        <v>108</v>
      </c>
      <c r="G12" s="183" t="s">
        <v>109</v>
      </c>
      <c r="H12" s="184" t="s">
        <v>110</v>
      </c>
      <c r="I12" s="179"/>
      <c r="J12" s="179"/>
      <c r="K12" s="179"/>
      <c r="L12" s="179"/>
      <c r="M12" s="179"/>
      <c r="N12" s="179"/>
      <c r="O12" s="179"/>
      <c r="P12" s="179"/>
    </row>
    <row r="13" spans="1:17" ht="18" customHeight="1" thickBot="1">
      <c r="A13" s="349"/>
      <c r="B13" s="185" t="s">
        <v>55</v>
      </c>
      <c r="C13" s="185" t="s">
        <v>55</v>
      </c>
      <c r="D13" s="185" t="s">
        <v>55</v>
      </c>
      <c r="E13" s="185" t="s">
        <v>55</v>
      </c>
      <c r="F13" s="185" t="s">
        <v>55</v>
      </c>
      <c r="G13" s="185" t="s">
        <v>111</v>
      </c>
      <c r="H13" s="186" t="s">
        <v>112</v>
      </c>
      <c r="I13" s="179"/>
      <c r="J13" s="179"/>
      <c r="K13" s="179"/>
      <c r="L13" s="179"/>
      <c r="M13" s="179"/>
      <c r="N13" s="179"/>
      <c r="O13" s="179"/>
      <c r="P13" s="179"/>
    </row>
    <row r="14" spans="1:17" ht="18" customHeight="1">
      <c r="A14" s="187" t="s">
        <v>113</v>
      </c>
      <c r="B14" s="188">
        <f>[1]Budget!G24</f>
        <v>51729.549902152641</v>
      </c>
      <c r="C14" s="188">
        <f>'[1]FAR- Advance Request '!O32</f>
        <v>0</v>
      </c>
      <c r="D14" s="188">
        <f>B14-C14</f>
        <v>51729.549902152641</v>
      </c>
      <c r="E14" s="188">
        <f>O32</f>
        <v>0</v>
      </c>
      <c r="F14" s="189"/>
      <c r="G14" s="188">
        <f t="shared" ref="G14:G24" si="0">E14+F14</f>
        <v>0</v>
      </c>
      <c r="H14" s="190">
        <f t="shared" ref="H14:H24" si="1">C14-G14</f>
        <v>0</v>
      </c>
      <c r="I14" s="179"/>
      <c r="J14" s="179"/>
      <c r="K14" s="179"/>
      <c r="L14" s="179"/>
      <c r="M14" s="179"/>
      <c r="N14" s="179"/>
      <c r="O14" s="179"/>
      <c r="P14" s="179"/>
    </row>
    <row r="15" spans="1:17" ht="18" customHeight="1">
      <c r="A15" s="191" t="s">
        <v>114</v>
      </c>
      <c r="B15" s="188">
        <f>[1]Budget!G25</f>
        <v>55627.710371819965</v>
      </c>
      <c r="C15" s="188">
        <f>'[1]FAR- Advance Request '!O33</f>
        <v>10112.8892998679</v>
      </c>
      <c r="D15" s="188">
        <f t="shared" ref="D15:D24" si="2">B15-C15</f>
        <v>45514.821071952065</v>
      </c>
      <c r="E15" s="188">
        <f>O33</f>
        <v>0</v>
      </c>
      <c r="F15" s="192">
        <v>13906.93</v>
      </c>
      <c r="G15" s="188">
        <f t="shared" si="0"/>
        <v>13906.93</v>
      </c>
      <c r="H15" s="190">
        <f t="shared" si="1"/>
        <v>-3794.0407001321</v>
      </c>
      <c r="I15" s="179"/>
      <c r="J15" s="179"/>
      <c r="K15" s="179"/>
      <c r="L15" s="179"/>
      <c r="M15" s="179"/>
      <c r="N15" s="179"/>
      <c r="O15" s="179"/>
      <c r="P15" s="179"/>
    </row>
    <row r="16" spans="1:17" ht="18" customHeight="1">
      <c r="A16" s="191" t="s">
        <v>115</v>
      </c>
      <c r="B16" s="188">
        <f>[1]Budget!G26</f>
        <v>45397.651663405093</v>
      </c>
      <c r="C16" s="188">
        <f>'[1]FAR- Advance Request '!O34</f>
        <v>7844.1025099075296</v>
      </c>
      <c r="D16" s="188">
        <f t="shared" si="2"/>
        <v>37553.549153497566</v>
      </c>
      <c r="E16" s="188">
        <f>O41</f>
        <v>0</v>
      </c>
      <c r="F16" s="192">
        <v>11349.41</v>
      </c>
      <c r="G16" s="188">
        <f t="shared" si="0"/>
        <v>11349.41</v>
      </c>
      <c r="H16" s="190">
        <f t="shared" si="1"/>
        <v>-3505.3074900924703</v>
      </c>
      <c r="I16" s="179"/>
      <c r="J16" s="179"/>
      <c r="K16" s="179"/>
      <c r="L16" s="179"/>
      <c r="M16" s="179"/>
      <c r="N16" s="179"/>
      <c r="O16" s="179"/>
      <c r="P16" s="179"/>
    </row>
    <row r="17" spans="1:17" ht="18" customHeight="1">
      <c r="A17" s="191" t="s">
        <v>116</v>
      </c>
      <c r="B17" s="188">
        <f>[1]Budget!G27</f>
        <v>3410.8806262230919</v>
      </c>
      <c r="C17" s="188">
        <f>'[1]FAR- Advance Request '!O35</f>
        <v>0</v>
      </c>
      <c r="D17" s="188">
        <f t="shared" si="2"/>
        <v>3410.8806262230919</v>
      </c>
      <c r="E17" s="188">
        <f>O42</f>
        <v>0</v>
      </c>
      <c r="F17" s="189"/>
      <c r="G17" s="188">
        <f t="shared" si="0"/>
        <v>0</v>
      </c>
      <c r="H17" s="190">
        <f t="shared" si="1"/>
        <v>0</v>
      </c>
      <c r="I17" s="179"/>
      <c r="J17" s="179"/>
      <c r="K17" s="179"/>
      <c r="L17" s="179"/>
      <c r="M17" s="179"/>
      <c r="N17" s="179"/>
      <c r="O17" s="179"/>
      <c r="P17" s="179"/>
    </row>
    <row r="18" spans="1:17" ht="18" customHeight="1">
      <c r="A18" s="191" t="s">
        <v>117</v>
      </c>
      <c r="B18" s="188">
        <f>[1]Budget!G30</f>
        <v>2228.5714285714284</v>
      </c>
      <c r="C18" s="188">
        <f>'[1]FAR- Advance Request '!O36</f>
        <v>0</v>
      </c>
      <c r="D18" s="188">
        <f t="shared" si="2"/>
        <v>2228.5714285714284</v>
      </c>
      <c r="E18" s="188">
        <f t="shared" ref="E18:E21" si="3">O43</f>
        <v>0</v>
      </c>
      <c r="F18" s="189"/>
      <c r="G18" s="188">
        <f t="shared" si="0"/>
        <v>0</v>
      </c>
      <c r="H18" s="190">
        <f t="shared" si="1"/>
        <v>0</v>
      </c>
      <c r="I18" s="179"/>
      <c r="J18" s="179"/>
      <c r="K18" s="179"/>
      <c r="L18" s="179"/>
      <c r="M18" s="179"/>
      <c r="N18" s="179"/>
      <c r="O18" s="179"/>
      <c r="P18" s="179"/>
    </row>
    <row r="19" spans="1:17" ht="18" customHeight="1">
      <c r="A19" s="191" t="s">
        <v>118</v>
      </c>
      <c r="B19" s="188">
        <f>[1]Budget!G34+[1]Budget!G35</f>
        <v>1150.6849315068494</v>
      </c>
      <c r="C19" s="188">
        <f>'[1]FAR- Advance Request '!O37</f>
        <v>138.70541611624836</v>
      </c>
      <c r="D19" s="188">
        <f t="shared" si="2"/>
        <v>1011.979515390601</v>
      </c>
      <c r="E19" s="188">
        <f t="shared" si="3"/>
        <v>0</v>
      </c>
      <c r="F19" s="189"/>
      <c r="G19" s="188">
        <f t="shared" si="0"/>
        <v>0</v>
      </c>
      <c r="H19" s="190">
        <f t="shared" si="1"/>
        <v>138.70541611624836</v>
      </c>
      <c r="I19" s="179"/>
      <c r="J19" s="179"/>
      <c r="K19" s="179"/>
      <c r="L19" s="179"/>
      <c r="M19" s="179"/>
      <c r="N19" s="179"/>
      <c r="O19" s="179"/>
      <c r="P19" s="179"/>
    </row>
    <row r="20" spans="1:17" ht="18" customHeight="1">
      <c r="A20" s="191" t="s">
        <v>119</v>
      </c>
      <c r="B20" s="188">
        <f>[1]Budget!G36</f>
        <v>0</v>
      </c>
      <c r="C20" s="188">
        <f>'[1]FAR- Advance Request '!O38</f>
        <v>0</v>
      </c>
      <c r="D20" s="188">
        <f t="shared" si="2"/>
        <v>0</v>
      </c>
      <c r="E20" s="188">
        <f t="shared" si="3"/>
        <v>0</v>
      </c>
      <c r="F20" s="189"/>
      <c r="G20" s="188">
        <f t="shared" si="0"/>
        <v>0</v>
      </c>
      <c r="H20" s="190">
        <f t="shared" si="1"/>
        <v>0</v>
      </c>
      <c r="I20" s="179"/>
      <c r="J20" s="179"/>
      <c r="K20" s="179"/>
      <c r="L20" s="179"/>
      <c r="M20" s="179"/>
      <c r="N20" s="179"/>
      <c r="O20" s="179"/>
      <c r="P20" s="179"/>
    </row>
    <row r="21" spans="1:17" ht="18" customHeight="1">
      <c r="A21" s="191" t="s">
        <v>120</v>
      </c>
      <c r="B21" s="188">
        <f>[1]Budget!G37+[1]Budget!G38+[1]Budget!G39</f>
        <v>4204.1095890410961</v>
      </c>
      <c r="C21" s="188">
        <f>'[1]FAR- Advance Request '!O39</f>
        <v>0</v>
      </c>
      <c r="D21" s="188">
        <f t="shared" si="2"/>
        <v>4204.1095890410961</v>
      </c>
      <c r="E21" s="188">
        <f t="shared" si="3"/>
        <v>0</v>
      </c>
      <c r="F21" s="189"/>
      <c r="G21" s="188">
        <f t="shared" si="0"/>
        <v>0</v>
      </c>
      <c r="H21" s="190">
        <f t="shared" si="1"/>
        <v>0</v>
      </c>
      <c r="I21" s="179"/>
      <c r="J21" s="179"/>
      <c r="K21" s="179"/>
      <c r="L21" s="179"/>
      <c r="M21" s="179"/>
      <c r="N21" s="179"/>
      <c r="O21" s="179"/>
      <c r="P21" s="179"/>
    </row>
    <row r="22" spans="1:17" ht="18" customHeight="1">
      <c r="A22" s="191" t="s">
        <v>121</v>
      </c>
      <c r="B22" s="188">
        <f>[1]Budget!G41+[1]Budget!G42+[1]Budget!G43</f>
        <v>2461.8395303326811</v>
      </c>
      <c r="C22" s="188">
        <f>'[1]FAR- Advance Request '!O40</f>
        <v>0</v>
      </c>
      <c r="D22" s="188">
        <f t="shared" si="2"/>
        <v>2461.8395303326811</v>
      </c>
      <c r="E22" s="188">
        <f>M47</f>
        <v>0</v>
      </c>
      <c r="F22" s="189"/>
      <c r="G22" s="188">
        <f t="shared" si="0"/>
        <v>0</v>
      </c>
      <c r="H22" s="190">
        <f t="shared" si="1"/>
        <v>0</v>
      </c>
      <c r="I22" s="179"/>
      <c r="J22" s="179"/>
      <c r="K22" s="179"/>
      <c r="L22" s="179"/>
      <c r="M22" s="179"/>
      <c r="N22" s="179"/>
      <c r="O22" s="179"/>
      <c r="P22" s="179"/>
    </row>
    <row r="23" spans="1:17" ht="18" customHeight="1">
      <c r="A23" s="191" t="s">
        <v>122</v>
      </c>
      <c r="B23" s="188">
        <f>[1]Budget!G44+[1]Budget!G45</f>
        <v>2005.4794520547944</v>
      </c>
      <c r="C23" s="188">
        <f>'[1]FAR- Advance Request '!O41</f>
        <v>0</v>
      </c>
      <c r="D23" s="188">
        <f t="shared" si="2"/>
        <v>2005.4794520547944</v>
      </c>
      <c r="E23" s="188">
        <f>M48</f>
        <v>0</v>
      </c>
      <c r="F23" s="189"/>
      <c r="G23" s="188">
        <f t="shared" si="0"/>
        <v>0</v>
      </c>
      <c r="H23" s="190">
        <f t="shared" si="1"/>
        <v>0</v>
      </c>
      <c r="I23" s="179"/>
      <c r="J23" s="179"/>
      <c r="K23" s="179"/>
      <c r="L23" s="179"/>
      <c r="M23" s="179"/>
      <c r="N23" s="179"/>
      <c r="O23" s="179"/>
      <c r="P23" s="179"/>
    </row>
    <row r="24" spans="1:17" ht="18" customHeight="1">
      <c r="A24" s="191" t="s">
        <v>123</v>
      </c>
      <c r="B24" s="188">
        <f>[1]Budget!G46+[1]Budget!G47</f>
        <v>2034.2465753424656</v>
      </c>
      <c r="C24" s="188">
        <f>'[1]FAR- Advance Request '!O42</f>
        <v>0</v>
      </c>
      <c r="D24" s="188">
        <f t="shared" si="2"/>
        <v>2034.2465753424656</v>
      </c>
      <c r="E24" s="188">
        <f>M49</f>
        <v>0</v>
      </c>
      <c r="F24" s="189"/>
      <c r="G24" s="188">
        <f t="shared" si="0"/>
        <v>0</v>
      </c>
      <c r="H24" s="190">
        <f t="shared" si="1"/>
        <v>0</v>
      </c>
      <c r="I24" s="179"/>
      <c r="J24" s="179"/>
      <c r="K24" s="179"/>
      <c r="L24" s="179"/>
      <c r="M24" s="179"/>
      <c r="N24" s="179"/>
      <c r="O24" s="179"/>
      <c r="P24" s="179"/>
    </row>
    <row r="25" spans="1:17" ht="18" customHeight="1">
      <c r="A25" s="191"/>
      <c r="B25" s="189"/>
      <c r="C25" s="189"/>
      <c r="D25" s="189"/>
      <c r="E25" s="189"/>
      <c r="F25" s="189"/>
      <c r="G25" s="189"/>
      <c r="H25" s="193"/>
      <c r="I25" s="179"/>
      <c r="J25" s="179"/>
      <c r="K25" s="179"/>
      <c r="L25" s="179"/>
      <c r="M25" s="179"/>
      <c r="N25" s="179"/>
      <c r="O25" s="179"/>
      <c r="P25" s="179"/>
    </row>
    <row r="26" spans="1:17" ht="30.75" customHeight="1" thickBot="1">
      <c r="A26" s="194" t="s">
        <v>124</v>
      </c>
      <c r="B26" s="195">
        <f t="shared" ref="B26:H26" si="4">SUM(B14:B25)</f>
        <v>170250.72407045009</v>
      </c>
      <c r="C26" s="195">
        <f t="shared" si="4"/>
        <v>18095.697225891679</v>
      </c>
      <c r="D26" s="195">
        <f t="shared" si="4"/>
        <v>152155.02684455839</v>
      </c>
      <c r="E26" s="195">
        <f t="shared" si="4"/>
        <v>0</v>
      </c>
      <c r="F26" s="195">
        <f t="shared" si="4"/>
        <v>25256.34</v>
      </c>
      <c r="G26" s="195">
        <f t="shared" si="4"/>
        <v>25256.34</v>
      </c>
      <c r="H26" s="196">
        <f t="shared" si="4"/>
        <v>-7160.6427741083216</v>
      </c>
      <c r="I26" s="179"/>
      <c r="J26" s="179"/>
      <c r="K26" s="179"/>
      <c r="L26" s="179"/>
      <c r="M26" s="179"/>
      <c r="N26" s="179"/>
      <c r="O26" s="179"/>
      <c r="P26" s="179"/>
    </row>
    <row r="27" spans="1:17" ht="19.5" customHeight="1">
      <c r="A27" s="197"/>
      <c r="B27" s="198"/>
      <c r="C27" s="198"/>
      <c r="D27" s="198"/>
      <c r="E27" s="198"/>
      <c r="F27" s="198"/>
      <c r="G27" s="198"/>
      <c r="H27" s="198"/>
      <c r="I27" s="199"/>
      <c r="J27" s="199"/>
      <c r="K27" s="199"/>
      <c r="L27" s="199"/>
      <c r="M27" s="199"/>
      <c r="N27" s="199"/>
      <c r="O27" s="179"/>
      <c r="P27" s="179"/>
      <c r="Q27" s="179"/>
    </row>
    <row r="28" spans="1:17" ht="18" customHeight="1">
      <c r="A28" s="200" t="s">
        <v>125</v>
      </c>
      <c r="B28" s="178"/>
      <c r="C28" s="178"/>
      <c r="D28" s="178"/>
      <c r="E28" s="178"/>
      <c r="F28" s="178"/>
      <c r="G28" s="178"/>
      <c r="H28" s="178"/>
      <c r="I28" s="178"/>
      <c r="J28" s="178"/>
      <c r="K28" s="178"/>
      <c r="L28" s="178"/>
      <c r="M28" s="178"/>
      <c r="N28" s="178"/>
      <c r="O28" s="179"/>
      <c r="P28" s="179"/>
      <c r="Q28" s="179"/>
    </row>
    <row r="29" spans="1:17" ht="18" customHeight="1" thickBot="1">
      <c r="A29" s="177" t="s">
        <v>126</v>
      </c>
      <c r="B29" s="181">
        <v>3785</v>
      </c>
      <c r="C29" s="178"/>
      <c r="D29" s="178"/>
      <c r="E29" s="178"/>
      <c r="F29" s="178"/>
      <c r="G29" s="178"/>
      <c r="H29" s="178"/>
      <c r="I29" s="178"/>
      <c r="J29" s="178"/>
      <c r="K29" s="178"/>
      <c r="L29" s="178"/>
      <c r="M29" s="178"/>
      <c r="N29" s="178"/>
      <c r="O29" s="179"/>
      <c r="P29" s="179"/>
      <c r="Q29" s="179"/>
    </row>
    <row r="30" spans="1:17" ht="18" customHeight="1">
      <c r="A30" s="350" t="s">
        <v>127</v>
      </c>
      <c r="B30" s="201">
        <v>43922</v>
      </c>
      <c r="C30" s="201">
        <v>43952</v>
      </c>
      <c r="D30" s="201">
        <v>43983</v>
      </c>
      <c r="E30" s="201">
        <v>44013</v>
      </c>
      <c r="F30" s="201">
        <v>44044</v>
      </c>
      <c r="G30" s="201">
        <v>44075</v>
      </c>
      <c r="H30" s="201">
        <v>44105</v>
      </c>
      <c r="I30" s="201">
        <v>44136</v>
      </c>
      <c r="J30" s="201">
        <v>44166</v>
      </c>
      <c r="K30" s="201">
        <v>44197</v>
      </c>
      <c r="L30" s="201">
        <v>44228</v>
      </c>
      <c r="M30" s="201">
        <v>44256</v>
      </c>
      <c r="N30" s="201">
        <v>44287</v>
      </c>
      <c r="O30" s="201" t="s">
        <v>49</v>
      </c>
      <c r="P30" s="179"/>
      <c r="Q30" s="179"/>
    </row>
    <row r="31" spans="1:17" ht="18" customHeight="1" thickBot="1">
      <c r="A31" s="351"/>
      <c r="B31" s="202" t="s">
        <v>43</v>
      </c>
      <c r="C31" s="202" t="s">
        <v>43</v>
      </c>
      <c r="D31" s="202" t="s">
        <v>43</v>
      </c>
      <c r="E31" s="202" t="s">
        <v>43</v>
      </c>
      <c r="F31" s="202" t="s">
        <v>43</v>
      </c>
      <c r="G31" s="202" t="s">
        <v>43</v>
      </c>
      <c r="H31" s="202" t="s">
        <v>43</v>
      </c>
      <c r="I31" s="202" t="s">
        <v>43</v>
      </c>
      <c r="J31" s="202" t="s">
        <v>43</v>
      </c>
      <c r="K31" s="202" t="s">
        <v>43</v>
      </c>
      <c r="L31" s="202" t="s">
        <v>43</v>
      </c>
      <c r="M31" s="202" t="s">
        <v>43</v>
      </c>
      <c r="N31" s="202" t="s">
        <v>43</v>
      </c>
      <c r="O31" s="202" t="s">
        <v>43</v>
      </c>
      <c r="P31" s="179"/>
      <c r="Q31" s="179"/>
    </row>
    <row r="32" spans="1:17" ht="18" customHeight="1">
      <c r="A32" s="203" t="s">
        <v>113</v>
      </c>
      <c r="B32" s="204"/>
      <c r="C32" s="204"/>
      <c r="D32" s="204"/>
      <c r="E32" s="204"/>
      <c r="F32" s="204"/>
      <c r="G32" s="204"/>
      <c r="H32" s="204"/>
      <c r="I32" s="205"/>
      <c r="J32" s="205"/>
      <c r="K32" s="205"/>
      <c r="L32" s="205"/>
      <c r="M32" s="205"/>
      <c r="N32" s="205"/>
      <c r="O32" s="206">
        <f t="shared" ref="O32:O41" si="5">SUM(B32:I32)</f>
        <v>0</v>
      </c>
      <c r="P32" s="179"/>
      <c r="Q32" s="179"/>
    </row>
    <row r="33" spans="1:17" ht="18" customHeight="1">
      <c r="A33" s="207" t="s">
        <v>114</v>
      </c>
      <c r="B33" s="208"/>
      <c r="C33" s="204"/>
      <c r="D33" s="204"/>
      <c r="E33" s="204"/>
      <c r="F33" s="208"/>
      <c r="G33" s="204"/>
      <c r="H33" s="204"/>
      <c r="I33" s="205"/>
      <c r="J33" s="205"/>
      <c r="K33" s="205"/>
      <c r="L33" s="205"/>
      <c r="M33" s="205"/>
      <c r="N33" s="205"/>
      <c r="O33" s="206">
        <f t="shared" si="5"/>
        <v>0</v>
      </c>
      <c r="P33" s="179"/>
      <c r="Q33" s="179"/>
    </row>
    <row r="34" spans="1:17" ht="18" customHeight="1">
      <c r="A34" s="207" t="s">
        <v>115</v>
      </c>
      <c r="B34" s="208"/>
      <c r="C34" s="204"/>
      <c r="D34" s="204"/>
      <c r="E34" s="204"/>
      <c r="F34" s="208"/>
      <c r="G34" s="204"/>
      <c r="H34" s="204"/>
      <c r="I34" s="205"/>
      <c r="J34" s="205"/>
      <c r="K34" s="205"/>
      <c r="L34" s="205"/>
      <c r="M34" s="205"/>
      <c r="N34" s="205"/>
      <c r="O34" s="206">
        <f t="shared" si="5"/>
        <v>0</v>
      </c>
      <c r="P34" s="179"/>
      <c r="Q34" s="179"/>
    </row>
    <row r="35" spans="1:17" ht="18" customHeight="1">
      <c r="A35" s="207" t="s">
        <v>116</v>
      </c>
      <c r="B35" s="208"/>
      <c r="C35" s="204"/>
      <c r="D35" s="204"/>
      <c r="E35" s="204"/>
      <c r="F35" s="208"/>
      <c r="G35" s="204"/>
      <c r="H35" s="204"/>
      <c r="I35" s="205"/>
      <c r="J35" s="205"/>
      <c r="K35" s="205"/>
      <c r="L35" s="205"/>
      <c r="M35" s="205"/>
      <c r="N35" s="205"/>
      <c r="O35" s="206">
        <f t="shared" si="5"/>
        <v>0</v>
      </c>
      <c r="P35" s="179"/>
      <c r="Q35" s="179"/>
    </row>
    <row r="36" spans="1:17" ht="18" customHeight="1">
      <c r="A36" s="207" t="s">
        <v>117</v>
      </c>
      <c r="B36" s="208"/>
      <c r="C36" s="204"/>
      <c r="D36" s="204"/>
      <c r="E36" s="204"/>
      <c r="F36" s="208"/>
      <c r="G36" s="204"/>
      <c r="H36" s="204"/>
      <c r="I36" s="205"/>
      <c r="J36" s="205"/>
      <c r="K36" s="205"/>
      <c r="L36" s="205"/>
      <c r="M36" s="205"/>
      <c r="N36" s="205"/>
      <c r="O36" s="206">
        <f t="shared" si="5"/>
        <v>0</v>
      </c>
      <c r="P36" s="179"/>
      <c r="Q36" s="179"/>
    </row>
    <row r="37" spans="1:17" ht="18" customHeight="1">
      <c r="A37" s="207" t="s">
        <v>118</v>
      </c>
      <c r="B37" s="208"/>
      <c r="C37" s="204"/>
      <c r="D37" s="204"/>
      <c r="E37" s="204"/>
      <c r="F37" s="208"/>
      <c r="G37" s="204"/>
      <c r="H37" s="204"/>
      <c r="I37" s="205"/>
      <c r="J37" s="205"/>
      <c r="K37" s="205"/>
      <c r="L37" s="205"/>
      <c r="M37" s="205"/>
      <c r="N37" s="205"/>
      <c r="O37" s="206">
        <f t="shared" si="5"/>
        <v>0</v>
      </c>
      <c r="P37" s="179"/>
      <c r="Q37" s="179"/>
    </row>
    <row r="38" spans="1:17" ht="18" customHeight="1">
      <c r="A38" s="207" t="s">
        <v>119</v>
      </c>
      <c r="B38" s="208"/>
      <c r="C38" s="204"/>
      <c r="D38" s="204"/>
      <c r="E38" s="204"/>
      <c r="F38" s="208"/>
      <c r="G38" s="204"/>
      <c r="H38" s="204"/>
      <c r="I38" s="205"/>
      <c r="J38" s="205"/>
      <c r="K38" s="205"/>
      <c r="L38" s="205"/>
      <c r="M38" s="205"/>
      <c r="N38" s="205"/>
      <c r="O38" s="206">
        <f t="shared" si="5"/>
        <v>0</v>
      </c>
      <c r="P38" s="179"/>
      <c r="Q38" s="179"/>
    </row>
    <row r="39" spans="1:17" ht="18" customHeight="1">
      <c r="A39" s="207" t="s">
        <v>120</v>
      </c>
      <c r="B39" s="208"/>
      <c r="C39" s="204"/>
      <c r="D39" s="204"/>
      <c r="E39" s="204"/>
      <c r="F39" s="208"/>
      <c r="G39" s="204"/>
      <c r="H39" s="204"/>
      <c r="I39" s="205"/>
      <c r="J39" s="205"/>
      <c r="K39" s="205"/>
      <c r="L39" s="205"/>
      <c r="M39" s="205"/>
      <c r="N39" s="205"/>
      <c r="O39" s="206">
        <f t="shared" si="5"/>
        <v>0</v>
      </c>
      <c r="P39" s="179"/>
      <c r="Q39" s="179"/>
    </row>
    <row r="40" spans="1:17" ht="18" customHeight="1">
      <c r="A40" s="207" t="s">
        <v>121</v>
      </c>
      <c r="B40" s="208"/>
      <c r="C40" s="204"/>
      <c r="D40" s="204"/>
      <c r="E40" s="204"/>
      <c r="F40" s="208"/>
      <c r="G40" s="204"/>
      <c r="H40" s="204"/>
      <c r="I40" s="205"/>
      <c r="J40" s="205"/>
      <c r="K40" s="205"/>
      <c r="L40" s="205"/>
      <c r="M40" s="205"/>
      <c r="N40" s="205"/>
      <c r="O40" s="206">
        <f t="shared" si="5"/>
        <v>0</v>
      </c>
      <c r="P40" s="179"/>
      <c r="Q40" s="179"/>
    </row>
    <row r="41" spans="1:17" ht="18" customHeight="1">
      <c r="A41" s="207" t="s">
        <v>122</v>
      </c>
      <c r="B41" s="208"/>
      <c r="C41" s="204"/>
      <c r="D41" s="204"/>
      <c r="E41" s="204"/>
      <c r="F41" s="208"/>
      <c r="G41" s="204"/>
      <c r="H41" s="204"/>
      <c r="I41" s="205"/>
      <c r="J41" s="205"/>
      <c r="K41" s="205"/>
      <c r="L41" s="205"/>
      <c r="M41" s="205"/>
      <c r="N41" s="205"/>
      <c r="O41" s="206">
        <f t="shared" si="5"/>
        <v>0</v>
      </c>
      <c r="P41" s="179"/>
      <c r="Q41" s="179"/>
    </row>
    <row r="42" spans="1:17" ht="18" customHeight="1" thickBot="1">
      <c r="A42" s="207" t="s">
        <v>123</v>
      </c>
      <c r="B42" s="204"/>
      <c r="C42" s="204"/>
      <c r="D42" s="209"/>
      <c r="E42" s="204"/>
      <c r="F42" s="208"/>
      <c r="G42" s="204"/>
      <c r="H42" s="204"/>
      <c r="I42" s="205"/>
      <c r="J42" s="205"/>
      <c r="K42" s="205"/>
      <c r="L42" s="205"/>
      <c r="M42" s="205"/>
      <c r="N42" s="205"/>
      <c r="O42" s="205"/>
      <c r="P42" s="179"/>
      <c r="Q42" s="179"/>
    </row>
    <row r="43" spans="1:17" ht="18" customHeight="1" thickBot="1">
      <c r="A43" s="210" t="s">
        <v>128</v>
      </c>
      <c r="B43" s="211">
        <f>SUM(B32:B42)</f>
        <v>0</v>
      </c>
      <c r="C43" s="212">
        <f>SUM(C32:C42)</f>
        <v>0</v>
      </c>
      <c r="D43" s="213">
        <f t="shared" ref="D43:N43" si="6">SUM(D32:D42)</f>
        <v>0</v>
      </c>
      <c r="E43" s="214">
        <f t="shared" si="6"/>
        <v>0</v>
      </c>
      <c r="F43" s="211">
        <f t="shared" si="6"/>
        <v>0</v>
      </c>
      <c r="G43" s="211">
        <f t="shared" si="6"/>
        <v>0</v>
      </c>
      <c r="H43" s="211">
        <f t="shared" si="6"/>
        <v>0</v>
      </c>
      <c r="I43" s="215">
        <f t="shared" si="6"/>
        <v>0</v>
      </c>
      <c r="J43" s="215">
        <f t="shared" si="6"/>
        <v>0</v>
      </c>
      <c r="K43" s="215">
        <f t="shared" si="6"/>
        <v>0</v>
      </c>
      <c r="L43" s="215">
        <f t="shared" si="6"/>
        <v>0</v>
      </c>
      <c r="M43" s="215">
        <f t="shared" si="6"/>
        <v>0</v>
      </c>
      <c r="N43" s="215">
        <f t="shared" si="6"/>
        <v>0</v>
      </c>
      <c r="O43" s="216">
        <f>SUM(B43:I43)</f>
        <v>0</v>
      </c>
      <c r="P43" s="179"/>
      <c r="Q43" s="179"/>
    </row>
    <row r="44" spans="1:17" ht="18" customHeight="1" thickBot="1">
      <c r="A44" s="210" t="s">
        <v>129</v>
      </c>
      <c r="B44" s="217"/>
      <c r="C44" s="218"/>
      <c r="D44" s="219"/>
      <c r="E44" s="220"/>
      <c r="F44" s="217"/>
      <c r="G44" s="217"/>
      <c r="H44" s="217"/>
      <c r="I44" s="217"/>
      <c r="J44" s="217"/>
      <c r="K44" s="217"/>
      <c r="L44" s="217"/>
      <c r="M44" s="217"/>
      <c r="N44" s="217"/>
      <c r="O44" s="221"/>
      <c r="P44" s="179"/>
      <c r="Q44" s="179"/>
    </row>
    <row r="45" spans="1:17" ht="18" customHeight="1">
      <c r="A45" s="222" t="s">
        <v>126</v>
      </c>
      <c r="B45" s="223"/>
      <c r="C45" s="223"/>
      <c r="D45" s="223"/>
      <c r="E45" s="223"/>
      <c r="F45" s="223"/>
      <c r="G45" s="223"/>
      <c r="H45" s="223"/>
      <c r="I45" s="223"/>
      <c r="J45" s="223"/>
      <c r="K45" s="223"/>
      <c r="L45" s="223"/>
      <c r="M45" s="223"/>
      <c r="N45" s="223"/>
      <c r="O45" s="223"/>
      <c r="P45" s="179"/>
      <c r="Q45" s="179"/>
    </row>
    <row r="46" spans="1:17" ht="18" customHeight="1" thickBot="1">
      <c r="A46" s="224"/>
      <c r="B46" s="223"/>
      <c r="C46" s="223"/>
      <c r="D46" s="223"/>
      <c r="E46" s="223"/>
      <c r="F46" s="223"/>
      <c r="G46" s="223"/>
      <c r="H46" s="223"/>
      <c r="I46" s="223"/>
      <c r="J46" s="223"/>
      <c r="K46" s="223"/>
      <c r="L46" s="223"/>
      <c r="M46" s="223"/>
      <c r="N46" s="223"/>
      <c r="O46" s="225"/>
      <c r="P46" s="179"/>
      <c r="Q46" s="179"/>
    </row>
    <row r="47" spans="1:17" ht="18" customHeight="1">
      <c r="A47" s="352" t="s">
        <v>130</v>
      </c>
      <c r="B47" s="353"/>
      <c r="C47" s="354"/>
      <c r="D47" s="226"/>
      <c r="E47" s="226"/>
      <c r="F47" s="226"/>
      <c r="G47" s="226"/>
      <c r="H47" s="226"/>
      <c r="I47" s="226"/>
      <c r="J47" s="226"/>
      <c r="K47" s="226"/>
      <c r="L47" s="226"/>
      <c r="M47" s="179"/>
      <c r="N47" s="179"/>
      <c r="O47" s="179"/>
    </row>
    <row r="48" spans="1:17" ht="18" customHeight="1">
      <c r="A48" s="355" t="s">
        <v>131</v>
      </c>
      <c r="B48" s="356"/>
      <c r="C48" s="227"/>
      <c r="D48" s="178"/>
      <c r="E48" s="178"/>
      <c r="F48" s="178"/>
      <c r="G48" s="178"/>
      <c r="H48" s="178"/>
      <c r="I48" s="178"/>
      <c r="J48" s="178"/>
      <c r="K48" s="178"/>
      <c r="L48" s="178"/>
      <c r="M48" s="179"/>
      <c r="N48" s="179"/>
      <c r="O48" s="179"/>
    </row>
    <row r="49" spans="1:17" ht="18" customHeight="1">
      <c r="A49" s="341" t="s">
        <v>132</v>
      </c>
      <c r="B49" s="342"/>
      <c r="C49" s="227"/>
      <c r="D49" s="178"/>
      <c r="E49" s="178"/>
      <c r="F49" s="178"/>
      <c r="G49" s="178"/>
      <c r="H49" s="178"/>
      <c r="I49" s="178"/>
      <c r="J49" s="178"/>
      <c r="K49" s="178"/>
      <c r="L49" s="178"/>
      <c r="M49" s="179"/>
      <c r="N49" s="179"/>
      <c r="O49" s="179"/>
    </row>
    <row r="50" spans="1:17" ht="18" customHeight="1">
      <c r="A50" s="341" t="s">
        <v>133</v>
      </c>
      <c r="B50" s="342"/>
      <c r="C50" s="227"/>
      <c r="D50" s="178"/>
      <c r="E50" s="178"/>
      <c r="F50" s="178"/>
      <c r="G50" s="178"/>
      <c r="H50" s="178"/>
      <c r="I50" s="178"/>
      <c r="J50" s="178"/>
      <c r="K50" s="178"/>
      <c r="L50" s="178"/>
      <c r="M50" s="179"/>
      <c r="N50" s="179"/>
      <c r="O50" s="179"/>
    </row>
    <row r="51" spans="1:17" ht="30.75" customHeight="1">
      <c r="A51" s="343" t="s">
        <v>134</v>
      </c>
      <c r="B51" s="342"/>
      <c r="C51" s="228">
        <f>H26</f>
        <v>-7160.6427741083216</v>
      </c>
      <c r="D51" s="181"/>
      <c r="E51" s="181"/>
      <c r="F51" s="181"/>
      <c r="G51" s="181"/>
      <c r="H51" s="181"/>
      <c r="I51" s="181"/>
      <c r="J51" s="181"/>
      <c r="K51" s="181"/>
      <c r="L51" s="181"/>
      <c r="M51" s="179"/>
      <c r="N51" s="179"/>
      <c r="O51" s="179"/>
    </row>
    <row r="52" spans="1:17" ht="18" customHeight="1" thickBot="1">
      <c r="A52" s="344" t="s">
        <v>135</v>
      </c>
      <c r="B52" s="345"/>
      <c r="C52" s="229">
        <f>C51-H26</f>
        <v>0</v>
      </c>
      <c r="D52" s="178"/>
      <c r="E52" s="178"/>
      <c r="F52" s="178"/>
      <c r="G52" s="178"/>
      <c r="H52" s="178"/>
      <c r="I52" s="178"/>
      <c r="J52" s="178"/>
      <c r="K52" s="178"/>
      <c r="L52" s="178"/>
      <c r="M52" s="179"/>
      <c r="N52" s="179"/>
      <c r="O52" s="179"/>
    </row>
    <row r="53" spans="1:17" ht="18" customHeight="1">
      <c r="A53" s="230"/>
      <c r="B53" s="231"/>
      <c r="C53" s="232"/>
      <c r="D53" s="233"/>
      <c r="E53" s="233"/>
      <c r="F53" s="178"/>
      <c r="G53" s="178"/>
      <c r="H53" s="178"/>
      <c r="I53" s="234"/>
      <c r="J53" s="178"/>
      <c r="K53" s="178"/>
      <c r="L53" s="178"/>
      <c r="M53" s="178"/>
      <c r="N53" s="178"/>
      <c r="O53" s="179"/>
      <c r="P53" s="179"/>
      <c r="Q53" s="179"/>
    </row>
    <row r="54" spans="1:17" ht="18" customHeight="1">
      <c r="A54" s="181"/>
      <c r="B54" s="235"/>
      <c r="C54" s="235"/>
      <c r="D54" s="235"/>
      <c r="E54" s="236"/>
      <c r="F54" s="236"/>
      <c r="G54" s="235"/>
      <c r="H54" s="235"/>
      <c r="I54" s="235"/>
      <c r="J54" s="235"/>
      <c r="K54" s="235"/>
      <c r="L54" s="235"/>
      <c r="M54" s="235"/>
      <c r="N54" s="235"/>
      <c r="O54" s="179"/>
      <c r="P54" s="179"/>
      <c r="Q54" s="179"/>
    </row>
    <row r="55" spans="1:17" ht="18" customHeight="1">
      <c r="A55" s="237" t="s">
        <v>136</v>
      </c>
      <c r="B55" s="346"/>
      <c r="C55" s="347"/>
      <c r="D55" s="347"/>
      <c r="E55" s="347"/>
      <c r="F55" s="347"/>
      <c r="G55" s="347"/>
      <c r="H55" s="347"/>
      <c r="I55" s="342"/>
      <c r="J55" s="238"/>
      <c r="K55" s="238"/>
      <c r="L55" s="238"/>
      <c r="M55" s="238"/>
      <c r="N55" s="238"/>
      <c r="O55" s="179"/>
      <c r="P55" s="179"/>
      <c r="Q55" s="179"/>
    </row>
    <row r="56" spans="1:17" ht="18" customHeight="1">
      <c r="A56" s="181"/>
      <c r="B56" s="235"/>
      <c r="C56" s="235"/>
      <c r="D56" s="235"/>
      <c r="E56" s="178"/>
      <c r="F56" s="181"/>
      <c r="G56" s="235"/>
      <c r="H56" s="235"/>
      <c r="I56" s="235"/>
      <c r="J56" s="235"/>
      <c r="K56" s="235"/>
      <c r="L56" s="235"/>
      <c r="M56" s="235"/>
      <c r="N56" s="235"/>
      <c r="O56" s="179"/>
      <c r="P56" s="179"/>
      <c r="Q56" s="179"/>
    </row>
    <row r="57" spans="1:17" ht="18" customHeight="1">
      <c r="A57" s="239" t="s">
        <v>137</v>
      </c>
      <c r="B57" s="239"/>
      <c r="C57" s="239"/>
      <c r="D57" s="239"/>
      <c r="E57" s="239"/>
      <c r="F57" s="239"/>
      <c r="G57" s="239"/>
      <c r="H57" s="239"/>
      <c r="I57" s="239"/>
      <c r="J57" s="239"/>
      <c r="K57" s="239"/>
      <c r="L57" s="239"/>
      <c r="M57" s="239"/>
      <c r="N57" s="239"/>
      <c r="O57" s="179"/>
      <c r="P57" s="179"/>
      <c r="Q57" s="179"/>
    </row>
    <row r="58" spans="1:17" ht="18" customHeight="1">
      <c r="A58" s="239" t="s">
        <v>138</v>
      </c>
      <c r="B58" s="239"/>
      <c r="C58" s="239"/>
      <c r="D58" s="239"/>
      <c r="E58" s="239"/>
      <c r="F58" s="239"/>
      <c r="G58" s="239"/>
      <c r="H58" s="239"/>
      <c r="I58" s="239"/>
      <c r="J58" s="239"/>
      <c r="K58" s="239"/>
      <c r="L58" s="239"/>
      <c r="M58" s="239"/>
      <c r="N58" s="239"/>
      <c r="O58" s="179"/>
      <c r="P58" s="179"/>
      <c r="Q58" s="179"/>
    </row>
    <row r="59" spans="1:17" ht="15" customHeight="1">
      <c r="A59" s="239" t="s">
        <v>139</v>
      </c>
      <c r="B59" s="239"/>
      <c r="C59" s="239"/>
      <c r="D59" s="239"/>
      <c r="E59" s="239"/>
      <c r="F59" s="239"/>
      <c r="G59" s="239"/>
      <c r="H59" s="239"/>
      <c r="I59" s="239"/>
      <c r="J59" s="239"/>
      <c r="K59" s="239"/>
      <c r="L59" s="239"/>
      <c r="M59" s="239"/>
      <c r="N59" s="239"/>
      <c r="O59" s="179"/>
      <c r="P59" s="179"/>
      <c r="Q59" s="179"/>
    </row>
    <row r="60" spans="1:17" ht="15" customHeight="1">
      <c r="A60" s="239"/>
      <c r="B60" s="239"/>
      <c r="C60" s="239"/>
      <c r="D60" s="239"/>
      <c r="E60" s="239"/>
      <c r="F60" s="239"/>
      <c r="G60" s="239"/>
      <c r="H60" s="239"/>
      <c r="I60" s="239"/>
      <c r="J60" s="239"/>
      <c r="K60" s="239"/>
      <c r="L60" s="239"/>
      <c r="M60" s="239"/>
      <c r="N60" s="239"/>
      <c r="O60" s="179"/>
      <c r="P60" s="179"/>
      <c r="Q60" s="179"/>
    </row>
    <row r="61" spans="1:17" ht="15" customHeight="1">
      <c r="A61" s="239" t="s">
        <v>140</v>
      </c>
      <c r="B61" s="239"/>
      <c r="C61" s="239"/>
      <c r="D61" s="239"/>
      <c r="E61" s="239"/>
      <c r="F61" s="239" t="s">
        <v>140</v>
      </c>
      <c r="G61" s="178"/>
      <c r="H61" s="239"/>
      <c r="I61" s="178"/>
      <c r="J61" s="178"/>
      <c r="K61" s="178"/>
      <c r="L61" s="178"/>
      <c r="M61" s="178"/>
      <c r="N61" s="178"/>
      <c r="O61" s="179"/>
      <c r="P61" s="179"/>
      <c r="Q61" s="179"/>
    </row>
    <row r="62" spans="1:17" ht="15" customHeight="1">
      <c r="A62" s="239"/>
      <c r="B62" s="239"/>
      <c r="C62" s="239"/>
      <c r="D62" s="239"/>
      <c r="E62" s="239"/>
      <c r="F62" s="239"/>
      <c r="G62" s="178"/>
      <c r="H62" s="239"/>
      <c r="I62" s="178"/>
      <c r="J62" s="178"/>
      <c r="K62" s="178"/>
      <c r="L62" s="178"/>
      <c r="M62" s="178"/>
      <c r="N62" s="178"/>
      <c r="O62" s="179"/>
      <c r="P62" s="179"/>
      <c r="Q62" s="179"/>
    </row>
    <row r="63" spans="1:17" ht="15.75" customHeight="1">
      <c r="A63" s="239" t="s">
        <v>141</v>
      </c>
      <c r="B63" s="239"/>
      <c r="C63" s="239"/>
      <c r="D63" s="239"/>
      <c r="E63" s="239"/>
      <c r="F63" s="239" t="s">
        <v>142</v>
      </c>
      <c r="G63" s="178"/>
      <c r="H63" s="239"/>
      <c r="I63" s="178"/>
      <c r="J63" s="178"/>
      <c r="K63" s="178"/>
      <c r="L63" s="178"/>
      <c r="M63" s="178"/>
      <c r="N63" s="178"/>
      <c r="O63" s="179"/>
      <c r="P63" s="179"/>
      <c r="Q63" s="179"/>
    </row>
    <row r="64" spans="1:17" ht="15.75" customHeight="1">
      <c r="A64" s="239"/>
      <c r="B64" s="239"/>
      <c r="C64" s="239"/>
      <c r="D64" s="239"/>
      <c r="E64" s="239"/>
      <c r="F64" s="239"/>
      <c r="G64" s="178"/>
      <c r="H64" s="239"/>
      <c r="I64" s="178"/>
      <c r="J64" s="178"/>
      <c r="K64" s="178"/>
      <c r="L64" s="178"/>
      <c r="M64" s="178"/>
      <c r="N64" s="178"/>
      <c r="O64" s="179"/>
      <c r="P64" s="179"/>
      <c r="Q64" s="179"/>
    </row>
    <row r="65" spans="1:17" ht="15" customHeight="1">
      <c r="A65" s="239" t="s">
        <v>143</v>
      </c>
      <c r="B65" s="239" t="s">
        <v>144</v>
      </c>
      <c r="C65" s="239"/>
      <c r="D65" s="239"/>
      <c r="E65" s="239"/>
      <c r="F65" s="239" t="s">
        <v>145</v>
      </c>
      <c r="G65" s="178"/>
      <c r="H65" s="239" t="s">
        <v>146</v>
      </c>
      <c r="I65" s="178"/>
      <c r="J65" s="178"/>
      <c r="K65" s="178"/>
      <c r="L65" s="178"/>
      <c r="M65" s="178"/>
      <c r="N65" s="178"/>
      <c r="O65" s="179"/>
      <c r="P65" s="179"/>
      <c r="Q65" s="179"/>
    </row>
    <row r="66" spans="1:17" ht="14.25" customHeight="1">
      <c r="A66" s="240"/>
      <c r="B66" s="240"/>
      <c r="C66" s="240"/>
      <c r="D66" s="240"/>
      <c r="E66" s="240"/>
      <c r="F66" s="240"/>
      <c r="G66" s="240"/>
      <c r="H66" s="240"/>
    </row>
    <row r="67" spans="1:17" ht="14.25" customHeight="1">
      <c r="A67" s="240"/>
      <c r="B67" s="240"/>
      <c r="C67" s="240"/>
      <c r="D67" s="240"/>
      <c r="E67" s="240"/>
      <c r="F67" s="240"/>
      <c r="G67" s="240"/>
      <c r="H67" s="240"/>
    </row>
    <row r="68" spans="1:17" ht="12.75" customHeight="1"/>
    <row r="69" spans="1:17" ht="12.75" customHeight="1"/>
    <row r="70" spans="1:17" ht="12.75" customHeight="1"/>
    <row r="71" spans="1:17" ht="12.75" customHeight="1"/>
    <row r="72" spans="1:17" ht="12.75" customHeight="1"/>
    <row r="73" spans="1:17" ht="12.75" customHeight="1"/>
    <row r="74" spans="1:17" ht="12.75" customHeight="1"/>
    <row r="75" spans="1:17" ht="12.75" customHeight="1"/>
    <row r="76" spans="1:17" ht="12.75" customHeight="1"/>
    <row r="77" spans="1:17" ht="12.75" customHeight="1"/>
    <row r="78" spans="1:17" ht="12.75" customHeight="1"/>
    <row r="79" spans="1:17" ht="12.75" customHeight="1"/>
    <row r="80" spans="1:17"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sheetData>
  <mergeCells count="16">
    <mergeCell ref="A50:B50"/>
    <mergeCell ref="A51:B51"/>
    <mergeCell ref="A52:B52"/>
    <mergeCell ref="B55:I55"/>
    <mergeCell ref="B10:C10"/>
    <mergeCell ref="A12:A13"/>
    <mergeCell ref="A30:A31"/>
    <mergeCell ref="A47:C47"/>
    <mergeCell ref="A48:B48"/>
    <mergeCell ref="A49:B49"/>
    <mergeCell ref="B8:C8"/>
    <mergeCell ref="B2:G2"/>
    <mergeCell ref="B3:G3"/>
    <mergeCell ref="B5:C5"/>
    <mergeCell ref="B6:C6"/>
    <mergeCell ref="B7:C7"/>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sheetPr>
  <dimension ref="A1:S23"/>
  <sheetViews>
    <sheetView topLeftCell="A7" workbookViewId="0">
      <selection activeCell="E19" sqref="E19"/>
    </sheetView>
  </sheetViews>
  <sheetFormatPr defaultRowHeight="12.75"/>
  <cols>
    <col min="2" max="2" width="13.7109375" customWidth="1"/>
    <col min="3" max="3" width="12.28515625" customWidth="1"/>
    <col min="4" max="4" width="10.42578125" customWidth="1"/>
    <col min="5" max="5" width="10.28515625" customWidth="1"/>
    <col min="6" max="6" width="11.140625" customWidth="1"/>
    <col min="9" max="9" width="10.7109375" customWidth="1"/>
    <col min="10" max="10" width="13.85546875" customWidth="1"/>
    <col min="11" max="11" width="11.42578125" customWidth="1"/>
    <col min="12" max="12" width="10.140625" customWidth="1"/>
    <col min="13" max="13" width="11.5703125" customWidth="1"/>
    <col min="14" max="14" width="13.85546875" customWidth="1"/>
    <col min="15" max="15" width="12.140625" customWidth="1"/>
    <col min="16" max="16" width="15.5703125" customWidth="1"/>
    <col min="17" max="17" width="17.5703125" customWidth="1"/>
    <col min="18" max="18" width="27" customWidth="1"/>
  </cols>
  <sheetData>
    <row r="1" spans="1:19" ht="18.75">
      <c r="A1" s="241"/>
      <c r="B1" s="241"/>
      <c r="C1" s="241"/>
      <c r="D1" s="241"/>
      <c r="E1" s="242"/>
      <c r="F1" s="241"/>
      <c r="G1" s="243"/>
      <c r="H1" s="241"/>
      <c r="I1" s="241"/>
      <c r="J1" s="242"/>
      <c r="K1" s="241"/>
      <c r="L1" s="241"/>
      <c r="M1" s="241"/>
      <c r="N1" s="241"/>
      <c r="O1" s="241"/>
      <c r="P1" s="241"/>
      <c r="Q1" s="241"/>
      <c r="R1" s="241"/>
      <c r="S1" s="241"/>
    </row>
    <row r="2" spans="1:19" ht="18.75">
      <c r="A2" s="241"/>
      <c r="B2" s="241"/>
      <c r="C2" s="241"/>
      <c r="D2" s="241"/>
      <c r="E2" s="242"/>
      <c r="F2" s="241"/>
      <c r="G2" s="243"/>
      <c r="H2" s="241"/>
      <c r="I2" s="241"/>
      <c r="J2" s="242"/>
      <c r="K2" s="241"/>
      <c r="L2" s="241"/>
      <c r="M2" s="241"/>
      <c r="N2" s="241"/>
      <c r="O2" s="241"/>
      <c r="P2" s="241"/>
      <c r="Q2" s="241"/>
      <c r="R2" s="241"/>
      <c r="S2" s="241"/>
    </row>
    <row r="3" spans="1:19" ht="18.75">
      <c r="A3" s="241"/>
      <c r="B3" s="241"/>
      <c r="C3" s="241"/>
      <c r="D3" s="241"/>
      <c r="E3" s="242"/>
      <c r="F3" s="241"/>
      <c r="G3" s="243"/>
      <c r="H3" s="241"/>
      <c r="I3" s="241"/>
      <c r="J3" s="242"/>
      <c r="K3" s="241"/>
      <c r="L3" s="241"/>
      <c r="M3" s="241"/>
      <c r="N3" s="241"/>
      <c r="O3" s="241"/>
      <c r="P3" s="241"/>
      <c r="Q3" s="241"/>
      <c r="R3" s="241"/>
      <c r="S3" s="241"/>
    </row>
    <row r="4" spans="1:19" ht="18.75">
      <c r="A4" s="241"/>
      <c r="B4" s="241"/>
      <c r="C4" s="241"/>
      <c r="D4" s="241"/>
      <c r="E4" s="242"/>
      <c r="F4" s="241"/>
      <c r="G4" s="243"/>
      <c r="H4" s="241"/>
      <c r="I4" s="241"/>
      <c r="J4" s="242"/>
      <c r="K4" s="241"/>
      <c r="L4" s="241"/>
      <c r="M4" s="241"/>
      <c r="N4" s="241"/>
      <c r="O4" s="241"/>
      <c r="P4" s="241"/>
      <c r="Q4" s="241"/>
      <c r="R4" s="241"/>
      <c r="S4" s="241"/>
    </row>
    <row r="5" spans="1:19" ht="24" customHeight="1">
      <c r="A5" s="244" t="s">
        <v>18</v>
      </c>
      <c r="B5" s="244"/>
      <c r="C5" s="244"/>
      <c r="D5" s="244"/>
      <c r="E5" s="245"/>
      <c r="F5" s="244"/>
      <c r="G5" s="246"/>
      <c r="H5" s="247"/>
      <c r="I5" s="247"/>
      <c r="J5" s="248"/>
      <c r="K5" s="247"/>
      <c r="L5" s="247"/>
      <c r="M5" s="247"/>
      <c r="N5" s="247"/>
      <c r="O5" s="247"/>
      <c r="P5" s="247"/>
      <c r="Q5" s="244"/>
      <c r="R5" s="247"/>
      <c r="S5" s="247"/>
    </row>
    <row r="6" spans="1:19" ht="25.5" customHeight="1">
      <c r="A6" s="244" t="s">
        <v>147</v>
      </c>
      <c r="B6" s="244"/>
      <c r="C6" s="244"/>
      <c r="D6" s="244"/>
      <c r="E6" s="245"/>
      <c r="F6" s="244"/>
      <c r="G6" s="246"/>
      <c r="H6" s="247"/>
      <c r="I6" s="247"/>
      <c r="J6" s="248"/>
      <c r="K6" s="247"/>
      <c r="L6" s="247"/>
      <c r="M6" s="247"/>
      <c r="N6" s="247"/>
      <c r="O6" s="247"/>
      <c r="P6" s="247"/>
      <c r="Q6" s="244"/>
      <c r="R6" s="247"/>
      <c r="S6" s="247"/>
    </row>
    <row r="7" spans="1:19" ht="21" customHeight="1" thickBot="1">
      <c r="A7" s="244" t="s">
        <v>148</v>
      </c>
      <c r="B7" s="244"/>
      <c r="C7" s="244"/>
      <c r="D7" s="244"/>
      <c r="E7" s="245"/>
      <c r="F7" s="244"/>
      <c r="G7" s="246"/>
      <c r="H7" s="247"/>
      <c r="I7" s="247"/>
      <c r="J7" s="248"/>
      <c r="K7" s="247"/>
      <c r="L7" s="247"/>
      <c r="M7" s="247"/>
      <c r="N7" s="247"/>
      <c r="O7" s="247"/>
      <c r="P7" s="247"/>
      <c r="Q7" s="244"/>
      <c r="R7" s="247"/>
      <c r="S7" s="247"/>
    </row>
    <row r="8" spans="1:19" ht="22.5" thickTop="1" thickBot="1">
      <c r="A8" s="357" t="s">
        <v>149</v>
      </c>
      <c r="B8" s="358"/>
      <c r="C8" s="358"/>
      <c r="D8" s="358"/>
      <c r="E8" s="358"/>
      <c r="F8" s="359"/>
      <c r="G8" s="358" t="s">
        <v>150</v>
      </c>
      <c r="H8" s="358"/>
      <c r="I8" s="358"/>
      <c r="J8" s="358"/>
      <c r="K8" s="358"/>
      <c r="L8" s="358"/>
      <c r="M8" s="358"/>
      <c r="N8" s="358"/>
      <c r="O8" s="359"/>
      <c r="P8" s="360" t="s">
        <v>151</v>
      </c>
      <c r="Q8" s="361"/>
      <c r="R8" s="249" t="s">
        <v>152</v>
      </c>
      <c r="S8" s="249"/>
    </row>
    <row r="9" spans="1:19" ht="39.75" thickTop="1" thickBot="1">
      <c r="A9" s="250" t="s">
        <v>153</v>
      </c>
      <c r="B9" s="251" t="s">
        <v>154</v>
      </c>
      <c r="C9" s="251" t="s">
        <v>155</v>
      </c>
      <c r="D9" s="252" t="s">
        <v>156</v>
      </c>
      <c r="E9" s="251" t="s">
        <v>157</v>
      </c>
      <c r="F9" s="253" t="s">
        <v>158</v>
      </c>
      <c r="G9" s="254"/>
      <c r="H9" s="255" t="s">
        <v>159</v>
      </c>
      <c r="I9" s="256" t="s">
        <v>160</v>
      </c>
      <c r="J9" s="257" t="s">
        <v>161</v>
      </c>
      <c r="K9" s="257" t="s">
        <v>162</v>
      </c>
      <c r="L9" s="257" t="s">
        <v>163</v>
      </c>
      <c r="M9" s="257" t="s">
        <v>164</v>
      </c>
      <c r="N9" s="257" t="s">
        <v>165</v>
      </c>
      <c r="O9" s="258" t="s">
        <v>166</v>
      </c>
      <c r="P9" s="259" t="s">
        <v>167</v>
      </c>
      <c r="Q9" s="253" t="s">
        <v>168</v>
      </c>
      <c r="R9" s="260"/>
      <c r="S9" s="261"/>
    </row>
    <row r="10" spans="1:19" ht="15.75" thickTop="1">
      <c r="A10" s="262"/>
      <c r="B10" s="263"/>
      <c r="C10" s="263"/>
      <c r="D10" s="264"/>
      <c r="E10" s="263"/>
      <c r="F10" s="265"/>
      <c r="G10" s="266"/>
      <c r="H10" s="267"/>
      <c r="I10" s="268"/>
      <c r="J10" s="269"/>
      <c r="K10" s="268"/>
      <c r="L10" s="268"/>
      <c r="M10" s="268"/>
      <c r="N10" s="269"/>
      <c r="O10" s="270"/>
      <c r="P10" s="271">
        <f>C10-O10</f>
        <v>0</v>
      </c>
      <c r="Q10" s="272">
        <f>F10-M10</f>
        <v>0</v>
      </c>
      <c r="R10" s="273"/>
      <c r="S10" s="261"/>
    </row>
    <row r="11" spans="1:19" ht="13.5">
      <c r="A11" s="274">
        <v>43941</v>
      </c>
      <c r="B11" s="275">
        <v>68492214</v>
      </c>
      <c r="C11" s="275">
        <f>B11</f>
        <v>68492214</v>
      </c>
      <c r="D11" s="276">
        <v>3785</v>
      </c>
      <c r="E11" s="277">
        <f>B11/D11</f>
        <v>18095.697225891679</v>
      </c>
      <c r="F11" s="278">
        <f>E11</f>
        <v>18095.697225891679</v>
      </c>
      <c r="G11" s="279"/>
      <c r="H11" s="280">
        <v>44012</v>
      </c>
      <c r="I11" s="277">
        <v>3785</v>
      </c>
      <c r="J11" s="281">
        <f>95595247-68492214</f>
        <v>27103033</v>
      </c>
      <c r="K11" s="277">
        <f>J11/I11</f>
        <v>7160.6428005284015</v>
      </c>
      <c r="L11" s="277">
        <v>18095.7</v>
      </c>
      <c r="M11" s="277">
        <f>M10+L11+K11</f>
        <v>25256.3428005284</v>
      </c>
      <c r="N11" s="281">
        <v>68492214</v>
      </c>
      <c r="O11" s="282">
        <f t="shared" ref="O11:O20" si="0">O10+N11+J11</f>
        <v>95595247</v>
      </c>
      <c r="P11" s="271">
        <f t="shared" ref="P11:P20" si="1">(P10+J10)+B11-J11-N11</f>
        <v>-27103033</v>
      </c>
      <c r="Q11" s="272">
        <f t="shared" ref="Q11:Q20" si="2">(Q10+K10)+E11-K11-L11</f>
        <v>-7160.6455746367228</v>
      </c>
      <c r="R11" s="283" t="s">
        <v>169</v>
      </c>
      <c r="S11" s="284"/>
    </row>
    <row r="12" spans="1:19" ht="13.5">
      <c r="A12" s="274"/>
      <c r="B12" s="285"/>
      <c r="C12" s="285">
        <f t="shared" ref="C12:C20" si="3">+C11+B12</f>
        <v>68492214</v>
      </c>
      <c r="D12" s="286"/>
      <c r="E12" s="277"/>
      <c r="F12" s="287">
        <f t="shared" ref="F12:F20" si="4">+F11+E12</f>
        <v>18095.697225891679</v>
      </c>
      <c r="G12" s="279"/>
      <c r="H12" s="280"/>
      <c r="I12" s="277"/>
      <c r="J12" s="288">
        <v>0</v>
      </c>
      <c r="K12" s="289">
        <v>0</v>
      </c>
      <c r="L12" s="290"/>
      <c r="M12" s="277">
        <f t="shared" ref="M12:M20" si="5">M11+L12+K12</f>
        <v>25256.3428005284</v>
      </c>
      <c r="N12" s="291"/>
      <c r="O12" s="282">
        <f t="shared" si="0"/>
        <v>95595247</v>
      </c>
      <c r="P12" s="271">
        <f t="shared" si="1"/>
        <v>0</v>
      </c>
      <c r="Q12" s="272">
        <f t="shared" si="2"/>
        <v>-2.7741083213186357E-3</v>
      </c>
      <c r="R12" s="283"/>
      <c r="S12" s="284"/>
    </row>
    <row r="13" spans="1:19" ht="15">
      <c r="A13" s="274"/>
      <c r="B13" s="285"/>
      <c r="C13" s="285">
        <f t="shared" si="3"/>
        <v>68492214</v>
      </c>
      <c r="D13" s="286"/>
      <c r="E13" s="277"/>
      <c r="F13" s="287">
        <f t="shared" si="4"/>
        <v>18095.697225891679</v>
      </c>
      <c r="G13" s="279"/>
      <c r="H13" s="280"/>
      <c r="I13" s="277"/>
      <c r="J13" s="292">
        <v>0</v>
      </c>
      <c r="K13" s="293">
        <f>J13/1877</f>
        <v>0</v>
      </c>
      <c r="L13" s="293"/>
      <c r="M13" s="277">
        <f t="shared" si="5"/>
        <v>25256.3428005284</v>
      </c>
      <c r="N13" s="294"/>
      <c r="O13" s="282">
        <f t="shared" si="0"/>
        <v>95595247</v>
      </c>
      <c r="P13" s="271">
        <f t="shared" si="1"/>
        <v>0</v>
      </c>
      <c r="Q13" s="272">
        <f t="shared" si="2"/>
        <v>-2.7741083213186357E-3</v>
      </c>
      <c r="R13" s="295"/>
      <c r="S13" s="284"/>
    </row>
    <row r="14" spans="1:19" ht="15">
      <c r="A14" s="274"/>
      <c r="B14" s="281"/>
      <c r="C14" s="285">
        <f t="shared" si="3"/>
        <v>68492214</v>
      </c>
      <c r="D14" s="286"/>
      <c r="E14" s="277"/>
      <c r="F14" s="287">
        <f t="shared" si="4"/>
        <v>18095.697225891679</v>
      </c>
      <c r="G14" s="279"/>
      <c r="H14" s="280"/>
      <c r="I14" s="277"/>
      <c r="J14" s="288">
        <v>0</v>
      </c>
      <c r="K14" s="293">
        <f>J14/1877</f>
        <v>0</v>
      </c>
      <c r="L14" s="293"/>
      <c r="M14" s="277">
        <f t="shared" si="5"/>
        <v>25256.3428005284</v>
      </c>
      <c r="N14" s="291"/>
      <c r="O14" s="282">
        <f t="shared" si="0"/>
        <v>95595247</v>
      </c>
      <c r="P14" s="271">
        <f t="shared" si="1"/>
        <v>0</v>
      </c>
      <c r="Q14" s="272">
        <f t="shared" si="2"/>
        <v>-2.7741083213186357E-3</v>
      </c>
      <c r="R14" s="295"/>
      <c r="S14" s="284"/>
    </row>
    <row r="15" spans="1:19" ht="15">
      <c r="A15" s="274"/>
      <c r="B15" s="281"/>
      <c r="C15" s="285">
        <f t="shared" si="3"/>
        <v>68492214</v>
      </c>
      <c r="D15" s="286"/>
      <c r="E15" s="277"/>
      <c r="F15" s="287">
        <f t="shared" si="4"/>
        <v>18095.697225891679</v>
      </c>
      <c r="G15" s="279"/>
      <c r="H15" s="280"/>
      <c r="I15" s="277"/>
      <c r="J15" s="294">
        <v>0</v>
      </c>
      <c r="K15" s="296">
        <v>0</v>
      </c>
      <c r="L15" s="296"/>
      <c r="M15" s="277">
        <f t="shared" si="5"/>
        <v>25256.3428005284</v>
      </c>
      <c r="N15" s="294"/>
      <c r="O15" s="282">
        <f t="shared" si="0"/>
        <v>95595247</v>
      </c>
      <c r="P15" s="271">
        <f t="shared" si="1"/>
        <v>0</v>
      </c>
      <c r="Q15" s="272">
        <f t="shared" si="2"/>
        <v>-2.7741083213186357E-3</v>
      </c>
      <c r="R15" s="297"/>
      <c r="S15" s="284"/>
    </row>
    <row r="16" spans="1:19" ht="15">
      <c r="A16" s="274"/>
      <c r="B16" s="281"/>
      <c r="C16" s="285">
        <f t="shared" si="3"/>
        <v>68492214</v>
      </c>
      <c r="D16" s="286"/>
      <c r="E16" s="277"/>
      <c r="F16" s="287">
        <f t="shared" si="4"/>
        <v>18095.697225891679</v>
      </c>
      <c r="G16" s="279"/>
      <c r="H16" s="280"/>
      <c r="I16" s="277"/>
      <c r="J16" s="285">
        <v>0</v>
      </c>
      <c r="K16" s="296">
        <v>0</v>
      </c>
      <c r="L16" s="296"/>
      <c r="M16" s="277">
        <f t="shared" si="5"/>
        <v>25256.3428005284</v>
      </c>
      <c r="N16" s="294"/>
      <c r="O16" s="282">
        <f t="shared" si="0"/>
        <v>95595247</v>
      </c>
      <c r="P16" s="271">
        <f t="shared" si="1"/>
        <v>0</v>
      </c>
      <c r="Q16" s="272">
        <f t="shared" si="2"/>
        <v>-2.7741083213186357E-3</v>
      </c>
      <c r="R16" s="297"/>
      <c r="S16" s="284"/>
    </row>
    <row r="17" spans="1:19" ht="15">
      <c r="A17" s="274"/>
      <c r="B17" s="281"/>
      <c r="C17" s="285">
        <f t="shared" si="3"/>
        <v>68492214</v>
      </c>
      <c r="D17" s="286"/>
      <c r="E17" s="277"/>
      <c r="F17" s="287">
        <f t="shared" si="4"/>
        <v>18095.697225891679</v>
      </c>
      <c r="G17" s="279"/>
      <c r="H17" s="280"/>
      <c r="I17" s="277"/>
      <c r="J17" s="294">
        <v>0</v>
      </c>
      <c r="K17" s="296">
        <v>0</v>
      </c>
      <c r="L17" s="296"/>
      <c r="M17" s="277">
        <f t="shared" si="5"/>
        <v>25256.3428005284</v>
      </c>
      <c r="N17" s="294"/>
      <c r="O17" s="282">
        <f>O16+N17+J17</f>
        <v>95595247</v>
      </c>
      <c r="P17" s="271">
        <f t="shared" si="1"/>
        <v>0</v>
      </c>
      <c r="Q17" s="272">
        <f t="shared" si="2"/>
        <v>-2.7741083213186357E-3</v>
      </c>
      <c r="R17" s="297"/>
      <c r="S17" s="284"/>
    </row>
    <row r="18" spans="1:19" ht="15">
      <c r="A18" s="274"/>
      <c r="B18" s="281"/>
      <c r="C18" s="285">
        <f t="shared" si="3"/>
        <v>68492214</v>
      </c>
      <c r="D18" s="286"/>
      <c r="E18" s="277"/>
      <c r="F18" s="287">
        <f t="shared" si="4"/>
        <v>18095.697225891679</v>
      </c>
      <c r="G18" s="298"/>
      <c r="H18" s="280"/>
      <c r="I18" s="277"/>
      <c r="J18" s="294">
        <v>0</v>
      </c>
      <c r="K18" s="296">
        <f>J18/2012</f>
        <v>0</v>
      </c>
      <c r="L18" s="296"/>
      <c r="M18" s="277">
        <f t="shared" si="5"/>
        <v>25256.3428005284</v>
      </c>
      <c r="N18" s="294"/>
      <c r="O18" s="282">
        <f t="shared" si="0"/>
        <v>95595247</v>
      </c>
      <c r="P18" s="271">
        <f t="shared" si="1"/>
        <v>0</v>
      </c>
      <c r="Q18" s="272">
        <f t="shared" si="2"/>
        <v>-2.7741083213186357E-3</v>
      </c>
      <c r="R18" s="297"/>
      <c r="S18" s="284"/>
    </row>
    <row r="19" spans="1:19" ht="15">
      <c r="A19" s="274"/>
      <c r="B19" s="285"/>
      <c r="C19" s="285">
        <f t="shared" si="3"/>
        <v>68492214</v>
      </c>
      <c r="D19" s="286"/>
      <c r="E19" s="277">
        <v>0</v>
      </c>
      <c r="F19" s="287">
        <f t="shared" si="4"/>
        <v>18095.697225891679</v>
      </c>
      <c r="G19" s="298"/>
      <c r="H19" s="280"/>
      <c r="I19" s="277"/>
      <c r="J19" s="294">
        <v>0</v>
      </c>
      <c r="K19" s="296">
        <v>0</v>
      </c>
      <c r="L19" s="296"/>
      <c r="M19" s="277">
        <f t="shared" si="5"/>
        <v>25256.3428005284</v>
      </c>
      <c r="N19" s="294"/>
      <c r="O19" s="282">
        <f t="shared" si="0"/>
        <v>95595247</v>
      </c>
      <c r="P19" s="271">
        <f t="shared" si="1"/>
        <v>0</v>
      </c>
      <c r="Q19" s="272">
        <f t="shared" si="2"/>
        <v>-2.7741083213186357E-3</v>
      </c>
      <c r="R19" s="297"/>
      <c r="S19" s="284"/>
    </row>
    <row r="20" spans="1:19" ht="15">
      <c r="A20" s="274"/>
      <c r="B20" s="285"/>
      <c r="C20" s="285">
        <f t="shared" si="3"/>
        <v>68492214</v>
      </c>
      <c r="D20" s="286"/>
      <c r="E20" s="277">
        <v>0</v>
      </c>
      <c r="F20" s="287">
        <f t="shared" si="4"/>
        <v>18095.697225891679</v>
      </c>
      <c r="G20" s="298"/>
      <c r="H20" s="280"/>
      <c r="I20" s="277"/>
      <c r="J20" s="294">
        <v>0</v>
      </c>
      <c r="K20" s="296">
        <v>0</v>
      </c>
      <c r="L20" s="296"/>
      <c r="M20" s="277">
        <f t="shared" si="5"/>
        <v>25256.3428005284</v>
      </c>
      <c r="N20" s="294"/>
      <c r="O20" s="282">
        <f t="shared" si="0"/>
        <v>95595247</v>
      </c>
      <c r="P20" s="271">
        <f t="shared" si="1"/>
        <v>0</v>
      </c>
      <c r="Q20" s="272">
        <f t="shared" si="2"/>
        <v>-2.7741083213186357E-3</v>
      </c>
      <c r="R20" s="297"/>
      <c r="S20" s="284"/>
    </row>
    <row r="21" spans="1:19" ht="15.75" thickBot="1">
      <c r="A21" s="299"/>
      <c r="B21" s="300"/>
      <c r="C21" s="301"/>
      <c r="D21" s="301"/>
      <c r="E21" s="300"/>
      <c r="F21" s="302"/>
      <c r="G21" s="303"/>
      <c r="H21" s="304"/>
      <c r="I21" s="305"/>
      <c r="J21" s="306"/>
      <c r="K21" s="307"/>
      <c r="L21" s="308"/>
      <c r="M21" s="308"/>
      <c r="N21" s="306"/>
      <c r="O21" s="309"/>
      <c r="P21" s="310"/>
      <c r="Q21" s="311"/>
      <c r="R21" s="312"/>
      <c r="S21" s="313"/>
    </row>
    <row r="22" spans="1:19" ht="16.5" thickTop="1" thickBot="1">
      <c r="A22" s="314" t="s">
        <v>49</v>
      </c>
      <c r="B22" s="315">
        <f>SUM(B11:B21)</f>
        <v>68492214</v>
      </c>
      <c r="C22" s="316"/>
      <c r="D22" s="317"/>
      <c r="E22" s="318">
        <f>SUM(E11:E21)</f>
        <v>18095.697225891679</v>
      </c>
      <c r="F22" s="319"/>
      <c r="G22" s="320"/>
      <c r="H22" s="321"/>
      <c r="I22" s="322"/>
      <c r="J22" s="315">
        <f>SUM(J10:J21)</f>
        <v>27103033</v>
      </c>
      <c r="K22" s="316">
        <f>SUM(K10:K21)</f>
        <v>7160.6428005284015</v>
      </c>
      <c r="L22" s="323">
        <f>SUM(L10:L21)</f>
        <v>18095.7</v>
      </c>
      <c r="M22" s="323"/>
      <c r="N22" s="323">
        <f>SUM(N10:N21)</f>
        <v>68492214</v>
      </c>
      <c r="O22" s="324"/>
      <c r="P22" s="325"/>
      <c r="Q22" s="326"/>
      <c r="R22" s="327"/>
      <c r="S22" s="328"/>
    </row>
    <row r="23" spans="1:19" ht="13.5" thickTop="1"/>
  </sheetData>
  <mergeCells count="3">
    <mergeCell ref="A8:F8"/>
    <mergeCell ref="G8:O8"/>
    <mergeCell ref="P8:Q8"/>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SF1034</vt:lpstr>
      <vt:lpstr>FAR- Expenditure Report</vt:lpstr>
      <vt:lpstr>FAR Adv- Liq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MRRH</dc:creator>
  <cp:lastModifiedBy>ACCOUNTS</cp:lastModifiedBy>
  <cp:lastPrinted>2020-12-11T11:34:18Z</cp:lastPrinted>
  <dcterms:created xsi:type="dcterms:W3CDTF">2020-12-10T12:06:17Z</dcterms:created>
  <dcterms:modified xsi:type="dcterms:W3CDTF">2020-12-11T11:35:27Z</dcterms:modified>
</cp:coreProperties>
</file>